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E339" i="3" l="1"/>
  <c r="F339" i="3"/>
  <c r="G339" i="3"/>
  <c r="H339" i="3"/>
  <c r="I339" i="3"/>
  <c r="J339" i="3"/>
  <c r="K339" i="3"/>
  <c r="L339" i="3"/>
  <c r="E340" i="3"/>
  <c r="F340" i="3"/>
  <c r="K340" i="3" s="1"/>
  <c r="G340" i="3"/>
  <c r="H340" i="3"/>
  <c r="L340" i="3" s="1"/>
  <c r="I340" i="3"/>
  <c r="J340" i="3"/>
  <c r="E341" i="3"/>
  <c r="F341" i="3"/>
  <c r="G341" i="3"/>
  <c r="H341" i="3"/>
  <c r="I341" i="3"/>
  <c r="J341" i="3"/>
  <c r="E342" i="3"/>
  <c r="F342" i="3"/>
  <c r="G342" i="3"/>
  <c r="H342" i="3"/>
  <c r="I342" i="3"/>
  <c r="J342" i="3"/>
  <c r="E343" i="3"/>
  <c r="F343" i="3"/>
  <c r="G343" i="3"/>
  <c r="H343" i="3"/>
  <c r="I343" i="3"/>
  <c r="J343" i="3"/>
  <c r="E344" i="3"/>
  <c r="F344" i="3"/>
  <c r="G344" i="3"/>
  <c r="H344" i="3"/>
  <c r="I344" i="3"/>
  <c r="J344" i="3"/>
  <c r="E345" i="3"/>
  <c r="F345" i="3"/>
  <c r="G345" i="3"/>
  <c r="H345" i="3"/>
  <c r="I345" i="3"/>
  <c r="J345" i="3"/>
  <c r="E346" i="3"/>
  <c r="F346" i="3"/>
  <c r="G346" i="3"/>
  <c r="H346" i="3"/>
  <c r="I346" i="3"/>
  <c r="J346" i="3"/>
  <c r="E347" i="3"/>
  <c r="F347" i="3"/>
  <c r="G347" i="3"/>
  <c r="H347" i="3"/>
  <c r="I347" i="3"/>
  <c r="J347" i="3"/>
  <c r="E348" i="3"/>
  <c r="F348" i="3"/>
  <c r="G348" i="3"/>
  <c r="H348" i="3"/>
  <c r="I348" i="3"/>
  <c r="J348" i="3"/>
  <c r="E349" i="3"/>
  <c r="F349" i="3"/>
  <c r="G349" i="3"/>
  <c r="H349" i="3"/>
  <c r="I349" i="3"/>
  <c r="J349" i="3"/>
  <c r="E350" i="3"/>
  <c r="F350" i="3"/>
  <c r="G350" i="3"/>
  <c r="H350" i="3"/>
  <c r="I350" i="3"/>
  <c r="J350" i="3"/>
  <c r="E351" i="3"/>
  <c r="F351" i="3"/>
  <c r="G351" i="3"/>
  <c r="H351" i="3"/>
  <c r="I351" i="3"/>
  <c r="J351" i="3"/>
  <c r="E352" i="3"/>
  <c r="F352" i="3"/>
  <c r="G352" i="3"/>
  <c r="H352" i="3"/>
  <c r="I352" i="3"/>
  <c r="J352" i="3"/>
  <c r="E353" i="3"/>
  <c r="F353" i="3"/>
  <c r="G353" i="3"/>
  <c r="H353" i="3"/>
  <c r="I353" i="3"/>
  <c r="J353" i="3"/>
  <c r="E354" i="3"/>
  <c r="F354" i="3"/>
  <c r="G354" i="3"/>
  <c r="H354" i="3"/>
  <c r="I354" i="3"/>
  <c r="J354" i="3"/>
  <c r="E355" i="3"/>
  <c r="F355" i="3"/>
  <c r="G355" i="3"/>
  <c r="H355" i="3"/>
  <c r="I355" i="3"/>
  <c r="J355" i="3"/>
  <c r="E356" i="3"/>
  <c r="F356" i="3"/>
  <c r="G356" i="3"/>
  <c r="H356" i="3"/>
  <c r="I356" i="3"/>
  <c r="J356" i="3"/>
  <c r="L356" i="3"/>
  <c r="E357" i="3"/>
  <c r="F357" i="3"/>
  <c r="G357" i="3"/>
  <c r="H357" i="3"/>
  <c r="I357" i="3"/>
  <c r="J357" i="3"/>
  <c r="E358" i="3"/>
  <c r="F358" i="3"/>
  <c r="G358" i="3"/>
  <c r="H358" i="3"/>
  <c r="I358" i="3"/>
  <c r="J358" i="3"/>
  <c r="E359" i="3"/>
  <c r="F359" i="3"/>
  <c r="G359" i="3"/>
  <c r="H359" i="3"/>
  <c r="I359" i="3"/>
  <c r="J359" i="3"/>
  <c r="L359" i="3" s="1"/>
  <c r="E360" i="3"/>
  <c r="F360" i="3"/>
  <c r="G360" i="3"/>
  <c r="H360" i="3"/>
  <c r="L360" i="3" s="1"/>
  <c r="I360" i="3"/>
  <c r="J360" i="3"/>
  <c r="E361" i="3"/>
  <c r="F361" i="3"/>
  <c r="G361" i="3"/>
  <c r="H361" i="3"/>
  <c r="I361" i="3"/>
  <c r="J361" i="3"/>
  <c r="E362" i="3"/>
  <c r="F362" i="3"/>
  <c r="G362" i="3"/>
  <c r="H362" i="3"/>
  <c r="I362" i="3"/>
  <c r="J362" i="3"/>
  <c r="E363" i="3"/>
  <c r="F363" i="3"/>
  <c r="G363" i="3"/>
  <c r="H363" i="3"/>
  <c r="I363" i="3"/>
  <c r="J363" i="3"/>
  <c r="E364" i="3"/>
  <c r="F364" i="3"/>
  <c r="G364" i="3"/>
  <c r="H364" i="3"/>
  <c r="I364" i="3"/>
  <c r="J364" i="3"/>
  <c r="L364" i="3"/>
  <c r="E365" i="3"/>
  <c r="F365" i="3"/>
  <c r="G365" i="3"/>
  <c r="H365" i="3"/>
  <c r="I365" i="3"/>
  <c r="J365" i="3"/>
  <c r="E366" i="3"/>
  <c r="F366" i="3"/>
  <c r="G366" i="3"/>
  <c r="H366" i="3"/>
  <c r="I366" i="3"/>
  <c r="J366" i="3"/>
  <c r="E367" i="3"/>
  <c r="F367" i="3"/>
  <c r="G367" i="3"/>
  <c r="H367" i="3"/>
  <c r="I367" i="3"/>
  <c r="J367" i="3"/>
  <c r="L367" i="3" s="1"/>
  <c r="E368" i="3"/>
  <c r="F368" i="3"/>
  <c r="G368" i="3"/>
  <c r="H368" i="3"/>
  <c r="L368" i="3" s="1"/>
  <c r="I368" i="3"/>
  <c r="J368" i="3"/>
  <c r="E369" i="3"/>
  <c r="F369" i="3"/>
  <c r="G369" i="3"/>
  <c r="H369" i="3"/>
  <c r="I369" i="3"/>
  <c r="J369" i="3"/>
  <c r="E370" i="3"/>
  <c r="F370" i="3"/>
  <c r="G370" i="3"/>
  <c r="H370" i="3"/>
  <c r="I370" i="3"/>
  <c r="J370" i="3"/>
  <c r="E371" i="3"/>
  <c r="F371" i="3"/>
  <c r="G371" i="3"/>
  <c r="H371" i="3"/>
  <c r="I371" i="3"/>
  <c r="J371" i="3"/>
  <c r="E372" i="3"/>
  <c r="F372" i="3"/>
  <c r="G372" i="3"/>
  <c r="H372" i="3"/>
  <c r="I372" i="3"/>
  <c r="J372" i="3"/>
  <c r="L372" i="3"/>
  <c r="E373" i="3"/>
  <c r="F373" i="3"/>
  <c r="G373" i="3"/>
  <c r="H373" i="3"/>
  <c r="I373" i="3"/>
  <c r="J373" i="3"/>
  <c r="E374" i="3"/>
  <c r="F374" i="3"/>
  <c r="G374" i="3"/>
  <c r="H374" i="3"/>
  <c r="I374" i="3"/>
  <c r="J374" i="3"/>
  <c r="E375" i="3"/>
  <c r="F375" i="3"/>
  <c r="G375" i="3"/>
  <c r="H375" i="3"/>
  <c r="I375" i="3"/>
  <c r="J375" i="3"/>
  <c r="L375" i="3" s="1"/>
  <c r="E376" i="3"/>
  <c r="F376" i="3"/>
  <c r="G376" i="3"/>
  <c r="H376" i="3"/>
  <c r="L376" i="3" s="1"/>
  <c r="I376" i="3"/>
  <c r="J376" i="3"/>
  <c r="E377" i="3"/>
  <c r="F377" i="3"/>
  <c r="G377" i="3"/>
  <c r="H377" i="3"/>
  <c r="I377" i="3"/>
  <c r="J377" i="3"/>
  <c r="E378" i="3"/>
  <c r="F378" i="3"/>
  <c r="G378" i="3"/>
  <c r="H378" i="3"/>
  <c r="I378" i="3"/>
  <c r="J378" i="3"/>
  <c r="E379" i="3"/>
  <c r="F379" i="3"/>
  <c r="G379" i="3"/>
  <c r="H379" i="3"/>
  <c r="I379" i="3"/>
  <c r="J379" i="3"/>
  <c r="E380" i="3"/>
  <c r="F380" i="3"/>
  <c r="G380" i="3"/>
  <c r="H380" i="3"/>
  <c r="I380" i="3"/>
  <c r="J380" i="3"/>
  <c r="L380" i="3"/>
  <c r="E381" i="3"/>
  <c r="F381" i="3"/>
  <c r="G381" i="3"/>
  <c r="H381" i="3"/>
  <c r="I381" i="3"/>
  <c r="J381" i="3"/>
  <c r="E382" i="3"/>
  <c r="F382" i="3"/>
  <c r="G382" i="3"/>
  <c r="H382" i="3"/>
  <c r="I382" i="3"/>
  <c r="J382" i="3"/>
  <c r="E383" i="3"/>
  <c r="F383" i="3"/>
  <c r="G383" i="3"/>
  <c r="H383" i="3"/>
  <c r="I383" i="3"/>
  <c r="J383" i="3"/>
  <c r="L383" i="3" s="1"/>
  <c r="E384" i="3"/>
  <c r="F384" i="3"/>
  <c r="G384" i="3"/>
  <c r="H384" i="3"/>
  <c r="L384" i="3" s="1"/>
  <c r="I384" i="3"/>
  <c r="J384" i="3"/>
  <c r="E385" i="3"/>
  <c r="F385" i="3"/>
  <c r="G385" i="3"/>
  <c r="H385" i="3"/>
  <c r="I385" i="3"/>
  <c r="J385" i="3"/>
  <c r="E386" i="3"/>
  <c r="F386" i="3"/>
  <c r="G386" i="3"/>
  <c r="H386" i="3"/>
  <c r="I386" i="3"/>
  <c r="J386" i="3"/>
  <c r="E387" i="3"/>
  <c r="F387" i="3"/>
  <c r="G387" i="3"/>
  <c r="H387" i="3"/>
  <c r="I387" i="3"/>
  <c r="J387" i="3"/>
  <c r="E388" i="3"/>
  <c r="F388" i="3"/>
  <c r="G388" i="3"/>
  <c r="H388" i="3"/>
  <c r="I388" i="3"/>
  <c r="J388" i="3"/>
  <c r="L388" i="3"/>
  <c r="E389" i="3"/>
  <c r="F389" i="3"/>
  <c r="G389" i="3"/>
  <c r="H389" i="3"/>
  <c r="I389" i="3"/>
  <c r="J389" i="3"/>
  <c r="E390" i="3"/>
  <c r="F390" i="3"/>
  <c r="G390" i="3"/>
  <c r="H390" i="3"/>
  <c r="I390" i="3"/>
  <c r="J390" i="3"/>
  <c r="E391" i="3"/>
  <c r="F391" i="3"/>
  <c r="G391" i="3"/>
  <c r="H391" i="3"/>
  <c r="I391" i="3"/>
  <c r="J391" i="3"/>
  <c r="E392" i="3"/>
  <c r="F392" i="3"/>
  <c r="G392" i="3"/>
  <c r="H392" i="3"/>
  <c r="I392" i="3"/>
  <c r="J392" i="3"/>
  <c r="L392" i="3" s="1"/>
  <c r="E393" i="3"/>
  <c r="F393" i="3"/>
  <c r="G393" i="3"/>
  <c r="H393" i="3"/>
  <c r="I393" i="3"/>
  <c r="J393" i="3"/>
  <c r="E394" i="3"/>
  <c r="F394" i="3"/>
  <c r="G394" i="3"/>
  <c r="H394" i="3"/>
  <c r="I394" i="3"/>
  <c r="J394" i="3"/>
  <c r="E395" i="3"/>
  <c r="F395" i="3"/>
  <c r="G395" i="3"/>
  <c r="H395" i="3"/>
  <c r="I395" i="3"/>
  <c r="J395" i="3"/>
  <c r="E396" i="3"/>
  <c r="F396" i="3"/>
  <c r="G396" i="3"/>
  <c r="H396" i="3"/>
  <c r="L396" i="3" s="1"/>
  <c r="I396" i="3"/>
  <c r="J396" i="3"/>
  <c r="E397" i="3"/>
  <c r="F397" i="3"/>
  <c r="G397" i="3"/>
  <c r="H397" i="3"/>
  <c r="I397" i="3"/>
  <c r="J397" i="3"/>
  <c r="E398" i="3"/>
  <c r="F398" i="3"/>
  <c r="G398" i="3"/>
  <c r="H398" i="3"/>
  <c r="I398" i="3"/>
  <c r="J398" i="3"/>
  <c r="E399" i="3"/>
  <c r="F399" i="3"/>
  <c r="G399" i="3"/>
  <c r="H399" i="3"/>
  <c r="I399" i="3"/>
  <c r="J399" i="3"/>
  <c r="E400" i="3"/>
  <c r="F400" i="3"/>
  <c r="G400" i="3"/>
  <c r="H400" i="3"/>
  <c r="I400" i="3"/>
  <c r="J400" i="3"/>
  <c r="E401" i="3"/>
  <c r="F401" i="3"/>
  <c r="G401" i="3"/>
  <c r="H401" i="3"/>
  <c r="I401" i="3"/>
  <c r="J401" i="3"/>
  <c r="E402" i="3"/>
  <c r="F402" i="3"/>
  <c r="G402" i="3"/>
  <c r="H402" i="3"/>
  <c r="I402" i="3"/>
  <c r="J402" i="3"/>
  <c r="E403" i="3"/>
  <c r="F403" i="3"/>
  <c r="G403" i="3"/>
  <c r="H403" i="3"/>
  <c r="I403" i="3"/>
  <c r="L403" i="3" s="1"/>
  <c r="J403" i="3"/>
  <c r="E404" i="3"/>
  <c r="F404" i="3"/>
  <c r="G404" i="3"/>
  <c r="H404" i="3"/>
  <c r="I404" i="3"/>
  <c r="J404" i="3"/>
  <c r="L404" i="3"/>
  <c r="E405" i="3"/>
  <c r="F405" i="3"/>
  <c r="G405" i="3"/>
  <c r="H405" i="3"/>
  <c r="I405" i="3"/>
  <c r="J405" i="3"/>
  <c r="E406" i="3"/>
  <c r="F406" i="3"/>
  <c r="G406" i="3"/>
  <c r="H406" i="3"/>
  <c r="I406" i="3"/>
  <c r="J406" i="3"/>
  <c r="E407" i="3"/>
  <c r="F407" i="3"/>
  <c r="G407" i="3"/>
  <c r="H407" i="3"/>
  <c r="I407" i="3"/>
  <c r="J407" i="3"/>
  <c r="E408" i="3"/>
  <c r="F408" i="3"/>
  <c r="G408" i="3"/>
  <c r="H408" i="3"/>
  <c r="I408" i="3"/>
  <c r="J408" i="3"/>
  <c r="L408" i="3" s="1"/>
  <c r="E409" i="3"/>
  <c r="F409" i="3"/>
  <c r="G409" i="3"/>
  <c r="H409" i="3"/>
  <c r="I409" i="3"/>
  <c r="J409" i="3"/>
  <c r="E410" i="3"/>
  <c r="F410" i="3"/>
  <c r="G410" i="3"/>
  <c r="H410" i="3"/>
  <c r="I410" i="3"/>
  <c r="J410" i="3"/>
  <c r="E411" i="3"/>
  <c r="F411" i="3"/>
  <c r="G411" i="3"/>
  <c r="H411" i="3"/>
  <c r="I411" i="3"/>
  <c r="J411" i="3"/>
  <c r="E412" i="3"/>
  <c r="F412" i="3"/>
  <c r="G412" i="3"/>
  <c r="H412" i="3"/>
  <c r="L412" i="3" s="1"/>
  <c r="I412" i="3"/>
  <c r="J412" i="3"/>
  <c r="E413" i="3"/>
  <c r="F413" i="3"/>
  <c r="G413" i="3"/>
  <c r="H413" i="3"/>
  <c r="I413" i="3"/>
  <c r="J413" i="3"/>
  <c r="E414" i="3"/>
  <c r="F414" i="3"/>
  <c r="G414" i="3"/>
  <c r="H414" i="3"/>
  <c r="I414" i="3"/>
  <c r="J414" i="3"/>
  <c r="E415" i="3"/>
  <c r="F415" i="3"/>
  <c r="G415" i="3"/>
  <c r="H415" i="3"/>
  <c r="I415" i="3"/>
  <c r="J415" i="3"/>
  <c r="E416" i="3"/>
  <c r="F416" i="3"/>
  <c r="G416" i="3"/>
  <c r="H416" i="3"/>
  <c r="I416" i="3"/>
  <c r="J416" i="3"/>
  <c r="E417" i="3"/>
  <c r="F417" i="3"/>
  <c r="G417" i="3"/>
  <c r="H417" i="3"/>
  <c r="I417" i="3"/>
  <c r="J417" i="3"/>
  <c r="E418" i="3"/>
  <c r="F418" i="3"/>
  <c r="G418" i="3"/>
  <c r="H418" i="3"/>
  <c r="I418" i="3"/>
  <c r="J418" i="3"/>
  <c r="E419" i="3"/>
  <c r="F419" i="3"/>
  <c r="G419" i="3"/>
  <c r="H419" i="3"/>
  <c r="I419" i="3"/>
  <c r="L419" i="3" s="1"/>
  <c r="J419" i="3"/>
  <c r="E420" i="3"/>
  <c r="F420" i="3"/>
  <c r="G420" i="3"/>
  <c r="H420" i="3"/>
  <c r="I420" i="3"/>
  <c r="J420" i="3"/>
  <c r="L420" i="3"/>
  <c r="E421" i="3"/>
  <c r="F421" i="3"/>
  <c r="G421" i="3"/>
  <c r="H421" i="3"/>
  <c r="I421" i="3"/>
  <c r="J421" i="3"/>
  <c r="E422" i="3"/>
  <c r="F422" i="3"/>
  <c r="G422" i="3"/>
  <c r="H422" i="3"/>
  <c r="I422" i="3"/>
  <c r="J422" i="3"/>
  <c r="E423" i="3"/>
  <c r="F423" i="3"/>
  <c r="G423" i="3"/>
  <c r="H423" i="3"/>
  <c r="I423" i="3"/>
  <c r="J423" i="3"/>
  <c r="E424" i="3"/>
  <c r="F424" i="3"/>
  <c r="G424" i="3"/>
  <c r="H424" i="3"/>
  <c r="I424" i="3"/>
  <c r="J424" i="3"/>
  <c r="L424" i="3" s="1"/>
  <c r="E425" i="3"/>
  <c r="F425" i="3"/>
  <c r="G425" i="3"/>
  <c r="H425" i="3"/>
  <c r="I425" i="3"/>
  <c r="J425" i="3"/>
  <c r="E426" i="3"/>
  <c r="F426" i="3"/>
  <c r="G426" i="3"/>
  <c r="H426" i="3"/>
  <c r="I426" i="3"/>
  <c r="J426" i="3"/>
  <c r="E427" i="3"/>
  <c r="F427" i="3"/>
  <c r="G427" i="3"/>
  <c r="H427" i="3"/>
  <c r="I427" i="3"/>
  <c r="J427" i="3"/>
  <c r="E428" i="3"/>
  <c r="F428" i="3"/>
  <c r="G428" i="3"/>
  <c r="H428" i="3"/>
  <c r="I428" i="3"/>
  <c r="J428" i="3"/>
  <c r="E429" i="3"/>
  <c r="F429" i="3"/>
  <c r="G429" i="3"/>
  <c r="H429" i="3"/>
  <c r="I429" i="3"/>
  <c r="J429" i="3"/>
  <c r="E430" i="3"/>
  <c r="F430" i="3"/>
  <c r="G430" i="3"/>
  <c r="H430" i="3"/>
  <c r="I430" i="3"/>
  <c r="J430" i="3"/>
  <c r="E431" i="3"/>
  <c r="F431" i="3"/>
  <c r="G431" i="3"/>
  <c r="H431" i="3"/>
  <c r="I431" i="3"/>
  <c r="J431" i="3"/>
  <c r="E432" i="3"/>
  <c r="F432" i="3"/>
  <c r="G432" i="3"/>
  <c r="H432" i="3"/>
  <c r="I432" i="3"/>
  <c r="J432" i="3"/>
  <c r="E433" i="3"/>
  <c r="F433" i="3"/>
  <c r="G433" i="3"/>
  <c r="H433" i="3"/>
  <c r="I433" i="3"/>
  <c r="J433" i="3"/>
  <c r="E434" i="3"/>
  <c r="F434" i="3"/>
  <c r="G434" i="3"/>
  <c r="H434" i="3"/>
  <c r="I434" i="3"/>
  <c r="J434" i="3"/>
  <c r="E435" i="3"/>
  <c r="F435" i="3"/>
  <c r="G435" i="3"/>
  <c r="H435" i="3"/>
  <c r="I435" i="3"/>
  <c r="J435" i="3"/>
  <c r="E436" i="3"/>
  <c r="F436" i="3"/>
  <c r="G436" i="3"/>
  <c r="H436" i="3"/>
  <c r="I436" i="3"/>
  <c r="J436" i="3"/>
  <c r="E437" i="3"/>
  <c r="F437" i="3"/>
  <c r="G437" i="3"/>
  <c r="H437" i="3"/>
  <c r="I437" i="3"/>
  <c r="J437" i="3"/>
  <c r="E438" i="3"/>
  <c r="F438" i="3"/>
  <c r="G438" i="3"/>
  <c r="H438" i="3"/>
  <c r="I438" i="3"/>
  <c r="J438" i="3"/>
  <c r="E439" i="3"/>
  <c r="F439" i="3"/>
  <c r="G439" i="3"/>
  <c r="H439" i="3"/>
  <c r="I439" i="3"/>
  <c r="J439" i="3"/>
  <c r="E440" i="3"/>
  <c r="F440" i="3"/>
  <c r="G440" i="3"/>
  <c r="H440" i="3"/>
  <c r="I440" i="3"/>
  <c r="J440" i="3"/>
  <c r="E441" i="3"/>
  <c r="F441" i="3"/>
  <c r="G441" i="3"/>
  <c r="H441" i="3"/>
  <c r="I441" i="3"/>
  <c r="J441" i="3"/>
  <c r="E442" i="3"/>
  <c r="F442" i="3"/>
  <c r="G442" i="3"/>
  <c r="H442" i="3"/>
  <c r="I442" i="3"/>
  <c r="J442" i="3"/>
  <c r="E443" i="3"/>
  <c r="F443" i="3"/>
  <c r="G443" i="3"/>
  <c r="H443" i="3"/>
  <c r="I443" i="3"/>
  <c r="J443" i="3"/>
  <c r="E444" i="3"/>
  <c r="F444" i="3"/>
  <c r="G444" i="3"/>
  <c r="H444" i="3"/>
  <c r="I444" i="3"/>
  <c r="J444" i="3"/>
  <c r="E445" i="3"/>
  <c r="F445" i="3"/>
  <c r="G445" i="3"/>
  <c r="H445" i="3"/>
  <c r="I445" i="3"/>
  <c r="J445" i="3"/>
  <c r="E446" i="3"/>
  <c r="F446" i="3"/>
  <c r="G446" i="3"/>
  <c r="H446" i="3"/>
  <c r="I446" i="3"/>
  <c r="J446" i="3"/>
  <c r="E447" i="3"/>
  <c r="F447" i="3"/>
  <c r="G447" i="3"/>
  <c r="H447" i="3"/>
  <c r="I447" i="3"/>
  <c r="J447" i="3"/>
  <c r="E448" i="3"/>
  <c r="F448" i="3"/>
  <c r="G448" i="3"/>
  <c r="H448" i="3"/>
  <c r="I448" i="3"/>
  <c r="J448" i="3"/>
  <c r="E449" i="3"/>
  <c r="F449" i="3"/>
  <c r="G449" i="3"/>
  <c r="H449" i="3"/>
  <c r="I449" i="3"/>
  <c r="J449" i="3"/>
  <c r="E450" i="3"/>
  <c r="F450" i="3"/>
  <c r="G450" i="3"/>
  <c r="H450" i="3"/>
  <c r="I450" i="3"/>
  <c r="J450" i="3"/>
  <c r="E451" i="3"/>
  <c r="F451" i="3"/>
  <c r="G451" i="3"/>
  <c r="H451" i="3"/>
  <c r="I451" i="3"/>
  <c r="J451" i="3"/>
  <c r="E452" i="3"/>
  <c r="F452" i="3"/>
  <c r="G452" i="3"/>
  <c r="H452" i="3"/>
  <c r="I452" i="3"/>
  <c r="J452" i="3"/>
  <c r="E453" i="3"/>
  <c r="F453" i="3"/>
  <c r="G453" i="3"/>
  <c r="H453" i="3"/>
  <c r="I453" i="3"/>
  <c r="J453" i="3"/>
  <c r="E454" i="3"/>
  <c r="F454" i="3"/>
  <c r="G454" i="3"/>
  <c r="H454" i="3"/>
  <c r="I454" i="3"/>
  <c r="J454" i="3"/>
  <c r="E455" i="3"/>
  <c r="F455" i="3"/>
  <c r="G455" i="3"/>
  <c r="H455" i="3"/>
  <c r="I455" i="3"/>
  <c r="J455" i="3"/>
  <c r="E456" i="3"/>
  <c r="F456" i="3"/>
  <c r="G456" i="3"/>
  <c r="H456" i="3"/>
  <c r="I456" i="3"/>
  <c r="J456" i="3"/>
  <c r="E457" i="3"/>
  <c r="F457" i="3"/>
  <c r="G457" i="3"/>
  <c r="H457" i="3"/>
  <c r="I457" i="3"/>
  <c r="J457" i="3"/>
  <c r="E458" i="3"/>
  <c r="F458" i="3"/>
  <c r="G458" i="3"/>
  <c r="H458" i="3"/>
  <c r="I458" i="3"/>
  <c r="J458" i="3"/>
  <c r="E459" i="3"/>
  <c r="F459" i="3"/>
  <c r="G459" i="3"/>
  <c r="H459" i="3"/>
  <c r="I459" i="3"/>
  <c r="J459" i="3"/>
  <c r="E460" i="3"/>
  <c r="F460" i="3"/>
  <c r="G460" i="3"/>
  <c r="H460" i="3"/>
  <c r="I460" i="3"/>
  <c r="J460" i="3"/>
  <c r="E461" i="3"/>
  <c r="F461" i="3"/>
  <c r="G461" i="3"/>
  <c r="H461" i="3"/>
  <c r="I461" i="3"/>
  <c r="J461" i="3"/>
  <c r="E462" i="3"/>
  <c r="F462" i="3"/>
  <c r="G462" i="3"/>
  <c r="H462" i="3"/>
  <c r="I462" i="3"/>
  <c r="J462" i="3"/>
  <c r="E463" i="3"/>
  <c r="F463" i="3"/>
  <c r="G463" i="3"/>
  <c r="H463" i="3"/>
  <c r="I463" i="3"/>
  <c r="J463" i="3"/>
  <c r="E464" i="3"/>
  <c r="F464" i="3"/>
  <c r="G464" i="3"/>
  <c r="H464" i="3"/>
  <c r="I464" i="3"/>
  <c r="J464" i="3"/>
  <c r="E465" i="3"/>
  <c r="F465" i="3"/>
  <c r="G465" i="3"/>
  <c r="H465" i="3"/>
  <c r="I465" i="3"/>
  <c r="J465" i="3"/>
  <c r="E466" i="3"/>
  <c r="F466" i="3"/>
  <c r="G466" i="3"/>
  <c r="H466" i="3"/>
  <c r="I466" i="3"/>
  <c r="J466" i="3"/>
  <c r="E467" i="3"/>
  <c r="F467" i="3"/>
  <c r="G467" i="3"/>
  <c r="H467" i="3"/>
  <c r="I467" i="3"/>
  <c r="J467" i="3"/>
  <c r="E468" i="3"/>
  <c r="F468" i="3"/>
  <c r="G468" i="3"/>
  <c r="H468" i="3"/>
  <c r="I468" i="3"/>
  <c r="J468" i="3"/>
  <c r="E469" i="3"/>
  <c r="F469" i="3"/>
  <c r="G469" i="3"/>
  <c r="H469" i="3"/>
  <c r="I469" i="3"/>
  <c r="J469" i="3"/>
  <c r="E470" i="3"/>
  <c r="F470" i="3"/>
  <c r="G470" i="3"/>
  <c r="H470" i="3"/>
  <c r="I470" i="3"/>
  <c r="J470" i="3"/>
  <c r="E471" i="3"/>
  <c r="F471" i="3"/>
  <c r="G471" i="3"/>
  <c r="H471" i="3"/>
  <c r="I471" i="3"/>
  <c r="J471" i="3"/>
  <c r="E472" i="3"/>
  <c r="F472" i="3"/>
  <c r="G472" i="3"/>
  <c r="H472" i="3"/>
  <c r="I472" i="3"/>
  <c r="J472" i="3"/>
  <c r="E473" i="3"/>
  <c r="F473" i="3"/>
  <c r="G473" i="3"/>
  <c r="H473" i="3"/>
  <c r="I473" i="3"/>
  <c r="J473" i="3"/>
  <c r="E474" i="3"/>
  <c r="F474" i="3"/>
  <c r="G474" i="3"/>
  <c r="H474" i="3"/>
  <c r="I474" i="3"/>
  <c r="J474" i="3"/>
  <c r="E475" i="3"/>
  <c r="F475" i="3"/>
  <c r="G475" i="3"/>
  <c r="H475" i="3"/>
  <c r="I475" i="3"/>
  <c r="J475" i="3"/>
  <c r="E476" i="3"/>
  <c r="F476" i="3"/>
  <c r="G476" i="3"/>
  <c r="H476" i="3"/>
  <c r="I476" i="3"/>
  <c r="J476" i="3"/>
  <c r="E477" i="3"/>
  <c r="F477" i="3"/>
  <c r="G477" i="3"/>
  <c r="H477" i="3"/>
  <c r="L477" i="3" s="1"/>
  <c r="I477" i="3"/>
  <c r="J477" i="3"/>
  <c r="E478" i="3"/>
  <c r="F478" i="3"/>
  <c r="G478" i="3"/>
  <c r="H478" i="3"/>
  <c r="I478" i="3"/>
  <c r="J478" i="3"/>
  <c r="E479" i="3"/>
  <c r="F479" i="3"/>
  <c r="G479" i="3"/>
  <c r="H479" i="3"/>
  <c r="I479" i="3"/>
  <c r="J479" i="3"/>
  <c r="E480" i="3"/>
  <c r="F480" i="3"/>
  <c r="G480" i="3"/>
  <c r="H480" i="3"/>
  <c r="I480" i="3"/>
  <c r="J480" i="3"/>
  <c r="E481" i="3"/>
  <c r="F481" i="3"/>
  <c r="G481" i="3"/>
  <c r="H481" i="3"/>
  <c r="I481" i="3"/>
  <c r="J481" i="3"/>
  <c r="E482" i="3"/>
  <c r="F482" i="3"/>
  <c r="G482" i="3"/>
  <c r="H482" i="3"/>
  <c r="I482" i="3"/>
  <c r="J482" i="3"/>
  <c r="E483" i="3"/>
  <c r="F483" i="3"/>
  <c r="G483" i="3"/>
  <c r="H483" i="3"/>
  <c r="I483" i="3"/>
  <c r="J483" i="3"/>
  <c r="E484" i="3"/>
  <c r="F484" i="3"/>
  <c r="G484" i="3"/>
  <c r="H484" i="3"/>
  <c r="I484" i="3"/>
  <c r="J484" i="3"/>
  <c r="E485" i="3"/>
  <c r="F485" i="3"/>
  <c r="G485" i="3"/>
  <c r="H485" i="3"/>
  <c r="I485" i="3"/>
  <c r="J485" i="3"/>
  <c r="E486" i="3"/>
  <c r="F486" i="3"/>
  <c r="G486" i="3"/>
  <c r="H486" i="3"/>
  <c r="I486" i="3"/>
  <c r="J486" i="3"/>
  <c r="E487" i="3"/>
  <c r="F487" i="3"/>
  <c r="G487" i="3"/>
  <c r="H487" i="3"/>
  <c r="I487" i="3"/>
  <c r="J487" i="3"/>
  <c r="E488" i="3"/>
  <c r="F488" i="3"/>
  <c r="G488" i="3"/>
  <c r="H488" i="3"/>
  <c r="I488" i="3"/>
  <c r="J488" i="3"/>
  <c r="E489" i="3"/>
  <c r="F489" i="3"/>
  <c r="G489" i="3"/>
  <c r="H489" i="3"/>
  <c r="I489" i="3"/>
  <c r="J489" i="3"/>
  <c r="E490" i="3"/>
  <c r="F490" i="3"/>
  <c r="G490" i="3"/>
  <c r="H490" i="3"/>
  <c r="I490" i="3"/>
  <c r="J490" i="3"/>
  <c r="E491" i="3"/>
  <c r="F491" i="3"/>
  <c r="G491" i="3"/>
  <c r="H491" i="3"/>
  <c r="I491" i="3"/>
  <c r="J491" i="3"/>
  <c r="E492" i="3"/>
  <c r="F492" i="3"/>
  <c r="G492" i="3"/>
  <c r="H492" i="3"/>
  <c r="I492" i="3"/>
  <c r="J492" i="3"/>
  <c r="E493" i="3"/>
  <c r="F493" i="3"/>
  <c r="G493" i="3"/>
  <c r="H493" i="3"/>
  <c r="I493" i="3"/>
  <c r="J493" i="3"/>
  <c r="E494" i="3"/>
  <c r="F494" i="3"/>
  <c r="G494" i="3"/>
  <c r="H494" i="3"/>
  <c r="I494" i="3"/>
  <c r="J494" i="3"/>
  <c r="E495" i="3"/>
  <c r="F495" i="3"/>
  <c r="G495" i="3"/>
  <c r="H495" i="3"/>
  <c r="I495" i="3"/>
  <c r="J495" i="3"/>
  <c r="E496" i="3"/>
  <c r="F496" i="3"/>
  <c r="G496" i="3"/>
  <c r="H496" i="3"/>
  <c r="I496" i="3"/>
  <c r="J496" i="3"/>
  <c r="E497" i="3"/>
  <c r="F497" i="3"/>
  <c r="G497" i="3"/>
  <c r="H497" i="3"/>
  <c r="I497" i="3"/>
  <c r="J497" i="3"/>
  <c r="E498" i="3"/>
  <c r="F498" i="3"/>
  <c r="G498" i="3"/>
  <c r="H498" i="3"/>
  <c r="I498" i="3"/>
  <c r="J498" i="3"/>
  <c r="E499" i="3"/>
  <c r="F499" i="3"/>
  <c r="G499" i="3"/>
  <c r="H499" i="3"/>
  <c r="I499" i="3"/>
  <c r="J499" i="3"/>
  <c r="E500" i="3"/>
  <c r="F500" i="3"/>
  <c r="G500" i="3"/>
  <c r="H500" i="3"/>
  <c r="I500" i="3"/>
  <c r="J500" i="3"/>
  <c r="E501" i="3"/>
  <c r="F501" i="3"/>
  <c r="G501" i="3"/>
  <c r="H501" i="3"/>
  <c r="I501" i="3"/>
  <c r="J501" i="3"/>
  <c r="E502" i="3"/>
  <c r="F502" i="3"/>
  <c r="G502" i="3"/>
  <c r="H502" i="3"/>
  <c r="I502" i="3"/>
  <c r="J502" i="3"/>
  <c r="E503" i="3"/>
  <c r="F503" i="3"/>
  <c r="G503" i="3"/>
  <c r="H503" i="3"/>
  <c r="I503" i="3"/>
  <c r="J503" i="3"/>
  <c r="E504" i="3"/>
  <c r="F504" i="3"/>
  <c r="G504" i="3"/>
  <c r="H504" i="3"/>
  <c r="I504" i="3"/>
  <c r="L504" i="3" s="1"/>
  <c r="J504" i="3"/>
  <c r="E505" i="3"/>
  <c r="F505" i="3"/>
  <c r="G505" i="3"/>
  <c r="H505" i="3"/>
  <c r="I505" i="3"/>
  <c r="L505" i="3" s="1"/>
  <c r="J505" i="3"/>
  <c r="E506" i="3"/>
  <c r="F506" i="3"/>
  <c r="G506" i="3"/>
  <c r="H506" i="3"/>
  <c r="I506" i="3"/>
  <c r="L506" i="3" s="1"/>
  <c r="J506" i="3"/>
  <c r="K503" i="3" l="1"/>
  <c r="K477" i="3"/>
  <c r="L476" i="3"/>
  <c r="K476" i="3"/>
  <c r="L475" i="3"/>
  <c r="K475" i="3"/>
  <c r="L474" i="3"/>
  <c r="K474" i="3"/>
  <c r="L473" i="3"/>
  <c r="K473" i="3"/>
  <c r="L472" i="3"/>
  <c r="K472" i="3"/>
  <c r="L471" i="3"/>
  <c r="K471" i="3"/>
  <c r="L470" i="3"/>
  <c r="K470" i="3"/>
  <c r="L469" i="3"/>
  <c r="K469" i="3"/>
  <c r="L468" i="3"/>
  <c r="K468" i="3"/>
  <c r="L467" i="3"/>
  <c r="K467" i="3"/>
  <c r="L466" i="3"/>
  <c r="K466" i="3"/>
  <c r="L465" i="3"/>
  <c r="K465" i="3"/>
  <c r="L464" i="3"/>
  <c r="K464" i="3"/>
  <c r="L463" i="3"/>
  <c r="K463" i="3"/>
  <c r="L462" i="3"/>
  <c r="K462" i="3"/>
  <c r="L461" i="3"/>
  <c r="K461" i="3"/>
  <c r="L460" i="3"/>
  <c r="K460" i="3"/>
  <c r="L459" i="3"/>
  <c r="K459" i="3"/>
  <c r="L458" i="3"/>
  <c r="K458" i="3"/>
  <c r="L457" i="3"/>
  <c r="K457" i="3"/>
  <c r="L456" i="3"/>
  <c r="K456" i="3"/>
  <c r="K402" i="3"/>
  <c r="K380" i="3"/>
  <c r="K364" i="3"/>
  <c r="K418" i="3"/>
  <c r="K388" i="3"/>
  <c r="K372" i="3"/>
  <c r="K356" i="3"/>
  <c r="K355" i="3"/>
  <c r="K354" i="3"/>
  <c r="K353" i="3"/>
  <c r="K350" i="3"/>
  <c r="K349" i="3"/>
  <c r="K346" i="3"/>
  <c r="K345" i="3"/>
  <c r="L455" i="3"/>
  <c r="K455" i="3"/>
  <c r="L454" i="3"/>
  <c r="K454" i="3"/>
  <c r="L453" i="3"/>
  <c r="K453" i="3"/>
  <c r="L452" i="3"/>
  <c r="K452" i="3"/>
  <c r="L451" i="3"/>
  <c r="K451" i="3"/>
  <c r="L450" i="3"/>
  <c r="K450" i="3"/>
  <c r="L449" i="3"/>
  <c r="K449" i="3"/>
  <c r="L448" i="3"/>
  <c r="K448" i="3"/>
  <c r="L447" i="3"/>
  <c r="K447" i="3"/>
  <c r="L446" i="3"/>
  <c r="K446" i="3"/>
  <c r="L445" i="3"/>
  <c r="K445" i="3"/>
  <c r="L444" i="3"/>
  <c r="K444" i="3"/>
  <c r="L443" i="3"/>
  <c r="K443" i="3"/>
  <c r="L442" i="3"/>
  <c r="K442" i="3"/>
  <c r="L441" i="3"/>
  <c r="K441" i="3"/>
  <c r="L440" i="3"/>
  <c r="K440" i="3"/>
  <c r="L439" i="3"/>
  <c r="K439" i="3"/>
  <c r="L438" i="3"/>
  <c r="K438" i="3"/>
  <c r="L437" i="3"/>
  <c r="K437" i="3"/>
  <c r="L436" i="3"/>
  <c r="K436" i="3"/>
  <c r="L435" i="3"/>
  <c r="K435" i="3"/>
  <c r="L434" i="3"/>
  <c r="K434" i="3"/>
  <c r="L433" i="3"/>
  <c r="K433" i="3"/>
  <c r="L432" i="3"/>
  <c r="K432" i="3"/>
  <c r="L431" i="3"/>
  <c r="K431" i="3"/>
  <c r="L430" i="3"/>
  <c r="K430" i="3"/>
  <c r="L429" i="3"/>
  <c r="K429" i="3"/>
  <c r="L428" i="3"/>
  <c r="K428" i="3"/>
  <c r="L427" i="3"/>
  <c r="K427" i="3"/>
  <c r="L426" i="3"/>
  <c r="K426" i="3"/>
  <c r="K425" i="3"/>
  <c r="L416" i="3"/>
  <c r="L411" i="3"/>
  <c r="K410" i="3"/>
  <c r="L400" i="3"/>
  <c r="L395" i="3"/>
  <c r="K394" i="3"/>
  <c r="L387" i="3"/>
  <c r="K384" i="3"/>
  <c r="L379" i="3"/>
  <c r="K376" i="3"/>
  <c r="L371" i="3"/>
  <c r="K368" i="3"/>
  <c r="L363" i="3"/>
  <c r="K360" i="3"/>
  <c r="L352" i="3"/>
  <c r="L348" i="3"/>
  <c r="L344" i="3"/>
  <c r="M340" i="3"/>
  <c r="O340" i="3"/>
  <c r="Q340" i="3"/>
  <c r="S340" i="3"/>
  <c r="U340" i="3"/>
  <c r="W340" i="3"/>
  <c r="Y340" i="3"/>
  <c r="AA340" i="3"/>
  <c r="AC340" i="3"/>
  <c r="AE340" i="3"/>
  <c r="AG340" i="3"/>
  <c r="AI340" i="3"/>
  <c r="AK340" i="3"/>
  <c r="AM340" i="3"/>
  <c r="AO340" i="3"/>
  <c r="AQ340" i="3"/>
  <c r="AS340" i="3"/>
  <c r="AU340" i="3"/>
  <c r="AW340" i="3"/>
  <c r="AY340" i="3"/>
  <c r="BA340" i="3"/>
  <c r="BC340" i="3"/>
  <c r="BE340" i="3"/>
  <c r="BG340" i="3"/>
  <c r="BI340" i="3"/>
  <c r="N340" i="3"/>
  <c r="R340" i="3"/>
  <c r="V340" i="3"/>
  <c r="Z340" i="3"/>
  <c r="AD340" i="3"/>
  <c r="AH340" i="3"/>
  <c r="AL340" i="3"/>
  <c r="AP340" i="3"/>
  <c r="AT340" i="3"/>
  <c r="AX340" i="3"/>
  <c r="BB340" i="3"/>
  <c r="BF340" i="3"/>
  <c r="P340" i="3"/>
  <c r="T340" i="3"/>
  <c r="X340" i="3"/>
  <c r="AB340" i="3"/>
  <c r="AF340" i="3"/>
  <c r="AJ340" i="3"/>
  <c r="AN340" i="3"/>
  <c r="AR340" i="3"/>
  <c r="AV340" i="3"/>
  <c r="AZ340" i="3"/>
  <c r="BD340" i="3"/>
  <c r="BH340" i="3"/>
  <c r="BI503" i="3"/>
  <c r="K506" i="3"/>
  <c r="K504" i="3"/>
  <c r="L503" i="3"/>
  <c r="P503" i="3" s="1"/>
  <c r="L502" i="3"/>
  <c r="K502" i="3"/>
  <c r="L501" i="3"/>
  <c r="K501" i="3"/>
  <c r="L500" i="3"/>
  <c r="K500" i="3"/>
  <c r="L499" i="3"/>
  <c r="K499" i="3"/>
  <c r="L498" i="3"/>
  <c r="K498" i="3"/>
  <c r="L497" i="3"/>
  <c r="K497" i="3"/>
  <c r="L496" i="3"/>
  <c r="K496" i="3"/>
  <c r="L495" i="3"/>
  <c r="K495" i="3"/>
  <c r="L494" i="3"/>
  <c r="K494" i="3"/>
  <c r="L493" i="3"/>
  <c r="K493" i="3"/>
  <c r="L492" i="3"/>
  <c r="K492" i="3"/>
  <c r="L491" i="3"/>
  <c r="K491" i="3"/>
  <c r="L490" i="3"/>
  <c r="K490" i="3"/>
  <c r="L489" i="3"/>
  <c r="K489" i="3"/>
  <c r="L488" i="3"/>
  <c r="K488" i="3"/>
  <c r="L487" i="3"/>
  <c r="K487" i="3"/>
  <c r="L486" i="3"/>
  <c r="K486" i="3"/>
  <c r="L485" i="3"/>
  <c r="K485" i="3"/>
  <c r="L484" i="3"/>
  <c r="K484" i="3"/>
  <c r="L483" i="3"/>
  <c r="K483" i="3"/>
  <c r="L482" i="3"/>
  <c r="K482" i="3"/>
  <c r="L481" i="3"/>
  <c r="K481" i="3"/>
  <c r="L479" i="3"/>
  <c r="K479" i="3"/>
  <c r="L425" i="3"/>
  <c r="K422" i="3"/>
  <c r="K421" i="3"/>
  <c r="L417" i="3"/>
  <c r="K414" i="3"/>
  <c r="L409" i="3"/>
  <c r="K406" i="3"/>
  <c r="L401" i="3"/>
  <c r="K398" i="3"/>
  <c r="L393" i="3"/>
  <c r="K390" i="3"/>
  <c r="K389" i="3"/>
  <c r="K387" i="3"/>
  <c r="K386" i="3"/>
  <c r="K385" i="3"/>
  <c r="K383" i="3"/>
  <c r="K382" i="3"/>
  <c r="K381" i="3"/>
  <c r="K379" i="3"/>
  <c r="K378" i="3"/>
  <c r="K377" i="3"/>
  <c r="K375" i="3"/>
  <c r="K374" i="3"/>
  <c r="K373" i="3"/>
  <c r="K371" i="3"/>
  <c r="K370" i="3"/>
  <c r="K369" i="3"/>
  <c r="K367" i="3"/>
  <c r="K366" i="3"/>
  <c r="K365" i="3"/>
  <c r="K363" i="3"/>
  <c r="K362" i="3"/>
  <c r="K361" i="3"/>
  <c r="K359" i="3"/>
  <c r="K358" i="3"/>
  <c r="K357" i="3"/>
  <c r="L355" i="3"/>
  <c r="L354" i="3"/>
  <c r="L353" i="3"/>
  <c r="K352" i="3"/>
  <c r="K351" i="3"/>
  <c r="L347" i="3"/>
  <c r="L346" i="3"/>
  <c r="L345" i="3"/>
  <c r="K344" i="3"/>
  <c r="K343" i="3"/>
  <c r="K342" i="3"/>
  <c r="K341" i="3"/>
  <c r="M339" i="3"/>
  <c r="O339" i="3"/>
  <c r="Q339" i="3"/>
  <c r="S339" i="3"/>
  <c r="U339" i="3"/>
  <c r="W339" i="3"/>
  <c r="Y339" i="3"/>
  <c r="AA339" i="3"/>
  <c r="AC339" i="3"/>
  <c r="AE339" i="3"/>
  <c r="AG339" i="3"/>
  <c r="AI339" i="3"/>
  <c r="AK339" i="3"/>
  <c r="AM339" i="3"/>
  <c r="AO339" i="3"/>
  <c r="AQ339" i="3"/>
  <c r="AS339" i="3"/>
  <c r="AU339" i="3"/>
  <c r="AW339" i="3"/>
  <c r="AY339" i="3"/>
  <c r="BA339" i="3"/>
  <c r="BC339" i="3"/>
  <c r="BE339" i="3"/>
  <c r="BG339" i="3"/>
  <c r="BI339" i="3"/>
  <c r="N339" i="3"/>
  <c r="R339" i="3"/>
  <c r="V339" i="3"/>
  <c r="Z339" i="3"/>
  <c r="AD339" i="3"/>
  <c r="AH339" i="3"/>
  <c r="AL339" i="3"/>
  <c r="AP339" i="3"/>
  <c r="AT339" i="3"/>
  <c r="AX339" i="3"/>
  <c r="BB339" i="3"/>
  <c r="BF339" i="3"/>
  <c r="P339" i="3"/>
  <c r="T339" i="3"/>
  <c r="X339" i="3"/>
  <c r="AB339" i="3"/>
  <c r="AF339" i="3"/>
  <c r="AJ339" i="3"/>
  <c r="AN339" i="3"/>
  <c r="AR339" i="3"/>
  <c r="AV339" i="3"/>
  <c r="AZ339" i="3"/>
  <c r="BD339" i="3"/>
  <c r="BH339" i="3"/>
  <c r="K505" i="3"/>
  <c r="L480" i="3"/>
  <c r="L478" i="3"/>
  <c r="M477" i="3"/>
  <c r="O477" i="3"/>
  <c r="Q477" i="3"/>
  <c r="S477" i="3"/>
  <c r="U477" i="3"/>
  <c r="W477" i="3"/>
  <c r="Y477" i="3"/>
  <c r="AA477" i="3"/>
  <c r="AC477" i="3"/>
  <c r="AE477" i="3"/>
  <c r="AG477" i="3"/>
  <c r="AI477" i="3"/>
  <c r="AK477" i="3"/>
  <c r="AM477" i="3"/>
  <c r="AO477" i="3"/>
  <c r="AQ477" i="3"/>
  <c r="AS477" i="3"/>
  <c r="AU477" i="3"/>
  <c r="AW477" i="3"/>
  <c r="AY477" i="3"/>
  <c r="BA477" i="3"/>
  <c r="BC477" i="3"/>
  <c r="BE477" i="3"/>
  <c r="BG477" i="3"/>
  <c r="BI477" i="3"/>
  <c r="N477" i="3"/>
  <c r="P477" i="3"/>
  <c r="R477" i="3"/>
  <c r="T477" i="3"/>
  <c r="V477" i="3"/>
  <c r="X477" i="3"/>
  <c r="Z477" i="3"/>
  <c r="AB477" i="3"/>
  <c r="AD477" i="3"/>
  <c r="AF477" i="3"/>
  <c r="AH477" i="3"/>
  <c r="AJ477" i="3"/>
  <c r="AL477" i="3"/>
  <c r="AN477" i="3"/>
  <c r="AP477" i="3"/>
  <c r="AR477" i="3"/>
  <c r="AT477" i="3"/>
  <c r="AV477" i="3"/>
  <c r="AX477" i="3"/>
  <c r="AZ477" i="3"/>
  <c r="BB477" i="3"/>
  <c r="BD477" i="3"/>
  <c r="BF477" i="3"/>
  <c r="BH477" i="3"/>
  <c r="M476" i="3"/>
  <c r="O476" i="3"/>
  <c r="Q476" i="3"/>
  <c r="S476" i="3"/>
  <c r="U476" i="3"/>
  <c r="W476" i="3"/>
  <c r="Y476" i="3"/>
  <c r="AA476" i="3"/>
  <c r="AC476" i="3"/>
  <c r="AE476" i="3"/>
  <c r="AG476" i="3"/>
  <c r="AI476" i="3"/>
  <c r="AK476" i="3"/>
  <c r="AM476" i="3"/>
  <c r="AO476" i="3"/>
  <c r="AQ476" i="3"/>
  <c r="AS476" i="3"/>
  <c r="AU476" i="3"/>
  <c r="AW476" i="3"/>
  <c r="AY476" i="3"/>
  <c r="BA476" i="3"/>
  <c r="BC476" i="3"/>
  <c r="BE476" i="3"/>
  <c r="BG476" i="3"/>
  <c r="BI476" i="3"/>
  <c r="N476" i="3"/>
  <c r="P476" i="3"/>
  <c r="R476" i="3"/>
  <c r="T476" i="3"/>
  <c r="V476" i="3"/>
  <c r="X476" i="3"/>
  <c r="Z476" i="3"/>
  <c r="AB476" i="3"/>
  <c r="AD476" i="3"/>
  <c r="AF476" i="3"/>
  <c r="AH476" i="3"/>
  <c r="AJ476" i="3"/>
  <c r="AL476" i="3"/>
  <c r="AN476" i="3"/>
  <c r="AP476" i="3"/>
  <c r="AR476" i="3"/>
  <c r="AT476" i="3"/>
  <c r="AV476" i="3"/>
  <c r="AX476" i="3"/>
  <c r="AZ476" i="3"/>
  <c r="BB476" i="3"/>
  <c r="BD476" i="3"/>
  <c r="BF476" i="3"/>
  <c r="BH476" i="3"/>
  <c r="N475" i="3"/>
  <c r="P475" i="3"/>
  <c r="R475" i="3"/>
  <c r="T475" i="3"/>
  <c r="V475" i="3"/>
  <c r="X475" i="3"/>
  <c r="Z475" i="3"/>
  <c r="AB475" i="3"/>
  <c r="AD475" i="3"/>
  <c r="AF475" i="3"/>
  <c r="AH475" i="3"/>
  <c r="AJ475" i="3"/>
  <c r="AL475" i="3"/>
  <c r="AN475" i="3"/>
  <c r="AP475" i="3"/>
  <c r="AR475" i="3"/>
  <c r="AT475" i="3"/>
  <c r="AV475" i="3"/>
  <c r="AX475" i="3"/>
  <c r="AZ475" i="3"/>
  <c r="BB475" i="3"/>
  <c r="BD475" i="3"/>
  <c r="BF475" i="3"/>
  <c r="BH475" i="3"/>
  <c r="M475" i="3"/>
  <c r="O475" i="3"/>
  <c r="Q475" i="3"/>
  <c r="S475" i="3"/>
  <c r="U475" i="3"/>
  <c r="W475" i="3"/>
  <c r="Y475" i="3"/>
  <c r="AA475" i="3"/>
  <c r="AC475" i="3"/>
  <c r="AE475" i="3"/>
  <c r="AG475" i="3"/>
  <c r="AI475" i="3"/>
  <c r="AK475" i="3"/>
  <c r="AM475" i="3"/>
  <c r="AO475" i="3"/>
  <c r="AQ475" i="3"/>
  <c r="AS475" i="3"/>
  <c r="AU475" i="3"/>
  <c r="AW475" i="3"/>
  <c r="AY475" i="3"/>
  <c r="BA475" i="3"/>
  <c r="BC475" i="3"/>
  <c r="BE475" i="3"/>
  <c r="BG475" i="3"/>
  <c r="BI475" i="3"/>
  <c r="N474" i="3"/>
  <c r="P474" i="3"/>
  <c r="R474" i="3"/>
  <c r="T474" i="3"/>
  <c r="V474" i="3"/>
  <c r="X474" i="3"/>
  <c r="Z474" i="3"/>
  <c r="AB474" i="3"/>
  <c r="AD474" i="3"/>
  <c r="AF474" i="3"/>
  <c r="AH474" i="3"/>
  <c r="AJ474" i="3"/>
  <c r="AL474" i="3"/>
  <c r="AN474" i="3"/>
  <c r="AP474" i="3"/>
  <c r="AR474" i="3"/>
  <c r="AT474" i="3"/>
  <c r="AV474" i="3"/>
  <c r="AX474" i="3"/>
  <c r="AZ474" i="3"/>
  <c r="BB474" i="3"/>
  <c r="BD474" i="3"/>
  <c r="BF474" i="3"/>
  <c r="BH474" i="3"/>
  <c r="M474" i="3"/>
  <c r="O474" i="3"/>
  <c r="Q474" i="3"/>
  <c r="S474" i="3"/>
  <c r="U474" i="3"/>
  <c r="W474" i="3"/>
  <c r="Y474" i="3"/>
  <c r="AA474" i="3"/>
  <c r="AC474" i="3"/>
  <c r="AE474" i="3"/>
  <c r="AG474" i="3"/>
  <c r="AI474" i="3"/>
  <c r="AK474" i="3"/>
  <c r="AM474" i="3"/>
  <c r="AO474" i="3"/>
  <c r="AQ474" i="3"/>
  <c r="AS474" i="3"/>
  <c r="AU474" i="3"/>
  <c r="AW474" i="3"/>
  <c r="AY474" i="3"/>
  <c r="BA474" i="3"/>
  <c r="BC474" i="3"/>
  <c r="BE474" i="3"/>
  <c r="BG474" i="3"/>
  <c r="BI474" i="3"/>
  <c r="M473" i="3"/>
  <c r="O473" i="3"/>
  <c r="Q473" i="3"/>
  <c r="S473" i="3"/>
  <c r="U473" i="3"/>
  <c r="W473" i="3"/>
  <c r="Y473" i="3"/>
  <c r="AA473" i="3"/>
  <c r="AC473" i="3"/>
  <c r="AE473" i="3"/>
  <c r="AG473" i="3"/>
  <c r="AI473" i="3"/>
  <c r="AK473" i="3"/>
  <c r="AM473" i="3"/>
  <c r="AO473" i="3"/>
  <c r="AQ473" i="3"/>
  <c r="AS473" i="3"/>
  <c r="AU473" i="3"/>
  <c r="AW473" i="3"/>
  <c r="AY473" i="3"/>
  <c r="BA473" i="3"/>
  <c r="BC473" i="3"/>
  <c r="BE473" i="3"/>
  <c r="BG473" i="3"/>
  <c r="BI473" i="3"/>
  <c r="N473" i="3"/>
  <c r="P473" i="3"/>
  <c r="R473" i="3"/>
  <c r="T473" i="3"/>
  <c r="V473" i="3"/>
  <c r="X473" i="3"/>
  <c r="Z473" i="3"/>
  <c r="AB473" i="3"/>
  <c r="AD473" i="3"/>
  <c r="AF473" i="3"/>
  <c r="AH473" i="3"/>
  <c r="AJ473" i="3"/>
  <c r="AL473" i="3"/>
  <c r="AN473" i="3"/>
  <c r="AP473" i="3"/>
  <c r="AR473" i="3"/>
  <c r="AT473" i="3"/>
  <c r="AV473" i="3"/>
  <c r="AX473" i="3"/>
  <c r="AZ473" i="3"/>
  <c r="BB473" i="3"/>
  <c r="BD473" i="3"/>
  <c r="BF473" i="3"/>
  <c r="BH473" i="3"/>
  <c r="M472" i="3"/>
  <c r="O472" i="3"/>
  <c r="Q472" i="3"/>
  <c r="S472" i="3"/>
  <c r="U472" i="3"/>
  <c r="W472" i="3"/>
  <c r="Y472" i="3"/>
  <c r="AA472" i="3"/>
  <c r="AC472" i="3"/>
  <c r="AE472" i="3"/>
  <c r="AG472" i="3"/>
  <c r="AI472" i="3"/>
  <c r="AK472" i="3"/>
  <c r="AM472" i="3"/>
  <c r="AO472" i="3"/>
  <c r="AQ472" i="3"/>
  <c r="AS472" i="3"/>
  <c r="AU472" i="3"/>
  <c r="AW472" i="3"/>
  <c r="AY472" i="3"/>
  <c r="BA472" i="3"/>
  <c r="BC472" i="3"/>
  <c r="BE472" i="3"/>
  <c r="BG472" i="3"/>
  <c r="BI472" i="3"/>
  <c r="N472" i="3"/>
  <c r="P472" i="3"/>
  <c r="R472" i="3"/>
  <c r="T472" i="3"/>
  <c r="V472" i="3"/>
  <c r="X472" i="3"/>
  <c r="Z472" i="3"/>
  <c r="AB472" i="3"/>
  <c r="AD472" i="3"/>
  <c r="AF472" i="3"/>
  <c r="AH472" i="3"/>
  <c r="AJ472" i="3"/>
  <c r="AL472" i="3"/>
  <c r="AN472" i="3"/>
  <c r="AP472" i="3"/>
  <c r="AR472" i="3"/>
  <c r="AT472" i="3"/>
  <c r="AV472" i="3"/>
  <c r="AX472" i="3"/>
  <c r="AZ472" i="3"/>
  <c r="BB472" i="3"/>
  <c r="BD472" i="3"/>
  <c r="BF472" i="3"/>
  <c r="BH472" i="3"/>
  <c r="N471" i="3"/>
  <c r="P471" i="3"/>
  <c r="R471" i="3"/>
  <c r="T471" i="3"/>
  <c r="V471" i="3"/>
  <c r="X471" i="3"/>
  <c r="Z471" i="3"/>
  <c r="AB471" i="3"/>
  <c r="AD471" i="3"/>
  <c r="AF471" i="3"/>
  <c r="AH471" i="3"/>
  <c r="AJ471" i="3"/>
  <c r="AL471" i="3"/>
  <c r="AN471" i="3"/>
  <c r="AP471" i="3"/>
  <c r="AR471" i="3"/>
  <c r="AT471" i="3"/>
  <c r="AV471" i="3"/>
  <c r="AX471" i="3"/>
  <c r="AZ471" i="3"/>
  <c r="BB471" i="3"/>
  <c r="BD471" i="3"/>
  <c r="BF471" i="3"/>
  <c r="BH471" i="3"/>
  <c r="M471" i="3"/>
  <c r="O471" i="3"/>
  <c r="Q471" i="3"/>
  <c r="S471" i="3"/>
  <c r="U471" i="3"/>
  <c r="W471" i="3"/>
  <c r="Y471" i="3"/>
  <c r="AA471" i="3"/>
  <c r="AC471" i="3"/>
  <c r="AE471" i="3"/>
  <c r="AG471" i="3"/>
  <c r="AI471" i="3"/>
  <c r="AK471" i="3"/>
  <c r="AM471" i="3"/>
  <c r="AO471" i="3"/>
  <c r="AQ471" i="3"/>
  <c r="AS471" i="3"/>
  <c r="AU471" i="3"/>
  <c r="AW471" i="3"/>
  <c r="AY471" i="3"/>
  <c r="BA471" i="3"/>
  <c r="BC471" i="3"/>
  <c r="BE471" i="3"/>
  <c r="BG471" i="3"/>
  <c r="BI471" i="3"/>
  <c r="N470" i="3"/>
  <c r="P470" i="3"/>
  <c r="R470" i="3"/>
  <c r="T470" i="3"/>
  <c r="V470" i="3"/>
  <c r="X470" i="3"/>
  <c r="Z470" i="3"/>
  <c r="AB470" i="3"/>
  <c r="AD470" i="3"/>
  <c r="AF470" i="3"/>
  <c r="AH470" i="3"/>
  <c r="AJ470" i="3"/>
  <c r="AL470" i="3"/>
  <c r="AN470" i="3"/>
  <c r="AP470" i="3"/>
  <c r="AR470" i="3"/>
  <c r="AT470" i="3"/>
  <c r="AV470" i="3"/>
  <c r="AX470" i="3"/>
  <c r="AZ470" i="3"/>
  <c r="BB470" i="3"/>
  <c r="BD470" i="3"/>
  <c r="BF470" i="3"/>
  <c r="BH470" i="3"/>
  <c r="M470" i="3"/>
  <c r="O470" i="3"/>
  <c r="Q470" i="3"/>
  <c r="S470" i="3"/>
  <c r="U470" i="3"/>
  <c r="W470" i="3"/>
  <c r="Y470" i="3"/>
  <c r="AA470" i="3"/>
  <c r="AC470" i="3"/>
  <c r="AE470" i="3"/>
  <c r="AG470" i="3"/>
  <c r="AI470" i="3"/>
  <c r="AK470" i="3"/>
  <c r="AM470" i="3"/>
  <c r="AO470" i="3"/>
  <c r="AQ470" i="3"/>
  <c r="AS470" i="3"/>
  <c r="AU470" i="3"/>
  <c r="AW470" i="3"/>
  <c r="AY470" i="3"/>
  <c r="BA470" i="3"/>
  <c r="BC470" i="3"/>
  <c r="BE470" i="3"/>
  <c r="BG470" i="3"/>
  <c r="BI470" i="3"/>
  <c r="M469" i="3"/>
  <c r="O469" i="3"/>
  <c r="Q469" i="3"/>
  <c r="S469" i="3"/>
  <c r="U469" i="3"/>
  <c r="W469" i="3"/>
  <c r="Y469" i="3"/>
  <c r="AA469" i="3"/>
  <c r="AC469" i="3"/>
  <c r="AE469" i="3"/>
  <c r="AG469" i="3"/>
  <c r="AI469" i="3"/>
  <c r="AK469" i="3"/>
  <c r="AM469" i="3"/>
  <c r="AO469" i="3"/>
  <c r="AQ469" i="3"/>
  <c r="AS469" i="3"/>
  <c r="AU469" i="3"/>
  <c r="AW469" i="3"/>
  <c r="AY469" i="3"/>
  <c r="BA469" i="3"/>
  <c r="BC469" i="3"/>
  <c r="BE469" i="3"/>
  <c r="BG469" i="3"/>
  <c r="BI469" i="3"/>
  <c r="N469" i="3"/>
  <c r="P469" i="3"/>
  <c r="R469" i="3"/>
  <c r="T469" i="3"/>
  <c r="V469" i="3"/>
  <c r="X469" i="3"/>
  <c r="Z469" i="3"/>
  <c r="AB469" i="3"/>
  <c r="AD469" i="3"/>
  <c r="AF469" i="3"/>
  <c r="AH469" i="3"/>
  <c r="AJ469" i="3"/>
  <c r="AL469" i="3"/>
  <c r="AN469" i="3"/>
  <c r="AP469" i="3"/>
  <c r="AR469" i="3"/>
  <c r="AT469" i="3"/>
  <c r="AV469" i="3"/>
  <c r="AX469" i="3"/>
  <c r="AZ469" i="3"/>
  <c r="BB469" i="3"/>
  <c r="BD469" i="3"/>
  <c r="BF469" i="3"/>
  <c r="BH469" i="3"/>
  <c r="M468" i="3"/>
  <c r="O468" i="3"/>
  <c r="Q468" i="3"/>
  <c r="S468" i="3"/>
  <c r="U468" i="3"/>
  <c r="W468" i="3"/>
  <c r="Y468" i="3"/>
  <c r="AA468" i="3"/>
  <c r="AC468" i="3"/>
  <c r="AE468" i="3"/>
  <c r="AG468" i="3"/>
  <c r="AI468" i="3"/>
  <c r="AK468" i="3"/>
  <c r="AM468" i="3"/>
  <c r="AO468" i="3"/>
  <c r="AQ468" i="3"/>
  <c r="AS468" i="3"/>
  <c r="AU468" i="3"/>
  <c r="AW468" i="3"/>
  <c r="AY468" i="3"/>
  <c r="BA468" i="3"/>
  <c r="BC468" i="3"/>
  <c r="BE468" i="3"/>
  <c r="BG468" i="3"/>
  <c r="BI468" i="3"/>
  <c r="N468" i="3"/>
  <c r="P468" i="3"/>
  <c r="R468" i="3"/>
  <c r="T468" i="3"/>
  <c r="V468" i="3"/>
  <c r="X468" i="3"/>
  <c r="Z468" i="3"/>
  <c r="AB468" i="3"/>
  <c r="AD468" i="3"/>
  <c r="AF468" i="3"/>
  <c r="AH468" i="3"/>
  <c r="AJ468" i="3"/>
  <c r="AL468" i="3"/>
  <c r="AN468" i="3"/>
  <c r="AP468" i="3"/>
  <c r="AR468" i="3"/>
  <c r="AT468" i="3"/>
  <c r="AV468" i="3"/>
  <c r="AX468" i="3"/>
  <c r="AZ468" i="3"/>
  <c r="BB468" i="3"/>
  <c r="BD468" i="3"/>
  <c r="BF468" i="3"/>
  <c r="BH468" i="3"/>
  <c r="N467" i="3"/>
  <c r="P467" i="3"/>
  <c r="R467" i="3"/>
  <c r="T467" i="3"/>
  <c r="V467" i="3"/>
  <c r="X467" i="3"/>
  <c r="Z467" i="3"/>
  <c r="AB467" i="3"/>
  <c r="AD467" i="3"/>
  <c r="AF467" i="3"/>
  <c r="AH467" i="3"/>
  <c r="AJ467" i="3"/>
  <c r="AL467" i="3"/>
  <c r="AN467" i="3"/>
  <c r="AP467" i="3"/>
  <c r="AR467" i="3"/>
  <c r="AT467" i="3"/>
  <c r="AV467" i="3"/>
  <c r="AX467" i="3"/>
  <c r="AZ467" i="3"/>
  <c r="BB467" i="3"/>
  <c r="BD467" i="3"/>
  <c r="BF467" i="3"/>
  <c r="BH467" i="3"/>
  <c r="M467" i="3"/>
  <c r="O467" i="3"/>
  <c r="Q467" i="3"/>
  <c r="S467" i="3"/>
  <c r="U467" i="3"/>
  <c r="W467" i="3"/>
  <c r="Y467" i="3"/>
  <c r="AA467" i="3"/>
  <c r="AC467" i="3"/>
  <c r="AE467" i="3"/>
  <c r="AG467" i="3"/>
  <c r="AI467" i="3"/>
  <c r="AK467" i="3"/>
  <c r="AM467" i="3"/>
  <c r="AO467" i="3"/>
  <c r="AQ467" i="3"/>
  <c r="AS467" i="3"/>
  <c r="AU467" i="3"/>
  <c r="AW467" i="3"/>
  <c r="AY467" i="3"/>
  <c r="BA467" i="3"/>
  <c r="BC467" i="3"/>
  <c r="BE467" i="3"/>
  <c r="BG467" i="3"/>
  <c r="BI467" i="3"/>
  <c r="N466" i="3"/>
  <c r="P466" i="3"/>
  <c r="R466" i="3"/>
  <c r="T466" i="3"/>
  <c r="V466" i="3"/>
  <c r="X466" i="3"/>
  <c r="Z466" i="3"/>
  <c r="AB466" i="3"/>
  <c r="AD466" i="3"/>
  <c r="AF466" i="3"/>
  <c r="AH466" i="3"/>
  <c r="AJ466" i="3"/>
  <c r="AL466" i="3"/>
  <c r="AN466" i="3"/>
  <c r="AP466" i="3"/>
  <c r="AR466" i="3"/>
  <c r="AT466" i="3"/>
  <c r="AV466" i="3"/>
  <c r="AX466" i="3"/>
  <c r="AZ466" i="3"/>
  <c r="BB466" i="3"/>
  <c r="BD466" i="3"/>
  <c r="BF466" i="3"/>
  <c r="BH466" i="3"/>
  <c r="M466" i="3"/>
  <c r="O466" i="3"/>
  <c r="Q466" i="3"/>
  <c r="S466" i="3"/>
  <c r="U466" i="3"/>
  <c r="W466" i="3"/>
  <c r="Y466" i="3"/>
  <c r="AA466" i="3"/>
  <c r="AC466" i="3"/>
  <c r="AE466" i="3"/>
  <c r="AG466" i="3"/>
  <c r="AI466" i="3"/>
  <c r="AK466" i="3"/>
  <c r="AM466" i="3"/>
  <c r="AO466" i="3"/>
  <c r="AQ466" i="3"/>
  <c r="AS466" i="3"/>
  <c r="AU466" i="3"/>
  <c r="AW466" i="3"/>
  <c r="AY466" i="3"/>
  <c r="BA466" i="3"/>
  <c r="BC466" i="3"/>
  <c r="BE466" i="3"/>
  <c r="BG466" i="3"/>
  <c r="BI466" i="3"/>
  <c r="M465" i="3"/>
  <c r="O465" i="3"/>
  <c r="Q465" i="3"/>
  <c r="S465" i="3"/>
  <c r="U465" i="3"/>
  <c r="W465" i="3"/>
  <c r="Y465" i="3"/>
  <c r="AA465" i="3"/>
  <c r="AC465" i="3"/>
  <c r="AE465" i="3"/>
  <c r="AG465" i="3"/>
  <c r="AI465" i="3"/>
  <c r="AK465" i="3"/>
  <c r="AM465" i="3"/>
  <c r="AO465" i="3"/>
  <c r="AQ465" i="3"/>
  <c r="AS465" i="3"/>
  <c r="AU465" i="3"/>
  <c r="AW465" i="3"/>
  <c r="AY465" i="3"/>
  <c r="BA465" i="3"/>
  <c r="BC465" i="3"/>
  <c r="BE465" i="3"/>
  <c r="BG465" i="3"/>
  <c r="BI465" i="3"/>
  <c r="N465" i="3"/>
  <c r="P465" i="3"/>
  <c r="R465" i="3"/>
  <c r="T465" i="3"/>
  <c r="V465" i="3"/>
  <c r="X465" i="3"/>
  <c r="Z465" i="3"/>
  <c r="AB465" i="3"/>
  <c r="AD465" i="3"/>
  <c r="AF465" i="3"/>
  <c r="AH465" i="3"/>
  <c r="AJ465" i="3"/>
  <c r="AL465" i="3"/>
  <c r="AN465" i="3"/>
  <c r="AP465" i="3"/>
  <c r="AR465" i="3"/>
  <c r="AT465" i="3"/>
  <c r="AV465" i="3"/>
  <c r="AX465" i="3"/>
  <c r="AZ465" i="3"/>
  <c r="BB465" i="3"/>
  <c r="BD465" i="3"/>
  <c r="BF465" i="3"/>
  <c r="BH465" i="3"/>
  <c r="M464" i="3"/>
  <c r="O464" i="3"/>
  <c r="Q464" i="3"/>
  <c r="S464" i="3"/>
  <c r="U464" i="3"/>
  <c r="W464" i="3"/>
  <c r="Y464" i="3"/>
  <c r="AA464" i="3"/>
  <c r="AC464" i="3"/>
  <c r="AE464" i="3"/>
  <c r="AG464" i="3"/>
  <c r="AI464" i="3"/>
  <c r="AK464" i="3"/>
  <c r="AM464" i="3"/>
  <c r="AO464" i="3"/>
  <c r="AQ464" i="3"/>
  <c r="AS464" i="3"/>
  <c r="AU464" i="3"/>
  <c r="AW464" i="3"/>
  <c r="AY464" i="3"/>
  <c r="BA464" i="3"/>
  <c r="BC464" i="3"/>
  <c r="BE464" i="3"/>
  <c r="BG464" i="3"/>
  <c r="BI464" i="3"/>
  <c r="N464" i="3"/>
  <c r="P464" i="3"/>
  <c r="R464" i="3"/>
  <c r="T464" i="3"/>
  <c r="V464" i="3"/>
  <c r="X464" i="3"/>
  <c r="Z464" i="3"/>
  <c r="AB464" i="3"/>
  <c r="AD464" i="3"/>
  <c r="AF464" i="3"/>
  <c r="AH464" i="3"/>
  <c r="AJ464" i="3"/>
  <c r="AL464" i="3"/>
  <c r="AN464" i="3"/>
  <c r="AP464" i="3"/>
  <c r="AR464" i="3"/>
  <c r="AT464" i="3"/>
  <c r="AV464" i="3"/>
  <c r="AX464" i="3"/>
  <c r="AZ464" i="3"/>
  <c r="BB464" i="3"/>
  <c r="BD464" i="3"/>
  <c r="BF464" i="3"/>
  <c r="BH464" i="3"/>
  <c r="N463" i="3"/>
  <c r="P463" i="3"/>
  <c r="R463" i="3"/>
  <c r="T463" i="3"/>
  <c r="V463" i="3"/>
  <c r="X463" i="3"/>
  <c r="Z463" i="3"/>
  <c r="AB463" i="3"/>
  <c r="AD463" i="3"/>
  <c r="AF463" i="3"/>
  <c r="AH463" i="3"/>
  <c r="AJ463" i="3"/>
  <c r="AL463" i="3"/>
  <c r="AN463" i="3"/>
  <c r="AP463" i="3"/>
  <c r="AR463" i="3"/>
  <c r="AT463" i="3"/>
  <c r="AV463" i="3"/>
  <c r="AX463" i="3"/>
  <c r="AZ463" i="3"/>
  <c r="BB463" i="3"/>
  <c r="BD463" i="3"/>
  <c r="BF463" i="3"/>
  <c r="BH463" i="3"/>
  <c r="M463" i="3"/>
  <c r="O463" i="3"/>
  <c r="Q463" i="3"/>
  <c r="S463" i="3"/>
  <c r="U463" i="3"/>
  <c r="W463" i="3"/>
  <c r="Y463" i="3"/>
  <c r="AA463" i="3"/>
  <c r="AC463" i="3"/>
  <c r="AE463" i="3"/>
  <c r="AG463" i="3"/>
  <c r="AI463" i="3"/>
  <c r="AK463" i="3"/>
  <c r="AM463" i="3"/>
  <c r="AO463" i="3"/>
  <c r="AQ463" i="3"/>
  <c r="AS463" i="3"/>
  <c r="AU463" i="3"/>
  <c r="AW463" i="3"/>
  <c r="AY463" i="3"/>
  <c r="BA463" i="3"/>
  <c r="BC463" i="3"/>
  <c r="BE463" i="3"/>
  <c r="BG463" i="3"/>
  <c r="BI463" i="3"/>
  <c r="N462" i="3"/>
  <c r="P462" i="3"/>
  <c r="R462" i="3"/>
  <c r="T462" i="3"/>
  <c r="V462" i="3"/>
  <c r="X462" i="3"/>
  <c r="Z462" i="3"/>
  <c r="AB462" i="3"/>
  <c r="AD462" i="3"/>
  <c r="AF462" i="3"/>
  <c r="AH462" i="3"/>
  <c r="AJ462" i="3"/>
  <c r="AL462" i="3"/>
  <c r="AN462" i="3"/>
  <c r="AP462" i="3"/>
  <c r="AR462" i="3"/>
  <c r="AT462" i="3"/>
  <c r="AV462" i="3"/>
  <c r="AX462" i="3"/>
  <c r="AZ462" i="3"/>
  <c r="BB462" i="3"/>
  <c r="BD462" i="3"/>
  <c r="BF462" i="3"/>
  <c r="BH462" i="3"/>
  <c r="M462" i="3"/>
  <c r="O462" i="3"/>
  <c r="Q462" i="3"/>
  <c r="S462" i="3"/>
  <c r="U462" i="3"/>
  <c r="W462" i="3"/>
  <c r="Y462" i="3"/>
  <c r="AA462" i="3"/>
  <c r="AC462" i="3"/>
  <c r="AE462" i="3"/>
  <c r="AG462" i="3"/>
  <c r="AI462" i="3"/>
  <c r="AK462" i="3"/>
  <c r="AM462" i="3"/>
  <c r="AO462" i="3"/>
  <c r="AQ462" i="3"/>
  <c r="AS462" i="3"/>
  <c r="AU462" i="3"/>
  <c r="AW462" i="3"/>
  <c r="AY462" i="3"/>
  <c r="BA462" i="3"/>
  <c r="BC462" i="3"/>
  <c r="BE462" i="3"/>
  <c r="BG462" i="3"/>
  <c r="BI462" i="3"/>
  <c r="M461" i="3"/>
  <c r="O461" i="3"/>
  <c r="Q461" i="3"/>
  <c r="S461" i="3"/>
  <c r="U461" i="3"/>
  <c r="W461" i="3"/>
  <c r="Y461" i="3"/>
  <c r="AA461" i="3"/>
  <c r="AC461" i="3"/>
  <c r="AE461" i="3"/>
  <c r="AG461" i="3"/>
  <c r="AI461" i="3"/>
  <c r="AK461" i="3"/>
  <c r="AM461" i="3"/>
  <c r="AO461" i="3"/>
  <c r="AQ461" i="3"/>
  <c r="AS461" i="3"/>
  <c r="AU461" i="3"/>
  <c r="AW461" i="3"/>
  <c r="AY461" i="3"/>
  <c r="BA461" i="3"/>
  <c r="BC461" i="3"/>
  <c r="BE461" i="3"/>
  <c r="BG461" i="3"/>
  <c r="BI461" i="3"/>
  <c r="N461" i="3"/>
  <c r="P461" i="3"/>
  <c r="R461" i="3"/>
  <c r="T461" i="3"/>
  <c r="V461" i="3"/>
  <c r="X461" i="3"/>
  <c r="Z461" i="3"/>
  <c r="AB461" i="3"/>
  <c r="AD461" i="3"/>
  <c r="AF461" i="3"/>
  <c r="AH461" i="3"/>
  <c r="AJ461" i="3"/>
  <c r="AL461" i="3"/>
  <c r="AN461" i="3"/>
  <c r="AP461" i="3"/>
  <c r="AR461" i="3"/>
  <c r="AT461" i="3"/>
  <c r="AV461" i="3"/>
  <c r="AX461" i="3"/>
  <c r="AZ461" i="3"/>
  <c r="BB461" i="3"/>
  <c r="BD461" i="3"/>
  <c r="BF461" i="3"/>
  <c r="BH461" i="3"/>
  <c r="M460" i="3"/>
  <c r="O460" i="3"/>
  <c r="Q460" i="3"/>
  <c r="S460" i="3"/>
  <c r="U460" i="3"/>
  <c r="W460" i="3"/>
  <c r="Y460" i="3"/>
  <c r="AA460" i="3"/>
  <c r="AC460" i="3"/>
  <c r="AE460" i="3"/>
  <c r="AG460" i="3"/>
  <c r="AI460" i="3"/>
  <c r="AK460" i="3"/>
  <c r="AM460" i="3"/>
  <c r="AO460" i="3"/>
  <c r="AQ460" i="3"/>
  <c r="AS460" i="3"/>
  <c r="AU460" i="3"/>
  <c r="AW460" i="3"/>
  <c r="AY460" i="3"/>
  <c r="BA460" i="3"/>
  <c r="BC460" i="3"/>
  <c r="BE460" i="3"/>
  <c r="BG460" i="3"/>
  <c r="BI460" i="3"/>
  <c r="N460" i="3"/>
  <c r="P460" i="3"/>
  <c r="R460" i="3"/>
  <c r="T460" i="3"/>
  <c r="V460" i="3"/>
  <c r="X460" i="3"/>
  <c r="Z460" i="3"/>
  <c r="AB460" i="3"/>
  <c r="AD460" i="3"/>
  <c r="AF460" i="3"/>
  <c r="AH460" i="3"/>
  <c r="AJ460" i="3"/>
  <c r="AL460" i="3"/>
  <c r="AN460" i="3"/>
  <c r="AP460" i="3"/>
  <c r="AR460" i="3"/>
  <c r="AT460" i="3"/>
  <c r="AV460" i="3"/>
  <c r="AX460" i="3"/>
  <c r="AZ460" i="3"/>
  <c r="BB460" i="3"/>
  <c r="BD460" i="3"/>
  <c r="BF460" i="3"/>
  <c r="BH460" i="3"/>
  <c r="N459" i="3"/>
  <c r="P459" i="3"/>
  <c r="R459" i="3"/>
  <c r="T459" i="3"/>
  <c r="V459" i="3"/>
  <c r="X459" i="3"/>
  <c r="Z459" i="3"/>
  <c r="AB459" i="3"/>
  <c r="AD459" i="3"/>
  <c r="AF459" i="3"/>
  <c r="AH459" i="3"/>
  <c r="AJ459" i="3"/>
  <c r="AL459" i="3"/>
  <c r="AN459" i="3"/>
  <c r="AP459" i="3"/>
  <c r="AR459" i="3"/>
  <c r="AT459" i="3"/>
  <c r="AV459" i="3"/>
  <c r="AX459" i="3"/>
  <c r="AZ459" i="3"/>
  <c r="BB459" i="3"/>
  <c r="BD459" i="3"/>
  <c r="BF459" i="3"/>
  <c r="BH459" i="3"/>
  <c r="M459" i="3"/>
  <c r="O459" i="3"/>
  <c r="Q459" i="3"/>
  <c r="S459" i="3"/>
  <c r="U459" i="3"/>
  <c r="W459" i="3"/>
  <c r="Y459" i="3"/>
  <c r="AA459" i="3"/>
  <c r="AC459" i="3"/>
  <c r="AE459" i="3"/>
  <c r="AG459" i="3"/>
  <c r="AI459" i="3"/>
  <c r="AK459" i="3"/>
  <c r="AM459" i="3"/>
  <c r="AO459" i="3"/>
  <c r="AQ459" i="3"/>
  <c r="AS459" i="3"/>
  <c r="AU459" i="3"/>
  <c r="AW459" i="3"/>
  <c r="AY459" i="3"/>
  <c r="BA459" i="3"/>
  <c r="BC459" i="3"/>
  <c r="BE459" i="3"/>
  <c r="BG459" i="3"/>
  <c r="BI459" i="3"/>
  <c r="N458" i="3"/>
  <c r="P458" i="3"/>
  <c r="R458" i="3"/>
  <c r="T458" i="3"/>
  <c r="V458" i="3"/>
  <c r="X458" i="3"/>
  <c r="Z458" i="3"/>
  <c r="AB458" i="3"/>
  <c r="AD458" i="3"/>
  <c r="AF458" i="3"/>
  <c r="AH458" i="3"/>
  <c r="AJ458" i="3"/>
  <c r="AL458" i="3"/>
  <c r="AN458" i="3"/>
  <c r="AP458" i="3"/>
  <c r="AR458" i="3"/>
  <c r="AT458" i="3"/>
  <c r="AV458" i="3"/>
  <c r="AX458" i="3"/>
  <c r="AZ458" i="3"/>
  <c r="BB458" i="3"/>
  <c r="BD458" i="3"/>
  <c r="BF458" i="3"/>
  <c r="BH458" i="3"/>
  <c r="M458" i="3"/>
  <c r="O458" i="3"/>
  <c r="Q458" i="3"/>
  <c r="S458" i="3"/>
  <c r="U458" i="3"/>
  <c r="W458" i="3"/>
  <c r="Y458" i="3"/>
  <c r="AA458" i="3"/>
  <c r="AC458" i="3"/>
  <c r="AE458" i="3"/>
  <c r="AG458" i="3"/>
  <c r="AI458" i="3"/>
  <c r="AK458" i="3"/>
  <c r="AM458" i="3"/>
  <c r="AO458" i="3"/>
  <c r="AQ458" i="3"/>
  <c r="AS458" i="3"/>
  <c r="AU458" i="3"/>
  <c r="AW458" i="3"/>
  <c r="AY458" i="3"/>
  <c r="BA458" i="3"/>
  <c r="BC458" i="3"/>
  <c r="BE458" i="3"/>
  <c r="BG458" i="3"/>
  <c r="BI458" i="3"/>
  <c r="M457" i="3"/>
  <c r="O457" i="3"/>
  <c r="Q457" i="3"/>
  <c r="S457" i="3"/>
  <c r="U457" i="3"/>
  <c r="W457" i="3"/>
  <c r="Y457" i="3"/>
  <c r="AA457" i="3"/>
  <c r="AC457" i="3"/>
  <c r="AE457" i="3"/>
  <c r="AG457" i="3"/>
  <c r="AI457" i="3"/>
  <c r="AK457" i="3"/>
  <c r="AM457" i="3"/>
  <c r="AO457" i="3"/>
  <c r="AQ457" i="3"/>
  <c r="AS457" i="3"/>
  <c r="AU457" i="3"/>
  <c r="AW457" i="3"/>
  <c r="AY457" i="3"/>
  <c r="BA457" i="3"/>
  <c r="BC457" i="3"/>
  <c r="BE457" i="3"/>
  <c r="BG457" i="3"/>
  <c r="BI457" i="3"/>
  <c r="N457" i="3"/>
  <c r="P457" i="3"/>
  <c r="BK457" i="3" s="1"/>
  <c r="R457" i="3"/>
  <c r="T457" i="3"/>
  <c r="V457" i="3"/>
  <c r="X457" i="3"/>
  <c r="Z457" i="3"/>
  <c r="AB457" i="3"/>
  <c r="AD457" i="3"/>
  <c r="AF457" i="3"/>
  <c r="AH457" i="3"/>
  <c r="AJ457" i="3"/>
  <c r="AL457" i="3"/>
  <c r="AN457" i="3"/>
  <c r="AP457" i="3"/>
  <c r="AR457" i="3"/>
  <c r="AT457" i="3"/>
  <c r="AV457" i="3"/>
  <c r="AX457" i="3"/>
  <c r="AZ457" i="3"/>
  <c r="BB457" i="3"/>
  <c r="BD457" i="3"/>
  <c r="BF457" i="3"/>
  <c r="BH457" i="3"/>
  <c r="M456" i="3"/>
  <c r="O456" i="3"/>
  <c r="Q456" i="3"/>
  <c r="S456" i="3"/>
  <c r="U456" i="3"/>
  <c r="W456" i="3"/>
  <c r="Y456" i="3"/>
  <c r="AA456" i="3"/>
  <c r="AC456" i="3"/>
  <c r="AE456" i="3"/>
  <c r="AG456" i="3"/>
  <c r="AI456" i="3"/>
  <c r="AK456" i="3"/>
  <c r="AM456" i="3"/>
  <c r="AO456" i="3"/>
  <c r="AQ456" i="3"/>
  <c r="AS456" i="3"/>
  <c r="AU456" i="3"/>
  <c r="AW456" i="3"/>
  <c r="AY456" i="3"/>
  <c r="BA456" i="3"/>
  <c r="BC456" i="3"/>
  <c r="BE456" i="3"/>
  <c r="BG456" i="3"/>
  <c r="BI456" i="3"/>
  <c r="N456" i="3"/>
  <c r="P456" i="3"/>
  <c r="R456" i="3"/>
  <c r="T456" i="3"/>
  <c r="V456" i="3"/>
  <c r="X456" i="3"/>
  <c r="Z456" i="3"/>
  <c r="AB456" i="3"/>
  <c r="AD456" i="3"/>
  <c r="AF456" i="3"/>
  <c r="AH456" i="3"/>
  <c r="AJ456" i="3"/>
  <c r="AL456" i="3"/>
  <c r="AN456" i="3"/>
  <c r="AP456" i="3"/>
  <c r="AR456" i="3"/>
  <c r="AT456" i="3"/>
  <c r="AV456" i="3"/>
  <c r="AX456" i="3"/>
  <c r="AZ456" i="3"/>
  <c r="BB456" i="3"/>
  <c r="BD456" i="3"/>
  <c r="BF456" i="3"/>
  <c r="BH456" i="3"/>
  <c r="N455" i="3"/>
  <c r="P455" i="3"/>
  <c r="R455" i="3"/>
  <c r="T455" i="3"/>
  <c r="V455" i="3"/>
  <c r="X455" i="3"/>
  <c r="Z455" i="3"/>
  <c r="AB455" i="3"/>
  <c r="AD455" i="3"/>
  <c r="AF455" i="3"/>
  <c r="AH455" i="3"/>
  <c r="AJ455" i="3"/>
  <c r="AL455" i="3"/>
  <c r="AN455" i="3"/>
  <c r="AP455" i="3"/>
  <c r="AR455" i="3"/>
  <c r="AT455" i="3"/>
  <c r="AV455" i="3"/>
  <c r="AX455" i="3"/>
  <c r="AZ455" i="3"/>
  <c r="BB455" i="3"/>
  <c r="BD455" i="3"/>
  <c r="BF455" i="3"/>
  <c r="BH455" i="3"/>
  <c r="M455" i="3"/>
  <c r="O455" i="3"/>
  <c r="Q455" i="3"/>
  <c r="S455" i="3"/>
  <c r="U455" i="3"/>
  <c r="W455" i="3"/>
  <c r="Y455" i="3"/>
  <c r="AA455" i="3"/>
  <c r="AC455" i="3"/>
  <c r="AE455" i="3"/>
  <c r="AG455" i="3"/>
  <c r="AI455" i="3"/>
  <c r="AK455" i="3"/>
  <c r="AM455" i="3"/>
  <c r="AO455" i="3"/>
  <c r="AQ455" i="3"/>
  <c r="AS455" i="3"/>
  <c r="AU455" i="3"/>
  <c r="AW455" i="3"/>
  <c r="AY455" i="3"/>
  <c r="BA455" i="3"/>
  <c r="BC455" i="3"/>
  <c r="BE455" i="3"/>
  <c r="BG455" i="3"/>
  <c r="BI455" i="3"/>
  <c r="N454" i="3"/>
  <c r="P454" i="3"/>
  <c r="R454" i="3"/>
  <c r="T454" i="3"/>
  <c r="V454" i="3"/>
  <c r="X454" i="3"/>
  <c r="Z454" i="3"/>
  <c r="AB454" i="3"/>
  <c r="AD454" i="3"/>
  <c r="AF454" i="3"/>
  <c r="AH454" i="3"/>
  <c r="AJ454" i="3"/>
  <c r="AL454" i="3"/>
  <c r="AN454" i="3"/>
  <c r="AP454" i="3"/>
  <c r="AR454" i="3"/>
  <c r="AT454" i="3"/>
  <c r="AV454" i="3"/>
  <c r="AX454" i="3"/>
  <c r="AZ454" i="3"/>
  <c r="BB454" i="3"/>
  <c r="BD454" i="3"/>
  <c r="BF454" i="3"/>
  <c r="BH454" i="3"/>
  <c r="M454" i="3"/>
  <c r="O454" i="3"/>
  <c r="Q454" i="3"/>
  <c r="S454" i="3"/>
  <c r="U454" i="3"/>
  <c r="W454" i="3"/>
  <c r="Y454" i="3"/>
  <c r="AA454" i="3"/>
  <c r="AC454" i="3"/>
  <c r="AE454" i="3"/>
  <c r="AG454" i="3"/>
  <c r="AI454" i="3"/>
  <c r="AK454" i="3"/>
  <c r="AM454" i="3"/>
  <c r="AO454" i="3"/>
  <c r="AQ454" i="3"/>
  <c r="AS454" i="3"/>
  <c r="AU454" i="3"/>
  <c r="AW454" i="3"/>
  <c r="AY454" i="3"/>
  <c r="BA454" i="3"/>
  <c r="BC454" i="3"/>
  <c r="BE454" i="3"/>
  <c r="BG454" i="3"/>
  <c r="BI454" i="3"/>
  <c r="N453" i="3"/>
  <c r="P453" i="3"/>
  <c r="R453" i="3"/>
  <c r="T453" i="3"/>
  <c r="V453" i="3"/>
  <c r="X453" i="3"/>
  <c r="Z453" i="3"/>
  <c r="AB453" i="3"/>
  <c r="AD453" i="3"/>
  <c r="AF453" i="3"/>
  <c r="AH453" i="3"/>
  <c r="AJ453" i="3"/>
  <c r="AL453" i="3"/>
  <c r="AN453" i="3"/>
  <c r="AP453" i="3"/>
  <c r="AR453" i="3"/>
  <c r="AT453" i="3"/>
  <c r="AV453" i="3"/>
  <c r="AX453" i="3"/>
  <c r="AZ453" i="3"/>
  <c r="BB453" i="3"/>
  <c r="BD453" i="3"/>
  <c r="BF453" i="3"/>
  <c r="BH453" i="3"/>
  <c r="M453" i="3"/>
  <c r="O453" i="3"/>
  <c r="Q453" i="3"/>
  <c r="S453" i="3"/>
  <c r="U453" i="3"/>
  <c r="W453" i="3"/>
  <c r="Y453" i="3"/>
  <c r="AA453" i="3"/>
  <c r="AC453" i="3"/>
  <c r="AE453" i="3"/>
  <c r="AG453" i="3"/>
  <c r="AI453" i="3"/>
  <c r="AK453" i="3"/>
  <c r="AM453" i="3"/>
  <c r="AO453" i="3"/>
  <c r="AQ453" i="3"/>
  <c r="AS453" i="3"/>
  <c r="AU453" i="3"/>
  <c r="AW453" i="3"/>
  <c r="AY453" i="3"/>
  <c r="BA453" i="3"/>
  <c r="BC453" i="3"/>
  <c r="BE453" i="3"/>
  <c r="BG453" i="3"/>
  <c r="BI453" i="3"/>
  <c r="M452" i="3"/>
  <c r="O452" i="3"/>
  <c r="Q452" i="3"/>
  <c r="S452" i="3"/>
  <c r="U452" i="3"/>
  <c r="W452" i="3"/>
  <c r="Y452" i="3"/>
  <c r="AA452" i="3"/>
  <c r="AC452" i="3"/>
  <c r="AE452" i="3"/>
  <c r="AG452" i="3"/>
  <c r="AI452" i="3"/>
  <c r="AK452" i="3"/>
  <c r="AM452" i="3"/>
  <c r="AO452" i="3"/>
  <c r="AQ452" i="3"/>
  <c r="AS452" i="3"/>
  <c r="AU452" i="3"/>
  <c r="AW452" i="3"/>
  <c r="AY452" i="3"/>
  <c r="BA452" i="3"/>
  <c r="BC452" i="3"/>
  <c r="BE452" i="3"/>
  <c r="BG452" i="3"/>
  <c r="BI452" i="3"/>
  <c r="N452" i="3"/>
  <c r="P452" i="3"/>
  <c r="R452" i="3"/>
  <c r="T452" i="3"/>
  <c r="V452" i="3"/>
  <c r="X452" i="3"/>
  <c r="Z452" i="3"/>
  <c r="AB452" i="3"/>
  <c r="AD452" i="3"/>
  <c r="AF452" i="3"/>
  <c r="AH452" i="3"/>
  <c r="AJ452" i="3"/>
  <c r="AL452" i="3"/>
  <c r="AN452" i="3"/>
  <c r="AP452" i="3"/>
  <c r="AR452" i="3"/>
  <c r="AT452" i="3"/>
  <c r="AV452" i="3"/>
  <c r="AX452" i="3"/>
  <c r="AZ452" i="3"/>
  <c r="BB452" i="3"/>
  <c r="BD452" i="3"/>
  <c r="BF452" i="3"/>
  <c r="BH452" i="3"/>
  <c r="M451" i="3"/>
  <c r="O451" i="3"/>
  <c r="Q451" i="3"/>
  <c r="S451" i="3"/>
  <c r="U451" i="3"/>
  <c r="W451" i="3"/>
  <c r="Y451" i="3"/>
  <c r="AA451" i="3"/>
  <c r="AC451" i="3"/>
  <c r="AE451" i="3"/>
  <c r="AG451" i="3"/>
  <c r="AI451" i="3"/>
  <c r="AK451" i="3"/>
  <c r="AM451" i="3"/>
  <c r="AO451" i="3"/>
  <c r="AQ451" i="3"/>
  <c r="AS451" i="3"/>
  <c r="AU451" i="3"/>
  <c r="AW451" i="3"/>
  <c r="AY451" i="3"/>
  <c r="BA451" i="3"/>
  <c r="BC451" i="3"/>
  <c r="BE451" i="3"/>
  <c r="BG451" i="3"/>
  <c r="BI451" i="3"/>
  <c r="N451" i="3"/>
  <c r="P451" i="3"/>
  <c r="R451" i="3"/>
  <c r="T451" i="3"/>
  <c r="V451" i="3"/>
  <c r="X451" i="3"/>
  <c r="Z451" i="3"/>
  <c r="AB451" i="3"/>
  <c r="AD451" i="3"/>
  <c r="AF451" i="3"/>
  <c r="AH451" i="3"/>
  <c r="AJ451" i="3"/>
  <c r="AL451" i="3"/>
  <c r="AN451" i="3"/>
  <c r="AP451" i="3"/>
  <c r="AR451" i="3"/>
  <c r="AT451" i="3"/>
  <c r="AV451" i="3"/>
  <c r="AX451" i="3"/>
  <c r="AZ451" i="3"/>
  <c r="BB451" i="3"/>
  <c r="BD451" i="3"/>
  <c r="BF451" i="3"/>
  <c r="BH451" i="3"/>
  <c r="N450" i="3"/>
  <c r="P450" i="3"/>
  <c r="R450" i="3"/>
  <c r="T450" i="3"/>
  <c r="V450" i="3"/>
  <c r="X450" i="3"/>
  <c r="Z450" i="3"/>
  <c r="AB450" i="3"/>
  <c r="AD450" i="3"/>
  <c r="AF450" i="3"/>
  <c r="AH450" i="3"/>
  <c r="AJ450" i="3"/>
  <c r="AL450" i="3"/>
  <c r="AN450" i="3"/>
  <c r="AP450" i="3"/>
  <c r="AR450" i="3"/>
  <c r="AT450" i="3"/>
  <c r="AV450" i="3"/>
  <c r="AX450" i="3"/>
  <c r="AZ450" i="3"/>
  <c r="BB450" i="3"/>
  <c r="BD450" i="3"/>
  <c r="BF450" i="3"/>
  <c r="BH450" i="3"/>
  <c r="M450" i="3"/>
  <c r="O450" i="3"/>
  <c r="Q450" i="3"/>
  <c r="S450" i="3"/>
  <c r="U450" i="3"/>
  <c r="W450" i="3"/>
  <c r="Y450" i="3"/>
  <c r="AA450" i="3"/>
  <c r="AC450" i="3"/>
  <c r="AE450" i="3"/>
  <c r="AG450" i="3"/>
  <c r="AI450" i="3"/>
  <c r="AK450" i="3"/>
  <c r="AM450" i="3"/>
  <c r="AO450" i="3"/>
  <c r="AQ450" i="3"/>
  <c r="AS450" i="3"/>
  <c r="AU450" i="3"/>
  <c r="AW450" i="3"/>
  <c r="AY450" i="3"/>
  <c r="BA450" i="3"/>
  <c r="BC450" i="3"/>
  <c r="BE450" i="3"/>
  <c r="BG450" i="3"/>
  <c r="BI450" i="3"/>
  <c r="M449" i="3"/>
  <c r="O449" i="3"/>
  <c r="Q449" i="3"/>
  <c r="S449" i="3"/>
  <c r="U449" i="3"/>
  <c r="W449" i="3"/>
  <c r="Y449" i="3"/>
  <c r="AA449" i="3"/>
  <c r="AC449" i="3"/>
  <c r="AE449" i="3"/>
  <c r="AG449" i="3"/>
  <c r="AI449" i="3"/>
  <c r="AK449" i="3"/>
  <c r="AM449" i="3"/>
  <c r="AO449" i="3"/>
  <c r="AQ449" i="3"/>
  <c r="AS449" i="3"/>
  <c r="AU449" i="3"/>
  <c r="AW449" i="3"/>
  <c r="AY449" i="3"/>
  <c r="BA449" i="3"/>
  <c r="BC449" i="3"/>
  <c r="BE449" i="3"/>
  <c r="BG449" i="3"/>
  <c r="BI449" i="3"/>
  <c r="N449" i="3"/>
  <c r="P449" i="3"/>
  <c r="R449" i="3"/>
  <c r="T449" i="3"/>
  <c r="V449" i="3"/>
  <c r="X449" i="3"/>
  <c r="Z449" i="3"/>
  <c r="AB449" i="3"/>
  <c r="AD449" i="3"/>
  <c r="AF449" i="3"/>
  <c r="AH449" i="3"/>
  <c r="AJ449" i="3"/>
  <c r="AL449" i="3"/>
  <c r="AN449" i="3"/>
  <c r="AP449" i="3"/>
  <c r="AR449" i="3"/>
  <c r="AT449" i="3"/>
  <c r="AV449" i="3"/>
  <c r="AX449" i="3"/>
  <c r="AZ449" i="3"/>
  <c r="BB449" i="3"/>
  <c r="BD449" i="3"/>
  <c r="BF449" i="3"/>
  <c r="BH449" i="3"/>
  <c r="N448" i="3"/>
  <c r="P448" i="3"/>
  <c r="R448" i="3"/>
  <c r="T448" i="3"/>
  <c r="V448" i="3"/>
  <c r="X448" i="3"/>
  <c r="Z448" i="3"/>
  <c r="AB448" i="3"/>
  <c r="AD448" i="3"/>
  <c r="AF448" i="3"/>
  <c r="AH448" i="3"/>
  <c r="AJ448" i="3"/>
  <c r="AL448" i="3"/>
  <c r="AN448" i="3"/>
  <c r="AP448" i="3"/>
  <c r="AR448" i="3"/>
  <c r="AT448" i="3"/>
  <c r="AV448" i="3"/>
  <c r="AX448" i="3"/>
  <c r="AZ448" i="3"/>
  <c r="BB448" i="3"/>
  <c r="BD448" i="3"/>
  <c r="BF448" i="3"/>
  <c r="BH448" i="3"/>
  <c r="M448" i="3"/>
  <c r="O448" i="3"/>
  <c r="Q448" i="3"/>
  <c r="S448" i="3"/>
  <c r="U448" i="3"/>
  <c r="W448" i="3"/>
  <c r="Y448" i="3"/>
  <c r="AA448" i="3"/>
  <c r="AC448" i="3"/>
  <c r="AE448" i="3"/>
  <c r="AG448" i="3"/>
  <c r="AI448" i="3"/>
  <c r="AK448" i="3"/>
  <c r="AM448" i="3"/>
  <c r="AO448" i="3"/>
  <c r="AQ448" i="3"/>
  <c r="AS448" i="3"/>
  <c r="AU448" i="3"/>
  <c r="AW448" i="3"/>
  <c r="AY448" i="3"/>
  <c r="BA448" i="3"/>
  <c r="BC448" i="3"/>
  <c r="BE448" i="3"/>
  <c r="BG448" i="3"/>
  <c r="BI448" i="3"/>
  <c r="N447" i="3"/>
  <c r="P447" i="3"/>
  <c r="R447" i="3"/>
  <c r="T447" i="3"/>
  <c r="V447" i="3"/>
  <c r="X447" i="3"/>
  <c r="Z447" i="3"/>
  <c r="AB447" i="3"/>
  <c r="AD447" i="3"/>
  <c r="AF447" i="3"/>
  <c r="AH447" i="3"/>
  <c r="AJ447" i="3"/>
  <c r="AL447" i="3"/>
  <c r="AN447" i="3"/>
  <c r="AP447" i="3"/>
  <c r="AR447" i="3"/>
  <c r="AT447" i="3"/>
  <c r="AV447" i="3"/>
  <c r="AX447" i="3"/>
  <c r="AZ447" i="3"/>
  <c r="BB447" i="3"/>
  <c r="BD447" i="3"/>
  <c r="BF447" i="3"/>
  <c r="BH447" i="3"/>
  <c r="M447" i="3"/>
  <c r="O447" i="3"/>
  <c r="Q447" i="3"/>
  <c r="S447" i="3"/>
  <c r="U447" i="3"/>
  <c r="W447" i="3"/>
  <c r="Y447" i="3"/>
  <c r="AA447" i="3"/>
  <c r="AC447" i="3"/>
  <c r="AE447" i="3"/>
  <c r="AG447" i="3"/>
  <c r="AI447" i="3"/>
  <c r="AK447" i="3"/>
  <c r="AM447" i="3"/>
  <c r="AO447" i="3"/>
  <c r="AQ447" i="3"/>
  <c r="AS447" i="3"/>
  <c r="AU447" i="3"/>
  <c r="AW447" i="3"/>
  <c r="AY447" i="3"/>
  <c r="BA447" i="3"/>
  <c r="BC447" i="3"/>
  <c r="BE447" i="3"/>
  <c r="BG447" i="3"/>
  <c r="BI447" i="3"/>
  <c r="N446" i="3"/>
  <c r="P446" i="3"/>
  <c r="R446" i="3"/>
  <c r="T446" i="3"/>
  <c r="V446" i="3"/>
  <c r="X446" i="3"/>
  <c r="Z446" i="3"/>
  <c r="AB446" i="3"/>
  <c r="AD446" i="3"/>
  <c r="AF446" i="3"/>
  <c r="AH446" i="3"/>
  <c r="AJ446" i="3"/>
  <c r="AL446" i="3"/>
  <c r="AN446" i="3"/>
  <c r="AP446" i="3"/>
  <c r="AR446" i="3"/>
  <c r="AT446" i="3"/>
  <c r="AV446" i="3"/>
  <c r="AX446" i="3"/>
  <c r="AZ446" i="3"/>
  <c r="BB446" i="3"/>
  <c r="BD446" i="3"/>
  <c r="BF446" i="3"/>
  <c r="BH446" i="3"/>
  <c r="M446" i="3"/>
  <c r="O446" i="3"/>
  <c r="Q446" i="3"/>
  <c r="S446" i="3"/>
  <c r="U446" i="3"/>
  <c r="W446" i="3"/>
  <c r="Y446" i="3"/>
  <c r="AA446" i="3"/>
  <c r="AC446" i="3"/>
  <c r="AE446" i="3"/>
  <c r="AG446" i="3"/>
  <c r="AI446" i="3"/>
  <c r="AK446" i="3"/>
  <c r="AM446" i="3"/>
  <c r="AO446" i="3"/>
  <c r="AQ446" i="3"/>
  <c r="AS446" i="3"/>
  <c r="AU446" i="3"/>
  <c r="AW446" i="3"/>
  <c r="AY446" i="3"/>
  <c r="BA446" i="3"/>
  <c r="BC446" i="3"/>
  <c r="BE446" i="3"/>
  <c r="BG446" i="3"/>
  <c r="BI446" i="3"/>
  <c r="N445" i="3"/>
  <c r="P445" i="3"/>
  <c r="R445" i="3"/>
  <c r="T445" i="3"/>
  <c r="V445" i="3"/>
  <c r="X445" i="3"/>
  <c r="Z445" i="3"/>
  <c r="AB445" i="3"/>
  <c r="AD445" i="3"/>
  <c r="AF445" i="3"/>
  <c r="AH445" i="3"/>
  <c r="AJ445" i="3"/>
  <c r="AL445" i="3"/>
  <c r="AN445" i="3"/>
  <c r="AP445" i="3"/>
  <c r="AR445" i="3"/>
  <c r="AT445" i="3"/>
  <c r="AV445" i="3"/>
  <c r="AX445" i="3"/>
  <c r="AZ445" i="3"/>
  <c r="BB445" i="3"/>
  <c r="BD445" i="3"/>
  <c r="BF445" i="3"/>
  <c r="BH445" i="3"/>
  <c r="M445" i="3"/>
  <c r="O445" i="3"/>
  <c r="Q445" i="3"/>
  <c r="S445" i="3"/>
  <c r="U445" i="3"/>
  <c r="W445" i="3"/>
  <c r="Y445" i="3"/>
  <c r="AA445" i="3"/>
  <c r="AC445" i="3"/>
  <c r="AE445" i="3"/>
  <c r="AG445" i="3"/>
  <c r="AI445" i="3"/>
  <c r="AK445" i="3"/>
  <c r="AM445" i="3"/>
  <c r="AO445" i="3"/>
  <c r="AQ445" i="3"/>
  <c r="AS445" i="3"/>
  <c r="AU445" i="3"/>
  <c r="AW445" i="3"/>
  <c r="AY445" i="3"/>
  <c r="BA445" i="3"/>
  <c r="BC445" i="3"/>
  <c r="BE445" i="3"/>
  <c r="BG445" i="3"/>
  <c r="BI445" i="3"/>
  <c r="N444" i="3"/>
  <c r="P444" i="3"/>
  <c r="R444" i="3"/>
  <c r="T444" i="3"/>
  <c r="V444" i="3"/>
  <c r="X444" i="3"/>
  <c r="Z444" i="3"/>
  <c r="AB444" i="3"/>
  <c r="AD444" i="3"/>
  <c r="AF444" i="3"/>
  <c r="AH444" i="3"/>
  <c r="AJ444" i="3"/>
  <c r="AL444" i="3"/>
  <c r="AN444" i="3"/>
  <c r="AP444" i="3"/>
  <c r="AR444" i="3"/>
  <c r="AT444" i="3"/>
  <c r="AV444" i="3"/>
  <c r="AX444" i="3"/>
  <c r="AZ444" i="3"/>
  <c r="BB444" i="3"/>
  <c r="BD444" i="3"/>
  <c r="BF444" i="3"/>
  <c r="BH444" i="3"/>
  <c r="M444" i="3"/>
  <c r="O444" i="3"/>
  <c r="Q444" i="3"/>
  <c r="S444" i="3"/>
  <c r="U444" i="3"/>
  <c r="W444" i="3"/>
  <c r="Y444" i="3"/>
  <c r="AA444" i="3"/>
  <c r="AC444" i="3"/>
  <c r="AE444" i="3"/>
  <c r="AG444" i="3"/>
  <c r="AI444" i="3"/>
  <c r="AK444" i="3"/>
  <c r="AM444" i="3"/>
  <c r="AO444" i="3"/>
  <c r="AQ444" i="3"/>
  <c r="AS444" i="3"/>
  <c r="AU444" i="3"/>
  <c r="AW444" i="3"/>
  <c r="AY444" i="3"/>
  <c r="BA444" i="3"/>
  <c r="BC444" i="3"/>
  <c r="BE444" i="3"/>
  <c r="BG444" i="3"/>
  <c r="BI444" i="3"/>
  <c r="N443" i="3"/>
  <c r="P443" i="3"/>
  <c r="R443" i="3"/>
  <c r="T443" i="3"/>
  <c r="V443" i="3"/>
  <c r="X443" i="3"/>
  <c r="Z443" i="3"/>
  <c r="AB443" i="3"/>
  <c r="AD443" i="3"/>
  <c r="AF443" i="3"/>
  <c r="AH443" i="3"/>
  <c r="AJ443" i="3"/>
  <c r="AL443" i="3"/>
  <c r="AN443" i="3"/>
  <c r="AP443" i="3"/>
  <c r="AR443" i="3"/>
  <c r="AT443" i="3"/>
  <c r="AV443" i="3"/>
  <c r="AX443" i="3"/>
  <c r="AZ443" i="3"/>
  <c r="BB443" i="3"/>
  <c r="BD443" i="3"/>
  <c r="BF443" i="3"/>
  <c r="BH443" i="3"/>
  <c r="M443" i="3"/>
  <c r="O443" i="3"/>
  <c r="Q443" i="3"/>
  <c r="S443" i="3"/>
  <c r="U443" i="3"/>
  <c r="W443" i="3"/>
  <c r="Y443" i="3"/>
  <c r="AA443" i="3"/>
  <c r="AC443" i="3"/>
  <c r="AE443" i="3"/>
  <c r="AG443" i="3"/>
  <c r="AI443" i="3"/>
  <c r="AK443" i="3"/>
  <c r="AM443" i="3"/>
  <c r="AO443" i="3"/>
  <c r="AQ443" i="3"/>
  <c r="AS443" i="3"/>
  <c r="AU443" i="3"/>
  <c r="AW443" i="3"/>
  <c r="AY443" i="3"/>
  <c r="BA443" i="3"/>
  <c r="BC443" i="3"/>
  <c r="BE443" i="3"/>
  <c r="BG443" i="3"/>
  <c r="BI443" i="3"/>
  <c r="N442" i="3"/>
  <c r="P442" i="3"/>
  <c r="R442" i="3"/>
  <c r="T442" i="3"/>
  <c r="V442" i="3"/>
  <c r="X442" i="3"/>
  <c r="Z442" i="3"/>
  <c r="AB442" i="3"/>
  <c r="AD442" i="3"/>
  <c r="AF442" i="3"/>
  <c r="AH442" i="3"/>
  <c r="AJ442" i="3"/>
  <c r="AL442" i="3"/>
  <c r="AN442" i="3"/>
  <c r="AP442" i="3"/>
  <c r="AR442" i="3"/>
  <c r="AT442" i="3"/>
  <c r="AV442" i="3"/>
  <c r="AX442" i="3"/>
  <c r="AZ442" i="3"/>
  <c r="BB442" i="3"/>
  <c r="BD442" i="3"/>
  <c r="BF442" i="3"/>
  <c r="BH442" i="3"/>
  <c r="M442" i="3"/>
  <c r="O442" i="3"/>
  <c r="Q442" i="3"/>
  <c r="S442" i="3"/>
  <c r="U442" i="3"/>
  <c r="W442" i="3"/>
  <c r="Y442" i="3"/>
  <c r="AA442" i="3"/>
  <c r="AC442" i="3"/>
  <c r="AE442" i="3"/>
  <c r="AG442" i="3"/>
  <c r="AI442" i="3"/>
  <c r="AK442" i="3"/>
  <c r="AM442" i="3"/>
  <c r="AO442" i="3"/>
  <c r="AQ442" i="3"/>
  <c r="AS442" i="3"/>
  <c r="AU442" i="3"/>
  <c r="AW442" i="3"/>
  <c r="AY442" i="3"/>
  <c r="BA442" i="3"/>
  <c r="BC442" i="3"/>
  <c r="BE442" i="3"/>
  <c r="BG442" i="3"/>
  <c r="BI442" i="3"/>
  <c r="N441" i="3"/>
  <c r="P441" i="3"/>
  <c r="R441" i="3"/>
  <c r="T441" i="3"/>
  <c r="V441" i="3"/>
  <c r="X441" i="3"/>
  <c r="Z441" i="3"/>
  <c r="AB441" i="3"/>
  <c r="AD441" i="3"/>
  <c r="AF441" i="3"/>
  <c r="AH441" i="3"/>
  <c r="AJ441" i="3"/>
  <c r="AL441" i="3"/>
  <c r="AN441" i="3"/>
  <c r="AP441" i="3"/>
  <c r="AR441" i="3"/>
  <c r="AT441" i="3"/>
  <c r="AV441" i="3"/>
  <c r="AX441" i="3"/>
  <c r="AZ441" i="3"/>
  <c r="BB441" i="3"/>
  <c r="BD441" i="3"/>
  <c r="BF441" i="3"/>
  <c r="BH441" i="3"/>
  <c r="M441" i="3"/>
  <c r="O441" i="3"/>
  <c r="Q441" i="3"/>
  <c r="S441" i="3"/>
  <c r="U441" i="3"/>
  <c r="W441" i="3"/>
  <c r="Y441" i="3"/>
  <c r="AA441" i="3"/>
  <c r="AC441" i="3"/>
  <c r="AE441" i="3"/>
  <c r="AG441" i="3"/>
  <c r="AI441" i="3"/>
  <c r="AK441" i="3"/>
  <c r="AM441" i="3"/>
  <c r="AO441" i="3"/>
  <c r="AQ441" i="3"/>
  <c r="AS441" i="3"/>
  <c r="AU441" i="3"/>
  <c r="AW441" i="3"/>
  <c r="AY441" i="3"/>
  <c r="BA441" i="3"/>
  <c r="BC441" i="3"/>
  <c r="BE441" i="3"/>
  <c r="BG441" i="3"/>
  <c r="BI441" i="3"/>
  <c r="N440" i="3"/>
  <c r="P440" i="3"/>
  <c r="R440" i="3"/>
  <c r="T440" i="3"/>
  <c r="V440" i="3"/>
  <c r="X440" i="3"/>
  <c r="Z440" i="3"/>
  <c r="AB440" i="3"/>
  <c r="AD440" i="3"/>
  <c r="AF440" i="3"/>
  <c r="AH440" i="3"/>
  <c r="AJ440" i="3"/>
  <c r="AL440" i="3"/>
  <c r="AN440" i="3"/>
  <c r="AP440" i="3"/>
  <c r="AR440" i="3"/>
  <c r="AT440" i="3"/>
  <c r="AV440" i="3"/>
  <c r="AX440" i="3"/>
  <c r="AZ440" i="3"/>
  <c r="BB440" i="3"/>
  <c r="BD440" i="3"/>
  <c r="BF440" i="3"/>
  <c r="BH440" i="3"/>
  <c r="M440" i="3"/>
  <c r="O440" i="3"/>
  <c r="Q440" i="3"/>
  <c r="S440" i="3"/>
  <c r="U440" i="3"/>
  <c r="W440" i="3"/>
  <c r="Y440" i="3"/>
  <c r="AA440" i="3"/>
  <c r="AC440" i="3"/>
  <c r="AE440" i="3"/>
  <c r="AG440" i="3"/>
  <c r="AI440" i="3"/>
  <c r="AK440" i="3"/>
  <c r="AM440" i="3"/>
  <c r="AO440" i="3"/>
  <c r="AQ440" i="3"/>
  <c r="AS440" i="3"/>
  <c r="AU440" i="3"/>
  <c r="AW440" i="3"/>
  <c r="AY440" i="3"/>
  <c r="BA440" i="3"/>
  <c r="BC440" i="3"/>
  <c r="BE440" i="3"/>
  <c r="BG440" i="3"/>
  <c r="BI440" i="3"/>
  <c r="N439" i="3"/>
  <c r="P439" i="3"/>
  <c r="R439" i="3"/>
  <c r="T439" i="3"/>
  <c r="V439" i="3"/>
  <c r="X439" i="3"/>
  <c r="Z439" i="3"/>
  <c r="AB439" i="3"/>
  <c r="AD439" i="3"/>
  <c r="AF439" i="3"/>
  <c r="AH439" i="3"/>
  <c r="AJ439" i="3"/>
  <c r="AL439" i="3"/>
  <c r="AN439" i="3"/>
  <c r="AP439" i="3"/>
  <c r="AR439" i="3"/>
  <c r="AT439" i="3"/>
  <c r="AV439" i="3"/>
  <c r="AX439" i="3"/>
  <c r="AZ439" i="3"/>
  <c r="BB439" i="3"/>
  <c r="BD439" i="3"/>
  <c r="BF439" i="3"/>
  <c r="BH439" i="3"/>
  <c r="M439" i="3"/>
  <c r="O439" i="3"/>
  <c r="Q439" i="3"/>
  <c r="S439" i="3"/>
  <c r="U439" i="3"/>
  <c r="W439" i="3"/>
  <c r="Y439" i="3"/>
  <c r="AA439" i="3"/>
  <c r="AC439" i="3"/>
  <c r="AE439" i="3"/>
  <c r="AG439" i="3"/>
  <c r="AI439" i="3"/>
  <c r="AK439" i="3"/>
  <c r="AM439" i="3"/>
  <c r="AO439" i="3"/>
  <c r="AQ439" i="3"/>
  <c r="AS439" i="3"/>
  <c r="AU439" i="3"/>
  <c r="AW439" i="3"/>
  <c r="AY439" i="3"/>
  <c r="BA439" i="3"/>
  <c r="BC439" i="3"/>
  <c r="BE439" i="3"/>
  <c r="BG439" i="3"/>
  <c r="BI439" i="3"/>
  <c r="M438" i="3"/>
  <c r="O438" i="3"/>
  <c r="Q438" i="3"/>
  <c r="S438" i="3"/>
  <c r="U438" i="3"/>
  <c r="W438" i="3"/>
  <c r="Y438" i="3"/>
  <c r="AA438" i="3"/>
  <c r="AC438" i="3"/>
  <c r="AE438" i="3"/>
  <c r="AG438" i="3"/>
  <c r="AI438" i="3"/>
  <c r="AK438" i="3"/>
  <c r="AM438" i="3"/>
  <c r="AO438" i="3"/>
  <c r="AQ438" i="3"/>
  <c r="AS438" i="3"/>
  <c r="AU438" i="3"/>
  <c r="AW438" i="3"/>
  <c r="AY438" i="3"/>
  <c r="BA438" i="3"/>
  <c r="BC438" i="3"/>
  <c r="BE438" i="3"/>
  <c r="BG438" i="3"/>
  <c r="BI438" i="3"/>
  <c r="N438" i="3"/>
  <c r="P438" i="3"/>
  <c r="R438" i="3"/>
  <c r="T438" i="3"/>
  <c r="V438" i="3"/>
  <c r="X438" i="3"/>
  <c r="Z438" i="3"/>
  <c r="AB438" i="3"/>
  <c r="AD438" i="3"/>
  <c r="AF438" i="3"/>
  <c r="AH438" i="3"/>
  <c r="AJ438" i="3"/>
  <c r="AL438" i="3"/>
  <c r="AN438" i="3"/>
  <c r="AP438" i="3"/>
  <c r="AR438" i="3"/>
  <c r="AT438" i="3"/>
  <c r="AV438" i="3"/>
  <c r="AX438" i="3"/>
  <c r="AZ438" i="3"/>
  <c r="BB438" i="3"/>
  <c r="BD438" i="3"/>
  <c r="BF438" i="3"/>
  <c r="BH438" i="3"/>
  <c r="M437" i="3"/>
  <c r="O437" i="3"/>
  <c r="Q437" i="3"/>
  <c r="S437" i="3"/>
  <c r="U437" i="3"/>
  <c r="W437" i="3"/>
  <c r="Y437" i="3"/>
  <c r="AA437" i="3"/>
  <c r="AC437" i="3"/>
  <c r="AE437" i="3"/>
  <c r="AG437" i="3"/>
  <c r="AI437" i="3"/>
  <c r="AK437" i="3"/>
  <c r="AM437" i="3"/>
  <c r="AO437" i="3"/>
  <c r="AQ437" i="3"/>
  <c r="AS437" i="3"/>
  <c r="AU437" i="3"/>
  <c r="AW437" i="3"/>
  <c r="AY437" i="3"/>
  <c r="BA437" i="3"/>
  <c r="BC437" i="3"/>
  <c r="BE437" i="3"/>
  <c r="BG437" i="3"/>
  <c r="BI437" i="3"/>
  <c r="N437" i="3"/>
  <c r="P437" i="3"/>
  <c r="R437" i="3"/>
  <c r="T437" i="3"/>
  <c r="V437" i="3"/>
  <c r="X437" i="3"/>
  <c r="Z437" i="3"/>
  <c r="AB437" i="3"/>
  <c r="AD437" i="3"/>
  <c r="AF437" i="3"/>
  <c r="AH437" i="3"/>
  <c r="AJ437" i="3"/>
  <c r="AL437" i="3"/>
  <c r="AN437" i="3"/>
  <c r="AP437" i="3"/>
  <c r="AR437" i="3"/>
  <c r="AT437" i="3"/>
  <c r="AV437" i="3"/>
  <c r="AX437" i="3"/>
  <c r="AZ437" i="3"/>
  <c r="BB437" i="3"/>
  <c r="BD437" i="3"/>
  <c r="BF437" i="3"/>
  <c r="BH437" i="3"/>
  <c r="M436" i="3"/>
  <c r="O436" i="3"/>
  <c r="Q436" i="3"/>
  <c r="S436" i="3"/>
  <c r="U436" i="3"/>
  <c r="W436" i="3"/>
  <c r="Y436" i="3"/>
  <c r="AA436" i="3"/>
  <c r="AC436" i="3"/>
  <c r="AE436" i="3"/>
  <c r="AG436" i="3"/>
  <c r="AI436" i="3"/>
  <c r="AK436" i="3"/>
  <c r="AM436" i="3"/>
  <c r="AO436" i="3"/>
  <c r="AQ436" i="3"/>
  <c r="AS436" i="3"/>
  <c r="AU436" i="3"/>
  <c r="AW436" i="3"/>
  <c r="AY436" i="3"/>
  <c r="BA436" i="3"/>
  <c r="N436" i="3"/>
  <c r="P436" i="3"/>
  <c r="R436" i="3"/>
  <c r="T436" i="3"/>
  <c r="V436" i="3"/>
  <c r="X436" i="3"/>
  <c r="Z436" i="3"/>
  <c r="AB436" i="3"/>
  <c r="AD436" i="3"/>
  <c r="AF436" i="3"/>
  <c r="AH436" i="3"/>
  <c r="AJ436" i="3"/>
  <c r="AL436" i="3"/>
  <c r="AN436" i="3"/>
  <c r="AP436" i="3"/>
  <c r="AR436" i="3"/>
  <c r="AT436" i="3"/>
  <c r="AV436" i="3"/>
  <c r="AZ436" i="3"/>
  <c r="BC436" i="3"/>
  <c r="BE436" i="3"/>
  <c r="BG436" i="3"/>
  <c r="BI436" i="3"/>
  <c r="AX436" i="3"/>
  <c r="BB436" i="3"/>
  <c r="BD436" i="3"/>
  <c r="BF436" i="3"/>
  <c r="BH436" i="3"/>
  <c r="M435" i="3"/>
  <c r="O435" i="3"/>
  <c r="Q435" i="3"/>
  <c r="S435" i="3"/>
  <c r="U435" i="3"/>
  <c r="W435" i="3"/>
  <c r="Y435" i="3"/>
  <c r="AA435" i="3"/>
  <c r="AC435" i="3"/>
  <c r="AE435" i="3"/>
  <c r="AG435" i="3"/>
  <c r="AI435" i="3"/>
  <c r="AK435" i="3"/>
  <c r="AM435" i="3"/>
  <c r="AO435" i="3"/>
  <c r="AQ435" i="3"/>
  <c r="AS435" i="3"/>
  <c r="AU435" i="3"/>
  <c r="AW435" i="3"/>
  <c r="AY435" i="3"/>
  <c r="BA435" i="3"/>
  <c r="BC435" i="3"/>
  <c r="BE435" i="3"/>
  <c r="BG435" i="3"/>
  <c r="BI435" i="3"/>
  <c r="N435" i="3"/>
  <c r="P435" i="3"/>
  <c r="R435" i="3"/>
  <c r="T435" i="3"/>
  <c r="V435" i="3"/>
  <c r="X435" i="3"/>
  <c r="Z435" i="3"/>
  <c r="AB435" i="3"/>
  <c r="AD435" i="3"/>
  <c r="AF435" i="3"/>
  <c r="AH435" i="3"/>
  <c r="AJ435" i="3"/>
  <c r="AL435" i="3"/>
  <c r="AN435" i="3"/>
  <c r="AP435" i="3"/>
  <c r="AR435" i="3"/>
  <c r="AT435" i="3"/>
  <c r="AV435" i="3"/>
  <c r="AX435" i="3"/>
  <c r="AZ435" i="3"/>
  <c r="BB435" i="3"/>
  <c r="BD435" i="3"/>
  <c r="BF435" i="3"/>
  <c r="BH435" i="3"/>
  <c r="M434" i="3"/>
  <c r="O434" i="3"/>
  <c r="Q434" i="3"/>
  <c r="S434" i="3"/>
  <c r="U434" i="3"/>
  <c r="W434" i="3"/>
  <c r="Y434" i="3"/>
  <c r="AA434" i="3"/>
  <c r="AC434" i="3"/>
  <c r="AE434" i="3"/>
  <c r="AG434" i="3"/>
  <c r="AI434" i="3"/>
  <c r="AK434" i="3"/>
  <c r="AM434" i="3"/>
  <c r="AO434" i="3"/>
  <c r="AQ434" i="3"/>
  <c r="AS434" i="3"/>
  <c r="AU434" i="3"/>
  <c r="AW434" i="3"/>
  <c r="AY434" i="3"/>
  <c r="BA434" i="3"/>
  <c r="BC434" i="3"/>
  <c r="BE434" i="3"/>
  <c r="BG434" i="3"/>
  <c r="BI434" i="3"/>
  <c r="N434" i="3"/>
  <c r="P434" i="3"/>
  <c r="R434" i="3"/>
  <c r="T434" i="3"/>
  <c r="V434" i="3"/>
  <c r="X434" i="3"/>
  <c r="Z434" i="3"/>
  <c r="AB434" i="3"/>
  <c r="AD434" i="3"/>
  <c r="AF434" i="3"/>
  <c r="AH434" i="3"/>
  <c r="AJ434" i="3"/>
  <c r="AL434" i="3"/>
  <c r="AN434" i="3"/>
  <c r="AP434" i="3"/>
  <c r="AR434" i="3"/>
  <c r="AT434" i="3"/>
  <c r="AV434" i="3"/>
  <c r="AX434" i="3"/>
  <c r="AZ434" i="3"/>
  <c r="BB434" i="3"/>
  <c r="BD434" i="3"/>
  <c r="BF434" i="3"/>
  <c r="BH434" i="3"/>
  <c r="M433" i="3"/>
  <c r="O433" i="3"/>
  <c r="Q433" i="3"/>
  <c r="S433" i="3"/>
  <c r="U433" i="3"/>
  <c r="W433" i="3"/>
  <c r="Y433" i="3"/>
  <c r="AA433" i="3"/>
  <c r="AC433" i="3"/>
  <c r="AE433" i="3"/>
  <c r="AG433" i="3"/>
  <c r="AI433" i="3"/>
  <c r="AK433" i="3"/>
  <c r="AM433" i="3"/>
  <c r="AO433" i="3"/>
  <c r="AQ433" i="3"/>
  <c r="AS433" i="3"/>
  <c r="AU433" i="3"/>
  <c r="AW433" i="3"/>
  <c r="AY433" i="3"/>
  <c r="BA433" i="3"/>
  <c r="BC433" i="3"/>
  <c r="BE433" i="3"/>
  <c r="BG433" i="3"/>
  <c r="BI433" i="3"/>
  <c r="N433" i="3"/>
  <c r="P433" i="3"/>
  <c r="R433" i="3"/>
  <c r="T433" i="3"/>
  <c r="V433" i="3"/>
  <c r="X433" i="3"/>
  <c r="Z433" i="3"/>
  <c r="AB433" i="3"/>
  <c r="AD433" i="3"/>
  <c r="AF433" i="3"/>
  <c r="AH433" i="3"/>
  <c r="AJ433" i="3"/>
  <c r="AL433" i="3"/>
  <c r="AN433" i="3"/>
  <c r="AP433" i="3"/>
  <c r="AR433" i="3"/>
  <c r="AT433" i="3"/>
  <c r="AV433" i="3"/>
  <c r="AX433" i="3"/>
  <c r="AZ433" i="3"/>
  <c r="BB433" i="3"/>
  <c r="BD433" i="3"/>
  <c r="BF433" i="3"/>
  <c r="BH433" i="3"/>
  <c r="M432" i="3"/>
  <c r="O432" i="3"/>
  <c r="Q432" i="3"/>
  <c r="S432" i="3"/>
  <c r="U432" i="3"/>
  <c r="W432" i="3"/>
  <c r="Y432" i="3"/>
  <c r="AA432" i="3"/>
  <c r="AC432" i="3"/>
  <c r="AE432" i="3"/>
  <c r="AG432" i="3"/>
  <c r="AI432" i="3"/>
  <c r="AK432" i="3"/>
  <c r="AM432" i="3"/>
  <c r="AO432" i="3"/>
  <c r="AQ432" i="3"/>
  <c r="AS432" i="3"/>
  <c r="AU432" i="3"/>
  <c r="AW432" i="3"/>
  <c r="AY432" i="3"/>
  <c r="BA432" i="3"/>
  <c r="BC432" i="3"/>
  <c r="BE432" i="3"/>
  <c r="BG432" i="3"/>
  <c r="BI432" i="3"/>
  <c r="N432" i="3"/>
  <c r="P432" i="3"/>
  <c r="R432" i="3"/>
  <c r="T432" i="3"/>
  <c r="V432" i="3"/>
  <c r="X432" i="3"/>
  <c r="Z432" i="3"/>
  <c r="AB432" i="3"/>
  <c r="AD432" i="3"/>
  <c r="AF432" i="3"/>
  <c r="AH432" i="3"/>
  <c r="AJ432" i="3"/>
  <c r="AL432" i="3"/>
  <c r="AN432" i="3"/>
  <c r="AP432" i="3"/>
  <c r="AR432" i="3"/>
  <c r="AT432" i="3"/>
  <c r="AV432" i="3"/>
  <c r="AX432" i="3"/>
  <c r="AZ432" i="3"/>
  <c r="BB432" i="3"/>
  <c r="BD432" i="3"/>
  <c r="BF432" i="3"/>
  <c r="BH432" i="3"/>
  <c r="M431" i="3"/>
  <c r="O431" i="3"/>
  <c r="Q431" i="3"/>
  <c r="S431" i="3"/>
  <c r="U431" i="3"/>
  <c r="W431" i="3"/>
  <c r="Y431" i="3"/>
  <c r="AA431" i="3"/>
  <c r="AC431" i="3"/>
  <c r="AE431" i="3"/>
  <c r="AG431" i="3"/>
  <c r="AI431" i="3"/>
  <c r="AK431" i="3"/>
  <c r="AM431" i="3"/>
  <c r="AO431" i="3"/>
  <c r="AQ431" i="3"/>
  <c r="AS431" i="3"/>
  <c r="AU431" i="3"/>
  <c r="AW431" i="3"/>
  <c r="AY431" i="3"/>
  <c r="BA431" i="3"/>
  <c r="BC431" i="3"/>
  <c r="BE431" i="3"/>
  <c r="BG431" i="3"/>
  <c r="BI431" i="3"/>
  <c r="N431" i="3"/>
  <c r="P431" i="3"/>
  <c r="R431" i="3"/>
  <c r="T431" i="3"/>
  <c r="V431" i="3"/>
  <c r="X431" i="3"/>
  <c r="Z431" i="3"/>
  <c r="AB431" i="3"/>
  <c r="AD431" i="3"/>
  <c r="AF431" i="3"/>
  <c r="AH431" i="3"/>
  <c r="AJ431" i="3"/>
  <c r="AL431" i="3"/>
  <c r="AN431" i="3"/>
  <c r="AP431" i="3"/>
  <c r="AR431" i="3"/>
  <c r="AT431" i="3"/>
  <c r="AV431" i="3"/>
  <c r="AX431" i="3"/>
  <c r="AZ431" i="3"/>
  <c r="BB431" i="3"/>
  <c r="BD431" i="3"/>
  <c r="BF431" i="3"/>
  <c r="BH431" i="3"/>
  <c r="M430" i="3"/>
  <c r="O430" i="3"/>
  <c r="Q430" i="3"/>
  <c r="S430" i="3"/>
  <c r="U430" i="3"/>
  <c r="W430" i="3"/>
  <c r="Y430" i="3"/>
  <c r="AA430" i="3"/>
  <c r="AC430" i="3"/>
  <c r="AE430" i="3"/>
  <c r="AG430" i="3"/>
  <c r="AI430" i="3"/>
  <c r="AK430" i="3"/>
  <c r="AM430" i="3"/>
  <c r="AO430" i="3"/>
  <c r="AQ430" i="3"/>
  <c r="AS430" i="3"/>
  <c r="AU430" i="3"/>
  <c r="AW430" i="3"/>
  <c r="AY430" i="3"/>
  <c r="BA430" i="3"/>
  <c r="BC430" i="3"/>
  <c r="BE430" i="3"/>
  <c r="BG430" i="3"/>
  <c r="BI430" i="3"/>
  <c r="N430" i="3"/>
  <c r="P430" i="3"/>
  <c r="R430" i="3"/>
  <c r="T430" i="3"/>
  <c r="V430" i="3"/>
  <c r="X430" i="3"/>
  <c r="Z430" i="3"/>
  <c r="AB430" i="3"/>
  <c r="AD430" i="3"/>
  <c r="AF430" i="3"/>
  <c r="AH430" i="3"/>
  <c r="AJ430" i="3"/>
  <c r="AL430" i="3"/>
  <c r="AN430" i="3"/>
  <c r="AP430" i="3"/>
  <c r="AR430" i="3"/>
  <c r="AT430" i="3"/>
  <c r="AV430" i="3"/>
  <c r="AX430" i="3"/>
  <c r="AZ430" i="3"/>
  <c r="BB430" i="3"/>
  <c r="BD430" i="3"/>
  <c r="BF430" i="3"/>
  <c r="BH430" i="3"/>
  <c r="M429" i="3"/>
  <c r="O429" i="3"/>
  <c r="Q429" i="3"/>
  <c r="S429" i="3"/>
  <c r="U429" i="3"/>
  <c r="W429" i="3"/>
  <c r="Y429" i="3"/>
  <c r="AA429" i="3"/>
  <c r="AC429" i="3"/>
  <c r="AE429" i="3"/>
  <c r="AG429" i="3"/>
  <c r="AI429" i="3"/>
  <c r="AK429" i="3"/>
  <c r="AM429" i="3"/>
  <c r="AO429" i="3"/>
  <c r="AQ429" i="3"/>
  <c r="AS429" i="3"/>
  <c r="AU429" i="3"/>
  <c r="AW429" i="3"/>
  <c r="AY429" i="3"/>
  <c r="BA429" i="3"/>
  <c r="BC429" i="3"/>
  <c r="BE429" i="3"/>
  <c r="BG429" i="3"/>
  <c r="BI429" i="3"/>
  <c r="N429" i="3"/>
  <c r="P429" i="3"/>
  <c r="R429" i="3"/>
  <c r="T429" i="3"/>
  <c r="V429" i="3"/>
  <c r="X429" i="3"/>
  <c r="Z429" i="3"/>
  <c r="AB429" i="3"/>
  <c r="AD429" i="3"/>
  <c r="AF429" i="3"/>
  <c r="AH429" i="3"/>
  <c r="AJ429" i="3"/>
  <c r="AL429" i="3"/>
  <c r="AN429" i="3"/>
  <c r="AP429" i="3"/>
  <c r="AR429" i="3"/>
  <c r="AT429" i="3"/>
  <c r="AV429" i="3"/>
  <c r="AX429" i="3"/>
  <c r="AZ429" i="3"/>
  <c r="BB429" i="3"/>
  <c r="BD429" i="3"/>
  <c r="BF429" i="3"/>
  <c r="BH429" i="3"/>
  <c r="M428" i="3"/>
  <c r="O428" i="3"/>
  <c r="Q428" i="3"/>
  <c r="S428" i="3"/>
  <c r="U428" i="3"/>
  <c r="W428" i="3"/>
  <c r="Y428" i="3"/>
  <c r="AA428" i="3"/>
  <c r="AC428" i="3"/>
  <c r="AE428" i="3"/>
  <c r="AG428" i="3"/>
  <c r="AI428" i="3"/>
  <c r="AK428" i="3"/>
  <c r="AM428" i="3"/>
  <c r="AO428" i="3"/>
  <c r="AQ428" i="3"/>
  <c r="AS428" i="3"/>
  <c r="AU428" i="3"/>
  <c r="AW428" i="3"/>
  <c r="AY428" i="3"/>
  <c r="BA428" i="3"/>
  <c r="BC428" i="3"/>
  <c r="BE428" i="3"/>
  <c r="BG428" i="3"/>
  <c r="BI428" i="3"/>
  <c r="N428" i="3"/>
  <c r="P428" i="3"/>
  <c r="R428" i="3"/>
  <c r="T428" i="3"/>
  <c r="V428" i="3"/>
  <c r="X428" i="3"/>
  <c r="Z428" i="3"/>
  <c r="AB428" i="3"/>
  <c r="AD428" i="3"/>
  <c r="AF428" i="3"/>
  <c r="AH428" i="3"/>
  <c r="AJ428" i="3"/>
  <c r="AL428" i="3"/>
  <c r="AN428" i="3"/>
  <c r="AP428" i="3"/>
  <c r="AR428" i="3"/>
  <c r="AT428" i="3"/>
  <c r="AV428" i="3"/>
  <c r="AX428" i="3"/>
  <c r="AZ428" i="3"/>
  <c r="BB428" i="3"/>
  <c r="BD428" i="3"/>
  <c r="BF428" i="3"/>
  <c r="BH428" i="3"/>
  <c r="M427" i="3"/>
  <c r="O427" i="3"/>
  <c r="Q427" i="3"/>
  <c r="S427" i="3"/>
  <c r="U427" i="3"/>
  <c r="W427" i="3"/>
  <c r="Y427" i="3"/>
  <c r="AA427" i="3"/>
  <c r="AC427" i="3"/>
  <c r="AE427" i="3"/>
  <c r="AG427" i="3"/>
  <c r="AI427" i="3"/>
  <c r="AK427" i="3"/>
  <c r="AM427" i="3"/>
  <c r="AO427" i="3"/>
  <c r="AQ427" i="3"/>
  <c r="AS427" i="3"/>
  <c r="AU427" i="3"/>
  <c r="AW427" i="3"/>
  <c r="AY427" i="3"/>
  <c r="BA427" i="3"/>
  <c r="BC427" i="3"/>
  <c r="BE427" i="3"/>
  <c r="BG427" i="3"/>
  <c r="BI427" i="3"/>
  <c r="N427" i="3"/>
  <c r="P427" i="3"/>
  <c r="R427" i="3"/>
  <c r="T427" i="3"/>
  <c r="V427" i="3"/>
  <c r="X427" i="3"/>
  <c r="Z427" i="3"/>
  <c r="AB427" i="3"/>
  <c r="AD427" i="3"/>
  <c r="AF427" i="3"/>
  <c r="AH427" i="3"/>
  <c r="AJ427" i="3"/>
  <c r="AL427" i="3"/>
  <c r="AN427" i="3"/>
  <c r="AP427" i="3"/>
  <c r="AR427" i="3"/>
  <c r="AT427" i="3"/>
  <c r="AV427" i="3"/>
  <c r="AX427" i="3"/>
  <c r="AZ427" i="3"/>
  <c r="BB427" i="3"/>
  <c r="BD427" i="3"/>
  <c r="BF427" i="3"/>
  <c r="BH427" i="3"/>
  <c r="M426" i="3"/>
  <c r="O426" i="3"/>
  <c r="Q426" i="3"/>
  <c r="S426" i="3"/>
  <c r="U426" i="3"/>
  <c r="W426" i="3"/>
  <c r="Y426" i="3"/>
  <c r="AA426" i="3"/>
  <c r="AC426" i="3"/>
  <c r="AE426" i="3"/>
  <c r="AG426" i="3"/>
  <c r="AI426" i="3"/>
  <c r="AK426" i="3"/>
  <c r="AM426" i="3"/>
  <c r="AO426" i="3"/>
  <c r="AQ426" i="3"/>
  <c r="AS426" i="3"/>
  <c r="AU426" i="3"/>
  <c r="AW426" i="3"/>
  <c r="AY426" i="3"/>
  <c r="BA426" i="3"/>
  <c r="BC426" i="3"/>
  <c r="BE426" i="3"/>
  <c r="BG426" i="3"/>
  <c r="BI426" i="3"/>
  <c r="N426" i="3"/>
  <c r="P426" i="3"/>
  <c r="R426" i="3"/>
  <c r="T426" i="3"/>
  <c r="V426" i="3"/>
  <c r="X426" i="3"/>
  <c r="Z426" i="3"/>
  <c r="AB426" i="3"/>
  <c r="AD426" i="3"/>
  <c r="AF426" i="3"/>
  <c r="AH426" i="3"/>
  <c r="AJ426" i="3"/>
  <c r="AL426" i="3"/>
  <c r="AN426" i="3"/>
  <c r="AP426" i="3"/>
  <c r="AR426" i="3"/>
  <c r="AT426" i="3"/>
  <c r="AV426" i="3"/>
  <c r="AX426" i="3"/>
  <c r="AZ426" i="3"/>
  <c r="BB426" i="3"/>
  <c r="BD426" i="3"/>
  <c r="BF426" i="3"/>
  <c r="BH426" i="3"/>
  <c r="M425" i="3"/>
  <c r="O425" i="3"/>
  <c r="Q425" i="3"/>
  <c r="S425" i="3"/>
  <c r="U425" i="3"/>
  <c r="W425" i="3"/>
  <c r="Y425" i="3"/>
  <c r="AA425" i="3"/>
  <c r="AC425" i="3"/>
  <c r="AE425" i="3"/>
  <c r="AG425" i="3"/>
  <c r="AI425" i="3"/>
  <c r="AK425" i="3"/>
  <c r="AM425" i="3"/>
  <c r="AO425" i="3"/>
  <c r="AQ425" i="3"/>
  <c r="AS425" i="3"/>
  <c r="AU425" i="3"/>
  <c r="AW425" i="3"/>
  <c r="AY425" i="3"/>
  <c r="BA425" i="3"/>
  <c r="BC425" i="3"/>
  <c r="BE425" i="3"/>
  <c r="BG425" i="3"/>
  <c r="BI425" i="3"/>
  <c r="N425" i="3"/>
  <c r="P425" i="3"/>
  <c r="R425" i="3"/>
  <c r="T425" i="3"/>
  <c r="V425" i="3"/>
  <c r="X425" i="3"/>
  <c r="Z425" i="3"/>
  <c r="AB425" i="3"/>
  <c r="AD425" i="3"/>
  <c r="AF425" i="3"/>
  <c r="AH425" i="3"/>
  <c r="AJ425" i="3"/>
  <c r="AL425" i="3"/>
  <c r="AN425" i="3"/>
  <c r="AP425" i="3"/>
  <c r="AR425" i="3"/>
  <c r="AT425" i="3"/>
  <c r="AV425" i="3"/>
  <c r="AX425" i="3"/>
  <c r="AZ425" i="3"/>
  <c r="BB425" i="3"/>
  <c r="BD425" i="3"/>
  <c r="BF425" i="3"/>
  <c r="BH425" i="3"/>
  <c r="L422" i="3"/>
  <c r="L421" i="3"/>
  <c r="L414" i="3"/>
  <c r="L413" i="3"/>
  <c r="L406" i="3"/>
  <c r="L405" i="3"/>
  <c r="L398" i="3"/>
  <c r="L397" i="3"/>
  <c r="L390" i="3"/>
  <c r="L389" i="3"/>
  <c r="N388" i="3"/>
  <c r="P388" i="3"/>
  <c r="R388" i="3"/>
  <c r="T388" i="3"/>
  <c r="V388" i="3"/>
  <c r="X388" i="3"/>
  <c r="Z388" i="3"/>
  <c r="AB388" i="3"/>
  <c r="AD388" i="3"/>
  <c r="AF388" i="3"/>
  <c r="AH388" i="3"/>
  <c r="AJ388" i="3"/>
  <c r="AL388" i="3"/>
  <c r="AN388" i="3"/>
  <c r="AP388" i="3"/>
  <c r="AR388" i="3"/>
  <c r="AT388" i="3"/>
  <c r="AV388" i="3"/>
  <c r="AX388" i="3"/>
  <c r="AZ388" i="3"/>
  <c r="BB388" i="3"/>
  <c r="BD388" i="3"/>
  <c r="BF388" i="3"/>
  <c r="BH388" i="3"/>
  <c r="M388" i="3"/>
  <c r="O388" i="3"/>
  <c r="Q388" i="3"/>
  <c r="S388" i="3"/>
  <c r="U388" i="3"/>
  <c r="W388" i="3"/>
  <c r="Y388" i="3"/>
  <c r="AA388" i="3"/>
  <c r="AC388" i="3"/>
  <c r="AE388" i="3"/>
  <c r="AG388" i="3"/>
  <c r="AI388" i="3"/>
  <c r="AK388" i="3"/>
  <c r="AM388" i="3"/>
  <c r="AO388" i="3"/>
  <c r="AQ388" i="3"/>
  <c r="AS388" i="3"/>
  <c r="AU388" i="3"/>
  <c r="AW388" i="3"/>
  <c r="AY388" i="3"/>
  <c r="BA388" i="3"/>
  <c r="BC388" i="3"/>
  <c r="BE388" i="3"/>
  <c r="BG388" i="3"/>
  <c r="BI388" i="3"/>
  <c r="L386" i="3"/>
  <c r="L385" i="3"/>
  <c r="M384" i="3"/>
  <c r="O384" i="3"/>
  <c r="Q384" i="3"/>
  <c r="S384" i="3"/>
  <c r="U384" i="3"/>
  <c r="W384" i="3"/>
  <c r="Y384" i="3"/>
  <c r="AA384" i="3"/>
  <c r="AC384" i="3"/>
  <c r="AE384" i="3"/>
  <c r="AG384" i="3"/>
  <c r="AI384" i="3"/>
  <c r="AK384" i="3"/>
  <c r="AM384" i="3"/>
  <c r="AO384" i="3"/>
  <c r="AQ384" i="3"/>
  <c r="AS384" i="3"/>
  <c r="AU384" i="3"/>
  <c r="AW384" i="3"/>
  <c r="AY384" i="3"/>
  <c r="BA384" i="3"/>
  <c r="N384" i="3"/>
  <c r="R384" i="3"/>
  <c r="V384" i="3"/>
  <c r="Z384" i="3"/>
  <c r="AD384" i="3"/>
  <c r="AH384" i="3"/>
  <c r="AL384" i="3"/>
  <c r="AP384" i="3"/>
  <c r="AT384" i="3"/>
  <c r="AX384" i="3"/>
  <c r="BB384" i="3"/>
  <c r="BD384" i="3"/>
  <c r="BF384" i="3"/>
  <c r="BH384" i="3"/>
  <c r="P384" i="3"/>
  <c r="T384" i="3"/>
  <c r="X384" i="3"/>
  <c r="AB384" i="3"/>
  <c r="AF384" i="3"/>
  <c r="AJ384" i="3"/>
  <c r="AN384" i="3"/>
  <c r="AR384" i="3"/>
  <c r="AV384" i="3"/>
  <c r="AZ384" i="3"/>
  <c r="BC384" i="3"/>
  <c r="BE384" i="3"/>
  <c r="BG384" i="3"/>
  <c r="BI384" i="3"/>
  <c r="L382" i="3"/>
  <c r="L381" i="3"/>
  <c r="N380" i="3"/>
  <c r="P380" i="3"/>
  <c r="R380" i="3"/>
  <c r="T380" i="3"/>
  <c r="M380" i="3"/>
  <c r="O380" i="3"/>
  <c r="Q380" i="3"/>
  <c r="S380" i="3"/>
  <c r="U380" i="3"/>
  <c r="W380" i="3"/>
  <c r="Y380" i="3"/>
  <c r="AA380" i="3"/>
  <c r="AC380" i="3"/>
  <c r="AE380" i="3"/>
  <c r="AG380" i="3"/>
  <c r="AI380" i="3"/>
  <c r="AK380" i="3"/>
  <c r="AM380" i="3"/>
  <c r="AO380" i="3"/>
  <c r="AQ380" i="3"/>
  <c r="AS380" i="3"/>
  <c r="AU380" i="3"/>
  <c r="AW380" i="3"/>
  <c r="AY380" i="3"/>
  <c r="BA380" i="3"/>
  <c r="BC380" i="3"/>
  <c r="BE380" i="3"/>
  <c r="BG380" i="3"/>
  <c r="BI380" i="3"/>
  <c r="V380" i="3"/>
  <c r="Z380" i="3"/>
  <c r="AD380" i="3"/>
  <c r="AH380" i="3"/>
  <c r="AL380" i="3"/>
  <c r="AP380" i="3"/>
  <c r="AT380" i="3"/>
  <c r="AX380" i="3"/>
  <c r="BB380" i="3"/>
  <c r="BF380" i="3"/>
  <c r="X380" i="3"/>
  <c r="AB380" i="3"/>
  <c r="AF380" i="3"/>
  <c r="AJ380" i="3"/>
  <c r="AN380" i="3"/>
  <c r="AR380" i="3"/>
  <c r="AV380" i="3"/>
  <c r="AZ380" i="3"/>
  <c r="BD380" i="3"/>
  <c r="BH380" i="3"/>
  <c r="L378" i="3"/>
  <c r="L377" i="3"/>
  <c r="N376" i="3"/>
  <c r="P376" i="3"/>
  <c r="R376" i="3"/>
  <c r="T376" i="3"/>
  <c r="V376" i="3"/>
  <c r="X376" i="3"/>
  <c r="Z376" i="3"/>
  <c r="AB376" i="3"/>
  <c r="AD376" i="3"/>
  <c r="AF376" i="3"/>
  <c r="AH376" i="3"/>
  <c r="AJ376" i="3"/>
  <c r="AL376" i="3"/>
  <c r="AN376" i="3"/>
  <c r="AP376" i="3"/>
  <c r="AR376" i="3"/>
  <c r="AT376" i="3"/>
  <c r="AV376" i="3"/>
  <c r="AX376" i="3"/>
  <c r="AZ376" i="3"/>
  <c r="BB376" i="3"/>
  <c r="BD376" i="3"/>
  <c r="BF376" i="3"/>
  <c r="BH376" i="3"/>
  <c r="M376" i="3"/>
  <c r="O376" i="3"/>
  <c r="Q376" i="3"/>
  <c r="S376" i="3"/>
  <c r="U376" i="3"/>
  <c r="W376" i="3"/>
  <c r="Y376" i="3"/>
  <c r="AA376" i="3"/>
  <c r="AC376" i="3"/>
  <c r="AE376" i="3"/>
  <c r="AG376" i="3"/>
  <c r="AI376" i="3"/>
  <c r="AK376" i="3"/>
  <c r="AM376" i="3"/>
  <c r="AO376" i="3"/>
  <c r="AQ376" i="3"/>
  <c r="AS376" i="3"/>
  <c r="AU376" i="3"/>
  <c r="AW376" i="3"/>
  <c r="AY376" i="3"/>
  <c r="BA376" i="3"/>
  <c r="BC376" i="3"/>
  <c r="BE376" i="3"/>
  <c r="BG376" i="3"/>
  <c r="BI376" i="3"/>
  <c r="L374" i="3"/>
  <c r="L373" i="3"/>
  <c r="N372" i="3"/>
  <c r="P372" i="3"/>
  <c r="R372" i="3"/>
  <c r="T372" i="3"/>
  <c r="V372" i="3"/>
  <c r="X372" i="3"/>
  <c r="Z372" i="3"/>
  <c r="AB372" i="3"/>
  <c r="AD372" i="3"/>
  <c r="AF372" i="3"/>
  <c r="AH372" i="3"/>
  <c r="AJ372" i="3"/>
  <c r="AL372" i="3"/>
  <c r="AN372" i="3"/>
  <c r="AP372" i="3"/>
  <c r="AR372" i="3"/>
  <c r="AT372" i="3"/>
  <c r="AV372" i="3"/>
  <c r="AX372" i="3"/>
  <c r="AZ372" i="3"/>
  <c r="BB372" i="3"/>
  <c r="BD372" i="3"/>
  <c r="BF372" i="3"/>
  <c r="BH372" i="3"/>
  <c r="M372" i="3"/>
  <c r="O372" i="3"/>
  <c r="Q372" i="3"/>
  <c r="S372" i="3"/>
  <c r="U372" i="3"/>
  <c r="W372" i="3"/>
  <c r="Y372" i="3"/>
  <c r="AA372" i="3"/>
  <c r="AC372" i="3"/>
  <c r="AE372" i="3"/>
  <c r="AG372" i="3"/>
  <c r="AI372" i="3"/>
  <c r="AK372" i="3"/>
  <c r="AM372" i="3"/>
  <c r="AO372" i="3"/>
  <c r="AQ372" i="3"/>
  <c r="AS372" i="3"/>
  <c r="AU372" i="3"/>
  <c r="AW372" i="3"/>
  <c r="AY372" i="3"/>
  <c r="BA372" i="3"/>
  <c r="BC372" i="3"/>
  <c r="BE372" i="3"/>
  <c r="BG372" i="3"/>
  <c r="BI372" i="3"/>
  <c r="L370" i="3"/>
  <c r="L369" i="3"/>
  <c r="N368" i="3"/>
  <c r="P368" i="3"/>
  <c r="R368" i="3"/>
  <c r="T368" i="3"/>
  <c r="V368" i="3"/>
  <c r="X368" i="3"/>
  <c r="Z368" i="3"/>
  <c r="AB368" i="3"/>
  <c r="AD368" i="3"/>
  <c r="AF368" i="3"/>
  <c r="AH368" i="3"/>
  <c r="AJ368" i="3"/>
  <c r="AL368" i="3"/>
  <c r="AN368" i="3"/>
  <c r="AP368" i="3"/>
  <c r="AR368" i="3"/>
  <c r="AT368" i="3"/>
  <c r="AV368" i="3"/>
  <c r="AX368" i="3"/>
  <c r="AZ368" i="3"/>
  <c r="BB368" i="3"/>
  <c r="BD368" i="3"/>
  <c r="BF368" i="3"/>
  <c r="BH368" i="3"/>
  <c r="M368" i="3"/>
  <c r="O368" i="3"/>
  <c r="Q368" i="3"/>
  <c r="S368" i="3"/>
  <c r="U368" i="3"/>
  <c r="W368" i="3"/>
  <c r="Y368" i="3"/>
  <c r="AA368" i="3"/>
  <c r="AC368" i="3"/>
  <c r="AE368" i="3"/>
  <c r="AG368" i="3"/>
  <c r="AI368" i="3"/>
  <c r="AK368" i="3"/>
  <c r="AM368" i="3"/>
  <c r="AO368" i="3"/>
  <c r="AQ368" i="3"/>
  <c r="AS368" i="3"/>
  <c r="AU368" i="3"/>
  <c r="AW368" i="3"/>
  <c r="AY368" i="3"/>
  <c r="BA368" i="3"/>
  <c r="BC368" i="3"/>
  <c r="BE368" i="3"/>
  <c r="BG368" i="3"/>
  <c r="BI368" i="3"/>
  <c r="L366" i="3"/>
  <c r="L365" i="3"/>
  <c r="N364" i="3"/>
  <c r="P364" i="3"/>
  <c r="R364" i="3"/>
  <c r="T364" i="3"/>
  <c r="V364" i="3"/>
  <c r="X364" i="3"/>
  <c r="Z364" i="3"/>
  <c r="AB364" i="3"/>
  <c r="AD364" i="3"/>
  <c r="AF364" i="3"/>
  <c r="AH364" i="3"/>
  <c r="AJ364" i="3"/>
  <c r="AL364" i="3"/>
  <c r="AN364" i="3"/>
  <c r="AP364" i="3"/>
  <c r="AR364" i="3"/>
  <c r="AT364" i="3"/>
  <c r="AV364" i="3"/>
  <c r="AX364" i="3"/>
  <c r="AZ364" i="3"/>
  <c r="BB364" i="3"/>
  <c r="BD364" i="3"/>
  <c r="BF364" i="3"/>
  <c r="BH364" i="3"/>
  <c r="M364" i="3"/>
  <c r="O364" i="3"/>
  <c r="Q364" i="3"/>
  <c r="S364" i="3"/>
  <c r="U364" i="3"/>
  <c r="W364" i="3"/>
  <c r="Y364" i="3"/>
  <c r="AA364" i="3"/>
  <c r="AC364" i="3"/>
  <c r="AE364" i="3"/>
  <c r="AG364" i="3"/>
  <c r="AI364" i="3"/>
  <c r="AK364" i="3"/>
  <c r="AM364" i="3"/>
  <c r="AO364" i="3"/>
  <c r="AQ364" i="3"/>
  <c r="AS364" i="3"/>
  <c r="AU364" i="3"/>
  <c r="AW364" i="3"/>
  <c r="AY364" i="3"/>
  <c r="BA364" i="3"/>
  <c r="BC364" i="3"/>
  <c r="BE364" i="3"/>
  <c r="BG364" i="3"/>
  <c r="BI364" i="3"/>
  <c r="L362" i="3"/>
  <c r="L361" i="3"/>
  <c r="N360" i="3"/>
  <c r="P360" i="3"/>
  <c r="R360" i="3"/>
  <c r="T360" i="3"/>
  <c r="V360" i="3"/>
  <c r="X360" i="3"/>
  <c r="Z360" i="3"/>
  <c r="AB360" i="3"/>
  <c r="AD360" i="3"/>
  <c r="AF360" i="3"/>
  <c r="AH360" i="3"/>
  <c r="AJ360" i="3"/>
  <c r="AL360" i="3"/>
  <c r="AN360" i="3"/>
  <c r="AP360" i="3"/>
  <c r="AR360" i="3"/>
  <c r="AT360" i="3"/>
  <c r="AV360" i="3"/>
  <c r="AX360" i="3"/>
  <c r="AZ360" i="3"/>
  <c r="BB360" i="3"/>
  <c r="BD360" i="3"/>
  <c r="BF360" i="3"/>
  <c r="BH360" i="3"/>
  <c r="M360" i="3"/>
  <c r="O360" i="3"/>
  <c r="Q360" i="3"/>
  <c r="S360" i="3"/>
  <c r="U360" i="3"/>
  <c r="W360" i="3"/>
  <c r="Y360" i="3"/>
  <c r="AA360" i="3"/>
  <c r="AC360" i="3"/>
  <c r="AE360" i="3"/>
  <c r="AG360" i="3"/>
  <c r="AI360" i="3"/>
  <c r="AK360" i="3"/>
  <c r="AM360" i="3"/>
  <c r="AO360" i="3"/>
  <c r="AQ360" i="3"/>
  <c r="AS360" i="3"/>
  <c r="AU360" i="3"/>
  <c r="AW360" i="3"/>
  <c r="AY360" i="3"/>
  <c r="BA360" i="3"/>
  <c r="BC360" i="3"/>
  <c r="BE360" i="3"/>
  <c r="BG360" i="3"/>
  <c r="BI360" i="3"/>
  <c r="L358" i="3"/>
  <c r="L357" i="3"/>
  <c r="N356" i="3"/>
  <c r="P356" i="3"/>
  <c r="R356" i="3"/>
  <c r="T356" i="3"/>
  <c r="V356" i="3"/>
  <c r="X356" i="3"/>
  <c r="Z356" i="3"/>
  <c r="AB356" i="3"/>
  <c r="AD356" i="3"/>
  <c r="AF356" i="3"/>
  <c r="AH356" i="3"/>
  <c r="AJ356" i="3"/>
  <c r="AL356" i="3"/>
  <c r="AN356" i="3"/>
  <c r="AP356" i="3"/>
  <c r="AR356" i="3"/>
  <c r="AT356" i="3"/>
  <c r="AV356" i="3"/>
  <c r="AX356" i="3"/>
  <c r="AZ356" i="3"/>
  <c r="BB356" i="3"/>
  <c r="BD356" i="3"/>
  <c r="BF356" i="3"/>
  <c r="BH356" i="3"/>
  <c r="M356" i="3"/>
  <c r="O356" i="3"/>
  <c r="Q356" i="3"/>
  <c r="S356" i="3"/>
  <c r="U356" i="3"/>
  <c r="W356" i="3"/>
  <c r="Y356" i="3"/>
  <c r="AA356" i="3"/>
  <c r="AC356" i="3"/>
  <c r="AE356" i="3"/>
  <c r="AG356" i="3"/>
  <c r="AI356" i="3"/>
  <c r="AK356" i="3"/>
  <c r="AM356" i="3"/>
  <c r="AO356" i="3"/>
  <c r="AQ356" i="3"/>
  <c r="AS356" i="3"/>
  <c r="AU356" i="3"/>
  <c r="AW356" i="3"/>
  <c r="AY356" i="3"/>
  <c r="BA356" i="3"/>
  <c r="BC356" i="3"/>
  <c r="BE356" i="3"/>
  <c r="BG356" i="3"/>
  <c r="BI356" i="3"/>
  <c r="N355" i="3"/>
  <c r="P355" i="3"/>
  <c r="R355" i="3"/>
  <c r="T355" i="3"/>
  <c r="V355" i="3"/>
  <c r="X355" i="3"/>
  <c r="Z355" i="3"/>
  <c r="AB355" i="3"/>
  <c r="AD355" i="3"/>
  <c r="AF355" i="3"/>
  <c r="AH355" i="3"/>
  <c r="AJ355" i="3"/>
  <c r="AL355" i="3"/>
  <c r="AN355" i="3"/>
  <c r="AP355" i="3"/>
  <c r="AR355" i="3"/>
  <c r="AT355" i="3"/>
  <c r="AV355" i="3"/>
  <c r="AX355" i="3"/>
  <c r="AZ355" i="3"/>
  <c r="BB355" i="3"/>
  <c r="BD355" i="3"/>
  <c r="BF355" i="3"/>
  <c r="BH355" i="3"/>
  <c r="M355" i="3"/>
  <c r="O355" i="3"/>
  <c r="Q355" i="3"/>
  <c r="S355" i="3"/>
  <c r="U355" i="3"/>
  <c r="W355" i="3"/>
  <c r="Y355" i="3"/>
  <c r="AA355" i="3"/>
  <c r="AC355" i="3"/>
  <c r="AE355" i="3"/>
  <c r="AG355" i="3"/>
  <c r="AI355" i="3"/>
  <c r="AK355" i="3"/>
  <c r="AM355" i="3"/>
  <c r="AO355" i="3"/>
  <c r="AQ355" i="3"/>
  <c r="AS355" i="3"/>
  <c r="AU355" i="3"/>
  <c r="AW355" i="3"/>
  <c r="AY355" i="3"/>
  <c r="BA355" i="3"/>
  <c r="BC355" i="3"/>
  <c r="BE355" i="3"/>
  <c r="BG355" i="3"/>
  <c r="BI355" i="3"/>
  <c r="N354" i="3"/>
  <c r="P354" i="3"/>
  <c r="R354" i="3"/>
  <c r="T354" i="3"/>
  <c r="V354" i="3"/>
  <c r="X354" i="3"/>
  <c r="Z354" i="3"/>
  <c r="AB354" i="3"/>
  <c r="AD354" i="3"/>
  <c r="AF354" i="3"/>
  <c r="AH354" i="3"/>
  <c r="AJ354" i="3"/>
  <c r="AL354" i="3"/>
  <c r="AN354" i="3"/>
  <c r="AP354" i="3"/>
  <c r="AR354" i="3"/>
  <c r="AT354" i="3"/>
  <c r="AV354" i="3"/>
  <c r="AX354" i="3"/>
  <c r="AZ354" i="3"/>
  <c r="BB354" i="3"/>
  <c r="BD354" i="3"/>
  <c r="BF354" i="3"/>
  <c r="BH354" i="3"/>
  <c r="M354" i="3"/>
  <c r="O354" i="3"/>
  <c r="Q354" i="3"/>
  <c r="S354" i="3"/>
  <c r="U354" i="3"/>
  <c r="W354" i="3"/>
  <c r="Y354" i="3"/>
  <c r="AA354" i="3"/>
  <c r="AC354" i="3"/>
  <c r="AE354" i="3"/>
  <c r="AG354" i="3"/>
  <c r="AI354" i="3"/>
  <c r="AK354" i="3"/>
  <c r="AM354" i="3"/>
  <c r="AO354" i="3"/>
  <c r="AQ354" i="3"/>
  <c r="AS354" i="3"/>
  <c r="AU354" i="3"/>
  <c r="AW354" i="3"/>
  <c r="AY354" i="3"/>
  <c r="BA354" i="3"/>
  <c r="BC354" i="3"/>
  <c r="BE354" i="3"/>
  <c r="BG354" i="3"/>
  <c r="BI354" i="3"/>
  <c r="N353" i="3"/>
  <c r="P353" i="3"/>
  <c r="R353" i="3"/>
  <c r="T353" i="3"/>
  <c r="V353" i="3"/>
  <c r="X353" i="3"/>
  <c r="Z353" i="3"/>
  <c r="AB353" i="3"/>
  <c r="AD353" i="3"/>
  <c r="AF353" i="3"/>
  <c r="AH353" i="3"/>
  <c r="AJ353" i="3"/>
  <c r="AL353" i="3"/>
  <c r="AN353" i="3"/>
  <c r="AP353" i="3"/>
  <c r="AR353" i="3"/>
  <c r="AT353" i="3"/>
  <c r="AV353" i="3"/>
  <c r="AX353" i="3"/>
  <c r="AZ353" i="3"/>
  <c r="BB353" i="3"/>
  <c r="BD353" i="3"/>
  <c r="BF353" i="3"/>
  <c r="BH353" i="3"/>
  <c r="M353" i="3"/>
  <c r="O353" i="3"/>
  <c r="Q353" i="3"/>
  <c r="S353" i="3"/>
  <c r="U353" i="3"/>
  <c r="W353" i="3"/>
  <c r="Y353" i="3"/>
  <c r="AA353" i="3"/>
  <c r="AC353" i="3"/>
  <c r="AE353" i="3"/>
  <c r="AG353" i="3"/>
  <c r="AI353" i="3"/>
  <c r="AK353" i="3"/>
  <c r="AM353" i="3"/>
  <c r="AO353" i="3"/>
  <c r="AQ353" i="3"/>
  <c r="AS353" i="3"/>
  <c r="AU353" i="3"/>
  <c r="AW353" i="3"/>
  <c r="AY353" i="3"/>
  <c r="BA353" i="3"/>
  <c r="BC353" i="3"/>
  <c r="BE353" i="3"/>
  <c r="BG353" i="3"/>
  <c r="BI353" i="3"/>
  <c r="L351" i="3"/>
  <c r="L350" i="3"/>
  <c r="N350" i="3" s="1"/>
  <c r="L349" i="3"/>
  <c r="P349" i="3" s="1"/>
  <c r="K348" i="3"/>
  <c r="K347" i="3"/>
  <c r="M346" i="3"/>
  <c r="O346" i="3"/>
  <c r="Q346" i="3"/>
  <c r="S346" i="3"/>
  <c r="U346" i="3"/>
  <c r="W346" i="3"/>
  <c r="Y346" i="3"/>
  <c r="AA346" i="3"/>
  <c r="AC346" i="3"/>
  <c r="AE346" i="3"/>
  <c r="AG346" i="3"/>
  <c r="AI346" i="3"/>
  <c r="AK346" i="3"/>
  <c r="AM346" i="3"/>
  <c r="AO346" i="3"/>
  <c r="AQ346" i="3"/>
  <c r="AS346" i="3"/>
  <c r="AU346" i="3"/>
  <c r="AW346" i="3"/>
  <c r="AY346" i="3"/>
  <c r="BA346" i="3"/>
  <c r="BC346" i="3"/>
  <c r="BE346" i="3"/>
  <c r="BG346" i="3"/>
  <c r="BI346" i="3"/>
  <c r="N346" i="3"/>
  <c r="P346" i="3"/>
  <c r="R346" i="3"/>
  <c r="T346" i="3"/>
  <c r="V346" i="3"/>
  <c r="X346" i="3"/>
  <c r="Z346" i="3"/>
  <c r="AB346" i="3"/>
  <c r="AD346" i="3"/>
  <c r="AF346" i="3"/>
  <c r="AH346" i="3"/>
  <c r="AJ346" i="3"/>
  <c r="AL346" i="3"/>
  <c r="AN346" i="3"/>
  <c r="AP346" i="3"/>
  <c r="AR346" i="3"/>
  <c r="AT346" i="3"/>
  <c r="AV346" i="3"/>
  <c r="AX346" i="3"/>
  <c r="AZ346" i="3"/>
  <c r="BB346" i="3"/>
  <c r="BD346" i="3"/>
  <c r="BF346" i="3"/>
  <c r="BH346" i="3"/>
  <c r="N345" i="3"/>
  <c r="P345" i="3"/>
  <c r="R345" i="3"/>
  <c r="T345" i="3"/>
  <c r="V345" i="3"/>
  <c r="X345" i="3"/>
  <c r="Z345" i="3"/>
  <c r="AB345" i="3"/>
  <c r="AD345" i="3"/>
  <c r="AF345" i="3"/>
  <c r="AH345" i="3"/>
  <c r="AJ345" i="3"/>
  <c r="AL345" i="3"/>
  <c r="AN345" i="3"/>
  <c r="AP345" i="3"/>
  <c r="AR345" i="3"/>
  <c r="AT345" i="3"/>
  <c r="AV345" i="3"/>
  <c r="AX345" i="3"/>
  <c r="AZ345" i="3"/>
  <c r="BB345" i="3"/>
  <c r="BD345" i="3"/>
  <c r="BF345" i="3"/>
  <c r="BH345" i="3"/>
  <c r="M345" i="3"/>
  <c r="O345" i="3"/>
  <c r="Q345" i="3"/>
  <c r="S345" i="3"/>
  <c r="U345" i="3"/>
  <c r="W345" i="3"/>
  <c r="Y345" i="3"/>
  <c r="AA345" i="3"/>
  <c r="AC345" i="3"/>
  <c r="AE345" i="3"/>
  <c r="AG345" i="3"/>
  <c r="AI345" i="3"/>
  <c r="AK345" i="3"/>
  <c r="AM345" i="3"/>
  <c r="AO345" i="3"/>
  <c r="AQ345" i="3"/>
  <c r="AS345" i="3"/>
  <c r="AU345" i="3"/>
  <c r="AW345" i="3"/>
  <c r="AY345" i="3"/>
  <c r="BA345" i="3"/>
  <c r="BC345" i="3"/>
  <c r="BE345" i="3"/>
  <c r="BG345" i="3"/>
  <c r="BI345" i="3"/>
  <c r="L343" i="3"/>
  <c r="L342" i="3"/>
  <c r="L341" i="3"/>
  <c r="BM476" i="3"/>
  <c r="BM474" i="3"/>
  <c r="BM472" i="3"/>
  <c r="BM470" i="3"/>
  <c r="BM468" i="3"/>
  <c r="BK451" i="3"/>
  <c r="BL451" i="3"/>
  <c r="BJ448" i="3"/>
  <c r="BN448" i="3"/>
  <c r="BL446" i="3"/>
  <c r="BJ445" i="3"/>
  <c r="BJ452" i="3"/>
  <c r="BN452" i="3"/>
  <c r="BJ449" i="3"/>
  <c r="BN449" i="3"/>
  <c r="BL447" i="3"/>
  <c r="BK476" i="3"/>
  <c r="BK474" i="3"/>
  <c r="BK472" i="3"/>
  <c r="BK470" i="3"/>
  <c r="BK468" i="3"/>
  <c r="BK466" i="3"/>
  <c r="BK464" i="3"/>
  <c r="BK462" i="3"/>
  <c r="BK460" i="3"/>
  <c r="BK458" i="3"/>
  <c r="BK456" i="3"/>
  <c r="BK454" i="3"/>
  <c r="BM452" i="3"/>
  <c r="BJ450" i="3"/>
  <c r="BN450" i="3"/>
  <c r="BL448" i="3"/>
  <c r="BJ446" i="3"/>
  <c r="BN446" i="3"/>
  <c r="BM445" i="3"/>
  <c r="BL445" i="3"/>
  <c r="BJ444" i="3"/>
  <c r="BL453" i="3"/>
  <c r="BL449" i="3"/>
  <c r="BJ447" i="3"/>
  <c r="BN447" i="3"/>
  <c r="BN437" i="3"/>
  <c r="BN435" i="3"/>
  <c r="BN433" i="3"/>
  <c r="BN431" i="3"/>
  <c r="BN429" i="3"/>
  <c r="BN427" i="3"/>
  <c r="BN425" i="3"/>
  <c r="BK444" i="3"/>
  <c r="BK442" i="3"/>
  <c r="BK440" i="3"/>
  <c r="BN384" i="3"/>
  <c r="BK353" i="3"/>
  <c r="K480" i="3"/>
  <c r="L415" i="3"/>
  <c r="L410" i="3"/>
  <c r="O410" i="3" s="1"/>
  <c r="L399" i="3"/>
  <c r="L394" i="3"/>
  <c r="O394" i="3" s="1"/>
  <c r="K478" i="3"/>
  <c r="L423" i="3"/>
  <c r="L418" i="3"/>
  <c r="M418" i="3" s="1"/>
  <c r="L407" i="3"/>
  <c r="L402" i="3"/>
  <c r="N402" i="3" s="1"/>
  <c r="L391" i="3"/>
  <c r="K423" i="3"/>
  <c r="K419" i="3"/>
  <c r="K415" i="3"/>
  <c r="K411" i="3"/>
  <c r="K407" i="3"/>
  <c r="K403" i="3"/>
  <c r="K399" i="3"/>
  <c r="K395" i="3"/>
  <c r="K391" i="3"/>
  <c r="K424" i="3"/>
  <c r="K420" i="3"/>
  <c r="K416" i="3"/>
  <c r="K412" i="3"/>
  <c r="K408" i="3"/>
  <c r="K404" i="3"/>
  <c r="K400" i="3"/>
  <c r="K396" i="3"/>
  <c r="K392" i="3"/>
  <c r="K417" i="3"/>
  <c r="K413" i="3"/>
  <c r="K409" i="3"/>
  <c r="K405" i="3"/>
  <c r="K401" i="3"/>
  <c r="K397" i="3"/>
  <c r="K393" i="3"/>
  <c r="E297" i="3"/>
  <c r="F297" i="3"/>
  <c r="G297" i="3"/>
  <c r="H297" i="3"/>
  <c r="I297" i="3"/>
  <c r="J297" i="3"/>
  <c r="E298" i="3"/>
  <c r="F298" i="3"/>
  <c r="G298" i="3"/>
  <c r="H298" i="3"/>
  <c r="I298" i="3"/>
  <c r="J298" i="3"/>
  <c r="E299" i="3"/>
  <c r="F299" i="3"/>
  <c r="G299" i="3"/>
  <c r="H299" i="3"/>
  <c r="I299" i="3"/>
  <c r="J299" i="3"/>
  <c r="E300" i="3"/>
  <c r="F300" i="3"/>
  <c r="G300" i="3"/>
  <c r="H300" i="3"/>
  <c r="I300" i="3"/>
  <c r="J300" i="3"/>
  <c r="E301" i="3"/>
  <c r="F301" i="3"/>
  <c r="G301" i="3"/>
  <c r="H301" i="3"/>
  <c r="I301" i="3"/>
  <c r="J301" i="3"/>
  <c r="E302" i="3"/>
  <c r="F302" i="3"/>
  <c r="G302" i="3"/>
  <c r="H302" i="3"/>
  <c r="I302" i="3"/>
  <c r="J302" i="3"/>
  <c r="E303" i="3"/>
  <c r="F303" i="3"/>
  <c r="G303" i="3"/>
  <c r="H303" i="3"/>
  <c r="I303" i="3"/>
  <c r="J303" i="3"/>
  <c r="E304" i="3"/>
  <c r="F304" i="3"/>
  <c r="G304" i="3"/>
  <c r="H304" i="3"/>
  <c r="I304" i="3"/>
  <c r="J304" i="3"/>
  <c r="E305" i="3"/>
  <c r="F305" i="3"/>
  <c r="G305" i="3"/>
  <c r="H305" i="3"/>
  <c r="I305" i="3"/>
  <c r="J305" i="3"/>
  <c r="E306" i="3"/>
  <c r="F306" i="3"/>
  <c r="G306" i="3"/>
  <c r="H306" i="3"/>
  <c r="I306" i="3"/>
  <c r="J306" i="3"/>
  <c r="E307" i="3"/>
  <c r="F307" i="3"/>
  <c r="G307" i="3"/>
  <c r="H307" i="3"/>
  <c r="I307" i="3"/>
  <c r="J307" i="3"/>
  <c r="E308" i="3"/>
  <c r="F308" i="3"/>
  <c r="G308" i="3"/>
  <c r="H308" i="3"/>
  <c r="I308" i="3"/>
  <c r="J308" i="3"/>
  <c r="E309" i="3"/>
  <c r="F309" i="3"/>
  <c r="G309" i="3"/>
  <c r="H309" i="3"/>
  <c r="I309" i="3"/>
  <c r="J309" i="3"/>
  <c r="E310" i="3"/>
  <c r="F310" i="3"/>
  <c r="G310" i="3"/>
  <c r="H310" i="3"/>
  <c r="I310" i="3"/>
  <c r="J310" i="3"/>
  <c r="E311" i="3"/>
  <c r="F311" i="3"/>
  <c r="G311" i="3"/>
  <c r="H311" i="3"/>
  <c r="I311" i="3"/>
  <c r="J311" i="3"/>
  <c r="E312" i="3"/>
  <c r="F312" i="3"/>
  <c r="G312" i="3"/>
  <c r="H312" i="3"/>
  <c r="I312" i="3"/>
  <c r="J312" i="3"/>
  <c r="E313" i="3"/>
  <c r="F313" i="3"/>
  <c r="G313" i="3"/>
  <c r="H313" i="3"/>
  <c r="I313" i="3"/>
  <c r="J313" i="3"/>
  <c r="E314" i="3"/>
  <c r="F314" i="3"/>
  <c r="G314" i="3"/>
  <c r="H314" i="3"/>
  <c r="I314" i="3"/>
  <c r="J314" i="3"/>
  <c r="E315" i="3"/>
  <c r="F315" i="3"/>
  <c r="G315" i="3"/>
  <c r="H315" i="3"/>
  <c r="I315" i="3"/>
  <c r="J315" i="3"/>
  <c r="E316" i="3"/>
  <c r="F316" i="3"/>
  <c r="G316" i="3"/>
  <c r="H316" i="3"/>
  <c r="I316" i="3"/>
  <c r="J316" i="3"/>
  <c r="E317" i="3"/>
  <c r="F317" i="3"/>
  <c r="G317" i="3"/>
  <c r="H317" i="3"/>
  <c r="I317" i="3"/>
  <c r="J317" i="3"/>
  <c r="E318" i="3"/>
  <c r="F318" i="3"/>
  <c r="G318" i="3"/>
  <c r="H318" i="3"/>
  <c r="I318" i="3"/>
  <c r="J318" i="3"/>
  <c r="E319" i="3"/>
  <c r="F319" i="3"/>
  <c r="G319" i="3"/>
  <c r="H319" i="3"/>
  <c r="I319" i="3"/>
  <c r="J319" i="3"/>
  <c r="E320" i="3"/>
  <c r="F320" i="3"/>
  <c r="G320" i="3"/>
  <c r="H320" i="3"/>
  <c r="I320" i="3"/>
  <c r="J320" i="3"/>
  <c r="E321" i="3"/>
  <c r="F321" i="3"/>
  <c r="G321" i="3"/>
  <c r="H321" i="3"/>
  <c r="I321" i="3"/>
  <c r="J321" i="3"/>
  <c r="E322" i="3"/>
  <c r="F322" i="3"/>
  <c r="G322" i="3"/>
  <c r="H322" i="3"/>
  <c r="I322" i="3"/>
  <c r="J322" i="3"/>
  <c r="E323" i="3"/>
  <c r="F323" i="3"/>
  <c r="G323" i="3"/>
  <c r="H323" i="3"/>
  <c r="I323" i="3"/>
  <c r="J323" i="3"/>
  <c r="E324" i="3"/>
  <c r="F324" i="3"/>
  <c r="G324" i="3"/>
  <c r="H324" i="3"/>
  <c r="I324" i="3"/>
  <c r="J324" i="3"/>
  <c r="E325" i="3"/>
  <c r="F325" i="3"/>
  <c r="G325" i="3"/>
  <c r="H325" i="3"/>
  <c r="I325" i="3"/>
  <c r="J325" i="3"/>
  <c r="E326" i="3"/>
  <c r="F326" i="3"/>
  <c r="G326" i="3"/>
  <c r="H326" i="3"/>
  <c r="I326" i="3"/>
  <c r="J326" i="3"/>
  <c r="E327" i="3"/>
  <c r="F327" i="3"/>
  <c r="G327" i="3"/>
  <c r="H327" i="3"/>
  <c r="I327" i="3"/>
  <c r="J327" i="3"/>
  <c r="E328" i="3"/>
  <c r="F328" i="3"/>
  <c r="G328" i="3"/>
  <c r="H328" i="3"/>
  <c r="I328" i="3"/>
  <c r="J328" i="3"/>
  <c r="E329" i="3"/>
  <c r="F329" i="3"/>
  <c r="G329" i="3"/>
  <c r="H329" i="3"/>
  <c r="I329" i="3"/>
  <c r="J329" i="3"/>
  <c r="E330" i="3"/>
  <c r="F330" i="3"/>
  <c r="G330" i="3"/>
  <c r="H330" i="3"/>
  <c r="I330" i="3"/>
  <c r="J330" i="3"/>
  <c r="E331" i="3"/>
  <c r="F331" i="3"/>
  <c r="G331" i="3"/>
  <c r="H331" i="3"/>
  <c r="I331" i="3"/>
  <c r="J331" i="3"/>
  <c r="E332" i="3"/>
  <c r="F332" i="3"/>
  <c r="G332" i="3"/>
  <c r="H332" i="3"/>
  <c r="I332" i="3"/>
  <c r="J332" i="3"/>
  <c r="E333" i="3"/>
  <c r="F333" i="3"/>
  <c r="G333" i="3"/>
  <c r="H333" i="3"/>
  <c r="I333" i="3"/>
  <c r="J333" i="3"/>
  <c r="E334" i="3"/>
  <c r="F334" i="3"/>
  <c r="G334" i="3"/>
  <c r="H334" i="3"/>
  <c r="I334" i="3"/>
  <c r="J334" i="3"/>
  <c r="E335" i="3"/>
  <c r="F335" i="3"/>
  <c r="G335" i="3"/>
  <c r="K335" i="3" s="1"/>
  <c r="H335" i="3"/>
  <c r="I335" i="3"/>
  <c r="J335" i="3"/>
  <c r="E336" i="3"/>
  <c r="F336" i="3"/>
  <c r="G336" i="3"/>
  <c r="H336" i="3"/>
  <c r="I336" i="3"/>
  <c r="J336" i="3"/>
  <c r="E337" i="3"/>
  <c r="F337" i="3"/>
  <c r="G337" i="3"/>
  <c r="H337" i="3"/>
  <c r="I337" i="3"/>
  <c r="J337" i="3"/>
  <c r="E338" i="3"/>
  <c r="F338" i="3"/>
  <c r="G338" i="3"/>
  <c r="H338" i="3"/>
  <c r="I338" i="3"/>
  <c r="J338" i="3"/>
  <c r="BK465" i="3" l="1"/>
  <c r="BK469" i="3"/>
  <c r="BK477" i="3"/>
  <c r="BA503" i="3"/>
  <c r="AS503" i="3"/>
  <c r="AK503" i="3"/>
  <c r="AC503" i="3"/>
  <c r="U503" i="3"/>
  <c r="M503" i="3"/>
  <c r="BB503" i="3"/>
  <c r="AT503" i="3"/>
  <c r="AL503" i="3"/>
  <c r="AD503" i="3"/>
  <c r="V503" i="3"/>
  <c r="N503" i="3"/>
  <c r="BE503" i="3"/>
  <c r="AW503" i="3"/>
  <c r="AO503" i="3"/>
  <c r="AG503" i="3"/>
  <c r="Y503" i="3"/>
  <c r="Q503" i="3"/>
  <c r="BF503" i="3"/>
  <c r="AX503" i="3"/>
  <c r="AP503" i="3"/>
  <c r="AH503" i="3"/>
  <c r="Z503" i="3"/>
  <c r="R503" i="3"/>
  <c r="K333" i="3"/>
  <c r="N393" i="3"/>
  <c r="P393" i="3"/>
  <c r="R393" i="3"/>
  <c r="T393" i="3"/>
  <c r="V393" i="3"/>
  <c r="X393" i="3"/>
  <c r="Z393" i="3"/>
  <c r="AB393" i="3"/>
  <c r="AD393" i="3"/>
  <c r="AF393" i="3"/>
  <c r="AH393" i="3"/>
  <c r="AJ393" i="3"/>
  <c r="AL393" i="3"/>
  <c r="AN393" i="3"/>
  <c r="AP393" i="3"/>
  <c r="AR393" i="3"/>
  <c r="AT393" i="3"/>
  <c r="AV393" i="3"/>
  <c r="AX393" i="3"/>
  <c r="AZ393" i="3"/>
  <c r="BB393" i="3"/>
  <c r="BD393" i="3"/>
  <c r="BF393" i="3"/>
  <c r="BH393" i="3"/>
  <c r="M393" i="3"/>
  <c r="O393" i="3"/>
  <c r="Q393" i="3"/>
  <c r="S393" i="3"/>
  <c r="U393" i="3"/>
  <c r="W393" i="3"/>
  <c r="Y393" i="3"/>
  <c r="AA393" i="3"/>
  <c r="AC393" i="3"/>
  <c r="AE393" i="3"/>
  <c r="AG393" i="3"/>
  <c r="AI393" i="3"/>
  <c r="AK393" i="3"/>
  <c r="AM393" i="3"/>
  <c r="AO393" i="3"/>
  <c r="AQ393" i="3"/>
  <c r="AS393" i="3"/>
  <c r="AU393" i="3"/>
  <c r="AW393" i="3"/>
  <c r="AY393" i="3"/>
  <c r="BA393" i="3"/>
  <c r="BC393" i="3"/>
  <c r="BE393" i="3"/>
  <c r="BG393" i="3"/>
  <c r="BI393" i="3"/>
  <c r="N401" i="3"/>
  <c r="P401" i="3"/>
  <c r="R401" i="3"/>
  <c r="T401" i="3"/>
  <c r="V401" i="3"/>
  <c r="X401" i="3"/>
  <c r="Z401" i="3"/>
  <c r="AB401" i="3"/>
  <c r="AD401" i="3"/>
  <c r="AF401" i="3"/>
  <c r="AH401" i="3"/>
  <c r="AJ401" i="3"/>
  <c r="AL401" i="3"/>
  <c r="AN401" i="3"/>
  <c r="AP401" i="3"/>
  <c r="AR401" i="3"/>
  <c r="AT401" i="3"/>
  <c r="AV401" i="3"/>
  <c r="AX401" i="3"/>
  <c r="AZ401" i="3"/>
  <c r="BB401" i="3"/>
  <c r="BD401" i="3"/>
  <c r="BF401" i="3"/>
  <c r="BH401" i="3"/>
  <c r="M401" i="3"/>
  <c r="O401" i="3"/>
  <c r="Q401" i="3"/>
  <c r="S401" i="3"/>
  <c r="U401" i="3"/>
  <c r="W401" i="3"/>
  <c r="Y401" i="3"/>
  <c r="AA401" i="3"/>
  <c r="AC401" i="3"/>
  <c r="AE401" i="3"/>
  <c r="AG401" i="3"/>
  <c r="AI401" i="3"/>
  <c r="AK401" i="3"/>
  <c r="AM401" i="3"/>
  <c r="AO401" i="3"/>
  <c r="AQ401" i="3"/>
  <c r="AS401" i="3"/>
  <c r="AU401" i="3"/>
  <c r="AW401" i="3"/>
  <c r="AY401" i="3"/>
  <c r="BA401" i="3"/>
  <c r="BC401" i="3"/>
  <c r="BE401" i="3"/>
  <c r="BG401" i="3"/>
  <c r="BI401" i="3"/>
  <c r="N409" i="3"/>
  <c r="P409" i="3"/>
  <c r="R409" i="3"/>
  <c r="T409" i="3"/>
  <c r="V409" i="3"/>
  <c r="X409" i="3"/>
  <c r="Z409" i="3"/>
  <c r="AB409" i="3"/>
  <c r="M409" i="3"/>
  <c r="O409" i="3"/>
  <c r="Q409" i="3"/>
  <c r="S409" i="3"/>
  <c r="U409" i="3"/>
  <c r="W409" i="3"/>
  <c r="Y409" i="3"/>
  <c r="AA409" i="3"/>
  <c r="AC409" i="3"/>
  <c r="AE409" i="3"/>
  <c r="AG409" i="3"/>
  <c r="AI409" i="3"/>
  <c r="AK409" i="3"/>
  <c r="AM409" i="3"/>
  <c r="AO409" i="3"/>
  <c r="AQ409" i="3"/>
  <c r="AS409" i="3"/>
  <c r="AU409" i="3"/>
  <c r="AW409" i="3"/>
  <c r="AY409" i="3"/>
  <c r="AD409" i="3"/>
  <c r="AH409" i="3"/>
  <c r="AL409" i="3"/>
  <c r="AP409" i="3"/>
  <c r="AT409" i="3"/>
  <c r="AX409" i="3"/>
  <c r="BA409" i="3"/>
  <c r="BC409" i="3"/>
  <c r="BE409" i="3"/>
  <c r="BG409" i="3"/>
  <c r="BI409" i="3"/>
  <c r="AF409" i="3"/>
  <c r="AJ409" i="3"/>
  <c r="AN409" i="3"/>
  <c r="AR409" i="3"/>
  <c r="AV409" i="3"/>
  <c r="AZ409" i="3"/>
  <c r="BB409" i="3"/>
  <c r="BD409" i="3"/>
  <c r="BF409" i="3"/>
  <c r="BH409" i="3"/>
  <c r="M417" i="3"/>
  <c r="O417" i="3"/>
  <c r="Q417" i="3"/>
  <c r="S417" i="3"/>
  <c r="U417" i="3"/>
  <c r="W417" i="3"/>
  <c r="Y417" i="3"/>
  <c r="AA417" i="3"/>
  <c r="AC417" i="3"/>
  <c r="AE417" i="3"/>
  <c r="AG417" i="3"/>
  <c r="AI417" i="3"/>
  <c r="AK417" i="3"/>
  <c r="AM417" i="3"/>
  <c r="AO417" i="3"/>
  <c r="AQ417" i="3"/>
  <c r="AS417" i="3"/>
  <c r="AU417" i="3"/>
  <c r="AW417" i="3"/>
  <c r="AY417" i="3"/>
  <c r="BA417" i="3"/>
  <c r="BC417" i="3"/>
  <c r="BE417" i="3"/>
  <c r="BG417" i="3"/>
  <c r="BI417" i="3"/>
  <c r="N417" i="3"/>
  <c r="P417" i="3"/>
  <c r="R417" i="3"/>
  <c r="T417" i="3"/>
  <c r="V417" i="3"/>
  <c r="X417" i="3"/>
  <c r="Z417" i="3"/>
  <c r="AB417" i="3"/>
  <c r="AD417" i="3"/>
  <c r="AF417" i="3"/>
  <c r="AH417" i="3"/>
  <c r="AJ417" i="3"/>
  <c r="AL417" i="3"/>
  <c r="AN417" i="3"/>
  <c r="AP417" i="3"/>
  <c r="AR417" i="3"/>
  <c r="AT417" i="3"/>
  <c r="AV417" i="3"/>
  <c r="AX417" i="3"/>
  <c r="AZ417" i="3"/>
  <c r="BB417" i="3"/>
  <c r="BD417" i="3"/>
  <c r="BF417" i="3"/>
  <c r="BH417" i="3"/>
  <c r="N396" i="3"/>
  <c r="P396" i="3"/>
  <c r="R396" i="3"/>
  <c r="T396" i="3"/>
  <c r="V396" i="3"/>
  <c r="X396" i="3"/>
  <c r="Z396" i="3"/>
  <c r="AB396" i="3"/>
  <c r="AD396" i="3"/>
  <c r="AF396" i="3"/>
  <c r="AH396" i="3"/>
  <c r="AJ396" i="3"/>
  <c r="AL396" i="3"/>
  <c r="AN396" i="3"/>
  <c r="AP396" i="3"/>
  <c r="AR396" i="3"/>
  <c r="AT396" i="3"/>
  <c r="AV396" i="3"/>
  <c r="AX396" i="3"/>
  <c r="AZ396" i="3"/>
  <c r="BB396" i="3"/>
  <c r="BD396" i="3"/>
  <c r="BF396" i="3"/>
  <c r="BH396" i="3"/>
  <c r="M396" i="3"/>
  <c r="O396" i="3"/>
  <c r="Q396" i="3"/>
  <c r="S396" i="3"/>
  <c r="U396" i="3"/>
  <c r="W396" i="3"/>
  <c r="Y396" i="3"/>
  <c r="AA396" i="3"/>
  <c r="AC396" i="3"/>
  <c r="AE396" i="3"/>
  <c r="AG396" i="3"/>
  <c r="AI396" i="3"/>
  <c r="AK396" i="3"/>
  <c r="AM396" i="3"/>
  <c r="AO396" i="3"/>
  <c r="AQ396" i="3"/>
  <c r="AS396" i="3"/>
  <c r="AU396" i="3"/>
  <c r="AW396" i="3"/>
  <c r="AY396" i="3"/>
  <c r="BA396" i="3"/>
  <c r="BC396" i="3"/>
  <c r="BE396" i="3"/>
  <c r="BG396" i="3"/>
  <c r="BI396" i="3"/>
  <c r="N404" i="3"/>
  <c r="P404" i="3"/>
  <c r="R404" i="3"/>
  <c r="T404" i="3"/>
  <c r="V404" i="3"/>
  <c r="X404" i="3"/>
  <c r="Z404" i="3"/>
  <c r="AB404" i="3"/>
  <c r="AD404" i="3"/>
  <c r="AF404" i="3"/>
  <c r="AH404" i="3"/>
  <c r="AJ404" i="3"/>
  <c r="AL404" i="3"/>
  <c r="AN404" i="3"/>
  <c r="AP404" i="3"/>
  <c r="AR404" i="3"/>
  <c r="AT404" i="3"/>
  <c r="AV404" i="3"/>
  <c r="AX404" i="3"/>
  <c r="AZ404" i="3"/>
  <c r="BB404" i="3"/>
  <c r="BD404" i="3"/>
  <c r="BF404" i="3"/>
  <c r="BH404" i="3"/>
  <c r="M404" i="3"/>
  <c r="O404" i="3"/>
  <c r="Q404" i="3"/>
  <c r="S404" i="3"/>
  <c r="U404" i="3"/>
  <c r="W404" i="3"/>
  <c r="Y404" i="3"/>
  <c r="AA404" i="3"/>
  <c r="AC404" i="3"/>
  <c r="AE404" i="3"/>
  <c r="AG404" i="3"/>
  <c r="AI404" i="3"/>
  <c r="AK404" i="3"/>
  <c r="AM404" i="3"/>
  <c r="AO404" i="3"/>
  <c r="AQ404" i="3"/>
  <c r="AS404" i="3"/>
  <c r="AU404" i="3"/>
  <c r="AW404" i="3"/>
  <c r="AY404" i="3"/>
  <c r="BA404" i="3"/>
  <c r="BC404" i="3"/>
  <c r="BE404" i="3"/>
  <c r="BG404" i="3"/>
  <c r="BI404" i="3"/>
  <c r="M412" i="3"/>
  <c r="O412" i="3"/>
  <c r="Q412" i="3"/>
  <c r="S412" i="3"/>
  <c r="U412" i="3"/>
  <c r="W412" i="3"/>
  <c r="Y412" i="3"/>
  <c r="AA412" i="3"/>
  <c r="AC412" i="3"/>
  <c r="AE412" i="3"/>
  <c r="AG412" i="3"/>
  <c r="AI412" i="3"/>
  <c r="AK412" i="3"/>
  <c r="AM412" i="3"/>
  <c r="AO412" i="3"/>
  <c r="AQ412" i="3"/>
  <c r="AS412" i="3"/>
  <c r="AU412" i="3"/>
  <c r="AW412" i="3"/>
  <c r="AY412" i="3"/>
  <c r="BA412" i="3"/>
  <c r="BC412" i="3"/>
  <c r="BE412" i="3"/>
  <c r="BG412" i="3"/>
  <c r="BI412" i="3"/>
  <c r="N412" i="3"/>
  <c r="P412" i="3"/>
  <c r="R412" i="3"/>
  <c r="T412" i="3"/>
  <c r="V412" i="3"/>
  <c r="X412" i="3"/>
  <c r="Z412" i="3"/>
  <c r="AB412" i="3"/>
  <c r="AD412" i="3"/>
  <c r="AF412" i="3"/>
  <c r="AH412" i="3"/>
  <c r="AJ412" i="3"/>
  <c r="AL412" i="3"/>
  <c r="AN412" i="3"/>
  <c r="AP412" i="3"/>
  <c r="AR412" i="3"/>
  <c r="AT412" i="3"/>
  <c r="AV412" i="3"/>
  <c r="AX412" i="3"/>
  <c r="AZ412" i="3"/>
  <c r="BB412" i="3"/>
  <c r="BD412" i="3"/>
  <c r="BF412" i="3"/>
  <c r="BH412" i="3"/>
  <c r="M420" i="3"/>
  <c r="O420" i="3"/>
  <c r="Q420" i="3"/>
  <c r="S420" i="3"/>
  <c r="U420" i="3"/>
  <c r="W420" i="3"/>
  <c r="Y420" i="3"/>
  <c r="AA420" i="3"/>
  <c r="AC420" i="3"/>
  <c r="AE420" i="3"/>
  <c r="AG420" i="3"/>
  <c r="AI420" i="3"/>
  <c r="AK420" i="3"/>
  <c r="AM420" i="3"/>
  <c r="AO420" i="3"/>
  <c r="AQ420" i="3"/>
  <c r="AS420" i="3"/>
  <c r="AU420" i="3"/>
  <c r="AW420" i="3"/>
  <c r="AY420" i="3"/>
  <c r="BA420" i="3"/>
  <c r="BC420" i="3"/>
  <c r="BE420" i="3"/>
  <c r="BG420" i="3"/>
  <c r="BI420" i="3"/>
  <c r="N420" i="3"/>
  <c r="P420" i="3"/>
  <c r="R420" i="3"/>
  <c r="T420" i="3"/>
  <c r="V420" i="3"/>
  <c r="X420" i="3"/>
  <c r="Z420" i="3"/>
  <c r="AB420" i="3"/>
  <c r="AD420" i="3"/>
  <c r="AF420" i="3"/>
  <c r="AH420" i="3"/>
  <c r="AJ420" i="3"/>
  <c r="AL420" i="3"/>
  <c r="AN420" i="3"/>
  <c r="AP420" i="3"/>
  <c r="AR420" i="3"/>
  <c r="AT420" i="3"/>
  <c r="AV420" i="3"/>
  <c r="AX420" i="3"/>
  <c r="AZ420" i="3"/>
  <c r="BB420" i="3"/>
  <c r="BD420" i="3"/>
  <c r="BF420" i="3"/>
  <c r="BH420" i="3"/>
  <c r="N391" i="3"/>
  <c r="P391" i="3"/>
  <c r="R391" i="3"/>
  <c r="T391" i="3"/>
  <c r="V391" i="3"/>
  <c r="X391" i="3"/>
  <c r="Z391" i="3"/>
  <c r="AB391" i="3"/>
  <c r="AD391" i="3"/>
  <c r="AF391" i="3"/>
  <c r="AH391" i="3"/>
  <c r="AJ391" i="3"/>
  <c r="AL391" i="3"/>
  <c r="AN391" i="3"/>
  <c r="AP391" i="3"/>
  <c r="AR391" i="3"/>
  <c r="AT391" i="3"/>
  <c r="AV391" i="3"/>
  <c r="AX391" i="3"/>
  <c r="AZ391" i="3"/>
  <c r="BB391" i="3"/>
  <c r="BD391" i="3"/>
  <c r="BF391" i="3"/>
  <c r="BH391" i="3"/>
  <c r="M391" i="3"/>
  <c r="O391" i="3"/>
  <c r="Q391" i="3"/>
  <c r="S391" i="3"/>
  <c r="U391" i="3"/>
  <c r="W391" i="3"/>
  <c r="Y391" i="3"/>
  <c r="AA391" i="3"/>
  <c r="AC391" i="3"/>
  <c r="AE391" i="3"/>
  <c r="AG391" i="3"/>
  <c r="AI391" i="3"/>
  <c r="AK391" i="3"/>
  <c r="AM391" i="3"/>
  <c r="AO391" i="3"/>
  <c r="AQ391" i="3"/>
  <c r="AS391" i="3"/>
  <c r="AU391" i="3"/>
  <c r="AW391" i="3"/>
  <c r="AY391" i="3"/>
  <c r="BA391" i="3"/>
  <c r="BC391" i="3"/>
  <c r="BE391" i="3"/>
  <c r="BG391" i="3"/>
  <c r="BI391" i="3"/>
  <c r="N399" i="3"/>
  <c r="P399" i="3"/>
  <c r="R399" i="3"/>
  <c r="T399" i="3"/>
  <c r="V399" i="3"/>
  <c r="X399" i="3"/>
  <c r="Z399" i="3"/>
  <c r="AB399" i="3"/>
  <c r="AD399" i="3"/>
  <c r="AF399" i="3"/>
  <c r="AH399" i="3"/>
  <c r="AJ399" i="3"/>
  <c r="AL399" i="3"/>
  <c r="AN399" i="3"/>
  <c r="AP399" i="3"/>
  <c r="AR399" i="3"/>
  <c r="AT399" i="3"/>
  <c r="AV399" i="3"/>
  <c r="AX399" i="3"/>
  <c r="AZ399" i="3"/>
  <c r="BB399" i="3"/>
  <c r="BD399" i="3"/>
  <c r="BF399" i="3"/>
  <c r="BH399" i="3"/>
  <c r="M399" i="3"/>
  <c r="O399" i="3"/>
  <c r="Q399" i="3"/>
  <c r="S399" i="3"/>
  <c r="U399" i="3"/>
  <c r="W399" i="3"/>
  <c r="Y399" i="3"/>
  <c r="AA399" i="3"/>
  <c r="AC399" i="3"/>
  <c r="AE399" i="3"/>
  <c r="AG399" i="3"/>
  <c r="AI399" i="3"/>
  <c r="AK399" i="3"/>
  <c r="AM399" i="3"/>
  <c r="AO399" i="3"/>
  <c r="AQ399" i="3"/>
  <c r="AS399" i="3"/>
  <c r="AU399" i="3"/>
  <c r="AW399" i="3"/>
  <c r="AY399" i="3"/>
  <c r="BA399" i="3"/>
  <c r="BC399" i="3"/>
  <c r="BE399" i="3"/>
  <c r="BG399" i="3"/>
  <c r="BI399" i="3"/>
  <c r="N407" i="3"/>
  <c r="P407" i="3"/>
  <c r="R407" i="3"/>
  <c r="T407" i="3"/>
  <c r="V407" i="3"/>
  <c r="X407" i="3"/>
  <c r="Z407" i="3"/>
  <c r="AB407" i="3"/>
  <c r="AD407" i="3"/>
  <c r="AF407" i="3"/>
  <c r="AH407" i="3"/>
  <c r="AJ407" i="3"/>
  <c r="AL407" i="3"/>
  <c r="AN407" i="3"/>
  <c r="AP407" i="3"/>
  <c r="AR407" i="3"/>
  <c r="AT407" i="3"/>
  <c r="AV407" i="3"/>
  <c r="AX407" i="3"/>
  <c r="AZ407" i="3"/>
  <c r="BB407" i="3"/>
  <c r="BD407" i="3"/>
  <c r="BF407" i="3"/>
  <c r="BH407" i="3"/>
  <c r="M407" i="3"/>
  <c r="O407" i="3"/>
  <c r="Q407" i="3"/>
  <c r="S407" i="3"/>
  <c r="U407" i="3"/>
  <c r="W407" i="3"/>
  <c r="Y407" i="3"/>
  <c r="AA407" i="3"/>
  <c r="AC407" i="3"/>
  <c r="AE407" i="3"/>
  <c r="AG407" i="3"/>
  <c r="AI407" i="3"/>
  <c r="AK407" i="3"/>
  <c r="AM407" i="3"/>
  <c r="AO407" i="3"/>
  <c r="AQ407" i="3"/>
  <c r="AS407" i="3"/>
  <c r="AU407" i="3"/>
  <c r="AW407" i="3"/>
  <c r="AY407" i="3"/>
  <c r="BA407" i="3"/>
  <c r="BC407" i="3"/>
  <c r="BE407" i="3"/>
  <c r="BG407" i="3"/>
  <c r="BI407" i="3"/>
  <c r="M415" i="3"/>
  <c r="O415" i="3"/>
  <c r="Q415" i="3"/>
  <c r="S415" i="3"/>
  <c r="U415" i="3"/>
  <c r="W415" i="3"/>
  <c r="Y415" i="3"/>
  <c r="AA415" i="3"/>
  <c r="AC415" i="3"/>
  <c r="AE415" i="3"/>
  <c r="AG415" i="3"/>
  <c r="AI415" i="3"/>
  <c r="AK415" i="3"/>
  <c r="AM415" i="3"/>
  <c r="AO415" i="3"/>
  <c r="AQ415" i="3"/>
  <c r="AS415" i="3"/>
  <c r="AU415" i="3"/>
  <c r="AW415" i="3"/>
  <c r="AY415" i="3"/>
  <c r="BA415" i="3"/>
  <c r="BC415" i="3"/>
  <c r="BE415" i="3"/>
  <c r="BG415" i="3"/>
  <c r="BI415" i="3"/>
  <c r="N415" i="3"/>
  <c r="P415" i="3"/>
  <c r="R415" i="3"/>
  <c r="T415" i="3"/>
  <c r="V415" i="3"/>
  <c r="X415" i="3"/>
  <c r="Z415" i="3"/>
  <c r="AB415" i="3"/>
  <c r="AD415" i="3"/>
  <c r="AF415" i="3"/>
  <c r="AH415" i="3"/>
  <c r="AJ415" i="3"/>
  <c r="AL415" i="3"/>
  <c r="AN415" i="3"/>
  <c r="AP415" i="3"/>
  <c r="AR415" i="3"/>
  <c r="AT415" i="3"/>
  <c r="AV415" i="3"/>
  <c r="AX415" i="3"/>
  <c r="AZ415" i="3"/>
  <c r="BB415" i="3"/>
  <c r="BD415" i="3"/>
  <c r="BF415" i="3"/>
  <c r="BH415" i="3"/>
  <c r="M423" i="3"/>
  <c r="O423" i="3"/>
  <c r="Q423" i="3"/>
  <c r="S423" i="3"/>
  <c r="U423" i="3"/>
  <c r="W423" i="3"/>
  <c r="Y423" i="3"/>
  <c r="AA423" i="3"/>
  <c r="AC423" i="3"/>
  <c r="AE423" i="3"/>
  <c r="AG423" i="3"/>
  <c r="AI423" i="3"/>
  <c r="AK423" i="3"/>
  <c r="AM423" i="3"/>
  <c r="AO423" i="3"/>
  <c r="AQ423" i="3"/>
  <c r="AS423" i="3"/>
  <c r="AU423" i="3"/>
  <c r="AW423" i="3"/>
  <c r="AY423" i="3"/>
  <c r="BA423" i="3"/>
  <c r="BC423" i="3"/>
  <c r="BE423" i="3"/>
  <c r="BG423" i="3"/>
  <c r="BI423" i="3"/>
  <c r="N423" i="3"/>
  <c r="P423" i="3"/>
  <c r="R423" i="3"/>
  <c r="T423" i="3"/>
  <c r="V423" i="3"/>
  <c r="X423" i="3"/>
  <c r="Z423" i="3"/>
  <c r="AB423" i="3"/>
  <c r="AD423" i="3"/>
  <c r="AF423" i="3"/>
  <c r="AH423" i="3"/>
  <c r="AJ423" i="3"/>
  <c r="AL423" i="3"/>
  <c r="AN423" i="3"/>
  <c r="AP423" i="3"/>
  <c r="AR423" i="3"/>
  <c r="AT423" i="3"/>
  <c r="AV423" i="3"/>
  <c r="AX423" i="3"/>
  <c r="AZ423" i="3"/>
  <c r="BB423" i="3"/>
  <c r="BD423" i="3"/>
  <c r="BF423" i="3"/>
  <c r="BH423" i="3"/>
  <c r="N478" i="3"/>
  <c r="P478" i="3"/>
  <c r="R478" i="3"/>
  <c r="T478" i="3"/>
  <c r="V478" i="3"/>
  <c r="X478" i="3"/>
  <c r="Z478" i="3"/>
  <c r="AB478" i="3"/>
  <c r="AD478" i="3"/>
  <c r="AF478" i="3"/>
  <c r="AH478" i="3"/>
  <c r="AJ478" i="3"/>
  <c r="AL478" i="3"/>
  <c r="AN478" i="3"/>
  <c r="AP478" i="3"/>
  <c r="AR478" i="3"/>
  <c r="AT478" i="3"/>
  <c r="AV478" i="3"/>
  <c r="AX478" i="3"/>
  <c r="AZ478" i="3"/>
  <c r="BB478" i="3"/>
  <c r="BD478" i="3"/>
  <c r="BF478" i="3"/>
  <c r="BH478" i="3"/>
  <c r="M478" i="3"/>
  <c r="O478" i="3"/>
  <c r="Q478" i="3"/>
  <c r="S478" i="3"/>
  <c r="U478" i="3"/>
  <c r="W478" i="3"/>
  <c r="Y478" i="3"/>
  <c r="AA478" i="3"/>
  <c r="AC478" i="3"/>
  <c r="AE478" i="3"/>
  <c r="AG478" i="3"/>
  <c r="AI478" i="3"/>
  <c r="AK478" i="3"/>
  <c r="AM478" i="3"/>
  <c r="AO478" i="3"/>
  <c r="AQ478" i="3"/>
  <c r="AS478" i="3"/>
  <c r="AU478" i="3"/>
  <c r="AW478" i="3"/>
  <c r="AY478" i="3"/>
  <c r="BA478" i="3"/>
  <c r="BC478" i="3"/>
  <c r="BE478" i="3"/>
  <c r="BG478" i="3"/>
  <c r="BI478" i="3"/>
  <c r="BM345" i="3"/>
  <c r="BL345" i="3"/>
  <c r="BJ346" i="3"/>
  <c r="BN346" i="3"/>
  <c r="BK346" i="3"/>
  <c r="N348" i="3"/>
  <c r="P348" i="3"/>
  <c r="R348" i="3"/>
  <c r="T348" i="3"/>
  <c r="V348" i="3"/>
  <c r="X348" i="3"/>
  <c r="Z348" i="3"/>
  <c r="AB348" i="3"/>
  <c r="AD348" i="3"/>
  <c r="AF348" i="3"/>
  <c r="AH348" i="3"/>
  <c r="AJ348" i="3"/>
  <c r="AL348" i="3"/>
  <c r="AN348" i="3"/>
  <c r="AP348" i="3"/>
  <c r="AR348" i="3"/>
  <c r="AT348" i="3"/>
  <c r="AV348" i="3"/>
  <c r="AX348" i="3"/>
  <c r="AZ348" i="3"/>
  <c r="BB348" i="3"/>
  <c r="BD348" i="3"/>
  <c r="BF348" i="3"/>
  <c r="BH348" i="3"/>
  <c r="M348" i="3"/>
  <c r="O348" i="3"/>
  <c r="Q348" i="3"/>
  <c r="S348" i="3"/>
  <c r="U348" i="3"/>
  <c r="W348" i="3"/>
  <c r="Y348" i="3"/>
  <c r="AA348" i="3"/>
  <c r="AC348" i="3"/>
  <c r="AE348" i="3"/>
  <c r="AG348" i="3"/>
  <c r="AI348" i="3"/>
  <c r="AK348" i="3"/>
  <c r="AM348" i="3"/>
  <c r="AO348" i="3"/>
  <c r="AQ348" i="3"/>
  <c r="AS348" i="3"/>
  <c r="AU348" i="3"/>
  <c r="AW348" i="3"/>
  <c r="AY348" i="3"/>
  <c r="BA348" i="3"/>
  <c r="BC348" i="3"/>
  <c r="BE348" i="3"/>
  <c r="BG348" i="3"/>
  <c r="BI348" i="3"/>
  <c r="BJ353" i="3"/>
  <c r="BN353" i="3"/>
  <c r="BM354" i="3"/>
  <c r="BL354" i="3"/>
  <c r="BJ355" i="3"/>
  <c r="BN355" i="3"/>
  <c r="BM356" i="3"/>
  <c r="BL356" i="3"/>
  <c r="BJ360" i="3"/>
  <c r="BN360" i="3"/>
  <c r="BK360" i="3"/>
  <c r="BM364" i="3"/>
  <c r="BL364" i="3"/>
  <c r="BJ368" i="3"/>
  <c r="BN368" i="3"/>
  <c r="BK368" i="3"/>
  <c r="BM372" i="3"/>
  <c r="BL372" i="3"/>
  <c r="BJ376" i="3"/>
  <c r="BN376" i="3"/>
  <c r="BK376" i="3"/>
  <c r="BM380" i="3"/>
  <c r="BL380" i="3"/>
  <c r="BK384" i="3"/>
  <c r="BM388" i="3"/>
  <c r="BL388" i="3"/>
  <c r="BH394" i="3"/>
  <c r="BD394" i="3"/>
  <c r="AZ394" i="3"/>
  <c r="AV394" i="3"/>
  <c r="AR394" i="3"/>
  <c r="AN394" i="3"/>
  <c r="AJ394" i="3"/>
  <c r="AF394" i="3"/>
  <c r="AB394" i="3"/>
  <c r="X394" i="3"/>
  <c r="T394" i="3"/>
  <c r="P394" i="3"/>
  <c r="BI394" i="3"/>
  <c r="BE394" i="3"/>
  <c r="BA394" i="3"/>
  <c r="AW394" i="3"/>
  <c r="AS394" i="3"/>
  <c r="AO394" i="3"/>
  <c r="AK394" i="3"/>
  <c r="AG394" i="3"/>
  <c r="AC394" i="3"/>
  <c r="Y394" i="3"/>
  <c r="U394" i="3"/>
  <c r="Q394" i="3"/>
  <c r="M394" i="3"/>
  <c r="BG402" i="3"/>
  <c r="BC402" i="3"/>
  <c r="AY402" i="3"/>
  <c r="AU402" i="3"/>
  <c r="AQ402" i="3"/>
  <c r="AM402" i="3"/>
  <c r="AI402" i="3"/>
  <c r="AE402" i="3"/>
  <c r="AA402" i="3"/>
  <c r="W402" i="3"/>
  <c r="S402" i="3"/>
  <c r="O402" i="3"/>
  <c r="BH402" i="3"/>
  <c r="BD402" i="3"/>
  <c r="AZ402" i="3"/>
  <c r="AV402" i="3"/>
  <c r="AR402" i="3"/>
  <c r="AN402" i="3"/>
  <c r="AJ402" i="3"/>
  <c r="AF402" i="3"/>
  <c r="AB402" i="3"/>
  <c r="X402" i="3"/>
  <c r="T402" i="3"/>
  <c r="P402" i="3"/>
  <c r="BH410" i="3"/>
  <c r="BD410" i="3"/>
  <c r="AZ410" i="3"/>
  <c r="AV410" i="3"/>
  <c r="AR410" i="3"/>
  <c r="AN410" i="3"/>
  <c r="AJ410" i="3"/>
  <c r="AF410" i="3"/>
  <c r="AB410" i="3"/>
  <c r="X410" i="3"/>
  <c r="T410" i="3"/>
  <c r="P410" i="3"/>
  <c r="BI410" i="3"/>
  <c r="BE410" i="3"/>
  <c r="BA410" i="3"/>
  <c r="AW410" i="3"/>
  <c r="AS410" i="3"/>
  <c r="AO410" i="3"/>
  <c r="AK410" i="3"/>
  <c r="AG410" i="3"/>
  <c r="AC410" i="3"/>
  <c r="Y410" i="3"/>
  <c r="U410" i="3"/>
  <c r="Q410" i="3"/>
  <c r="M410" i="3"/>
  <c r="BF418" i="3"/>
  <c r="BB418" i="3"/>
  <c r="AX418" i="3"/>
  <c r="AT418" i="3"/>
  <c r="AP418" i="3"/>
  <c r="AL418" i="3"/>
  <c r="AH418" i="3"/>
  <c r="AD418" i="3"/>
  <c r="Z418" i="3"/>
  <c r="V418" i="3"/>
  <c r="R418" i="3"/>
  <c r="N418" i="3"/>
  <c r="BG418" i="3"/>
  <c r="BC418" i="3"/>
  <c r="AY418" i="3"/>
  <c r="AU418" i="3"/>
  <c r="AQ418" i="3"/>
  <c r="AM418" i="3"/>
  <c r="AI418" i="3"/>
  <c r="AE418" i="3"/>
  <c r="AA418" i="3"/>
  <c r="W418" i="3"/>
  <c r="S418" i="3"/>
  <c r="O418" i="3"/>
  <c r="BJ425" i="3"/>
  <c r="BK425" i="3"/>
  <c r="BM426" i="3"/>
  <c r="BL426" i="3"/>
  <c r="BJ427" i="3"/>
  <c r="BK427" i="3"/>
  <c r="BM428" i="3"/>
  <c r="BL428" i="3"/>
  <c r="BJ429" i="3"/>
  <c r="BK429" i="3"/>
  <c r="BM430" i="3"/>
  <c r="BL430" i="3"/>
  <c r="BJ431" i="3"/>
  <c r="BK431" i="3"/>
  <c r="BM432" i="3"/>
  <c r="BL432" i="3"/>
  <c r="BJ433" i="3"/>
  <c r="BK433" i="3"/>
  <c r="BM434" i="3"/>
  <c r="BL434" i="3"/>
  <c r="BJ435" i="3"/>
  <c r="BK435" i="3"/>
  <c r="BM436" i="3"/>
  <c r="BL436" i="3"/>
  <c r="BJ437" i="3"/>
  <c r="BK437" i="3"/>
  <c r="BM438" i="3"/>
  <c r="BL438" i="3"/>
  <c r="BJ439" i="3"/>
  <c r="BN439" i="3"/>
  <c r="BK439" i="3"/>
  <c r="BM440" i="3"/>
  <c r="BL440" i="3"/>
  <c r="BJ441" i="3"/>
  <c r="BN441" i="3"/>
  <c r="BK441" i="3"/>
  <c r="BM442" i="3"/>
  <c r="BL442" i="3"/>
  <c r="BJ443" i="3"/>
  <c r="BN443" i="3"/>
  <c r="BK443" i="3"/>
  <c r="BM444" i="3"/>
  <c r="BL444" i="3"/>
  <c r="BN445" i="3"/>
  <c r="BK445" i="3"/>
  <c r="BK447" i="3"/>
  <c r="BM448" i="3"/>
  <c r="BM449" i="3"/>
  <c r="BK449" i="3"/>
  <c r="BM450" i="3"/>
  <c r="BL450" i="3"/>
  <c r="BJ453" i="3"/>
  <c r="BK453" i="3"/>
  <c r="BN453" i="3"/>
  <c r="BM454" i="3"/>
  <c r="BL454" i="3"/>
  <c r="BJ454" i="3"/>
  <c r="BN454" i="3"/>
  <c r="BN455" i="3"/>
  <c r="BL455" i="3"/>
  <c r="BJ455" i="3"/>
  <c r="BM456" i="3"/>
  <c r="BL456" i="3"/>
  <c r="BM457" i="3"/>
  <c r="BN457" i="3"/>
  <c r="BM458" i="3"/>
  <c r="BL458" i="3"/>
  <c r="BJ458" i="3"/>
  <c r="BN458" i="3"/>
  <c r="BN459" i="3"/>
  <c r="BL459" i="3"/>
  <c r="BJ459" i="3"/>
  <c r="BM460" i="3"/>
  <c r="BL460" i="3"/>
  <c r="BM461" i="3"/>
  <c r="BK461" i="3"/>
  <c r="BN461" i="3"/>
  <c r="BM462" i="3"/>
  <c r="BL462" i="3"/>
  <c r="BJ462" i="3"/>
  <c r="BN462" i="3"/>
  <c r="BN463" i="3"/>
  <c r="BL463" i="3"/>
  <c r="BJ463" i="3"/>
  <c r="BM464" i="3"/>
  <c r="BL464" i="3"/>
  <c r="BM465" i="3"/>
  <c r="BN465" i="3"/>
  <c r="BM466" i="3"/>
  <c r="BL466" i="3"/>
  <c r="BJ466" i="3"/>
  <c r="BN466" i="3"/>
  <c r="BN467" i="3"/>
  <c r="BL467" i="3"/>
  <c r="BJ467" i="3"/>
  <c r="BL468" i="3"/>
  <c r="BM469" i="3"/>
  <c r="BN469" i="3"/>
  <c r="BL470" i="3"/>
  <c r="BJ470" i="3"/>
  <c r="BN470" i="3"/>
  <c r="BN471" i="3"/>
  <c r="BM471" i="3"/>
  <c r="BL471" i="3"/>
  <c r="BJ471" i="3"/>
  <c r="BL472" i="3"/>
  <c r="BM473" i="3"/>
  <c r="BK473" i="3"/>
  <c r="BN473" i="3"/>
  <c r="BL474" i="3"/>
  <c r="BJ474" i="3"/>
  <c r="BN474" i="3"/>
  <c r="BK475" i="3"/>
  <c r="BN475" i="3"/>
  <c r="BL475" i="3"/>
  <c r="BJ475" i="3"/>
  <c r="BL476" i="3"/>
  <c r="BN477" i="3"/>
  <c r="BJ339" i="3"/>
  <c r="BL339" i="3"/>
  <c r="BK339" i="3"/>
  <c r="BN339" i="3"/>
  <c r="N342" i="3"/>
  <c r="P342" i="3"/>
  <c r="R342" i="3"/>
  <c r="T342" i="3"/>
  <c r="V342" i="3"/>
  <c r="X342" i="3"/>
  <c r="Z342" i="3"/>
  <c r="AB342" i="3"/>
  <c r="M342" i="3"/>
  <c r="Q342" i="3"/>
  <c r="U342" i="3"/>
  <c r="Y342" i="3"/>
  <c r="AC342" i="3"/>
  <c r="AE342" i="3"/>
  <c r="AG342" i="3"/>
  <c r="AI342" i="3"/>
  <c r="AK342" i="3"/>
  <c r="AM342" i="3"/>
  <c r="AO342" i="3"/>
  <c r="AQ342" i="3"/>
  <c r="AS342" i="3"/>
  <c r="AU342" i="3"/>
  <c r="AW342" i="3"/>
  <c r="AY342" i="3"/>
  <c r="BA342" i="3"/>
  <c r="BC342" i="3"/>
  <c r="BE342" i="3"/>
  <c r="BG342" i="3"/>
  <c r="BI342" i="3"/>
  <c r="O342" i="3"/>
  <c r="S342" i="3"/>
  <c r="W342" i="3"/>
  <c r="AA342" i="3"/>
  <c r="AD342" i="3"/>
  <c r="AF342" i="3"/>
  <c r="AH342" i="3"/>
  <c r="AJ342" i="3"/>
  <c r="AL342" i="3"/>
  <c r="AN342" i="3"/>
  <c r="AP342" i="3"/>
  <c r="AR342" i="3"/>
  <c r="AT342" i="3"/>
  <c r="AV342" i="3"/>
  <c r="AX342" i="3"/>
  <c r="AZ342" i="3"/>
  <c r="BB342" i="3"/>
  <c r="BD342" i="3"/>
  <c r="BF342" i="3"/>
  <c r="BH342" i="3"/>
  <c r="M344" i="3"/>
  <c r="N344" i="3"/>
  <c r="P344" i="3"/>
  <c r="R344" i="3"/>
  <c r="T344" i="3"/>
  <c r="V344" i="3"/>
  <c r="X344" i="3"/>
  <c r="Z344" i="3"/>
  <c r="AB344" i="3"/>
  <c r="AD344" i="3"/>
  <c r="AF344" i="3"/>
  <c r="AH344" i="3"/>
  <c r="AJ344" i="3"/>
  <c r="AL344" i="3"/>
  <c r="AN344" i="3"/>
  <c r="AP344" i="3"/>
  <c r="AR344" i="3"/>
  <c r="AT344" i="3"/>
  <c r="AV344" i="3"/>
  <c r="AX344" i="3"/>
  <c r="AZ344" i="3"/>
  <c r="BB344" i="3"/>
  <c r="BD344" i="3"/>
  <c r="BF344" i="3"/>
  <c r="BH344" i="3"/>
  <c r="O344" i="3"/>
  <c r="Q344" i="3"/>
  <c r="S344" i="3"/>
  <c r="U344" i="3"/>
  <c r="W344" i="3"/>
  <c r="Y344" i="3"/>
  <c r="AA344" i="3"/>
  <c r="AC344" i="3"/>
  <c r="AE344" i="3"/>
  <c r="AG344" i="3"/>
  <c r="AI344" i="3"/>
  <c r="AK344" i="3"/>
  <c r="AM344" i="3"/>
  <c r="AO344" i="3"/>
  <c r="AQ344" i="3"/>
  <c r="AS344" i="3"/>
  <c r="AU344" i="3"/>
  <c r="AW344" i="3"/>
  <c r="AY344" i="3"/>
  <c r="BA344" i="3"/>
  <c r="BC344" i="3"/>
  <c r="BE344" i="3"/>
  <c r="BG344" i="3"/>
  <c r="BI344" i="3"/>
  <c r="BI349" i="3"/>
  <c r="BE349" i="3"/>
  <c r="BA349" i="3"/>
  <c r="AW349" i="3"/>
  <c r="AS349" i="3"/>
  <c r="AO349" i="3"/>
  <c r="AK349" i="3"/>
  <c r="AG349" i="3"/>
  <c r="AC349" i="3"/>
  <c r="Y349" i="3"/>
  <c r="U349" i="3"/>
  <c r="Q349" i="3"/>
  <c r="M349" i="3"/>
  <c r="BF349" i="3"/>
  <c r="BB349" i="3"/>
  <c r="AX349" i="3"/>
  <c r="AT349" i="3"/>
  <c r="AP349" i="3"/>
  <c r="AL349" i="3"/>
  <c r="AH349" i="3"/>
  <c r="AD349" i="3"/>
  <c r="Z349" i="3"/>
  <c r="V349" i="3"/>
  <c r="R349" i="3"/>
  <c r="N349" i="3"/>
  <c r="BG350" i="3"/>
  <c r="BC350" i="3"/>
  <c r="AY350" i="3"/>
  <c r="BF350" i="3"/>
  <c r="BB350" i="3"/>
  <c r="AW350" i="3"/>
  <c r="AS350" i="3"/>
  <c r="AO350" i="3"/>
  <c r="AK350" i="3"/>
  <c r="AG350" i="3"/>
  <c r="AC350" i="3"/>
  <c r="Y350" i="3"/>
  <c r="U350" i="3"/>
  <c r="Q350" i="3"/>
  <c r="M350" i="3"/>
  <c r="AV350" i="3"/>
  <c r="AR350" i="3"/>
  <c r="AN350" i="3"/>
  <c r="AJ350" i="3"/>
  <c r="AF350" i="3"/>
  <c r="AB350" i="3"/>
  <c r="X350" i="3"/>
  <c r="T350" i="3"/>
  <c r="P350" i="3"/>
  <c r="N351" i="3"/>
  <c r="P351" i="3"/>
  <c r="R351" i="3"/>
  <c r="T351" i="3"/>
  <c r="V351" i="3"/>
  <c r="X351" i="3"/>
  <c r="Z351" i="3"/>
  <c r="AB351" i="3"/>
  <c r="AD351" i="3"/>
  <c r="AF351" i="3"/>
  <c r="AH351" i="3"/>
  <c r="AJ351" i="3"/>
  <c r="AL351" i="3"/>
  <c r="AN351" i="3"/>
  <c r="AP351" i="3"/>
  <c r="AR351" i="3"/>
  <c r="AT351" i="3"/>
  <c r="AV351" i="3"/>
  <c r="AX351" i="3"/>
  <c r="AZ351" i="3"/>
  <c r="BB351" i="3"/>
  <c r="BD351" i="3"/>
  <c r="BF351" i="3"/>
  <c r="BH351" i="3"/>
  <c r="M351" i="3"/>
  <c r="O351" i="3"/>
  <c r="Q351" i="3"/>
  <c r="S351" i="3"/>
  <c r="U351" i="3"/>
  <c r="W351" i="3"/>
  <c r="Y351" i="3"/>
  <c r="AA351" i="3"/>
  <c r="AC351" i="3"/>
  <c r="AE351" i="3"/>
  <c r="AG351" i="3"/>
  <c r="AI351" i="3"/>
  <c r="AK351" i="3"/>
  <c r="AM351" i="3"/>
  <c r="AO351" i="3"/>
  <c r="AQ351" i="3"/>
  <c r="AS351" i="3"/>
  <c r="AU351" i="3"/>
  <c r="AW351" i="3"/>
  <c r="AY351" i="3"/>
  <c r="BA351" i="3"/>
  <c r="BC351" i="3"/>
  <c r="BE351" i="3"/>
  <c r="BG351" i="3"/>
  <c r="BI351" i="3"/>
  <c r="N358" i="3"/>
  <c r="P358" i="3"/>
  <c r="R358" i="3"/>
  <c r="T358" i="3"/>
  <c r="V358" i="3"/>
  <c r="X358" i="3"/>
  <c r="Z358" i="3"/>
  <c r="AB358" i="3"/>
  <c r="AD358" i="3"/>
  <c r="AF358" i="3"/>
  <c r="AH358" i="3"/>
  <c r="AJ358" i="3"/>
  <c r="AL358" i="3"/>
  <c r="AN358" i="3"/>
  <c r="AP358" i="3"/>
  <c r="AR358" i="3"/>
  <c r="AT358" i="3"/>
  <c r="AV358" i="3"/>
  <c r="AX358" i="3"/>
  <c r="AZ358" i="3"/>
  <c r="BB358" i="3"/>
  <c r="BD358" i="3"/>
  <c r="BF358" i="3"/>
  <c r="BH358" i="3"/>
  <c r="M358" i="3"/>
  <c r="O358" i="3"/>
  <c r="Q358" i="3"/>
  <c r="S358" i="3"/>
  <c r="U358" i="3"/>
  <c r="W358" i="3"/>
  <c r="Y358" i="3"/>
  <c r="AA358" i="3"/>
  <c r="AC358" i="3"/>
  <c r="AE358" i="3"/>
  <c r="AG358" i="3"/>
  <c r="AI358" i="3"/>
  <c r="AK358" i="3"/>
  <c r="AM358" i="3"/>
  <c r="AO358" i="3"/>
  <c r="AQ358" i="3"/>
  <c r="AS358" i="3"/>
  <c r="AU358" i="3"/>
  <c r="AW358" i="3"/>
  <c r="AY358" i="3"/>
  <c r="BA358" i="3"/>
  <c r="BC358" i="3"/>
  <c r="BE358" i="3"/>
  <c r="BG358" i="3"/>
  <c r="BI358" i="3"/>
  <c r="N361" i="3"/>
  <c r="P361" i="3"/>
  <c r="R361" i="3"/>
  <c r="T361" i="3"/>
  <c r="V361" i="3"/>
  <c r="X361" i="3"/>
  <c r="Z361" i="3"/>
  <c r="AB361" i="3"/>
  <c r="AD361" i="3"/>
  <c r="AF361" i="3"/>
  <c r="AH361" i="3"/>
  <c r="AJ361" i="3"/>
  <c r="AL361" i="3"/>
  <c r="AN361" i="3"/>
  <c r="AP361" i="3"/>
  <c r="AR361" i="3"/>
  <c r="AT361" i="3"/>
  <c r="AV361" i="3"/>
  <c r="AX361" i="3"/>
  <c r="AZ361" i="3"/>
  <c r="BB361" i="3"/>
  <c r="BD361" i="3"/>
  <c r="BF361" i="3"/>
  <c r="BH361" i="3"/>
  <c r="M361" i="3"/>
  <c r="O361" i="3"/>
  <c r="Q361" i="3"/>
  <c r="S361" i="3"/>
  <c r="U361" i="3"/>
  <c r="W361" i="3"/>
  <c r="Y361" i="3"/>
  <c r="AA361" i="3"/>
  <c r="AC361" i="3"/>
  <c r="AE361" i="3"/>
  <c r="AG361" i="3"/>
  <c r="AI361" i="3"/>
  <c r="AK361" i="3"/>
  <c r="AM361" i="3"/>
  <c r="AO361" i="3"/>
  <c r="AQ361" i="3"/>
  <c r="AS361" i="3"/>
  <c r="AU361" i="3"/>
  <c r="AW361" i="3"/>
  <c r="AY361" i="3"/>
  <c r="BA361" i="3"/>
  <c r="BC361" i="3"/>
  <c r="BE361" i="3"/>
  <c r="BG361" i="3"/>
  <c r="BI361" i="3"/>
  <c r="N363" i="3"/>
  <c r="P363" i="3"/>
  <c r="R363" i="3"/>
  <c r="T363" i="3"/>
  <c r="V363" i="3"/>
  <c r="X363" i="3"/>
  <c r="Z363" i="3"/>
  <c r="AB363" i="3"/>
  <c r="AD363" i="3"/>
  <c r="AF363" i="3"/>
  <c r="AH363" i="3"/>
  <c r="AJ363" i="3"/>
  <c r="AL363" i="3"/>
  <c r="AN363" i="3"/>
  <c r="AP363" i="3"/>
  <c r="AR363" i="3"/>
  <c r="AT363" i="3"/>
  <c r="AV363" i="3"/>
  <c r="AX363" i="3"/>
  <c r="AZ363" i="3"/>
  <c r="BB363" i="3"/>
  <c r="BD363" i="3"/>
  <c r="BF363" i="3"/>
  <c r="BH363" i="3"/>
  <c r="M363" i="3"/>
  <c r="O363" i="3"/>
  <c r="Q363" i="3"/>
  <c r="S363" i="3"/>
  <c r="U363" i="3"/>
  <c r="W363" i="3"/>
  <c r="Y363" i="3"/>
  <c r="AA363" i="3"/>
  <c r="AC363" i="3"/>
  <c r="AE363" i="3"/>
  <c r="AG363" i="3"/>
  <c r="AI363" i="3"/>
  <c r="AK363" i="3"/>
  <c r="AM363" i="3"/>
  <c r="AO363" i="3"/>
  <c r="AQ363" i="3"/>
  <c r="AS363" i="3"/>
  <c r="AU363" i="3"/>
  <c r="AW363" i="3"/>
  <c r="AY363" i="3"/>
  <c r="BA363" i="3"/>
  <c r="BC363" i="3"/>
  <c r="BE363" i="3"/>
  <c r="BG363" i="3"/>
  <c r="BI363" i="3"/>
  <c r="N366" i="3"/>
  <c r="P366" i="3"/>
  <c r="R366" i="3"/>
  <c r="T366" i="3"/>
  <c r="V366" i="3"/>
  <c r="X366" i="3"/>
  <c r="Z366" i="3"/>
  <c r="AB366" i="3"/>
  <c r="AD366" i="3"/>
  <c r="AF366" i="3"/>
  <c r="AH366" i="3"/>
  <c r="AJ366" i="3"/>
  <c r="AL366" i="3"/>
  <c r="AN366" i="3"/>
  <c r="AP366" i="3"/>
  <c r="AR366" i="3"/>
  <c r="AT366" i="3"/>
  <c r="AV366" i="3"/>
  <c r="AX366" i="3"/>
  <c r="AZ366" i="3"/>
  <c r="BB366" i="3"/>
  <c r="BD366" i="3"/>
  <c r="BF366" i="3"/>
  <c r="BH366" i="3"/>
  <c r="M366" i="3"/>
  <c r="O366" i="3"/>
  <c r="Q366" i="3"/>
  <c r="S366" i="3"/>
  <c r="U366" i="3"/>
  <c r="W366" i="3"/>
  <c r="Y366" i="3"/>
  <c r="AA366" i="3"/>
  <c r="AC366" i="3"/>
  <c r="AE366" i="3"/>
  <c r="AG366" i="3"/>
  <c r="AI366" i="3"/>
  <c r="AK366" i="3"/>
  <c r="AM366" i="3"/>
  <c r="AO366" i="3"/>
  <c r="AQ366" i="3"/>
  <c r="AS366" i="3"/>
  <c r="AU366" i="3"/>
  <c r="AW366" i="3"/>
  <c r="AY366" i="3"/>
  <c r="BA366" i="3"/>
  <c r="BC366" i="3"/>
  <c r="BE366" i="3"/>
  <c r="BG366" i="3"/>
  <c r="BI366" i="3"/>
  <c r="N369" i="3"/>
  <c r="P369" i="3"/>
  <c r="R369" i="3"/>
  <c r="T369" i="3"/>
  <c r="V369" i="3"/>
  <c r="X369" i="3"/>
  <c r="Z369" i="3"/>
  <c r="AB369" i="3"/>
  <c r="AD369" i="3"/>
  <c r="AF369" i="3"/>
  <c r="AH369" i="3"/>
  <c r="AJ369" i="3"/>
  <c r="AL369" i="3"/>
  <c r="AN369" i="3"/>
  <c r="AP369" i="3"/>
  <c r="AR369" i="3"/>
  <c r="AT369" i="3"/>
  <c r="AV369" i="3"/>
  <c r="AX369" i="3"/>
  <c r="AZ369" i="3"/>
  <c r="BB369" i="3"/>
  <c r="BD369" i="3"/>
  <c r="BF369" i="3"/>
  <c r="BH369" i="3"/>
  <c r="M369" i="3"/>
  <c r="O369" i="3"/>
  <c r="Q369" i="3"/>
  <c r="S369" i="3"/>
  <c r="U369" i="3"/>
  <c r="W369" i="3"/>
  <c r="Y369" i="3"/>
  <c r="AA369" i="3"/>
  <c r="AC369" i="3"/>
  <c r="AE369" i="3"/>
  <c r="AG369" i="3"/>
  <c r="AI369" i="3"/>
  <c r="AK369" i="3"/>
  <c r="AM369" i="3"/>
  <c r="AO369" i="3"/>
  <c r="AQ369" i="3"/>
  <c r="AS369" i="3"/>
  <c r="AU369" i="3"/>
  <c r="AW369" i="3"/>
  <c r="AY369" i="3"/>
  <c r="BA369" i="3"/>
  <c r="BC369" i="3"/>
  <c r="BE369" i="3"/>
  <c r="BG369" i="3"/>
  <c r="BI369" i="3"/>
  <c r="N371" i="3"/>
  <c r="P371" i="3"/>
  <c r="R371" i="3"/>
  <c r="T371" i="3"/>
  <c r="M371" i="3"/>
  <c r="O371" i="3"/>
  <c r="Q371" i="3"/>
  <c r="S371" i="3"/>
  <c r="U371" i="3"/>
  <c r="V371" i="3"/>
  <c r="X371" i="3"/>
  <c r="Z371" i="3"/>
  <c r="AB371" i="3"/>
  <c r="AD371" i="3"/>
  <c r="AF371" i="3"/>
  <c r="AH371" i="3"/>
  <c r="AJ371" i="3"/>
  <c r="AL371" i="3"/>
  <c r="AN371" i="3"/>
  <c r="AP371" i="3"/>
  <c r="AR371" i="3"/>
  <c r="AT371" i="3"/>
  <c r="AV371" i="3"/>
  <c r="AX371" i="3"/>
  <c r="AZ371" i="3"/>
  <c r="BB371" i="3"/>
  <c r="BD371" i="3"/>
  <c r="BF371" i="3"/>
  <c r="BH371" i="3"/>
  <c r="W371" i="3"/>
  <c r="Y371" i="3"/>
  <c r="AA371" i="3"/>
  <c r="AC371" i="3"/>
  <c r="AE371" i="3"/>
  <c r="AG371" i="3"/>
  <c r="AI371" i="3"/>
  <c r="AK371" i="3"/>
  <c r="AM371" i="3"/>
  <c r="AO371" i="3"/>
  <c r="AQ371" i="3"/>
  <c r="AS371" i="3"/>
  <c r="AU371" i="3"/>
  <c r="AW371" i="3"/>
  <c r="AY371" i="3"/>
  <c r="BA371" i="3"/>
  <c r="BC371" i="3"/>
  <c r="BE371" i="3"/>
  <c r="BG371" i="3"/>
  <c r="BI371" i="3"/>
  <c r="N374" i="3"/>
  <c r="P374" i="3"/>
  <c r="R374" i="3"/>
  <c r="T374" i="3"/>
  <c r="V374" i="3"/>
  <c r="X374" i="3"/>
  <c r="Z374" i="3"/>
  <c r="AB374" i="3"/>
  <c r="AD374" i="3"/>
  <c r="AF374" i="3"/>
  <c r="AH374" i="3"/>
  <c r="AJ374" i="3"/>
  <c r="AL374" i="3"/>
  <c r="AN374" i="3"/>
  <c r="AP374" i="3"/>
  <c r="AR374" i="3"/>
  <c r="AT374" i="3"/>
  <c r="AV374" i="3"/>
  <c r="AX374" i="3"/>
  <c r="AZ374" i="3"/>
  <c r="BB374" i="3"/>
  <c r="BD374" i="3"/>
  <c r="BF374" i="3"/>
  <c r="BH374" i="3"/>
  <c r="M374" i="3"/>
  <c r="O374" i="3"/>
  <c r="Q374" i="3"/>
  <c r="S374" i="3"/>
  <c r="U374" i="3"/>
  <c r="W374" i="3"/>
  <c r="Y374" i="3"/>
  <c r="AA374" i="3"/>
  <c r="AC374" i="3"/>
  <c r="AE374" i="3"/>
  <c r="AG374" i="3"/>
  <c r="AI374" i="3"/>
  <c r="AK374" i="3"/>
  <c r="AM374" i="3"/>
  <c r="AO374" i="3"/>
  <c r="AQ374" i="3"/>
  <c r="AS374" i="3"/>
  <c r="AU374" i="3"/>
  <c r="AW374" i="3"/>
  <c r="AY374" i="3"/>
  <c r="BA374" i="3"/>
  <c r="BC374" i="3"/>
  <c r="BE374" i="3"/>
  <c r="BG374" i="3"/>
  <c r="BI374" i="3"/>
  <c r="N377" i="3"/>
  <c r="P377" i="3"/>
  <c r="R377" i="3"/>
  <c r="T377" i="3"/>
  <c r="V377" i="3"/>
  <c r="X377" i="3"/>
  <c r="Z377" i="3"/>
  <c r="AB377" i="3"/>
  <c r="AD377" i="3"/>
  <c r="AF377" i="3"/>
  <c r="AH377" i="3"/>
  <c r="AJ377" i="3"/>
  <c r="AL377" i="3"/>
  <c r="AN377" i="3"/>
  <c r="AP377" i="3"/>
  <c r="AR377" i="3"/>
  <c r="AT377" i="3"/>
  <c r="AV377" i="3"/>
  <c r="AX377" i="3"/>
  <c r="AZ377" i="3"/>
  <c r="BB377" i="3"/>
  <c r="BD377" i="3"/>
  <c r="BF377" i="3"/>
  <c r="BH377" i="3"/>
  <c r="M377" i="3"/>
  <c r="O377" i="3"/>
  <c r="Q377" i="3"/>
  <c r="S377" i="3"/>
  <c r="U377" i="3"/>
  <c r="W377" i="3"/>
  <c r="Y377" i="3"/>
  <c r="AA377" i="3"/>
  <c r="AC377" i="3"/>
  <c r="AE377" i="3"/>
  <c r="AG377" i="3"/>
  <c r="AI377" i="3"/>
  <c r="AK377" i="3"/>
  <c r="AM377" i="3"/>
  <c r="AO377" i="3"/>
  <c r="AQ377" i="3"/>
  <c r="AS377" i="3"/>
  <c r="AU377" i="3"/>
  <c r="AW377" i="3"/>
  <c r="AY377" i="3"/>
  <c r="BA377" i="3"/>
  <c r="BC377" i="3"/>
  <c r="BE377" i="3"/>
  <c r="BG377" i="3"/>
  <c r="BI377" i="3"/>
  <c r="N379" i="3"/>
  <c r="P379" i="3"/>
  <c r="R379" i="3"/>
  <c r="T379" i="3"/>
  <c r="V379" i="3"/>
  <c r="X379" i="3"/>
  <c r="Z379" i="3"/>
  <c r="AB379" i="3"/>
  <c r="AD379" i="3"/>
  <c r="AF379" i="3"/>
  <c r="AH379" i="3"/>
  <c r="AJ379" i="3"/>
  <c r="AL379" i="3"/>
  <c r="AN379" i="3"/>
  <c r="AP379" i="3"/>
  <c r="AR379" i="3"/>
  <c r="AT379" i="3"/>
  <c r="AV379" i="3"/>
  <c r="AX379" i="3"/>
  <c r="AZ379" i="3"/>
  <c r="BB379" i="3"/>
  <c r="BD379" i="3"/>
  <c r="BF379" i="3"/>
  <c r="BH379" i="3"/>
  <c r="M379" i="3"/>
  <c r="O379" i="3"/>
  <c r="Q379" i="3"/>
  <c r="S379" i="3"/>
  <c r="U379" i="3"/>
  <c r="W379" i="3"/>
  <c r="Y379" i="3"/>
  <c r="AA379" i="3"/>
  <c r="AC379" i="3"/>
  <c r="AE379" i="3"/>
  <c r="AG379" i="3"/>
  <c r="AI379" i="3"/>
  <c r="AK379" i="3"/>
  <c r="AM379" i="3"/>
  <c r="AO379" i="3"/>
  <c r="AQ379" i="3"/>
  <c r="AS379" i="3"/>
  <c r="AU379" i="3"/>
  <c r="AW379" i="3"/>
  <c r="AY379" i="3"/>
  <c r="BA379" i="3"/>
  <c r="BC379" i="3"/>
  <c r="BE379" i="3"/>
  <c r="BG379" i="3"/>
  <c r="BI379" i="3"/>
  <c r="M382" i="3"/>
  <c r="O382" i="3"/>
  <c r="Q382" i="3"/>
  <c r="S382" i="3"/>
  <c r="U382" i="3"/>
  <c r="W382" i="3"/>
  <c r="Y382" i="3"/>
  <c r="AA382" i="3"/>
  <c r="AC382" i="3"/>
  <c r="AE382" i="3"/>
  <c r="AG382" i="3"/>
  <c r="AI382" i="3"/>
  <c r="AK382" i="3"/>
  <c r="AM382" i="3"/>
  <c r="AO382" i="3"/>
  <c r="AQ382" i="3"/>
  <c r="AS382" i="3"/>
  <c r="AU382" i="3"/>
  <c r="AW382" i="3"/>
  <c r="AY382" i="3"/>
  <c r="BA382" i="3"/>
  <c r="BC382" i="3"/>
  <c r="BE382" i="3"/>
  <c r="BG382" i="3"/>
  <c r="BI382" i="3"/>
  <c r="N382" i="3"/>
  <c r="R382" i="3"/>
  <c r="V382" i="3"/>
  <c r="Z382" i="3"/>
  <c r="AD382" i="3"/>
  <c r="AH382" i="3"/>
  <c r="AL382" i="3"/>
  <c r="AP382" i="3"/>
  <c r="AT382" i="3"/>
  <c r="AX382" i="3"/>
  <c r="BB382" i="3"/>
  <c r="BF382" i="3"/>
  <c r="P382" i="3"/>
  <c r="T382" i="3"/>
  <c r="X382" i="3"/>
  <c r="AB382" i="3"/>
  <c r="AF382" i="3"/>
  <c r="AJ382" i="3"/>
  <c r="AN382" i="3"/>
  <c r="AR382" i="3"/>
  <c r="AV382" i="3"/>
  <c r="AZ382" i="3"/>
  <c r="BD382" i="3"/>
  <c r="BH382" i="3"/>
  <c r="N385" i="3"/>
  <c r="P385" i="3"/>
  <c r="R385" i="3"/>
  <c r="T385" i="3"/>
  <c r="V385" i="3"/>
  <c r="X385" i="3"/>
  <c r="Z385" i="3"/>
  <c r="AB385" i="3"/>
  <c r="AD385" i="3"/>
  <c r="AF385" i="3"/>
  <c r="AH385" i="3"/>
  <c r="AJ385" i="3"/>
  <c r="AL385" i="3"/>
  <c r="AN385" i="3"/>
  <c r="AP385" i="3"/>
  <c r="AR385" i="3"/>
  <c r="AT385" i="3"/>
  <c r="AV385" i="3"/>
  <c r="AX385" i="3"/>
  <c r="AZ385" i="3"/>
  <c r="BB385" i="3"/>
  <c r="BD385" i="3"/>
  <c r="BF385" i="3"/>
  <c r="BH385" i="3"/>
  <c r="M385" i="3"/>
  <c r="O385" i="3"/>
  <c r="Q385" i="3"/>
  <c r="S385" i="3"/>
  <c r="U385" i="3"/>
  <c r="W385" i="3"/>
  <c r="Y385" i="3"/>
  <c r="AA385" i="3"/>
  <c r="AC385" i="3"/>
  <c r="AE385" i="3"/>
  <c r="AG385" i="3"/>
  <c r="AI385" i="3"/>
  <c r="AK385" i="3"/>
  <c r="AM385" i="3"/>
  <c r="AO385" i="3"/>
  <c r="AQ385" i="3"/>
  <c r="AS385" i="3"/>
  <c r="AU385" i="3"/>
  <c r="AW385" i="3"/>
  <c r="AY385" i="3"/>
  <c r="BA385" i="3"/>
  <c r="BC385" i="3"/>
  <c r="BE385" i="3"/>
  <c r="BG385" i="3"/>
  <c r="BI385" i="3"/>
  <c r="N387" i="3"/>
  <c r="P387" i="3"/>
  <c r="R387" i="3"/>
  <c r="T387" i="3"/>
  <c r="V387" i="3"/>
  <c r="X387" i="3"/>
  <c r="Z387" i="3"/>
  <c r="AB387" i="3"/>
  <c r="AD387" i="3"/>
  <c r="AF387" i="3"/>
  <c r="AH387" i="3"/>
  <c r="AJ387" i="3"/>
  <c r="AL387" i="3"/>
  <c r="AN387" i="3"/>
  <c r="AP387" i="3"/>
  <c r="AR387" i="3"/>
  <c r="AT387" i="3"/>
  <c r="AV387" i="3"/>
  <c r="AX387" i="3"/>
  <c r="AZ387" i="3"/>
  <c r="BB387" i="3"/>
  <c r="BD387" i="3"/>
  <c r="BF387" i="3"/>
  <c r="BH387" i="3"/>
  <c r="M387" i="3"/>
  <c r="O387" i="3"/>
  <c r="Q387" i="3"/>
  <c r="S387" i="3"/>
  <c r="U387" i="3"/>
  <c r="W387" i="3"/>
  <c r="Y387" i="3"/>
  <c r="AA387" i="3"/>
  <c r="AC387" i="3"/>
  <c r="AE387" i="3"/>
  <c r="AG387" i="3"/>
  <c r="AI387" i="3"/>
  <c r="AK387" i="3"/>
  <c r="AM387" i="3"/>
  <c r="AO387" i="3"/>
  <c r="AQ387" i="3"/>
  <c r="AS387" i="3"/>
  <c r="AU387" i="3"/>
  <c r="AW387" i="3"/>
  <c r="AY387" i="3"/>
  <c r="BA387" i="3"/>
  <c r="BC387" i="3"/>
  <c r="BE387" i="3"/>
  <c r="BG387" i="3"/>
  <c r="BI387" i="3"/>
  <c r="N390" i="3"/>
  <c r="P390" i="3"/>
  <c r="R390" i="3"/>
  <c r="T390" i="3"/>
  <c r="V390" i="3"/>
  <c r="X390" i="3"/>
  <c r="Z390" i="3"/>
  <c r="AB390" i="3"/>
  <c r="AD390" i="3"/>
  <c r="AF390" i="3"/>
  <c r="AH390" i="3"/>
  <c r="AJ390" i="3"/>
  <c r="AL390" i="3"/>
  <c r="AN390" i="3"/>
  <c r="AP390" i="3"/>
  <c r="AR390" i="3"/>
  <c r="AT390" i="3"/>
  <c r="AV390" i="3"/>
  <c r="AX390" i="3"/>
  <c r="AZ390" i="3"/>
  <c r="BB390" i="3"/>
  <c r="BD390" i="3"/>
  <c r="BF390" i="3"/>
  <c r="BH390" i="3"/>
  <c r="M390" i="3"/>
  <c r="O390" i="3"/>
  <c r="Q390" i="3"/>
  <c r="S390" i="3"/>
  <c r="U390" i="3"/>
  <c r="W390" i="3"/>
  <c r="Y390" i="3"/>
  <c r="AA390" i="3"/>
  <c r="AC390" i="3"/>
  <c r="AE390" i="3"/>
  <c r="AG390" i="3"/>
  <c r="AI390" i="3"/>
  <c r="AK390" i="3"/>
  <c r="AM390" i="3"/>
  <c r="AO390" i="3"/>
  <c r="AQ390" i="3"/>
  <c r="AS390" i="3"/>
  <c r="AU390" i="3"/>
  <c r="AW390" i="3"/>
  <c r="AY390" i="3"/>
  <c r="BA390" i="3"/>
  <c r="BC390" i="3"/>
  <c r="BE390" i="3"/>
  <c r="BG390" i="3"/>
  <c r="BI390" i="3"/>
  <c r="N398" i="3"/>
  <c r="P398" i="3"/>
  <c r="R398" i="3"/>
  <c r="T398" i="3"/>
  <c r="V398" i="3"/>
  <c r="X398" i="3"/>
  <c r="Z398" i="3"/>
  <c r="AB398" i="3"/>
  <c r="AD398" i="3"/>
  <c r="AF398" i="3"/>
  <c r="AH398" i="3"/>
  <c r="AJ398" i="3"/>
  <c r="AL398" i="3"/>
  <c r="AN398" i="3"/>
  <c r="AP398" i="3"/>
  <c r="AR398" i="3"/>
  <c r="AT398" i="3"/>
  <c r="AV398" i="3"/>
  <c r="AX398" i="3"/>
  <c r="AZ398" i="3"/>
  <c r="BB398" i="3"/>
  <c r="BD398" i="3"/>
  <c r="BF398" i="3"/>
  <c r="BH398" i="3"/>
  <c r="M398" i="3"/>
  <c r="O398" i="3"/>
  <c r="Q398" i="3"/>
  <c r="S398" i="3"/>
  <c r="U398" i="3"/>
  <c r="W398" i="3"/>
  <c r="Y398" i="3"/>
  <c r="AA398" i="3"/>
  <c r="AC398" i="3"/>
  <c r="AE398" i="3"/>
  <c r="AG398" i="3"/>
  <c r="AI398" i="3"/>
  <c r="AK398" i="3"/>
  <c r="AM398" i="3"/>
  <c r="AO398" i="3"/>
  <c r="AQ398" i="3"/>
  <c r="AS398" i="3"/>
  <c r="AU398" i="3"/>
  <c r="AW398" i="3"/>
  <c r="AY398" i="3"/>
  <c r="BA398" i="3"/>
  <c r="BC398" i="3"/>
  <c r="BE398" i="3"/>
  <c r="BG398" i="3"/>
  <c r="BI398" i="3"/>
  <c r="N406" i="3"/>
  <c r="P406" i="3"/>
  <c r="R406" i="3"/>
  <c r="T406" i="3"/>
  <c r="V406" i="3"/>
  <c r="X406" i="3"/>
  <c r="Z406" i="3"/>
  <c r="AB406" i="3"/>
  <c r="AD406" i="3"/>
  <c r="AF406" i="3"/>
  <c r="AH406" i="3"/>
  <c r="AJ406" i="3"/>
  <c r="AL406" i="3"/>
  <c r="AN406" i="3"/>
  <c r="AP406" i="3"/>
  <c r="AR406" i="3"/>
  <c r="AT406" i="3"/>
  <c r="AV406" i="3"/>
  <c r="AX406" i="3"/>
  <c r="AZ406" i="3"/>
  <c r="BB406" i="3"/>
  <c r="BD406" i="3"/>
  <c r="BF406" i="3"/>
  <c r="BH406" i="3"/>
  <c r="M406" i="3"/>
  <c r="O406" i="3"/>
  <c r="Q406" i="3"/>
  <c r="S406" i="3"/>
  <c r="U406" i="3"/>
  <c r="W406" i="3"/>
  <c r="Y406" i="3"/>
  <c r="AA406" i="3"/>
  <c r="AC406" i="3"/>
  <c r="AE406" i="3"/>
  <c r="AG406" i="3"/>
  <c r="AI406" i="3"/>
  <c r="AK406" i="3"/>
  <c r="AM406" i="3"/>
  <c r="AO406" i="3"/>
  <c r="AQ406" i="3"/>
  <c r="AS406" i="3"/>
  <c r="AU406" i="3"/>
  <c r="AW406" i="3"/>
  <c r="AY406" i="3"/>
  <c r="BA406" i="3"/>
  <c r="BC406" i="3"/>
  <c r="BE406" i="3"/>
  <c r="BG406" i="3"/>
  <c r="BI406" i="3"/>
  <c r="M414" i="3"/>
  <c r="O414" i="3"/>
  <c r="Q414" i="3"/>
  <c r="S414" i="3"/>
  <c r="U414" i="3"/>
  <c r="W414" i="3"/>
  <c r="Y414" i="3"/>
  <c r="AA414" i="3"/>
  <c r="AC414" i="3"/>
  <c r="AE414" i="3"/>
  <c r="AG414" i="3"/>
  <c r="AI414" i="3"/>
  <c r="AK414" i="3"/>
  <c r="AM414" i="3"/>
  <c r="AO414" i="3"/>
  <c r="AQ414" i="3"/>
  <c r="AS414" i="3"/>
  <c r="AU414" i="3"/>
  <c r="AW414" i="3"/>
  <c r="AY414" i="3"/>
  <c r="BA414" i="3"/>
  <c r="BC414" i="3"/>
  <c r="BE414" i="3"/>
  <c r="BG414" i="3"/>
  <c r="BI414" i="3"/>
  <c r="N414" i="3"/>
  <c r="P414" i="3"/>
  <c r="R414" i="3"/>
  <c r="T414" i="3"/>
  <c r="V414" i="3"/>
  <c r="X414" i="3"/>
  <c r="Z414" i="3"/>
  <c r="AB414" i="3"/>
  <c r="AD414" i="3"/>
  <c r="AF414" i="3"/>
  <c r="AH414" i="3"/>
  <c r="AJ414" i="3"/>
  <c r="AL414" i="3"/>
  <c r="AN414" i="3"/>
  <c r="AP414" i="3"/>
  <c r="AR414" i="3"/>
  <c r="AT414" i="3"/>
  <c r="AV414" i="3"/>
  <c r="AX414" i="3"/>
  <c r="AZ414" i="3"/>
  <c r="BB414" i="3"/>
  <c r="BD414" i="3"/>
  <c r="BF414" i="3"/>
  <c r="BH414" i="3"/>
  <c r="M421" i="3"/>
  <c r="O421" i="3"/>
  <c r="Q421" i="3"/>
  <c r="S421" i="3"/>
  <c r="U421" i="3"/>
  <c r="W421" i="3"/>
  <c r="Y421" i="3"/>
  <c r="AA421" i="3"/>
  <c r="AC421" i="3"/>
  <c r="AE421" i="3"/>
  <c r="AG421" i="3"/>
  <c r="AI421" i="3"/>
  <c r="AK421" i="3"/>
  <c r="AM421" i="3"/>
  <c r="AO421" i="3"/>
  <c r="AQ421" i="3"/>
  <c r="AS421" i="3"/>
  <c r="AU421" i="3"/>
  <c r="AW421" i="3"/>
  <c r="AY421" i="3"/>
  <c r="BA421" i="3"/>
  <c r="BC421" i="3"/>
  <c r="BE421" i="3"/>
  <c r="BG421" i="3"/>
  <c r="BI421" i="3"/>
  <c r="N421" i="3"/>
  <c r="P421" i="3"/>
  <c r="R421" i="3"/>
  <c r="T421" i="3"/>
  <c r="V421" i="3"/>
  <c r="X421" i="3"/>
  <c r="Z421" i="3"/>
  <c r="AB421" i="3"/>
  <c r="AD421" i="3"/>
  <c r="AF421" i="3"/>
  <c r="AH421" i="3"/>
  <c r="AJ421" i="3"/>
  <c r="AL421" i="3"/>
  <c r="AN421" i="3"/>
  <c r="AP421" i="3"/>
  <c r="AR421" i="3"/>
  <c r="AT421" i="3"/>
  <c r="AV421" i="3"/>
  <c r="AX421" i="3"/>
  <c r="AZ421" i="3"/>
  <c r="BB421" i="3"/>
  <c r="BD421" i="3"/>
  <c r="BF421" i="3"/>
  <c r="BH421" i="3"/>
  <c r="N504" i="3"/>
  <c r="P504" i="3"/>
  <c r="R504" i="3"/>
  <c r="T504" i="3"/>
  <c r="V504" i="3"/>
  <c r="X504" i="3"/>
  <c r="Z504" i="3"/>
  <c r="AB504" i="3"/>
  <c r="AD504" i="3"/>
  <c r="AF504" i="3"/>
  <c r="AH504" i="3"/>
  <c r="AJ504" i="3"/>
  <c r="AL504" i="3"/>
  <c r="AN504" i="3"/>
  <c r="AP504" i="3"/>
  <c r="AR504" i="3"/>
  <c r="AT504" i="3"/>
  <c r="AV504" i="3"/>
  <c r="AX504" i="3"/>
  <c r="AZ504" i="3"/>
  <c r="BB504" i="3"/>
  <c r="BD504" i="3"/>
  <c r="BF504" i="3"/>
  <c r="BH504" i="3"/>
  <c r="M504" i="3"/>
  <c r="O504" i="3"/>
  <c r="Q504" i="3"/>
  <c r="S504" i="3"/>
  <c r="U504" i="3"/>
  <c r="W504" i="3"/>
  <c r="Y504" i="3"/>
  <c r="AA504" i="3"/>
  <c r="AC504" i="3"/>
  <c r="AE504" i="3"/>
  <c r="AG504" i="3"/>
  <c r="AI504" i="3"/>
  <c r="AK504" i="3"/>
  <c r="AM504" i="3"/>
  <c r="AO504" i="3"/>
  <c r="AQ504" i="3"/>
  <c r="AS504" i="3"/>
  <c r="AU504" i="3"/>
  <c r="AW504" i="3"/>
  <c r="AY504" i="3"/>
  <c r="BA504" i="3"/>
  <c r="BC504" i="3"/>
  <c r="BE504" i="3"/>
  <c r="BG504" i="3"/>
  <c r="BI504" i="3"/>
  <c r="BL340" i="3"/>
  <c r="BM340" i="3"/>
  <c r="K297" i="3"/>
  <c r="M397" i="3"/>
  <c r="O397" i="3"/>
  <c r="Q397" i="3"/>
  <c r="S397" i="3"/>
  <c r="U397" i="3"/>
  <c r="W397" i="3"/>
  <c r="Y397" i="3"/>
  <c r="AA397" i="3"/>
  <c r="AC397" i="3"/>
  <c r="AE397" i="3"/>
  <c r="AG397" i="3"/>
  <c r="AI397" i="3"/>
  <c r="AK397" i="3"/>
  <c r="AM397" i="3"/>
  <c r="AO397" i="3"/>
  <c r="AQ397" i="3"/>
  <c r="AS397" i="3"/>
  <c r="AU397" i="3"/>
  <c r="AW397" i="3"/>
  <c r="AY397" i="3"/>
  <c r="BA397" i="3"/>
  <c r="BC397" i="3"/>
  <c r="BE397" i="3"/>
  <c r="BG397" i="3"/>
  <c r="BI397" i="3"/>
  <c r="N397" i="3"/>
  <c r="P397" i="3"/>
  <c r="R397" i="3"/>
  <c r="T397" i="3"/>
  <c r="V397" i="3"/>
  <c r="X397" i="3"/>
  <c r="Z397" i="3"/>
  <c r="AB397" i="3"/>
  <c r="AD397" i="3"/>
  <c r="AF397" i="3"/>
  <c r="AH397" i="3"/>
  <c r="AJ397" i="3"/>
  <c r="AL397" i="3"/>
  <c r="AN397" i="3"/>
  <c r="AP397" i="3"/>
  <c r="AR397" i="3"/>
  <c r="AT397" i="3"/>
  <c r="AV397" i="3"/>
  <c r="AX397" i="3"/>
  <c r="AZ397" i="3"/>
  <c r="BB397" i="3"/>
  <c r="BD397" i="3"/>
  <c r="BF397" i="3"/>
  <c r="BH397" i="3"/>
  <c r="N405" i="3"/>
  <c r="P405" i="3"/>
  <c r="R405" i="3"/>
  <c r="T405" i="3"/>
  <c r="V405" i="3"/>
  <c r="X405" i="3"/>
  <c r="Z405" i="3"/>
  <c r="AB405" i="3"/>
  <c r="AD405" i="3"/>
  <c r="AF405" i="3"/>
  <c r="AH405" i="3"/>
  <c r="AJ405" i="3"/>
  <c r="AL405" i="3"/>
  <c r="AN405" i="3"/>
  <c r="AP405" i="3"/>
  <c r="AR405" i="3"/>
  <c r="AT405" i="3"/>
  <c r="AV405" i="3"/>
  <c r="AX405" i="3"/>
  <c r="AZ405" i="3"/>
  <c r="BB405" i="3"/>
  <c r="BD405" i="3"/>
  <c r="BF405" i="3"/>
  <c r="BH405" i="3"/>
  <c r="M405" i="3"/>
  <c r="O405" i="3"/>
  <c r="Q405" i="3"/>
  <c r="S405" i="3"/>
  <c r="U405" i="3"/>
  <c r="W405" i="3"/>
  <c r="Y405" i="3"/>
  <c r="AA405" i="3"/>
  <c r="AC405" i="3"/>
  <c r="AE405" i="3"/>
  <c r="AG405" i="3"/>
  <c r="AI405" i="3"/>
  <c r="AK405" i="3"/>
  <c r="AM405" i="3"/>
  <c r="AO405" i="3"/>
  <c r="AQ405" i="3"/>
  <c r="AS405" i="3"/>
  <c r="AU405" i="3"/>
  <c r="AW405" i="3"/>
  <c r="AY405" i="3"/>
  <c r="BA405" i="3"/>
  <c r="BC405" i="3"/>
  <c r="BE405" i="3"/>
  <c r="BG405" i="3"/>
  <c r="BI405" i="3"/>
  <c r="M413" i="3"/>
  <c r="O413" i="3"/>
  <c r="Q413" i="3"/>
  <c r="S413" i="3"/>
  <c r="U413" i="3"/>
  <c r="W413" i="3"/>
  <c r="Y413" i="3"/>
  <c r="AA413" i="3"/>
  <c r="AC413" i="3"/>
  <c r="AE413" i="3"/>
  <c r="AG413" i="3"/>
  <c r="AI413" i="3"/>
  <c r="AK413" i="3"/>
  <c r="AM413" i="3"/>
  <c r="AO413" i="3"/>
  <c r="AQ413" i="3"/>
  <c r="AS413" i="3"/>
  <c r="AU413" i="3"/>
  <c r="AW413" i="3"/>
  <c r="AY413" i="3"/>
  <c r="BA413" i="3"/>
  <c r="BC413" i="3"/>
  <c r="BE413" i="3"/>
  <c r="BG413" i="3"/>
  <c r="BI413" i="3"/>
  <c r="N413" i="3"/>
  <c r="P413" i="3"/>
  <c r="R413" i="3"/>
  <c r="T413" i="3"/>
  <c r="V413" i="3"/>
  <c r="X413" i="3"/>
  <c r="Z413" i="3"/>
  <c r="AB413" i="3"/>
  <c r="AD413" i="3"/>
  <c r="AF413" i="3"/>
  <c r="AH413" i="3"/>
  <c r="AJ413" i="3"/>
  <c r="AL413" i="3"/>
  <c r="AN413" i="3"/>
  <c r="AP413" i="3"/>
  <c r="AR413" i="3"/>
  <c r="AT413" i="3"/>
  <c r="AV413" i="3"/>
  <c r="AX413" i="3"/>
  <c r="AZ413" i="3"/>
  <c r="BB413" i="3"/>
  <c r="BD413" i="3"/>
  <c r="BF413" i="3"/>
  <c r="BH413" i="3"/>
  <c r="M392" i="3"/>
  <c r="O392" i="3"/>
  <c r="Q392" i="3"/>
  <c r="S392" i="3"/>
  <c r="U392" i="3"/>
  <c r="W392" i="3"/>
  <c r="Y392" i="3"/>
  <c r="AA392" i="3"/>
  <c r="AC392" i="3"/>
  <c r="AE392" i="3"/>
  <c r="AG392" i="3"/>
  <c r="AI392" i="3"/>
  <c r="AK392" i="3"/>
  <c r="AM392" i="3"/>
  <c r="AO392" i="3"/>
  <c r="AQ392" i="3"/>
  <c r="AS392" i="3"/>
  <c r="AU392" i="3"/>
  <c r="AW392" i="3"/>
  <c r="AY392" i="3"/>
  <c r="BA392" i="3"/>
  <c r="BC392" i="3"/>
  <c r="BE392" i="3"/>
  <c r="BG392" i="3"/>
  <c r="BI392" i="3"/>
  <c r="N392" i="3"/>
  <c r="P392" i="3"/>
  <c r="R392" i="3"/>
  <c r="T392" i="3"/>
  <c r="V392" i="3"/>
  <c r="X392" i="3"/>
  <c r="Z392" i="3"/>
  <c r="AB392" i="3"/>
  <c r="AD392" i="3"/>
  <c r="AF392" i="3"/>
  <c r="AH392" i="3"/>
  <c r="AJ392" i="3"/>
  <c r="AL392" i="3"/>
  <c r="AN392" i="3"/>
  <c r="AP392" i="3"/>
  <c r="AR392" i="3"/>
  <c r="AT392" i="3"/>
  <c r="AV392" i="3"/>
  <c r="AX392" i="3"/>
  <c r="AZ392" i="3"/>
  <c r="BB392" i="3"/>
  <c r="BD392" i="3"/>
  <c r="BF392" i="3"/>
  <c r="BH392" i="3"/>
  <c r="N400" i="3"/>
  <c r="P400" i="3"/>
  <c r="R400" i="3"/>
  <c r="T400" i="3"/>
  <c r="V400" i="3"/>
  <c r="X400" i="3"/>
  <c r="Z400" i="3"/>
  <c r="AB400" i="3"/>
  <c r="AD400" i="3"/>
  <c r="AF400" i="3"/>
  <c r="AH400" i="3"/>
  <c r="AJ400" i="3"/>
  <c r="AL400" i="3"/>
  <c r="AN400" i="3"/>
  <c r="AP400" i="3"/>
  <c r="AR400" i="3"/>
  <c r="AT400" i="3"/>
  <c r="AV400" i="3"/>
  <c r="AX400" i="3"/>
  <c r="AZ400" i="3"/>
  <c r="BB400" i="3"/>
  <c r="BD400" i="3"/>
  <c r="BF400" i="3"/>
  <c r="BH400" i="3"/>
  <c r="M400" i="3"/>
  <c r="O400" i="3"/>
  <c r="Q400" i="3"/>
  <c r="S400" i="3"/>
  <c r="U400" i="3"/>
  <c r="W400" i="3"/>
  <c r="Y400" i="3"/>
  <c r="AA400" i="3"/>
  <c r="AC400" i="3"/>
  <c r="AE400" i="3"/>
  <c r="AG400" i="3"/>
  <c r="AI400" i="3"/>
  <c r="AK400" i="3"/>
  <c r="AM400" i="3"/>
  <c r="AO400" i="3"/>
  <c r="AQ400" i="3"/>
  <c r="AS400" i="3"/>
  <c r="AU400" i="3"/>
  <c r="AW400" i="3"/>
  <c r="AY400" i="3"/>
  <c r="BA400" i="3"/>
  <c r="BC400" i="3"/>
  <c r="BE400" i="3"/>
  <c r="BG400" i="3"/>
  <c r="BI400" i="3"/>
  <c r="N408" i="3"/>
  <c r="P408" i="3"/>
  <c r="R408" i="3"/>
  <c r="T408" i="3"/>
  <c r="V408" i="3"/>
  <c r="X408" i="3"/>
  <c r="Z408" i="3"/>
  <c r="AB408" i="3"/>
  <c r="AD408" i="3"/>
  <c r="AF408" i="3"/>
  <c r="AH408" i="3"/>
  <c r="AJ408" i="3"/>
  <c r="AL408" i="3"/>
  <c r="AN408" i="3"/>
  <c r="AP408" i="3"/>
  <c r="AR408" i="3"/>
  <c r="AT408" i="3"/>
  <c r="AV408" i="3"/>
  <c r="AX408" i="3"/>
  <c r="AZ408" i="3"/>
  <c r="BB408" i="3"/>
  <c r="BD408" i="3"/>
  <c r="BF408" i="3"/>
  <c r="BH408" i="3"/>
  <c r="M408" i="3"/>
  <c r="O408" i="3"/>
  <c r="Q408" i="3"/>
  <c r="S408" i="3"/>
  <c r="U408" i="3"/>
  <c r="W408" i="3"/>
  <c r="Y408" i="3"/>
  <c r="AA408" i="3"/>
  <c r="AC408" i="3"/>
  <c r="AE408" i="3"/>
  <c r="AG408" i="3"/>
  <c r="AI408" i="3"/>
  <c r="AK408" i="3"/>
  <c r="AM408" i="3"/>
  <c r="AO408" i="3"/>
  <c r="AQ408" i="3"/>
  <c r="AS408" i="3"/>
  <c r="AU408" i="3"/>
  <c r="AW408" i="3"/>
  <c r="AY408" i="3"/>
  <c r="BA408" i="3"/>
  <c r="BC408" i="3"/>
  <c r="BE408" i="3"/>
  <c r="BG408" i="3"/>
  <c r="BI408" i="3"/>
  <c r="M416" i="3"/>
  <c r="O416" i="3"/>
  <c r="Q416" i="3"/>
  <c r="S416" i="3"/>
  <c r="U416" i="3"/>
  <c r="W416" i="3"/>
  <c r="Y416" i="3"/>
  <c r="AA416" i="3"/>
  <c r="AC416" i="3"/>
  <c r="AE416" i="3"/>
  <c r="AG416" i="3"/>
  <c r="AI416" i="3"/>
  <c r="AK416" i="3"/>
  <c r="AM416" i="3"/>
  <c r="AO416" i="3"/>
  <c r="AQ416" i="3"/>
  <c r="AS416" i="3"/>
  <c r="AU416" i="3"/>
  <c r="AW416" i="3"/>
  <c r="AY416" i="3"/>
  <c r="BA416" i="3"/>
  <c r="BC416" i="3"/>
  <c r="BE416" i="3"/>
  <c r="BG416" i="3"/>
  <c r="BI416" i="3"/>
  <c r="N416" i="3"/>
  <c r="P416" i="3"/>
  <c r="R416" i="3"/>
  <c r="T416" i="3"/>
  <c r="V416" i="3"/>
  <c r="X416" i="3"/>
  <c r="Z416" i="3"/>
  <c r="AB416" i="3"/>
  <c r="AD416" i="3"/>
  <c r="AF416" i="3"/>
  <c r="AH416" i="3"/>
  <c r="AJ416" i="3"/>
  <c r="AL416" i="3"/>
  <c r="AN416" i="3"/>
  <c r="AP416" i="3"/>
  <c r="AR416" i="3"/>
  <c r="AT416" i="3"/>
  <c r="AV416" i="3"/>
  <c r="AX416" i="3"/>
  <c r="AZ416" i="3"/>
  <c r="BB416" i="3"/>
  <c r="BD416" i="3"/>
  <c r="BF416" i="3"/>
  <c r="BH416" i="3"/>
  <c r="M424" i="3"/>
  <c r="O424" i="3"/>
  <c r="Q424" i="3"/>
  <c r="S424" i="3"/>
  <c r="U424" i="3"/>
  <c r="W424" i="3"/>
  <c r="Y424" i="3"/>
  <c r="AA424" i="3"/>
  <c r="AC424" i="3"/>
  <c r="AE424" i="3"/>
  <c r="AG424" i="3"/>
  <c r="AI424" i="3"/>
  <c r="AK424" i="3"/>
  <c r="AM424" i="3"/>
  <c r="AO424" i="3"/>
  <c r="AQ424" i="3"/>
  <c r="AS424" i="3"/>
  <c r="AU424" i="3"/>
  <c r="AW424" i="3"/>
  <c r="AY424" i="3"/>
  <c r="BA424" i="3"/>
  <c r="BC424" i="3"/>
  <c r="BE424" i="3"/>
  <c r="BG424" i="3"/>
  <c r="BI424" i="3"/>
  <c r="N424" i="3"/>
  <c r="P424" i="3"/>
  <c r="R424" i="3"/>
  <c r="T424" i="3"/>
  <c r="V424" i="3"/>
  <c r="X424" i="3"/>
  <c r="Z424" i="3"/>
  <c r="AB424" i="3"/>
  <c r="AD424" i="3"/>
  <c r="AF424" i="3"/>
  <c r="AH424" i="3"/>
  <c r="AJ424" i="3"/>
  <c r="AL424" i="3"/>
  <c r="AN424" i="3"/>
  <c r="AP424" i="3"/>
  <c r="AR424" i="3"/>
  <c r="AT424" i="3"/>
  <c r="AV424" i="3"/>
  <c r="AX424" i="3"/>
  <c r="AZ424" i="3"/>
  <c r="BB424" i="3"/>
  <c r="BD424" i="3"/>
  <c r="BF424" i="3"/>
  <c r="BH424" i="3"/>
  <c r="N395" i="3"/>
  <c r="P395" i="3"/>
  <c r="R395" i="3"/>
  <c r="T395" i="3"/>
  <c r="V395" i="3"/>
  <c r="X395" i="3"/>
  <c r="Z395" i="3"/>
  <c r="AB395" i="3"/>
  <c r="AD395" i="3"/>
  <c r="AF395" i="3"/>
  <c r="AH395" i="3"/>
  <c r="AJ395" i="3"/>
  <c r="AL395" i="3"/>
  <c r="AN395" i="3"/>
  <c r="AP395" i="3"/>
  <c r="AR395" i="3"/>
  <c r="AT395" i="3"/>
  <c r="AV395" i="3"/>
  <c r="AX395" i="3"/>
  <c r="AZ395" i="3"/>
  <c r="BB395" i="3"/>
  <c r="BD395" i="3"/>
  <c r="BF395" i="3"/>
  <c r="BH395" i="3"/>
  <c r="M395" i="3"/>
  <c r="O395" i="3"/>
  <c r="Q395" i="3"/>
  <c r="S395" i="3"/>
  <c r="U395" i="3"/>
  <c r="W395" i="3"/>
  <c r="Y395" i="3"/>
  <c r="AA395" i="3"/>
  <c r="AC395" i="3"/>
  <c r="AE395" i="3"/>
  <c r="AG395" i="3"/>
  <c r="AI395" i="3"/>
  <c r="AK395" i="3"/>
  <c r="AM395" i="3"/>
  <c r="AO395" i="3"/>
  <c r="AQ395" i="3"/>
  <c r="AS395" i="3"/>
  <c r="AU395" i="3"/>
  <c r="AW395" i="3"/>
  <c r="AY395" i="3"/>
  <c r="BA395" i="3"/>
  <c r="BC395" i="3"/>
  <c r="BE395" i="3"/>
  <c r="BG395" i="3"/>
  <c r="BI395" i="3"/>
  <c r="N403" i="3"/>
  <c r="P403" i="3"/>
  <c r="R403" i="3"/>
  <c r="T403" i="3"/>
  <c r="V403" i="3"/>
  <c r="X403" i="3"/>
  <c r="Z403" i="3"/>
  <c r="AB403" i="3"/>
  <c r="AD403" i="3"/>
  <c r="AF403" i="3"/>
  <c r="AH403" i="3"/>
  <c r="AJ403" i="3"/>
  <c r="AL403" i="3"/>
  <c r="AN403" i="3"/>
  <c r="AP403" i="3"/>
  <c r="AR403" i="3"/>
  <c r="AT403" i="3"/>
  <c r="AV403" i="3"/>
  <c r="AX403" i="3"/>
  <c r="AZ403" i="3"/>
  <c r="BB403" i="3"/>
  <c r="BD403" i="3"/>
  <c r="BF403" i="3"/>
  <c r="BH403" i="3"/>
  <c r="M403" i="3"/>
  <c r="O403" i="3"/>
  <c r="Q403" i="3"/>
  <c r="S403" i="3"/>
  <c r="U403" i="3"/>
  <c r="W403" i="3"/>
  <c r="Y403" i="3"/>
  <c r="AA403" i="3"/>
  <c r="AC403" i="3"/>
  <c r="AE403" i="3"/>
  <c r="AG403" i="3"/>
  <c r="AI403" i="3"/>
  <c r="AK403" i="3"/>
  <c r="AM403" i="3"/>
  <c r="AO403" i="3"/>
  <c r="AQ403" i="3"/>
  <c r="AS403" i="3"/>
  <c r="AU403" i="3"/>
  <c r="AW403" i="3"/>
  <c r="AY403" i="3"/>
  <c r="BA403" i="3"/>
  <c r="BC403" i="3"/>
  <c r="BE403" i="3"/>
  <c r="BG403" i="3"/>
  <c r="BI403" i="3"/>
  <c r="M411" i="3"/>
  <c r="O411" i="3"/>
  <c r="Q411" i="3"/>
  <c r="S411" i="3"/>
  <c r="U411" i="3"/>
  <c r="W411" i="3"/>
  <c r="Y411" i="3"/>
  <c r="AA411" i="3"/>
  <c r="AC411" i="3"/>
  <c r="AE411" i="3"/>
  <c r="AG411" i="3"/>
  <c r="AI411" i="3"/>
  <c r="AK411" i="3"/>
  <c r="AM411" i="3"/>
  <c r="AO411" i="3"/>
  <c r="AQ411" i="3"/>
  <c r="AS411" i="3"/>
  <c r="AU411" i="3"/>
  <c r="AW411" i="3"/>
  <c r="AY411" i="3"/>
  <c r="BA411" i="3"/>
  <c r="BC411" i="3"/>
  <c r="BE411" i="3"/>
  <c r="BG411" i="3"/>
  <c r="BI411" i="3"/>
  <c r="N411" i="3"/>
  <c r="P411" i="3"/>
  <c r="R411" i="3"/>
  <c r="T411" i="3"/>
  <c r="V411" i="3"/>
  <c r="X411" i="3"/>
  <c r="Z411" i="3"/>
  <c r="AB411" i="3"/>
  <c r="AD411" i="3"/>
  <c r="AF411" i="3"/>
  <c r="AH411" i="3"/>
  <c r="AJ411" i="3"/>
  <c r="AL411" i="3"/>
  <c r="AN411" i="3"/>
  <c r="AP411" i="3"/>
  <c r="AR411" i="3"/>
  <c r="AT411" i="3"/>
  <c r="AV411" i="3"/>
  <c r="AX411" i="3"/>
  <c r="AZ411" i="3"/>
  <c r="BB411" i="3"/>
  <c r="BD411" i="3"/>
  <c r="BF411" i="3"/>
  <c r="BH411" i="3"/>
  <c r="M419" i="3"/>
  <c r="O419" i="3"/>
  <c r="Q419" i="3"/>
  <c r="S419" i="3"/>
  <c r="U419" i="3"/>
  <c r="W419" i="3"/>
  <c r="Y419" i="3"/>
  <c r="AA419" i="3"/>
  <c r="AC419" i="3"/>
  <c r="AE419" i="3"/>
  <c r="AG419" i="3"/>
  <c r="AI419" i="3"/>
  <c r="AK419" i="3"/>
  <c r="AM419" i="3"/>
  <c r="AO419" i="3"/>
  <c r="AQ419" i="3"/>
  <c r="AS419" i="3"/>
  <c r="AU419" i="3"/>
  <c r="AW419" i="3"/>
  <c r="AY419" i="3"/>
  <c r="BA419" i="3"/>
  <c r="BC419" i="3"/>
  <c r="BE419" i="3"/>
  <c r="BG419" i="3"/>
  <c r="BI419" i="3"/>
  <c r="N419" i="3"/>
  <c r="P419" i="3"/>
  <c r="R419" i="3"/>
  <c r="T419" i="3"/>
  <c r="V419" i="3"/>
  <c r="X419" i="3"/>
  <c r="Z419" i="3"/>
  <c r="AB419" i="3"/>
  <c r="AD419" i="3"/>
  <c r="AF419" i="3"/>
  <c r="AH419" i="3"/>
  <c r="AJ419" i="3"/>
  <c r="AL419" i="3"/>
  <c r="AN419" i="3"/>
  <c r="AP419" i="3"/>
  <c r="AR419" i="3"/>
  <c r="AT419" i="3"/>
  <c r="AV419" i="3"/>
  <c r="AX419" i="3"/>
  <c r="AZ419" i="3"/>
  <c r="BB419" i="3"/>
  <c r="BD419" i="3"/>
  <c r="BF419" i="3"/>
  <c r="BH419" i="3"/>
  <c r="M480" i="3"/>
  <c r="O480" i="3"/>
  <c r="Q480" i="3"/>
  <c r="S480" i="3"/>
  <c r="U480" i="3"/>
  <c r="W480" i="3"/>
  <c r="Y480" i="3"/>
  <c r="AA480" i="3"/>
  <c r="AC480" i="3"/>
  <c r="AE480" i="3"/>
  <c r="AG480" i="3"/>
  <c r="AI480" i="3"/>
  <c r="AK480" i="3"/>
  <c r="AM480" i="3"/>
  <c r="AO480" i="3"/>
  <c r="AQ480" i="3"/>
  <c r="AS480" i="3"/>
  <c r="AU480" i="3"/>
  <c r="AW480" i="3"/>
  <c r="AY480" i="3"/>
  <c r="BA480" i="3"/>
  <c r="BC480" i="3"/>
  <c r="BE480" i="3"/>
  <c r="BG480" i="3"/>
  <c r="BI480" i="3"/>
  <c r="N480" i="3"/>
  <c r="P480" i="3"/>
  <c r="R480" i="3"/>
  <c r="T480" i="3"/>
  <c r="V480" i="3"/>
  <c r="X480" i="3"/>
  <c r="Z480" i="3"/>
  <c r="AB480" i="3"/>
  <c r="AD480" i="3"/>
  <c r="AF480" i="3"/>
  <c r="AH480" i="3"/>
  <c r="AJ480" i="3"/>
  <c r="AL480" i="3"/>
  <c r="AN480" i="3"/>
  <c r="AP480" i="3"/>
  <c r="AR480" i="3"/>
  <c r="AT480" i="3"/>
  <c r="AV480" i="3"/>
  <c r="AX480" i="3"/>
  <c r="AZ480" i="3"/>
  <c r="BB480" i="3"/>
  <c r="BD480" i="3"/>
  <c r="BF480" i="3"/>
  <c r="BH480" i="3"/>
  <c r="BK355" i="3"/>
  <c r="BJ345" i="3"/>
  <c r="BK345" i="3"/>
  <c r="BN345" i="3"/>
  <c r="BL346" i="3"/>
  <c r="BM346" i="3"/>
  <c r="M347" i="3"/>
  <c r="O347" i="3"/>
  <c r="Q347" i="3"/>
  <c r="S347" i="3"/>
  <c r="U347" i="3"/>
  <c r="W347" i="3"/>
  <c r="Y347" i="3"/>
  <c r="AA347" i="3"/>
  <c r="AC347" i="3"/>
  <c r="AE347" i="3"/>
  <c r="AG347" i="3"/>
  <c r="AI347" i="3"/>
  <c r="AK347" i="3"/>
  <c r="AM347" i="3"/>
  <c r="AO347" i="3"/>
  <c r="AQ347" i="3"/>
  <c r="AS347" i="3"/>
  <c r="AU347" i="3"/>
  <c r="AW347" i="3"/>
  <c r="AY347" i="3"/>
  <c r="BA347" i="3"/>
  <c r="BC347" i="3"/>
  <c r="BE347" i="3"/>
  <c r="BG347" i="3"/>
  <c r="BI347" i="3"/>
  <c r="N347" i="3"/>
  <c r="P347" i="3"/>
  <c r="R347" i="3"/>
  <c r="T347" i="3"/>
  <c r="V347" i="3"/>
  <c r="X347" i="3"/>
  <c r="Z347" i="3"/>
  <c r="AB347" i="3"/>
  <c r="AD347" i="3"/>
  <c r="AF347" i="3"/>
  <c r="AH347" i="3"/>
  <c r="AJ347" i="3"/>
  <c r="AL347" i="3"/>
  <c r="AN347" i="3"/>
  <c r="AP347" i="3"/>
  <c r="AR347" i="3"/>
  <c r="AT347" i="3"/>
  <c r="AV347" i="3"/>
  <c r="AX347" i="3"/>
  <c r="AZ347" i="3"/>
  <c r="BB347" i="3"/>
  <c r="BD347" i="3"/>
  <c r="BF347" i="3"/>
  <c r="BH347" i="3"/>
  <c r="BM353" i="3"/>
  <c r="BL353" i="3"/>
  <c r="BJ354" i="3"/>
  <c r="BN354" i="3"/>
  <c r="BK354" i="3"/>
  <c r="BM355" i="3"/>
  <c r="BL355" i="3"/>
  <c r="BJ356" i="3"/>
  <c r="BN356" i="3"/>
  <c r="BK356" i="3"/>
  <c r="BM360" i="3"/>
  <c r="BL360" i="3"/>
  <c r="BJ364" i="3"/>
  <c r="BN364" i="3"/>
  <c r="BK364" i="3"/>
  <c r="BM368" i="3"/>
  <c r="BL368" i="3"/>
  <c r="BJ372" i="3"/>
  <c r="BN372" i="3"/>
  <c r="BK372" i="3"/>
  <c r="BM376" i="3"/>
  <c r="BL376" i="3"/>
  <c r="BJ380" i="3"/>
  <c r="BN380" i="3"/>
  <c r="BK380" i="3"/>
  <c r="BJ384" i="3"/>
  <c r="BM384" i="3"/>
  <c r="BL384" i="3"/>
  <c r="BJ388" i="3"/>
  <c r="BN388" i="3"/>
  <c r="BK388" i="3"/>
  <c r="BF394" i="3"/>
  <c r="BB394" i="3"/>
  <c r="AX394" i="3"/>
  <c r="AT394" i="3"/>
  <c r="AP394" i="3"/>
  <c r="AL394" i="3"/>
  <c r="AH394" i="3"/>
  <c r="AD394" i="3"/>
  <c r="Z394" i="3"/>
  <c r="V394" i="3"/>
  <c r="R394" i="3"/>
  <c r="N394" i="3"/>
  <c r="BG394" i="3"/>
  <c r="BC394" i="3"/>
  <c r="AY394" i="3"/>
  <c r="AU394" i="3"/>
  <c r="AQ394" i="3"/>
  <c r="AM394" i="3"/>
  <c r="AI394" i="3"/>
  <c r="AE394" i="3"/>
  <c r="AA394" i="3"/>
  <c r="W394" i="3"/>
  <c r="S394" i="3"/>
  <c r="BI402" i="3"/>
  <c r="BE402" i="3"/>
  <c r="BA402" i="3"/>
  <c r="AW402" i="3"/>
  <c r="AS402" i="3"/>
  <c r="AO402" i="3"/>
  <c r="AK402" i="3"/>
  <c r="AG402" i="3"/>
  <c r="AC402" i="3"/>
  <c r="Y402" i="3"/>
  <c r="U402" i="3"/>
  <c r="Q402" i="3"/>
  <c r="M402" i="3"/>
  <c r="BF402" i="3"/>
  <c r="BB402" i="3"/>
  <c r="AX402" i="3"/>
  <c r="AT402" i="3"/>
  <c r="AP402" i="3"/>
  <c r="AL402" i="3"/>
  <c r="AH402" i="3"/>
  <c r="AD402" i="3"/>
  <c r="Z402" i="3"/>
  <c r="V402" i="3"/>
  <c r="R402" i="3"/>
  <c r="BF410" i="3"/>
  <c r="BB410" i="3"/>
  <c r="AX410" i="3"/>
  <c r="AT410" i="3"/>
  <c r="AP410" i="3"/>
  <c r="AL410" i="3"/>
  <c r="AH410" i="3"/>
  <c r="AD410" i="3"/>
  <c r="Z410" i="3"/>
  <c r="V410" i="3"/>
  <c r="R410" i="3"/>
  <c r="N410" i="3"/>
  <c r="BG410" i="3"/>
  <c r="BC410" i="3"/>
  <c r="AY410" i="3"/>
  <c r="AU410" i="3"/>
  <c r="AQ410" i="3"/>
  <c r="AM410" i="3"/>
  <c r="AI410" i="3"/>
  <c r="AE410" i="3"/>
  <c r="AA410" i="3"/>
  <c r="W410" i="3"/>
  <c r="S410" i="3"/>
  <c r="BH418" i="3"/>
  <c r="BD418" i="3"/>
  <c r="AZ418" i="3"/>
  <c r="AV418" i="3"/>
  <c r="AR418" i="3"/>
  <c r="AN418" i="3"/>
  <c r="AJ418" i="3"/>
  <c r="AF418" i="3"/>
  <c r="AB418" i="3"/>
  <c r="X418" i="3"/>
  <c r="T418" i="3"/>
  <c r="P418" i="3"/>
  <c r="BK418" i="3" s="1"/>
  <c r="BI418" i="3"/>
  <c r="BE418" i="3"/>
  <c r="BA418" i="3"/>
  <c r="AW418" i="3"/>
  <c r="AS418" i="3"/>
  <c r="AO418" i="3"/>
  <c r="AK418" i="3"/>
  <c r="AG418" i="3"/>
  <c r="AC418" i="3"/>
  <c r="Y418" i="3"/>
  <c r="U418" i="3"/>
  <c r="Q418" i="3"/>
  <c r="BM425" i="3"/>
  <c r="BL425" i="3"/>
  <c r="BJ426" i="3"/>
  <c r="BN426" i="3"/>
  <c r="BK426" i="3"/>
  <c r="BM427" i="3"/>
  <c r="BL427" i="3"/>
  <c r="BJ428" i="3"/>
  <c r="BN428" i="3"/>
  <c r="BK428" i="3"/>
  <c r="BM429" i="3"/>
  <c r="BL429" i="3"/>
  <c r="BJ430" i="3"/>
  <c r="BN430" i="3"/>
  <c r="BK430" i="3"/>
  <c r="BM431" i="3"/>
  <c r="BL431" i="3"/>
  <c r="BJ432" i="3"/>
  <c r="BN432" i="3"/>
  <c r="BK432" i="3"/>
  <c r="BM433" i="3"/>
  <c r="BL433" i="3"/>
  <c r="BJ434" i="3"/>
  <c r="BN434" i="3"/>
  <c r="BK434" i="3"/>
  <c r="BM435" i="3"/>
  <c r="BL435" i="3"/>
  <c r="BJ436" i="3"/>
  <c r="BN436" i="3"/>
  <c r="BK436" i="3"/>
  <c r="BM437" i="3"/>
  <c r="BL437" i="3"/>
  <c r="BJ438" i="3"/>
  <c r="BN438" i="3"/>
  <c r="BK438" i="3"/>
  <c r="BM439" i="3"/>
  <c r="BL439" i="3"/>
  <c r="BJ440" i="3"/>
  <c r="BN440" i="3"/>
  <c r="BM441" i="3"/>
  <c r="BL441" i="3"/>
  <c r="BJ442" i="3"/>
  <c r="BN442" i="3"/>
  <c r="BM443" i="3"/>
  <c r="BL443" i="3"/>
  <c r="BN444" i="3"/>
  <c r="BM446" i="3"/>
  <c r="BK446" i="3"/>
  <c r="BM447" i="3"/>
  <c r="BK448" i="3"/>
  <c r="BK450" i="3"/>
  <c r="BM451" i="3"/>
  <c r="BN451" i="3"/>
  <c r="BJ451" i="3"/>
  <c r="BL452" i="3"/>
  <c r="BK452" i="3"/>
  <c r="BM453" i="3"/>
  <c r="BM455" i="3"/>
  <c r="BK455" i="3"/>
  <c r="BJ456" i="3"/>
  <c r="BN456" i="3"/>
  <c r="BL457" i="3"/>
  <c r="BJ457" i="3"/>
  <c r="BM459" i="3"/>
  <c r="BK459" i="3"/>
  <c r="BJ460" i="3"/>
  <c r="BN460" i="3"/>
  <c r="BL461" i="3"/>
  <c r="BJ461" i="3"/>
  <c r="BM463" i="3"/>
  <c r="BK463" i="3"/>
  <c r="BJ464" i="3"/>
  <c r="BN464" i="3"/>
  <c r="BL465" i="3"/>
  <c r="BJ465" i="3"/>
  <c r="BM467" i="3"/>
  <c r="BK467" i="3"/>
  <c r="BJ468" i="3"/>
  <c r="BN468" i="3"/>
  <c r="BL469" i="3"/>
  <c r="BJ469" i="3"/>
  <c r="BK471" i="3"/>
  <c r="BJ472" i="3"/>
  <c r="BN472" i="3"/>
  <c r="BL473" i="3"/>
  <c r="BJ473" i="3"/>
  <c r="BM475" i="3"/>
  <c r="BJ476" i="3"/>
  <c r="BN476" i="3"/>
  <c r="BM477" i="3"/>
  <c r="BL477" i="3"/>
  <c r="BJ477" i="3"/>
  <c r="M505" i="3"/>
  <c r="O505" i="3"/>
  <c r="Q505" i="3"/>
  <c r="S505" i="3"/>
  <c r="U505" i="3"/>
  <c r="W505" i="3"/>
  <c r="Y505" i="3"/>
  <c r="AA505" i="3"/>
  <c r="AC505" i="3"/>
  <c r="AE505" i="3"/>
  <c r="AG505" i="3"/>
  <c r="AI505" i="3"/>
  <c r="AK505" i="3"/>
  <c r="AM505" i="3"/>
  <c r="AO505" i="3"/>
  <c r="AQ505" i="3"/>
  <c r="AS505" i="3"/>
  <c r="AU505" i="3"/>
  <c r="AW505" i="3"/>
  <c r="AY505" i="3"/>
  <c r="BA505" i="3"/>
  <c r="BC505" i="3"/>
  <c r="BE505" i="3"/>
  <c r="BG505" i="3"/>
  <c r="BI505" i="3"/>
  <c r="N505" i="3"/>
  <c r="P505" i="3"/>
  <c r="R505" i="3"/>
  <c r="T505" i="3"/>
  <c r="V505" i="3"/>
  <c r="X505" i="3"/>
  <c r="Z505" i="3"/>
  <c r="AB505" i="3"/>
  <c r="AD505" i="3"/>
  <c r="AF505" i="3"/>
  <c r="AH505" i="3"/>
  <c r="AJ505" i="3"/>
  <c r="AL505" i="3"/>
  <c r="AN505" i="3"/>
  <c r="AP505" i="3"/>
  <c r="AR505" i="3"/>
  <c r="AT505" i="3"/>
  <c r="AV505" i="3"/>
  <c r="AX505" i="3"/>
  <c r="AZ505" i="3"/>
  <c r="BB505" i="3"/>
  <c r="BD505" i="3"/>
  <c r="BF505" i="3"/>
  <c r="BH505" i="3"/>
  <c r="BM339" i="3"/>
  <c r="M341" i="3"/>
  <c r="O341" i="3"/>
  <c r="Q341" i="3"/>
  <c r="S341" i="3"/>
  <c r="U341" i="3"/>
  <c r="W341" i="3"/>
  <c r="Y341" i="3"/>
  <c r="AA341" i="3"/>
  <c r="AC341" i="3"/>
  <c r="AE341" i="3"/>
  <c r="AG341" i="3"/>
  <c r="AI341" i="3"/>
  <c r="AK341" i="3"/>
  <c r="AM341" i="3"/>
  <c r="AO341" i="3"/>
  <c r="AQ341" i="3"/>
  <c r="AS341" i="3"/>
  <c r="AU341" i="3"/>
  <c r="AW341" i="3"/>
  <c r="AY341" i="3"/>
  <c r="BA341" i="3"/>
  <c r="BC341" i="3"/>
  <c r="BE341" i="3"/>
  <c r="BG341" i="3"/>
  <c r="BI341" i="3"/>
  <c r="P341" i="3"/>
  <c r="T341" i="3"/>
  <c r="X341" i="3"/>
  <c r="AB341" i="3"/>
  <c r="AF341" i="3"/>
  <c r="AJ341" i="3"/>
  <c r="AN341" i="3"/>
  <c r="AR341" i="3"/>
  <c r="AV341" i="3"/>
  <c r="AZ341" i="3"/>
  <c r="BD341" i="3"/>
  <c r="BH341" i="3"/>
  <c r="N341" i="3"/>
  <c r="R341" i="3"/>
  <c r="V341" i="3"/>
  <c r="Z341" i="3"/>
  <c r="AD341" i="3"/>
  <c r="AH341" i="3"/>
  <c r="AL341" i="3"/>
  <c r="AP341" i="3"/>
  <c r="AT341" i="3"/>
  <c r="AX341" i="3"/>
  <c r="BB341" i="3"/>
  <c r="BF341" i="3"/>
  <c r="M343" i="3"/>
  <c r="O343" i="3"/>
  <c r="Q343" i="3"/>
  <c r="S343" i="3"/>
  <c r="U343" i="3"/>
  <c r="W343" i="3"/>
  <c r="Y343" i="3"/>
  <c r="AA343" i="3"/>
  <c r="AC343" i="3"/>
  <c r="AE343" i="3"/>
  <c r="AG343" i="3"/>
  <c r="AI343" i="3"/>
  <c r="AK343" i="3"/>
  <c r="AM343" i="3"/>
  <c r="AO343" i="3"/>
  <c r="AQ343" i="3"/>
  <c r="AS343" i="3"/>
  <c r="AU343" i="3"/>
  <c r="AW343" i="3"/>
  <c r="AY343" i="3"/>
  <c r="BA343" i="3"/>
  <c r="BC343" i="3"/>
  <c r="BE343" i="3"/>
  <c r="BG343" i="3"/>
  <c r="BI343" i="3"/>
  <c r="N343" i="3"/>
  <c r="P343" i="3"/>
  <c r="R343" i="3"/>
  <c r="T343" i="3"/>
  <c r="V343" i="3"/>
  <c r="X343" i="3"/>
  <c r="Z343" i="3"/>
  <c r="AB343" i="3"/>
  <c r="AD343" i="3"/>
  <c r="AF343" i="3"/>
  <c r="AH343" i="3"/>
  <c r="AJ343" i="3"/>
  <c r="AL343" i="3"/>
  <c r="AN343" i="3"/>
  <c r="AP343" i="3"/>
  <c r="AR343" i="3"/>
  <c r="AT343" i="3"/>
  <c r="AV343" i="3"/>
  <c r="AX343" i="3"/>
  <c r="AZ343" i="3"/>
  <c r="BB343" i="3"/>
  <c r="BD343" i="3"/>
  <c r="BF343" i="3"/>
  <c r="BH343" i="3"/>
  <c r="BG349" i="3"/>
  <c r="BC349" i="3"/>
  <c r="AY349" i="3"/>
  <c r="AU349" i="3"/>
  <c r="AQ349" i="3"/>
  <c r="AM349" i="3"/>
  <c r="AI349" i="3"/>
  <c r="AE349" i="3"/>
  <c r="AA349" i="3"/>
  <c r="W349" i="3"/>
  <c r="S349" i="3"/>
  <c r="O349" i="3"/>
  <c r="BH349" i="3"/>
  <c r="BD349" i="3"/>
  <c r="AZ349" i="3"/>
  <c r="AV349" i="3"/>
  <c r="AR349" i="3"/>
  <c r="AN349" i="3"/>
  <c r="AJ349" i="3"/>
  <c r="AF349" i="3"/>
  <c r="AB349" i="3"/>
  <c r="X349" i="3"/>
  <c r="T349" i="3"/>
  <c r="BI350" i="3"/>
  <c r="BE350" i="3"/>
  <c r="BA350" i="3"/>
  <c r="BH350" i="3"/>
  <c r="BD350" i="3"/>
  <c r="AZ350" i="3"/>
  <c r="AU350" i="3"/>
  <c r="AQ350" i="3"/>
  <c r="AM350" i="3"/>
  <c r="AI350" i="3"/>
  <c r="AE350" i="3"/>
  <c r="AA350" i="3"/>
  <c r="W350" i="3"/>
  <c r="S350" i="3"/>
  <c r="O350" i="3"/>
  <c r="AX350" i="3"/>
  <c r="AT350" i="3"/>
  <c r="AP350" i="3"/>
  <c r="AL350" i="3"/>
  <c r="AH350" i="3"/>
  <c r="AD350" i="3"/>
  <c r="Z350" i="3"/>
  <c r="V350" i="3"/>
  <c r="R350" i="3"/>
  <c r="N352" i="3"/>
  <c r="P352" i="3"/>
  <c r="R352" i="3"/>
  <c r="T352" i="3"/>
  <c r="V352" i="3"/>
  <c r="X352" i="3"/>
  <c r="Z352" i="3"/>
  <c r="AB352" i="3"/>
  <c r="AD352" i="3"/>
  <c r="AF352" i="3"/>
  <c r="AH352" i="3"/>
  <c r="AJ352" i="3"/>
  <c r="AL352" i="3"/>
  <c r="AN352" i="3"/>
  <c r="AP352" i="3"/>
  <c r="AR352" i="3"/>
  <c r="AT352" i="3"/>
  <c r="AV352" i="3"/>
  <c r="AX352" i="3"/>
  <c r="AZ352" i="3"/>
  <c r="BB352" i="3"/>
  <c r="BD352" i="3"/>
  <c r="BF352" i="3"/>
  <c r="BH352" i="3"/>
  <c r="M352" i="3"/>
  <c r="O352" i="3"/>
  <c r="Q352" i="3"/>
  <c r="S352" i="3"/>
  <c r="U352" i="3"/>
  <c r="W352" i="3"/>
  <c r="Y352" i="3"/>
  <c r="AA352" i="3"/>
  <c r="AC352" i="3"/>
  <c r="AE352" i="3"/>
  <c r="AG352" i="3"/>
  <c r="AI352" i="3"/>
  <c r="AK352" i="3"/>
  <c r="AM352" i="3"/>
  <c r="AO352" i="3"/>
  <c r="AQ352" i="3"/>
  <c r="AS352" i="3"/>
  <c r="AU352" i="3"/>
  <c r="AW352" i="3"/>
  <c r="AY352" i="3"/>
  <c r="BA352" i="3"/>
  <c r="BC352" i="3"/>
  <c r="BE352" i="3"/>
  <c r="BG352" i="3"/>
  <c r="BI352" i="3"/>
  <c r="N357" i="3"/>
  <c r="P357" i="3"/>
  <c r="R357" i="3"/>
  <c r="T357" i="3"/>
  <c r="V357" i="3"/>
  <c r="X357" i="3"/>
  <c r="Z357" i="3"/>
  <c r="AB357" i="3"/>
  <c r="AD357" i="3"/>
  <c r="AF357" i="3"/>
  <c r="AH357" i="3"/>
  <c r="AJ357" i="3"/>
  <c r="AL357" i="3"/>
  <c r="M357" i="3"/>
  <c r="O357" i="3"/>
  <c r="Q357" i="3"/>
  <c r="S357" i="3"/>
  <c r="U357" i="3"/>
  <c r="W357" i="3"/>
  <c r="Y357" i="3"/>
  <c r="AA357" i="3"/>
  <c r="AC357" i="3"/>
  <c r="AE357" i="3"/>
  <c r="AG357" i="3"/>
  <c r="AI357" i="3"/>
  <c r="AK357" i="3"/>
  <c r="AM357" i="3"/>
  <c r="AN357" i="3"/>
  <c r="AP357" i="3"/>
  <c r="AR357" i="3"/>
  <c r="AT357" i="3"/>
  <c r="AV357" i="3"/>
  <c r="AX357" i="3"/>
  <c r="AZ357" i="3"/>
  <c r="BB357" i="3"/>
  <c r="BD357" i="3"/>
  <c r="BF357" i="3"/>
  <c r="BH357" i="3"/>
  <c r="AO357" i="3"/>
  <c r="AQ357" i="3"/>
  <c r="AS357" i="3"/>
  <c r="AU357" i="3"/>
  <c r="AW357" i="3"/>
  <c r="AY357" i="3"/>
  <c r="BA357" i="3"/>
  <c r="BC357" i="3"/>
  <c r="BE357" i="3"/>
  <c r="BG357" i="3"/>
  <c r="BI357" i="3"/>
  <c r="N359" i="3"/>
  <c r="P359" i="3"/>
  <c r="R359" i="3"/>
  <c r="T359" i="3"/>
  <c r="V359" i="3"/>
  <c r="X359" i="3"/>
  <c r="Z359" i="3"/>
  <c r="AB359" i="3"/>
  <c r="AD359" i="3"/>
  <c r="AF359" i="3"/>
  <c r="AH359" i="3"/>
  <c r="AJ359" i="3"/>
  <c r="AL359" i="3"/>
  <c r="AN359" i="3"/>
  <c r="AP359" i="3"/>
  <c r="AR359" i="3"/>
  <c r="AT359" i="3"/>
  <c r="AV359" i="3"/>
  <c r="AX359" i="3"/>
  <c r="AZ359" i="3"/>
  <c r="BB359" i="3"/>
  <c r="BD359" i="3"/>
  <c r="BF359" i="3"/>
  <c r="BH359" i="3"/>
  <c r="M359" i="3"/>
  <c r="O359" i="3"/>
  <c r="Q359" i="3"/>
  <c r="S359" i="3"/>
  <c r="U359" i="3"/>
  <c r="W359" i="3"/>
  <c r="Y359" i="3"/>
  <c r="AA359" i="3"/>
  <c r="AC359" i="3"/>
  <c r="AE359" i="3"/>
  <c r="AG359" i="3"/>
  <c r="AI359" i="3"/>
  <c r="AK359" i="3"/>
  <c r="AM359" i="3"/>
  <c r="AO359" i="3"/>
  <c r="AQ359" i="3"/>
  <c r="AS359" i="3"/>
  <c r="AU359" i="3"/>
  <c r="AW359" i="3"/>
  <c r="AY359" i="3"/>
  <c r="BA359" i="3"/>
  <c r="BC359" i="3"/>
  <c r="BE359" i="3"/>
  <c r="BG359" i="3"/>
  <c r="BI359" i="3"/>
  <c r="N362" i="3"/>
  <c r="P362" i="3"/>
  <c r="R362" i="3"/>
  <c r="T362" i="3"/>
  <c r="V362" i="3"/>
  <c r="X362" i="3"/>
  <c r="Z362" i="3"/>
  <c r="AB362" i="3"/>
  <c r="AD362" i="3"/>
  <c r="AF362" i="3"/>
  <c r="AH362" i="3"/>
  <c r="AJ362" i="3"/>
  <c r="AL362" i="3"/>
  <c r="AN362" i="3"/>
  <c r="AP362" i="3"/>
  <c r="AR362" i="3"/>
  <c r="AT362" i="3"/>
  <c r="AV362" i="3"/>
  <c r="AX362" i="3"/>
  <c r="AZ362" i="3"/>
  <c r="BB362" i="3"/>
  <c r="BD362" i="3"/>
  <c r="BF362" i="3"/>
  <c r="BH362" i="3"/>
  <c r="M362" i="3"/>
  <c r="O362" i="3"/>
  <c r="Q362" i="3"/>
  <c r="S362" i="3"/>
  <c r="U362" i="3"/>
  <c r="W362" i="3"/>
  <c r="Y362" i="3"/>
  <c r="AA362" i="3"/>
  <c r="AC362" i="3"/>
  <c r="AE362" i="3"/>
  <c r="AG362" i="3"/>
  <c r="AI362" i="3"/>
  <c r="AK362" i="3"/>
  <c r="AM362" i="3"/>
  <c r="AO362" i="3"/>
  <c r="AQ362" i="3"/>
  <c r="AS362" i="3"/>
  <c r="AU362" i="3"/>
  <c r="AW362" i="3"/>
  <c r="AY362" i="3"/>
  <c r="BA362" i="3"/>
  <c r="BC362" i="3"/>
  <c r="BE362" i="3"/>
  <c r="BG362" i="3"/>
  <c r="BI362" i="3"/>
  <c r="N365" i="3"/>
  <c r="P365" i="3"/>
  <c r="R365" i="3"/>
  <c r="T365" i="3"/>
  <c r="V365" i="3"/>
  <c r="X365" i="3"/>
  <c r="Z365" i="3"/>
  <c r="AB365" i="3"/>
  <c r="AD365" i="3"/>
  <c r="AF365" i="3"/>
  <c r="AH365" i="3"/>
  <c r="AJ365" i="3"/>
  <c r="AL365" i="3"/>
  <c r="AN365" i="3"/>
  <c r="AP365" i="3"/>
  <c r="AR365" i="3"/>
  <c r="AT365" i="3"/>
  <c r="AV365" i="3"/>
  <c r="AX365" i="3"/>
  <c r="AZ365" i="3"/>
  <c r="BB365" i="3"/>
  <c r="BD365" i="3"/>
  <c r="BF365" i="3"/>
  <c r="BH365" i="3"/>
  <c r="M365" i="3"/>
  <c r="O365" i="3"/>
  <c r="Q365" i="3"/>
  <c r="S365" i="3"/>
  <c r="U365" i="3"/>
  <c r="W365" i="3"/>
  <c r="Y365" i="3"/>
  <c r="AA365" i="3"/>
  <c r="AC365" i="3"/>
  <c r="AE365" i="3"/>
  <c r="AG365" i="3"/>
  <c r="AI365" i="3"/>
  <c r="AK365" i="3"/>
  <c r="AM365" i="3"/>
  <c r="AO365" i="3"/>
  <c r="AQ365" i="3"/>
  <c r="AS365" i="3"/>
  <c r="AU365" i="3"/>
  <c r="AW365" i="3"/>
  <c r="AY365" i="3"/>
  <c r="BA365" i="3"/>
  <c r="BC365" i="3"/>
  <c r="BE365" i="3"/>
  <c r="BG365" i="3"/>
  <c r="BI365" i="3"/>
  <c r="N367" i="3"/>
  <c r="P367" i="3"/>
  <c r="R367" i="3"/>
  <c r="T367" i="3"/>
  <c r="V367" i="3"/>
  <c r="X367" i="3"/>
  <c r="Z367" i="3"/>
  <c r="AB367" i="3"/>
  <c r="AD367" i="3"/>
  <c r="AF367" i="3"/>
  <c r="AH367" i="3"/>
  <c r="AJ367" i="3"/>
  <c r="AL367" i="3"/>
  <c r="AN367" i="3"/>
  <c r="AP367" i="3"/>
  <c r="AR367" i="3"/>
  <c r="AT367" i="3"/>
  <c r="AV367" i="3"/>
  <c r="AX367" i="3"/>
  <c r="AZ367" i="3"/>
  <c r="BB367" i="3"/>
  <c r="BD367" i="3"/>
  <c r="BF367" i="3"/>
  <c r="BH367" i="3"/>
  <c r="M367" i="3"/>
  <c r="O367" i="3"/>
  <c r="Q367" i="3"/>
  <c r="S367" i="3"/>
  <c r="U367" i="3"/>
  <c r="W367" i="3"/>
  <c r="Y367" i="3"/>
  <c r="AA367" i="3"/>
  <c r="AC367" i="3"/>
  <c r="AE367" i="3"/>
  <c r="AG367" i="3"/>
  <c r="AI367" i="3"/>
  <c r="AK367" i="3"/>
  <c r="AM367" i="3"/>
  <c r="AO367" i="3"/>
  <c r="AQ367" i="3"/>
  <c r="AS367" i="3"/>
  <c r="AU367" i="3"/>
  <c r="AW367" i="3"/>
  <c r="AY367" i="3"/>
  <c r="BA367" i="3"/>
  <c r="BC367" i="3"/>
  <c r="BE367" i="3"/>
  <c r="BG367" i="3"/>
  <c r="BI367" i="3"/>
  <c r="N370" i="3"/>
  <c r="P370" i="3"/>
  <c r="R370" i="3"/>
  <c r="T370" i="3"/>
  <c r="V370" i="3"/>
  <c r="X370" i="3"/>
  <c r="Z370" i="3"/>
  <c r="AB370" i="3"/>
  <c r="AD370" i="3"/>
  <c r="AF370" i="3"/>
  <c r="AH370" i="3"/>
  <c r="AJ370" i="3"/>
  <c r="AL370" i="3"/>
  <c r="AN370" i="3"/>
  <c r="AP370" i="3"/>
  <c r="AR370" i="3"/>
  <c r="AT370" i="3"/>
  <c r="AV370" i="3"/>
  <c r="AX370" i="3"/>
  <c r="AZ370" i="3"/>
  <c r="BB370" i="3"/>
  <c r="BD370" i="3"/>
  <c r="BF370" i="3"/>
  <c r="BH370" i="3"/>
  <c r="M370" i="3"/>
  <c r="O370" i="3"/>
  <c r="Q370" i="3"/>
  <c r="S370" i="3"/>
  <c r="U370" i="3"/>
  <c r="W370" i="3"/>
  <c r="Y370" i="3"/>
  <c r="AA370" i="3"/>
  <c r="AC370" i="3"/>
  <c r="AE370" i="3"/>
  <c r="AG370" i="3"/>
  <c r="AI370" i="3"/>
  <c r="AK370" i="3"/>
  <c r="AM370" i="3"/>
  <c r="AO370" i="3"/>
  <c r="AQ370" i="3"/>
  <c r="AS370" i="3"/>
  <c r="AU370" i="3"/>
  <c r="AW370" i="3"/>
  <c r="AY370" i="3"/>
  <c r="BA370" i="3"/>
  <c r="BC370" i="3"/>
  <c r="BE370" i="3"/>
  <c r="BG370" i="3"/>
  <c r="BI370" i="3"/>
  <c r="N373" i="3"/>
  <c r="P373" i="3"/>
  <c r="R373" i="3"/>
  <c r="T373" i="3"/>
  <c r="V373" i="3"/>
  <c r="X373" i="3"/>
  <c r="Z373" i="3"/>
  <c r="AB373" i="3"/>
  <c r="AD373" i="3"/>
  <c r="AF373" i="3"/>
  <c r="AH373" i="3"/>
  <c r="AJ373" i="3"/>
  <c r="AL373" i="3"/>
  <c r="AN373" i="3"/>
  <c r="AP373" i="3"/>
  <c r="AR373" i="3"/>
  <c r="AT373" i="3"/>
  <c r="AV373" i="3"/>
  <c r="AX373" i="3"/>
  <c r="AZ373" i="3"/>
  <c r="BB373" i="3"/>
  <c r="BD373" i="3"/>
  <c r="BF373" i="3"/>
  <c r="BH373" i="3"/>
  <c r="M373" i="3"/>
  <c r="O373" i="3"/>
  <c r="Q373" i="3"/>
  <c r="S373" i="3"/>
  <c r="U373" i="3"/>
  <c r="W373" i="3"/>
  <c r="Y373" i="3"/>
  <c r="AA373" i="3"/>
  <c r="AC373" i="3"/>
  <c r="AE373" i="3"/>
  <c r="AG373" i="3"/>
  <c r="AI373" i="3"/>
  <c r="AK373" i="3"/>
  <c r="AM373" i="3"/>
  <c r="AO373" i="3"/>
  <c r="AQ373" i="3"/>
  <c r="AS373" i="3"/>
  <c r="AU373" i="3"/>
  <c r="AW373" i="3"/>
  <c r="AY373" i="3"/>
  <c r="BA373" i="3"/>
  <c r="BC373" i="3"/>
  <c r="BE373" i="3"/>
  <c r="BG373" i="3"/>
  <c r="BI373" i="3"/>
  <c r="N375" i="3"/>
  <c r="P375" i="3"/>
  <c r="R375" i="3"/>
  <c r="T375" i="3"/>
  <c r="V375" i="3"/>
  <c r="X375" i="3"/>
  <c r="Z375" i="3"/>
  <c r="AB375" i="3"/>
  <c r="AD375" i="3"/>
  <c r="AF375" i="3"/>
  <c r="AH375" i="3"/>
  <c r="AJ375" i="3"/>
  <c r="AL375" i="3"/>
  <c r="AN375" i="3"/>
  <c r="AP375" i="3"/>
  <c r="AR375" i="3"/>
  <c r="AT375" i="3"/>
  <c r="AV375" i="3"/>
  <c r="AX375" i="3"/>
  <c r="AZ375" i="3"/>
  <c r="BB375" i="3"/>
  <c r="BD375" i="3"/>
  <c r="BF375" i="3"/>
  <c r="BH375" i="3"/>
  <c r="M375" i="3"/>
  <c r="O375" i="3"/>
  <c r="Q375" i="3"/>
  <c r="S375" i="3"/>
  <c r="U375" i="3"/>
  <c r="W375" i="3"/>
  <c r="Y375" i="3"/>
  <c r="AA375" i="3"/>
  <c r="AC375" i="3"/>
  <c r="AE375" i="3"/>
  <c r="AG375" i="3"/>
  <c r="AI375" i="3"/>
  <c r="AK375" i="3"/>
  <c r="AM375" i="3"/>
  <c r="AO375" i="3"/>
  <c r="AQ375" i="3"/>
  <c r="AS375" i="3"/>
  <c r="AU375" i="3"/>
  <c r="AW375" i="3"/>
  <c r="AY375" i="3"/>
  <c r="BA375" i="3"/>
  <c r="BC375" i="3"/>
  <c r="BE375" i="3"/>
  <c r="BG375" i="3"/>
  <c r="BI375" i="3"/>
  <c r="N378" i="3"/>
  <c r="P378" i="3"/>
  <c r="R378" i="3"/>
  <c r="T378" i="3"/>
  <c r="V378" i="3"/>
  <c r="X378" i="3"/>
  <c r="Z378" i="3"/>
  <c r="AB378" i="3"/>
  <c r="AD378" i="3"/>
  <c r="AF378" i="3"/>
  <c r="AH378" i="3"/>
  <c r="AJ378" i="3"/>
  <c r="AL378" i="3"/>
  <c r="AN378" i="3"/>
  <c r="AP378" i="3"/>
  <c r="AR378" i="3"/>
  <c r="AT378" i="3"/>
  <c r="AV378" i="3"/>
  <c r="AX378" i="3"/>
  <c r="AZ378" i="3"/>
  <c r="BB378" i="3"/>
  <c r="BD378" i="3"/>
  <c r="BF378" i="3"/>
  <c r="BH378" i="3"/>
  <c r="M378" i="3"/>
  <c r="O378" i="3"/>
  <c r="Q378" i="3"/>
  <c r="S378" i="3"/>
  <c r="U378" i="3"/>
  <c r="W378" i="3"/>
  <c r="Y378" i="3"/>
  <c r="AA378" i="3"/>
  <c r="AC378" i="3"/>
  <c r="AE378" i="3"/>
  <c r="AG378" i="3"/>
  <c r="AI378" i="3"/>
  <c r="AK378" i="3"/>
  <c r="AM378" i="3"/>
  <c r="AO378" i="3"/>
  <c r="AQ378" i="3"/>
  <c r="AS378" i="3"/>
  <c r="AU378" i="3"/>
  <c r="AW378" i="3"/>
  <c r="AY378" i="3"/>
  <c r="BA378" i="3"/>
  <c r="BC378" i="3"/>
  <c r="BE378" i="3"/>
  <c r="BG378" i="3"/>
  <c r="BI378" i="3"/>
  <c r="M381" i="3"/>
  <c r="O381" i="3"/>
  <c r="Q381" i="3"/>
  <c r="S381" i="3"/>
  <c r="U381" i="3"/>
  <c r="W381" i="3"/>
  <c r="Y381" i="3"/>
  <c r="AA381" i="3"/>
  <c r="AC381" i="3"/>
  <c r="AE381" i="3"/>
  <c r="AG381" i="3"/>
  <c r="AI381" i="3"/>
  <c r="AK381" i="3"/>
  <c r="AM381" i="3"/>
  <c r="AO381" i="3"/>
  <c r="AQ381" i="3"/>
  <c r="AS381" i="3"/>
  <c r="AU381" i="3"/>
  <c r="AW381" i="3"/>
  <c r="AY381" i="3"/>
  <c r="BA381" i="3"/>
  <c r="BC381" i="3"/>
  <c r="BE381" i="3"/>
  <c r="BG381" i="3"/>
  <c r="BI381" i="3"/>
  <c r="P381" i="3"/>
  <c r="T381" i="3"/>
  <c r="X381" i="3"/>
  <c r="AB381" i="3"/>
  <c r="AF381" i="3"/>
  <c r="AJ381" i="3"/>
  <c r="AN381" i="3"/>
  <c r="AR381" i="3"/>
  <c r="AV381" i="3"/>
  <c r="AZ381" i="3"/>
  <c r="BD381" i="3"/>
  <c r="BH381" i="3"/>
  <c r="N381" i="3"/>
  <c r="R381" i="3"/>
  <c r="V381" i="3"/>
  <c r="Z381" i="3"/>
  <c r="AD381" i="3"/>
  <c r="AH381" i="3"/>
  <c r="AL381" i="3"/>
  <c r="AP381" i="3"/>
  <c r="AT381" i="3"/>
  <c r="AX381" i="3"/>
  <c r="BB381" i="3"/>
  <c r="BF381" i="3"/>
  <c r="M383" i="3"/>
  <c r="O383" i="3"/>
  <c r="Q383" i="3"/>
  <c r="S383" i="3"/>
  <c r="U383" i="3"/>
  <c r="W383" i="3"/>
  <c r="Y383" i="3"/>
  <c r="AA383" i="3"/>
  <c r="AC383" i="3"/>
  <c r="AE383" i="3"/>
  <c r="AG383" i="3"/>
  <c r="AI383" i="3"/>
  <c r="AK383" i="3"/>
  <c r="AM383" i="3"/>
  <c r="AO383" i="3"/>
  <c r="AQ383" i="3"/>
  <c r="AS383" i="3"/>
  <c r="AU383" i="3"/>
  <c r="AW383" i="3"/>
  <c r="AY383" i="3"/>
  <c r="BA383" i="3"/>
  <c r="BC383" i="3"/>
  <c r="BE383" i="3"/>
  <c r="BG383" i="3"/>
  <c r="BI383" i="3"/>
  <c r="P383" i="3"/>
  <c r="T383" i="3"/>
  <c r="X383" i="3"/>
  <c r="AB383" i="3"/>
  <c r="AF383" i="3"/>
  <c r="AJ383" i="3"/>
  <c r="AN383" i="3"/>
  <c r="AR383" i="3"/>
  <c r="AV383" i="3"/>
  <c r="AZ383" i="3"/>
  <c r="BD383" i="3"/>
  <c r="BH383" i="3"/>
  <c r="N383" i="3"/>
  <c r="R383" i="3"/>
  <c r="V383" i="3"/>
  <c r="Z383" i="3"/>
  <c r="AD383" i="3"/>
  <c r="AH383" i="3"/>
  <c r="AL383" i="3"/>
  <c r="AP383" i="3"/>
  <c r="AT383" i="3"/>
  <c r="AX383" i="3"/>
  <c r="BB383" i="3"/>
  <c r="BF383" i="3"/>
  <c r="N386" i="3"/>
  <c r="P386" i="3"/>
  <c r="R386" i="3"/>
  <c r="T386" i="3"/>
  <c r="V386" i="3"/>
  <c r="X386" i="3"/>
  <c r="Z386" i="3"/>
  <c r="AB386" i="3"/>
  <c r="AD386" i="3"/>
  <c r="AF386" i="3"/>
  <c r="AH386" i="3"/>
  <c r="AJ386" i="3"/>
  <c r="AL386" i="3"/>
  <c r="AN386" i="3"/>
  <c r="AP386" i="3"/>
  <c r="AR386" i="3"/>
  <c r="AT386" i="3"/>
  <c r="AV386" i="3"/>
  <c r="AX386" i="3"/>
  <c r="AZ386" i="3"/>
  <c r="BB386" i="3"/>
  <c r="BD386" i="3"/>
  <c r="BF386" i="3"/>
  <c r="BH386" i="3"/>
  <c r="M386" i="3"/>
  <c r="O386" i="3"/>
  <c r="Q386" i="3"/>
  <c r="S386" i="3"/>
  <c r="U386" i="3"/>
  <c r="W386" i="3"/>
  <c r="Y386" i="3"/>
  <c r="AA386" i="3"/>
  <c r="AC386" i="3"/>
  <c r="AE386" i="3"/>
  <c r="AG386" i="3"/>
  <c r="AI386" i="3"/>
  <c r="AK386" i="3"/>
  <c r="AM386" i="3"/>
  <c r="AO386" i="3"/>
  <c r="AQ386" i="3"/>
  <c r="AS386" i="3"/>
  <c r="AU386" i="3"/>
  <c r="AW386" i="3"/>
  <c r="AY386" i="3"/>
  <c r="BA386" i="3"/>
  <c r="BC386" i="3"/>
  <c r="BE386" i="3"/>
  <c r="BG386" i="3"/>
  <c r="BI386" i="3"/>
  <c r="N389" i="3"/>
  <c r="P389" i="3"/>
  <c r="R389" i="3"/>
  <c r="T389" i="3"/>
  <c r="V389" i="3"/>
  <c r="X389" i="3"/>
  <c r="Z389" i="3"/>
  <c r="AB389" i="3"/>
  <c r="AD389" i="3"/>
  <c r="AF389" i="3"/>
  <c r="AH389" i="3"/>
  <c r="AJ389" i="3"/>
  <c r="AL389" i="3"/>
  <c r="AN389" i="3"/>
  <c r="AP389" i="3"/>
  <c r="AR389" i="3"/>
  <c r="AT389" i="3"/>
  <c r="AV389" i="3"/>
  <c r="AX389" i="3"/>
  <c r="AZ389" i="3"/>
  <c r="BB389" i="3"/>
  <c r="BD389" i="3"/>
  <c r="BF389" i="3"/>
  <c r="BH389" i="3"/>
  <c r="M389" i="3"/>
  <c r="O389" i="3"/>
  <c r="Q389" i="3"/>
  <c r="S389" i="3"/>
  <c r="U389" i="3"/>
  <c r="W389" i="3"/>
  <c r="Y389" i="3"/>
  <c r="AA389" i="3"/>
  <c r="AC389" i="3"/>
  <c r="AE389" i="3"/>
  <c r="AG389" i="3"/>
  <c r="AI389" i="3"/>
  <c r="AK389" i="3"/>
  <c r="AM389" i="3"/>
  <c r="AO389" i="3"/>
  <c r="AQ389" i="3"/>
  <c r="AS389" i="3"/>
  <c r="AU389" i="3"/>
  <c r="AW389" i="3"/>
  <c r="AY389" i="3"/>
  <c r="BA389" i="3"/>
  <c r="BC389" i="3"/>
  <c r="BE389" i="3"/>
  <c r="BG389" i="3"/>
  <c r="BI389" i="3"/>
  <c r="M422" i="3"/>
  <c r="O422" i="3"/>
  <c r="Q422" i="3"/>
  <c r="S422" i="3"/>
  <c r="U422" i="3"/>
  <c r="W422" i="3"/>
  <c r="Y422" i="3"/>
  <c r="AA422" i="3"/>
  <c r="AC422" i="3"/>
  <c r="AE422" i="3"/>
  <c r="AG422" i="3"/>
  <c r="AI422" i="3"/>
  <c r="AK422" i="3"/>
  <c r="AM422" i="3"/>
  <c r="AO422" i="3"/>
  <c r="AQ422" i="3"/>
  <c r="AS422" i="3"/>
  <c r="AU422" i="3"/>
  <c r="AW422" i="3"/>
  <c r="AY422" i="3"/>
  <c r="BA422" i="3"/>
  <c r="BC422" i="3"/>
  <c r="BE422" i="3"/>
  <c r="BG422" i="3"/>
  <c r="BI422" i="3"/>
  <c r="N422" i="3"/>
  <c r="P422" i="3"/>
  <c r="R422" i="3"/>
  <c r="T422" i="3"/>
  <c r="V422" i="3"/>
  <c r="X422" i="3"/>
  <c r="Z422" i="3"/>
  <c r="AB422" i="3"/>
  <c r="AD422" i="3"/>
  <c r="AF422" i="3"/>
  <c r="AH422" i="3"/>
  <c r="AJ422" i="3"/>
  <c r="AL422" i="3"/>
  <c r="AN422" i="3"/>
  <c r="AP422" i="3"/>
  <c r="AR422" i="3"/>
  <c r="AT422" i="3"/>
  <c r="AV422" i="3"/>
  <c r="AX422" i="3"/>
  <c r="AZ422" i="3"/>
  <c r="BB422" i="3"/>
  <c r="BD422" i="3"/>
  <c r="BF422" i="3"/>
  <c r="BH422" i="3"/>
  <c r="N479" i="3"/>
  <c r="P479" i="3"/>
  <c r="R479" i="3"/>
  <c r="T479" i="3"/>
  <c r="V479" i="3"/>
  <c r="X479" i="3"/>
  <c r="Z479" i="3"/>
  <c r="AB479" i="3"/>
  <c r="AD479" i="3"/>
  <c r="AF479" i="3"/>
  <c r="AH479" i="3"/>
  <c r="AJ479" i="3"/>
  <c r="AL479" i="3"/>
  <c r="AN479" i="3"/>
  <c r="AP479" i="3"/>
  <c r="AR479" i="3"/>
  <c r="AT479" i="3"/>
  <c r="AV479" i="3"/>
  <c r="AX479" i="3"/>
  <c r="AZ479" i="3"/>
  <c r="BB479" i="3"/>
  <c r="BD479" i="3"/>
  <c r="BF479" i="3"/>
  <c r="BH479" i="3"/>
  <c r="M479" i="3"/>
  <c r="O479" i="3"/>
  <c r="Q479" i="3"/>
  <c r="S479" i="3"/>
  <c r="U479" i="3"/>
  <c r="W479" i="3"/>
  <c r="Y479" i="3"/>
  <c r="AA479" i="3"/>
  <c r="AC479" i="3"/>
  <c r="AE479" i="3"/>
  <c r="AG479" i="3"/>
  <c r="AI479" i="3"/>
  <c r="AK479" i="3"/>
  <c r="AM479" i="3"/>
  <c r="AO479" i="3"/>
  <c r="AQ479" i="3"/>
  <c r="AS479" i="3"/>
  <c r="AU479" i="3"/>
  <c r="AW479" i="3"/>
  <c r="AY479" i="3"/>
  <c r="BA479" i="3"/>
  <c r="BC479" i="3"/>
  <c r="BE479" i="3"/>
  <c r="BG479" i="3"/>
  <c r="BI479" i="3"/>
  <c r="M481" i="3"/>
  <c r="O481" i="3"/>
  <c r="Q481" i="3"/>
  <c r="S481" i="3"/>
  <c r="U481" i="3"/>
  <c r="W481" i="3"/>
  <c r="Y481" i="3"/>
  <c r="AA481" i="3"/>
  <c r="AC481" i="3"/>
  <c r="AE481" i="3"/>
  <c r="AG481" i="3"/>
  <c r="AI481" i="3"/>
  <c r="AK481" i="3"/>
  <c r="AM481" i="3"/>
  <c r="AO481" i="3"/>
  <c r="AQ481" i="3"/>
  <c r="AS481" i="3"/>
  <c r="AU481" i="3"/>
  <c r="AW481" i="3"/>
  <c r="AY481" i="3"/>
  <c r="BA481" i="3"/>
  <c r="BC481" i="3"/>
  <c r="BE481" i="3"/>
  <c r="BG481" i="3"/>
  <c r="BI481" i="3"/>
  <c r="N481" i="3"/>
  <c r="P481" i="3"/>
  <c r="R481" i="3"/>
  <c r="T481" i="3"/>
  <c r="V481" i="3"/>
  <c r="X481" i="3"/>
  <c r="Z481" i="3"/>
  <c r="AB481" i="3"/>
  <c r="AD481" i="3"/>
  <c r="AF481" i="3"/>
  <c r="AH481" i="3"/>
  <c r="AJ481" i="3"/>
  <c r="AL481" i="3"/>
  <c r="AN481" i="3"/>
  <c r="AP481" i="3"/>
  <c r="AR481" i="3"/>
  <c r="AT481" i="3"/>
  <c r="AV481" i="3"/>
  <c r="AX481" i="3"/>
  <c r="AZ481" i="3"/>
  <c r="BB481" i="3"/>
  <c r="BD481" i="3"/>
  <c r="BF481" i="3"/>
  <c r="BH481" i="3"/>
  <c r="N482" i="3"/>
  <c r="P482" i="3"/>
  <c r="R482" i="3"/>
  <c r="T482" i="3"/>
  <c r="V482" i="3"/>
  <c r="X482" i="3"/>
  <c r="Z482" i="3"/>
  <c r="AB482" i="3"/>
  <c r="AD482" i="3"/>
  <c r="AF482" i="3"/>
  <c r="AH482" i="3"/>
  <c r="AJ482" i="3"/>
  <c r="AL482" i="3"/>
  <c r="AN482" i="3"/>
  <c r="AP482" i="3"/>
  <c r="AR482" i="3"/>
  <c r="AT482" i="3"/>
  <c r="AV482" i="3"/>
  <c r="AX482" i="3"/>
  <c r="AZ482" i="3"/>
  <c r="BB482" i="3"/>
  <c r="BD482" i="3"/>
  <c r="BF482" i="3"/>
  <c r="BH482" i="3"/>
  <c r="M482" i="3"/>
  <c r="O482" i="3"/>
  <c r="Q482" i="3"/>
  <c r="S482" i="3"/>
  <c r="U482" i="3"/>
  <c r="W482" i="3"/>
  <c r="Y482" i="3"/>
  <c r="AA482" i="3"/>
  <c r="AC482" i="3"/>
  <c r="AE482" i="3"/>
  <c r="AG482" i="3"/>
  <c r="AI482" i="3"/>
  <c r="AK482" i="3"/>
  <c r="AM482" i="3"/>
  <c r="AO482" i="3"/>
  <c r="AQ482" i="3"/>
  <c r="AS482" i="3"/>
  <c r="AU482" i="3"/>
  <c r="AW482" i="3"/>
  <c r="AY482" i="3"/>
  <c r="BA482" i="3"/>
  <c r="BC482" i="3"/>
  <c r="BE482" i="3"/>
  <c r="BG482" i="3"/>
  <c r="BI482" i="3"/>
  <c r="N483" i="3"/>
  <c r="P483" i="3"/>
  <c r="R483" i="3"/>
  <c r="T483" i="3"/>
  <c r="V483" i="3"/>
  <c r="X483" i="3"/>
  <c r="Z483" i="3"/>
  <c r="AB483" i="3"/>
  <c r="AD483" i="3"/>
  <c r="AF483" i="3"/>
  <c r="AH483" i="3"/>
  <c r="AJ483" i="3"/>
  <c r="AL483" i="3"/>
  <c r="AN483" i="3"/>
  <c r="AP483" i="3"/>
  <c r="AR483" i="3"/>
  <c r="AT483" i="3"/>
  <c r="AV483" i="3"/>
  <c r="AX483" i="3"/>
  <c r="AZ483" i="3"/>
  <c r="BB483" i="3"/>
  <c r="BD483" i="3"/>
  <c r="BF483" i="3"/>
  <c r="BH483" i="3"/>
  <c r="M483" i="3"/>
  <c r="O483" i="3"/>
  <c r="Q483" i="3"/>
  <c r="S483" i="3"/>
  <c r="U483" i="3"/>
  <c r="W483" i="3"/>
  <c r="Y483" i="3"/>
  <c r="AA483" i="3"/>
  <c r="AC483" i="3"/>
  <c r="AE483" i="3"/>
  <c r="AG483" i="3"/>
  <c r="AI483" i="3"/>
  <c r="AK483" i="3"/>
  <c r="AM483" i="3"/>
  <c r="AO483" i="3"/>
  <c r="AQ483" i="3"/>
  <c r="AS483" i="3"/>
  <c r="AU483" i="3"/>
  <c r="AW483" i="3"/>
  <c r="AY483" i="3"/>
  <c r="BA483" i="3"/>
  <c r="BC483" i="3"/>
  <c r="BE483" i="3"/>
  <c r="BG483" i="3"/>
  <c r="BI483" i="3"/>
  <c r="M484" i="3"/>
  <c r="O484" i="3"/>
  <c r="Q484" i="3"/>
  <c r="S484" i="3"/>
  <c r="U484" i="3"/>
  <c r="W484" i="3"/>
  <c r="Y484" i="3"/>
  <c r="AA484" i="3"/>
  <c r="AC484" i="3"/>
  <c r="AE484" i="3"/>
  <c r="AG484" i="3"/>
  <c r="AI484" i="3"/>
  <c r="AK484" i="3"/>
  <c r="AM484" i="3"/>
  <c r="AO484" i="3"/>
  <c r="AQ484" i="3"/>
  <c r="AS484" i="3"/>
  <c r="AU484" i="3"/>
  <c r="AW484" i="3"/>
  <c r="AY484" i="3"/>
  <c r="BA484" i="3"/>
  <c r="BC484" i="3"/>
  <c r="BE484" i="3"/>
  <c r="BG484" i="3"/>
  <c r="BI484" i="3"/>
  <c r="N484" i="3"/>
  <c r="P484" i="3"/>
  <c r="BN484" i="3" s="1"/>
  <c r="R484" i="3"/>
  <c r="T484" i="3"/>
  <c r="V484" i="3"/>
  <c r="X484" i="3"/>
  <c r="Z484" i="3"/>
  <c r="AB484" i="3"/>
  <c r="AD484" i="3"/>
  <c r="AF484" i="3"/>
  <c r="AH484" i="3"/>
  <c r="AJ484" i="3"/>
  <c r="AL484" i="3"/>
  <c r="AN484" i="3"/>
  <c r="AP484" i="3"/>
  <c r="AR484" i="3"/>
  <c r="AT484" i="3"/>
  <c r="AV484" i="3"/>
  <c r="AX484" i="3"/>
  <c r="AZ484" i="3"/>
  <c r="BB484" i="3"/>
  <c r="BD484" i="3"/>
  <c r="BF484" i="3"/>
  <c r="BH484" i="3"/>
  <c r="M485" i="3"/>
  <c r="O485" i="3"/>
  <c r="Q485" i="3"/>
  <c r="S485" i="3"/>
  <c r="U485" i="3"/>
  <c r="W485" i="3"/>
  <c r="Y485" i="3"/>
  <c r="AA485" i="3"/>
  <c r="AC485" i="3"/>
  <c r="AE485" i="3"/>
  <c r="AG485" i="3"/>
  <c r="AI485" i="3"/>
  <c r="AK485" i="3"/>
  <c r="AM485" i="3"/>
  <c r="AO485" i="3"/>
  <c r="AQ485" i="3"/>
  <c r="AS485" i="3"/>
  <c r="AU485" i="3"/>
  <c r="AW485" i="3"/>
  <c r="AY485" i="3"/>
  <c r="BA485" i="3"/>
  <c r="BC485" i="3"/>
  <c r="BE485" i="3"/>
  <c r="BG485" i="3"/>
  <c r="BI485" i="3"/>
  <c r="N485" i="3"/>
  <c r="P485" i="3"/>
  <c r="R485" i="3"/>
  <c r="T485" i="3"/>
  <c r="V485" i="3"/>
  <c r="X485" i="3"/>
  <c r="Z485" i="3"/>
  <c r="AB485" i="3"/>
  <c r="AD485" i="3"/>
  <c r="AF485" i="3"/>
  <c r="AH485" i="3"/>
  <c r="AJ485" i="3"/>
  <c r="AL485" i="3"/>
  <c r="AN485" i="3"/>
  <c r="AP485" i="3"/>
  <c r="AR485" i="3"/>
  <c r="AT485" i="3"/>
  <c r="AV485" i="3"/>
  <c r="AX485" i="3"/>
  <c r="AZ485" i="3"/>
  <c r="BB485" i="3"/>
  <c r="BD485" i="3"/>
  <c r="BF485" i="3"/>
  <c r="BH485" i="3"/>
  <c r="N486" i="3"/>
  <c r="P486" i="3"/>
  <c r="R486" i="3"/>
  <c r="T486" i="3"/>
  <c r="V486" i="3"/>
  <c r="X486" i="3"/>
  <c r="Z486" i="3"/>
  <c r="AB486" i="3"/>
  <c r="AD486" i="3"/>
  <c r="AF486" i="3"/>
  <c r="AH486" i="3"/>
  <c r="AJ486" i="3"/>
  <c r="AL486" i="3"/>
  <c r="AN486" i="3"/>
  <c r="AP486" i="3"/>
  <c r="AR486" i="3"/>
  <c r="AT486" i="3"/>
  <c r="AV486" i="3"/>
  <c r="AX486" i="3"/>
  <c r="AZ486" i="3"/>
  <c r="BB486" i="3"/>
  <c r="BD486" i="3"/>
  <c r="BF486" i="3"/>
  <c r="BH486" i="3"/>
  <c r="M486" i="3"/>
  <c r="O486" i="3"/>
  <c r="Q486" i="3"/>
  <c r="S486" i="3"/>
  <c r="U486" i="3"/>
  <c r="W486" i="3"/>
  <c r="Y486" i="3"/>
  <c r="AA486" i="3"/>
  <c r="AC486" i="3"/>
  <c r="AE486" i="3"/>
  <c r="AG486" i="3"/>
  <c r="AI486" i="3"/>
  <c r="AK486" i="3"/>
  <c r="AM486" i="3"/>
  <c r="AO486" i="3"/>
  <c r="AQ486" i="3"/>
  <c r="AS486" i="3"/>
  <c r="AU486" i="3"/>
  <c r="AW486" i="3"/>
  <c r="AY486" i="3"/>
  <c r="BA486" i="3"/>
  <c r="BC486" i="3"/>
  <c r="BE486" i="3"/>
  <c r="BG486" i="3"/>
  <c r="BI486" i="3"/>
  <c r="N487" i="3"/>
  <c r="P487" i="3"/>
  <c r="R487" i="3"/>
  <c r="T487" i="3"/>
  <c r="V487" i="3"/>
  <c r="X487" i="3"/>
  <c r="Z487" i="3"/>
  <c r="AB487" i="3"/>
  <c r="AD487" i="3"/>
  <c r="AF487" i="3"/>
  <c r="AH487" i="3"/>
  <c r="AJ487" i="3"/>
  <c r="AL487" i="3"/>
  <c r="AN487" i="3"/>
  <c r="AP487" i="3"/>
  <c r="AR487" i="3"/>
  <c r="AT487" i="3"/>
  <c r="AV487" i="3"/>
  <c r="AX487" i="3"/>
  <c r="AZ487" i="3"/>
  <c r="BB487" i="3"/>
  <c r="BD487" i="3"/>
  <c r="BF487" i="3"/>
  <c r="BH487" i="3"/>
  <c r="M487" i="3"/>
  <c r="O487" i="3"/>
  <c r="Q487" i="3"/>
  <c r="S487" i="3"/>
  <c r="U487" i="3"/>
  <c r="W487" i="3"/>
  <c r="Y487" i="3"/>
  <c r="AA487" i="3"/>
  <c r="AC487" i="3"/>
  <c r="AE487" i="3"/>
  <c r="AG487" i="3"/>
  <c r="AI487" i="3"/>
  <c r="AK487" i="3"/>
  <c r="AM487" i="3"/>
  <c r="AO487" i="3"/>
  <c r="AQ487" i="3"/>
  <c r="AS487" i="3"/>
  <c r="AU487" i="3"/>
  <c r="AW487" i="3"/>
  <c r="AY487" i="3"/>
  <c r="BA487" i="3"/>
  <c r="BC487" i="3"/>
  <c r="BE487" i="3"/>
  <c r="BG487" i="3"/>
  <c r="BI487" i="3"/>
  <c r="M488" i="3"/>
  <c r="O488" i="3"/>
  <c r="Q488" i="3"/>
  <c r="S488" i="3"/>
  <c r="U488" i="3"/>
  <c r="W488" i="3"/>
  <c r="Y488" i="3"/>
  <c r="AA488" i="3"/>
  <c r="AC488" i="3"/>
  <c r="AE488" i="3"/>
  <c r="AG488" i="3"/>
  <c r="AI488" i="3"/>
  <c r="AK488" i="3"/>
  <c r="AM488" i="3"/>
  <c r="AO488" i="3"/>
  <c r="AQ488" i="3"/>
  <c r="AS488" i="3"/>
  <c r="AU488" i="3"/>
  <c r="AW488" i="3"/>
  <c r="AY488" i="3"/>
  <c r="BA488" i="3"/>
  <c r="BC488" i="3"/>
  <c r="BE488" i="3"/>
  <c r="BG488" i="3"/>
  <c r="BI488" i="3"/>
  <c r="N488" i="3"/>
  <c r="P488" i="3"/>
  <c r="R488" i="3"/>
  <c r="T488" i="3"/>
  <c r="V488" i="3"/>
  <c r="X488" i="3"/>
  <c r="Z488" i="3"/>
  <c r="AB488" i="3"/>
  <c r="AD488" i="3"/>
  <c r="AF488" i="3"/>
  <c r="AH488" i="3"/>
  <c r="AJ488" i="3"/>
  <c r="AL488" i="3"/>
  <c r="AN488" i="3"/>
  <c r="AP488" i="3"/>
  <c r="AR488" i="3"/>
  <c r="AT488" i="3"/>
  <c r="AV488" i="3"/>
  <c r="AX488" i="3"/>
  <c r="AZ488" i="3"/>
  <c r="BB488" i="3"/>
  <c r="BD488" i="3"/>
  <c r="BF488" i="3"/>
  <c r="BH488" i="3"/>
  <c r="M489" i="3"/>
  <c r="O489" i="3"/>
  <c r="Q489" i="3"/>
  <c r="S489" i="3"/>
  <c r="U489" i="3"/>
  <c r="W489" i="3"/>
  <c r="Y489" i="3"/>
  <c r="AA489" i="3"/>
  <c r="AC489" i="3"/>
  <c r="AE489" i="3"/>
  <c r="AG489" i="3"/>
  <c r="AI489" i="3"/>
  <c r="AK489" i="3"/>
  <c r="AM489" i="3"/>
  <c r="AO489" i="3"/>
  <c r="AQ489" i="3"/>
  <c r="AS489" i="3"/>
  <c r="AU489" i="3"/>
  <c r="AW489" i="3"/>
  <c r="AY489" i="3"/>
  <c r="BA489" i="3"/>
  <c r="BC489" i="3"/>
  <c r="BE489" i="3"/>
  <c r="BG489" i="3"/>
  <c r="BI489" i="3"/>
  <c r="N489" i="3"/>
  <c r="P489" i="3"/>
  <c r="R489" i="3"/>
  <c r="T489" i="3"/>
  <c r="V489" i="3"/>
  <c r="X489" i="3"/>
  <c r="Z489" i="3"/>
  <c r="AB489" i="3"/>
  <c r="AD489" i="3"/>
  <c r="AF489" i="3"/>
  <c r="AH489" i="3"/>
  <c r="AJ489" i="3"/>
  <c r="AL489" i="3"/>
  <c r="AN489" i="3"/>
  <c r="AP489" i="3"/>
  <c r="AR489" i="3"/>
  <c r="AT489" i="3"/>
  <c r="AV489" i="3"/>
  <c r="AX489" i="3"/>
  <c r="AZ489" i="3"/>
  <c r="BB489" i="3"/>
  <c r="BD489" i="3"/>
  <c r="BF489" i="3"/>
  <c r="BH489" i="3"/>
  <c r="N490" i="3"/>
  <c r="P490" i="3"/>
  <c r="R490" i="3"/>
  <c r="T490" i="3"/>
  <c r="V490" i="3"/>
  <c r="X490" i="3"/>
  <c r="Z490" i="3"/>
  <c r="AB490" i="3"/>
  <c r="AD490" i="3"/>
  <c r="AF490" i="3"/>
  <c r="AH490" i="3"/>
  <c r="AJ490" i="3"/>
  <c r="AL490" i="3"/>
  <c r="AN490" i="3"/>
  <c r="AP490" i="3"/>
  <c r="AR490" i="3"/>
  <c r="AT490" i="3"/>
  <c r="AV490" i="3"/>
  <c r="AX490" i="3"/>
  <c r="AZ490" i="3"/>
  <c r="BB490" i="3"/>
  <c r="BD490" i="3"/>
  <c r="BF490" i="3"/>
  <c r="BH490" i="3"/>
  <c r="M490" i="3"/>
  <c r="O490" i="3"/>
  <c r="Q490" i="3"/>
  <c r="S490" i="3"/>
  <c r="U490" i="3"/>
  <c r="W490" i="3"/>
  <c r="Y490" i="3"/>
  <c r="AA490" i="3"/>
  <c r="AC490" i="3"/>
  <c r="AE490" i="3"/>
  <c r="AG490" i="3"/>
  <c r="AI490" i="3"/>
  <c r="AK490" i="3"/>
  <c r="AM490" i="3"/>
  <c r="AO490" i="3"/>
  <c r="AQ490" i="3"/>
  <c r="AS490" i="3"/>
  <c r="AU490" i="3"/>
  <c r="AW490" i="3"/>
  <c r="BA490" i="3"/>
  <c r="BE490" i="3"/>
  <c r="BI490" i="3"/>
  <c r="AY490" i="3"/>
  <c r="BC490" i="3"/>
  <c r="BG490" i="3"/>
  <c r="M491" i="3"/>
  <c r="O491" i="3"/>
  <c r="Q491" i="3"/>
  <c r="S491" i="3"/>
  <c r="U491" i="3"/>
  <c r="W491" i="3"/>
  <c r="Y491" i="3"/>
  <c r="AA491" i="3"/>
  <c r="AC491" i="3"/>
  <c r="AE491" i="3"/>
  <c r="AG491" i="3"/>
  <c r="AI491" i="3"/>
  <c r="AK491" i="3"/>
  <c r="AM491" i="3"/>
  <c r="AO491" i="3"/>
  <c r="AQ491" i="3"/>
  <c r="AS491" i="3"/>
  <c r="AU491" i="3"/>
  <c r="AW491" i="3"/>
  <c r="AY491" i="3"/>
  <c r="BA491" i="3"/>
  <c r="BC491" i="3"/>
  <c r="BE491" i="3"/>
  <c r="BG491" i="3"/>
  <c r="BI491" i="3"/>
  <c r="N491" i="3"/>
  <c r="P491" i="3"/>
  <c r="R491" i="3"/>
  <c r="T491" i="3"/>
  <c r="V491" i="3"/>
  <c r="X491" i="3"/>
  <c r="Z491" i="3"/>
  <c r="AB491" i="3"/>
  <c r="AD491" i="3"/>
  <c r="AF491" i="3"/>
  <c r="AH491" i="3"/>
  <c r="AJ491" i="3"/>
  <c r="AL491" i="3"/>
  <c r="AN491" i="3"/>
  <c r="AP491" i="3"/>
  <c r="AR491" i="3"/>
  <c r="AT491" i="3"/>
  <c r="AV491" i="3"/>
  <c r="AX491" i="3"/>
  <c r="AZ491" i="3"/>
  <c r="BB491" i="3"/>
  <c r="BD491" i="3"/>
  <c r="BF491" i="3"/>
  <c r="BH491" i="3"/>
  <c r="N492" i="3"/>
  <c r="P492" i="3"/>
  <c r="R492" i="3"/>
  <c r="T492" i="3"/>
  <c r="V492" i="3"/>
  <c r="X492" i="3"/>
  <c r="Z492" i="3"/>
  <c r="AB492" i="3"/>
  <c r="AD492" i="3"/>
  <c r="AF492" i="3"/>
  <c r="AH492" i="3"/>
  <c r="AJ492" i="3"/>
  <c r="AL492" i="3"/>
  <c r="AN492" i="3"/>
  <c r="AP492" i="3"/>
  <c r="AR492" i="3"/>
  <c r="AT492" i="3"/>
  <c r="AV492" i="3"/>
  <c r="AX492" i="3"/>
  <c r="AZ492" i="3"/>
  <c r="BB492" i="3"/>
  <c r="BD492" i="3"/>
  <c r="BF492" i="3"/>
  <c r="BH492" i="3"/>
  <c r="M492" i="3"/>
  <c r="O492" i="3"/>
  <c r="Q492" i="3"/>
  <c r="S492" i="3"/>
  <c r="U492" i="3"/>
  <c r="W492" i="3"/>
  <c r="Y492" i="3"/>
  <c r="AA492" i="3"/>
  <c r="AC492" i="3"/>
  <c r="AE492" i="3"/>
  <c r="AG492" i="3"/>
  <c r="AI492" i="3"/>
  <c r="AK492" i="3"/>
  <c r="AM492" i="3"/>
  <c r="AO492" i="3"/>
  <c r="AQ492" i="3"/>
  <c r="AS492" i="3"/>
  <c r="AU492" i="3"/>
  <c r="AW492" i="3"/>
  <c r="AY492" i="3"/>
  <c r="BA492" i="3"/>
  <c r="BC492" i="3"/>
  <c r="BE492" i="3"/>
  <c r="BG492" i="3"/>
  <c r="BI492" i="3"/>
  <c r="N493" i="3"/>
  <c r="P493" i="3"/>
  <c r="R493" i="3"/>
  <c r="T493" i="3"/>
  <c r="V493" i="3"/>
  <c r="X493" i="3"/>
  <c r="Z493" i="3"/>
  <c r="AB493" i="3"/>
  <c r="AD493" i="3"/>
  <c r="AF493" i="3"/>
  <c r="AH493" i="3"/>
  <c r="AJ493" i="3"/>
  <c r="AL493" i="3"/>
  <c r="AN493" i="3"/>
  <c r="AP493" i="3"/>
  <c r="AR493" i="3"/>
  <c r="AT493" i="3"/>
  <c r="AV493" i="3"/>
  <c r="AX493" i="3"/>
  <c r="AZ493" i="3"/>
  <c r="BB493" i="3"/>
  <c r="BD493" i="3"/>
  <c r="BF493" i="3"/>
  <c r="BH493" i="3"/>
  <c r="M493" i="3"/>
  <c r="O493" i="3"/>
  <c r="Q493" i="3"/>
  <c r="S493" i="3"/>
  <c r="U493" i="3"/>
  <c r="W493" i="3"/>
  <c r="Y493" i="3"/>
  <c r="AA493" i="3"/>
  <c r="AC493" i="3"/>
  <c r="AE493" i="3"/>
  <c r="AG493" i="3"/>
  <c r="AI493" i="3"/>
  <c r="AK493" i="3"/>
  <c r="AM493" i="3"/>
  <c r="AO493" i="3"/>
  <c r="AQ493" i="3"/>
  <c r="AS493" i="3"/>
  <c r="AU493" i="3"/>
  <c r="AW493" i="3"/>
  <c r="AY493" i="3"/>
  <c r="BA493" i="3"/>
  <c r="BC493" i="3"/>
  <c r="BE493" i="3"/>
  <c r="BG493" i="3"/>
  <c r="BI493" i="3"/>
  <c r="M494" i="3"/>
  <c r="O494" i="3"/>
  <c r="Q494" i="3"/>
  <c r="S494" i="3"/>
  <c r="U494" i="3"/>
  <c r="W494" i="3"/>
  <c r="Y494" i="3"/>
  <c r="AA494" i="3"/>
  <c r="AC494" i="3"/>
  <c r="AE494" i="3"/>
  <c r="AG494" i="3"/>
  <c r="AI494" i="3"/>
  <c r="AK494" i="3"/>
  <c r="AM494" i="3"/>
  <c r="AO494" i="3"/>
  <c r="AQ494" i="3"/>
  <c r="AS494" i="3"/>
  <c r="AU494" i="3"/>
  <c r="AW494" i="3"/>
  <c r="AY494" i="3"/>
  <c r="BA494" i="3"/>
  <c r="BC494" i="3"/>
  <c r="BE494" i="3"/>
  <c r="BG494" i="3"/>
  <c r="BI494" i="3"/>
  <c r="N494" i="3"/>
  <c r="P494" i="3"/>
  <c r="BK494" i="3" s="1"/>
  <c r="R494" i="3"/>
  <c r="T494" i="3"/>
  <c r="V494" i="3"/>
  <c r="X494" i="3"/>
  <c r="Z494" i="3"/>
  <c r="AB494" i="3"/>
  <c r="AD494" i="3"/>
  <c r="AF494" i="3"/>
  <c r="AH494" i="3"/>
  <c r="AJ494" i="3"/>
  <c r="AL494" i="3"/>
  <c r="AN494" i="3"/>
  <c r="AP494" i="3"/>
  <c r="AR494" i="3"/>
  <c r="AT494" i="3"/>
  <c r="AV494" i="3"/>
  <c r="AX494" i="3"/>
  <c r="AZ494" i="3"/>
  <c r="BB494" i="3"/>
  <c r="BD494" i="3"/>
  <c r="BF494" i="3"/>
  <c r="BH494" i="3"/>
  <c r="M495" i="3"/>
  <c r="O495" i="3"/>
  <c r="Q495" i="3"/>
  <c r="S495" i="3"/>
  <c r="U495" i="3"/>
  <c r="W495" i="3"/>
  <c r="Y495" i="3"/>
  <c r="AA495" i="3"/>
  <c r="AC495" i="3"/>
  <c r="AE495" i="3"/>
  <c r="AG495" i="3"/>
  <c r="AI495" i="3"/>
  <c r="AK495" i="3"/>
  <c r="AM495" i="3"/>
  <c r="AO495" i="3"/>
  <c r="AQ495" i="3"/>
  <c r="AS495" i="3"/>
  <c r="AU495" i="3"/>
  <c r="AW495" i="3"/>
  <c r="AY495" i="3"/>
  <c r="BA495" i="3"/>
  <c r="BC495" i="3"/>
  <c r="BE495" i="3"/>
  <c r="BG495" i="3"/>
  <c r="BI495" i="3"/>
  <c r="N495" i="3"/>
  <c r="P495" i="3"/>
  <c r="R495" i="3"/>
  <c r="T495" i="3"/>
  <c r="V495" i="3"/>
  <c r="X495" i="3"/>
  <c r="Z495" i="3"/>
  <c r="AB495" i="3"/>
  <c r="AD495" i="3"/>
  <c r="AF495" i="3"/>
  <c r="AH495" i="3"/>
  <c r="AJ495" i="3"/>
  <c r="AL495" i="3"/>
  <c r="AN495" i="3"/>
  <c r="AP495" i="3"/>
  <c r="AR495" i="3"/>
  <c r="AT495" i="3"/>
  <c r="AV495" i="3"/>
  <c r="AX495" i="3"/>
  <c r="AZ495" i="3"/>
  <c r="BB495" i="3"/>
  <c r="BD495" i="3"/>
  <c r="BF495" i="3"/>
  <c r="BH495" i="3"/>
  <c r="N496" i="3"/>
  <c r="P496" i="3"/>
  <c r="R496" i="3"/>
  <c r="T496" i="3"/>
  <c r="V496" i="3"/>
  <c r="X496" i="3"/>
  <c r="Z496" i="3"/>
  <c r="AB496" i="3"/>
  <c r="AD496" i="3"/>
  <c r="AF496" i="3"/>
  <c r="AH496" i="3"/>
  <c r="AJ496" i="3"/>
  <c r="AL496" i="3"/>
  <c r="AN496" i="3"/>
  <c r="AP496" i="3"/>
  <c r="AR496" i="3"/>
  <c r="AT496" i="3"/>
  <c r="AV496" i="3"/>
  <c r="AX496" i="3"/>
  <c r="AZ496" i="3"/>
  <c r="BB496" i="3"/>
  <c r="BD496" i="3"/>
  <c r="BF496" i="3"/>
  <c r="BH496" i="3"/>
  <c r="M496" i="3"/>
  <c r="O496" i="3"/>
  <c r="Q496" i="3"/>
  <c r="S496" i="3"/>
  <c r="U496" i="3"/>
  <c r="W496" i="3"/>
  <c r="Y496" i="3"/>
  <c r="AA496" i="3"/>
  <c r="AC496" i="3"/>
  <c r="AE496" i="3"/>
  <c r="AG496" i="3"/>
  <c r="AI496" i="3"/>
  <c r="AK496" i="3"/>
  <c r="AM496" i="3"/>
  <c r="AO496" i="3"/>
  <c r="AQ496" i="3"/>
  <c r="AS496" i="3"/>
  <c r="AU496" i="3"/>
  <c r="AW496" i="3"/>
  <c r="AY496" i="3"/>
  <c r="BA496" i="3"/>
  <c r="BC496" i="3"/>
  <c r="BE496" i="3"/>
  <c r="BG496" i="3"/>
  <c r="BI496" i="3"/>
  <c r="N497" i="3"/>
  <c r="P497" i="3"/>
  <c r="R497" i="3"/>
  <c r="T497" i="3"/>
  <c r="V497" i="3"/>
  <c r="X497" i="3"/>
  <c r="Z497" i="3"/>
  <c r="AB497" i="3"/>
  <c r="AD497" i="3"/>
  <c r="AF497" i="3"/>
  <c r="AH497" i="3"/>
  <c r="AJ497" i="3"/>
  <c r="AL497" i="3"/>
  <c r="AN497" i="3"/>
  <c r="AP497" i="3"/>
  <c r="AR497" i="3"/>
  <c r="AT497" i="3"/>
  <c r="AV497" i="3"/>
  <c r="AX497" i="3"/>
  <c r="AZ497" i="3"/>
  <c r="BB497" i="3"/>
  <c r="BD497" i="3"/>
  <c r="BF497" i="3"/>
  <c r="BH497" i="3"/>
  <c r="M497" i="3"/>
  <c r="O497" i="3"/>
  <c r="Q497" i="3"/>
  <c r="S497" i="3"/>
  <c r="U497" i="3"/>
  <c r="W497" i="3"/>
  <c r="Y497" i="3"/>
  <c r="AA497" i="3"/>
  <c r="AC497" i="3"/>
  <c r="AE497" i="3"/>
  <c r="AG497" i="3"/>
  <c r="AI497" i="3"/>
  <c r="AK497" i="3"/>
  <c r="AM497" i="3"/>
  <c r="AO497" i="3"/>
  <c r="AQ497" i="3"/>
  <c r="AS497" i="3"/>
  <c r="AU497" i="3"/>
  <c r="AW497" i="3"/>
  <c r="AY497" i="3"/>
  <c r="BA497" i="3"/>
  <c r="BC497" i="3"/>
  <c r="BE497" i="3"/>
  <c r="BG497" i="3"/>
  <c r="BI497" i="3"/>
  <c r="M498" i="3"/>
  <c r="O498" i="3"/>
  <c r="Q498" i="3"/>
  <c r="S498" i="3"/>
  <c r="U498" i="3"/>
  <c r="W498" i="3"/>
  <c r="Y498" i="3"/>
  <c r="AA498" i="3"/>
  <c r="AC498" i="3"/>
  <c r="AE498" i="3"/>
  <c r="AG498" i="3"/>
  <c r="AI498" i="3"/>
  <c r="AK498" i="3"/>
  <c r="AM498" i="3"/>
  <c r="AO498" i="3"/>
  <c r="AQ498" i="3"/>
  <c r="AS498" i="3"/>
  <c r="AU498" i="3"/>
  <c r="AW498" i="3"/>
  <c r="AY498" i="3"/>
  <c r="BA498" i="3"/>
  <c r="BC498" i="3"/>
  <c r="BE498" i="3"/>
  <c r="BG498" i="3"/>
  <c r="BI498" i="3"/>
  <c r="N498" i="3"/>
  <c r="P498" i="3"/>
  <c r="BK498" i="3" s="1"/>
  <c r="R498" i="3"/>
  <c r="T498" i="3"/>
  <c r="V498" i="3"/>
  <c r="X498" i="3"/>
  <c r="Z498" i="3"/>
  <c r="AB498" i="3"/>
  <c r="AD498" i="3"/>
  <c r="AF498" i="3"/>
  <c r="AH498" i="3"/>
  <c r="AJ498" i="3"/>
  <c r="AL498" i="3"/>
  <c r="AN498" i="3"/>
  <c r="AP498" i="3"/>
  <c r="AR498" i="3"/>
  <c r="AT498" i="3"/>
  <c r="AV498" i="3"/>
  <c r="AX498" i="3"/>
  <c r="AZ498" i="3"/>
  <c r="BB498" i="3"/>
  <c r="BD498" i="3"/>
  <c r="BF498" i="3"/>
  <c r="BH498" i="3"/>
  <c r="N499" i="3"/>
  <c r="P499" i="3"/>
  <c r="R499" i="3"/>
  <c r="T499" i="3"/>
  <c r="V499" i="3"/>
  <c r="X499" i="3"/>
  <c r="Z499" i="3"/>
  <c r="AB499" i="3"/>
  <c r="AD499" i="3"/>
  <c r="AF499" i="3"/>
  <c r="AH499" i="3"/>
  <c r="AJ499" i="3"/>
  <c r="AL499" i="3"/>
  <c r="AN499" i="3"/>
  <c r="AP499" i="3"/>
  <c r="AR499" i="3"/>
  <c r="AT499" i="3"/>
  <c r="AV499" i="3"/>
  <c r="AX499" i="3"/>
  <c r="AZ499" i="3"/>
  <c r="BB499" i="3"/>
  <c r="BD499" i="3"/>
  <c r="BF499" i="3"/>
  <c r="BH499" i="3"/>
  <c r="M499" i="3"/>
  <c r="O499" i="3"/>
  <c r="Q499" i="3"/>
  <c r="S499" i="3"/>
  <c r="U499" i="3"/>
  <c r="W499" i="3"/>
  <c r="Y499" i="3"/>
  <c r="AA499" i="3"/>
  <c r="AC499" i="3"/>
  <c r="AE499" i="3"/>
  <c r="AG499" i="3"/>
  <c r="AI499" i="3"/>
  <c r="AK499" i="3"/>
  <c r="AM499" i="3"/>
  <c r="AO499" i="3"/>
  <c r="AQ499" i="3"/>
  <c r="AS499" i="3"/>
  <c r="AU499" i="3"/>
  <c r="AW499" i="3"/>
  <c r="AY499" i="3"/>
  <c r="BA499" i="3"/>
  <c r="BC499" i="3"/>
  <c r="BE499" i="3"/>
  <c r="BG499" i="3"/>
  <c r="BI499" i="3"/>
  <c r="M500" i="3"/>
  <c r="O500" i="3"/>
  <c r="Q500" i="3"/>
  <c r="S500" i="3"/>
  <c r="U500" i="3"/>
  <c r="W500" i="3"/>
  <c r="Y500" i="3"/>
  <c r="AA500" i="3"/>
  <c r="AC500" i="3"/>
  <c r="AE500" i="3"/>
  <c r="AG500" i="3"/>
  <c r="AI500" i="3"/>
  <c r="AK500" i="3"/>
  <c r="AM500" i="3"/>
  <c r="AO500" i="3"/>
  <c r="AQ500" i="3"/>
  <c r="AS500" i="3"/>
  <c r="AU500" i="3"/>
  <c r="AW500" i="3"/>
  <c r="AY500" i="3"/>
  <c r="BA500" i="3"/>
  <c r="BC500" i="3"/>
  <c r="BE500" i="3"/>
  <c r="BG500" i="3"/>
  <c r="BI500" i="3"/>
  <c r="N500" i="3"/>
  <c r="P500" i="3"/>
  <c r="BK500" i="3" s="1"/>
  <c r="R500" i="3"/>
  <c r="T500" i="3"/>
  <c r="V500" i="3"/>
  <c r="X500" i="3"/>
  <c r="Z500" i="3"/>
  <c r="AB500" i="3"/>
  <c r="AD500" i="3"/>
  <c r="AF500" i="3"/>
  <c r="AH500" i="3"/>
  <c r="AJ500" i="3"/>
  <c r="AL500" i="3"/>
  <c r="AN500" i="3"/>
  <c r="AP500" i="3"/>
  <c r="AR500" i="3"/>
  <c r="AT500" i="3"/>
  <c r="AV500" i="3"/>
  <c r="AX500" i="3"/>
  <c r="AZ500" i="3"/>
  <c r="BB500" i="3"/>
  <c r="BD500" i="3"/>
  <c r="BF500" i="3"/>
  <c r="BH500" i="3"/>
  <c r="N501" i="3"/>
  <c r="P501" i="3"/>
  <c r="R501" i="3"/>
  <c r="T501" i="3"/>
  <c r="V501" i="3"/>
  <c r="X501" i="3"/>
  <c r="Z501" i="3"/>
  <c r="AB501" i="3"/>
  <c r="AD501" i="3"/>
  <c r="AF501" i="3"/>
  <c r="AH501" i="3"/>
  <c r="AJ501" i="3"/>
  <c r="AL501" i="3"/>
  <c r="AN501" i="3"/>
  <c r="AP501" i="3"/>
  <c r="AR501" i="3"/>
  <c r="AT501" i="3"/>
  <c r="AV501" i="3"/>
  <c r="AX501" i="3"/>
  <c r="AZ501" i="3"/>
  <c r="BB501" i="3"/>
  <c r="BD501" i="3"/>
  <c r="BF501" i="3"/>
  <c r="BH501" i="3"/>
  <c r="M501" i="3"/>
  <c r="O501" i="3"/>
  <c r="Q501" i="3"/>
  <c r="S501" i="3"/>
  <c r="U501" i="3"/>
  <c r="W501" i="3"/>
  <c r="Y501" i="3"/>
  <c r="AA501" i="3"/>
  <c r="AC501" i="3"/>
  <c r="AE501" i="3"/>
  <c r="AG501" i="3"/>
  <c r="AI501" i="3"/>
  <c r="AK501" i="3"/>
  <c r="AM501" i="3"/>
  <c r="AO501" i="3"/>
  <c r="AQ501" i="3"/>
  <c r="AS501" i="3"/>
  <c r="AU501" i="3"/>
  <c r="AW501" i="3"/>
  <c r="AY501" i="3"/>
  <c r="BA501" i="3"/>
  <c r="BC501" i="3"/>
  <c r="BE501" i="3"/>
  <c r="BG501" i="3"/>
  <c r="BI501" i="3"/>
  <c r="N502" i="3"/>
  <c r="P502" i="3"/>
  <c r="R502" i="3"/>
  <c r="T502" i="3"/>
  <c r="V502" i="3"/>
  <c r="X502" i="3"/>
  <c r="Z502" i="3"/>
  <c r="AB502" i="3"/>
  <c r="AD502" i="3"/>
  <c r="AF502" i="3"/>
  <c r="AH502" i="3"/>
  <c r="AJ502" i="3"/>
  <c r="AL502" i="3"/>
  <c r="AN502" i="3"/>
  <c r="AP502" i="3"/>
  <c r="AR502" i="3"/>
  <c r="AT502" i="3"/>
  <c r="AV502" i="3"/>
  <c r="AX502" i="3"/>
  <c r="AZ502" i="3"/>
  <c r="BB502" i="3"/>
  <c r="BD502" i="3"/>
  <c r="BF502" i="3"/>
  <c r="BH502" i="3"/>
  <c r="M502" i="3"/>
  <c r="O502" i="3"/>
  <c r="Q502" i="3"/>
  <c r="S502" i="3"/>
  <c r="U502" i="3"/>
  <c r="W502" i="3"/>
  <c r="Y502" i="3"/>
  <c r="AA502" i="3"/>
  <c r="AC502" i="3"/>
  <c r="AE502" i="3"/>
  <c r="AG502" i="3"/>
  <c r="AI502" i="3"/>
  <c r="AK502" i="3"/>
  <c r="AM502" i="3"/>
  <c r="AO502" i="3"/>
  <c r="AQ502" i="3"/>
  <c r="AS502" i="3"/>
  <c r="AU502" i="3"/>
  <c r="AW502" i="3"/>
  <c r="AY502" i="3"/>
  <c r="BA502" i="3"/>
  <c r="BC502" i="3"/>
  <c r="BE502" i="3"/>
  <c r="BG502" i="3"/>
  <c r="BI502" i="3"/>
  <c r="M506" i="3"/>
  <c r="O506" i="3"/>
  <c r="Q506" i="3"/>
  <c r="S506" i="3"/>
  <c r="U506" i="3"/>
  <c r="W506" i="3"/>
  <c r="Y506" i="3"/>
  <c r="AA506" i="3"/>
  <c r="AC506" i="3"/>
  <c r="AE506" i="3"/>
  <c r="AG506" i="3"/>
  <c r="AI506" i="3"/>
  <c r="AK506" i="3"/>
  <c r="AM506" i="3"/>
  <c r="AO506" i="3"/>
  <c r="AQ506" i="3"/>
  <c r="AS506" i="3"/>
  <c r="AU506" i="3"/>
  <c r="AW506" i="3"/>
  <c r="AY506" i="3"/>
  <c r="BA506" i="3"/>
  <c r="BC506" i="3"/>
  <c r="BE506" i="3"/>
  <c r="BG506" i="3"/>
  <c r="BI506" i="3"/>
  <c r="N506" i="3"/>
  <c r="P506" i="3"/>
  <c r="R506" i="3"/>
  <c r="T506" i="3"/>
  <c r="V506" i="3"/>
  <c r="X506" i="3"/>
  <c r="Z506" i="3"/>
  <c r="AB506" i="3"/>
  <c r="AD506" i="3"/>
  <c r="AF506" i="3"/>
  <c r="AH506" i="3"/>
  <c r="AJ506" i="3"/>
  <c r="AL506" i="3"/>
  <c r="AN506" i="3"/>
  <c r="AP506" i="3"/>
  <c r="AR506" i="3"/>
  <c r="AT506" i="3"/>
  <c r="AV506" i="3"/>
  <c r="AX506" i="3"/>
  <c r="AZ506" i="3"/>
  <c r="BB506" i="3"/>
  <c r="BD506" i="3"/>
  <c r="BF506" i="3"/>
  <c r="BH506" i="3"/>
  <c r="BG503" i="3"/>
  <c r="BC503" i="3"/>
  <c r="AY503" i="3"/>
  <c r="AU503" i="3"/>
  <c r="AQ503" i="3"/>
  <c r="AM503" i="3"/>
  <c r="AI503" i="3"/>
  <c r="AE503" i="3"/>
  <c r="AA503" i="3"/>
  <c r="W503" i="3"/>
  <c r="S503" i="3"/>
  <c r="O503" i="3"/>
  <c r="BN503" i="3" s="1"/>
  <c r="BH503" i="3"/>
  <c r="BD503" i="3"/>
  <c r="AZ503" i="3"/>
  <c r="AV503" i="3"/>
  <c r="AR503" i="3"/>
  <c r="AN503" i="3"/>
  <c r="AJ503" i="3"/>
  <c r="AF503" i="3"/>
  <c r="AB503" i="3"/>
  <c r="X503" i="3"/>
  <c r="T503" i="3"/>
  <c r="BJ503" i="3" s="1"/>
  <c r="BJ340" i="3"/>
  <c r="BN340" i="3"/>
  <c r="BK340" i="3"/>
  <c r="L338" i="3"/>
  <c r="M338" i="3" s="1"/>
  <c r="K338" i="3"/>
  <c r="L337" i="3"/>
  <c r="L336" i="3"/>
  <c r="L335" i="3"/>
  <c r="N335" i="3" s="1"/>
  <c r="L334" i="3"/>
  <c r="Q338" i="3"/>
  <c r="AG338" i="3"/>
  <c r="AW338" i="3"/>
  <c r="P338" i="3"/>
  <c r="AF338" i="3"/>
  <c r="AV338" i="3"/>
  <c r="K337" i="3"/>
  <c r="K334" i="3"/>
  <c r="L333" i="3"/>
  <c r="O333" i="3" s="1"/>
  <c r="L332" i="3"/>
  <c r="K332" i="3"/>
  <c r="L331" i="3"/>
  <c r="K331" i="3"/>
  <c r="L330" i="3"/>
  <c r="K330" i="3"/>
  <c r="L329" i="3"/>
  <c r="K329" i="3"/>
  <c r="L328" i="3"/>
  <c r="K328" i="3"/>
  <c r="L327" i="3"/>
  <c r="K327" i="3"/>
  <c r="L326" i="3"/>
  <c r="K326" i="3"/>
  <c r="L325" i="3"/>
  <c r="K325" i="3"/>
  <c r="L324" i="3"/>
  <c r="K324" i="3"/>
  <c r="L323" i="3"/>
  <c r="K323" i="3"/>
  <c r="L322" i="3"/>
  <c r="K322" i="3"/>
  <c r="L321" i="3"/>
  <c r="K321" i="3"/>
  <c r="L320" i="3"/>
  <c r="K320" i="3"/>
  <c r="L319" i="3"/>
  <c r="K319" i="3"/>
  <c r="L318" i="3"/>
  <c r="K318" i="3"/>
  <c r="L317" i="3"/>
  <c r="K317" i="3"/>
  <c r="L316" i="3"/>
  <c r="K316" i="3"/>
  <c r="L315" i="3"/>
  <c r="K315" i="3"/>
  <c r="L314" i="3"/>
  <c r="K314" i="3"/>
  <c r="L313" i="3"/>
  <c r="K313" i="3"/>
  <c r="L312" i="3"/>
  <c r="K312" i="3"/>
  <c r="L311" i="3"/>
  <c r="K311" i="3"/>
  <c r="L310" i="3"/>
  <c r="K310" i="3"/>
  <c r="L309" i="3"/>
  <c r="K309" i="3"/>
  <c r="L308" i="3"/>
  <c r="K308" i="3"/>
  <c r="L307" i="3"/>
  <c r="K307" i="3"/>
  <c r="L306" i="3"/>
  <c r="K306" i="3"/>
  <c r="L305" i="3"/>
  <c r="K305" i="3"/>
  <c r="L304" i="3"/>
  <c r="K304" i="3"/>
  <c r="L303" i="3"/>
  <c r="K303" i="3"/>
  <c r="L302" i="3"/>
  <c r="K302" i="3"/>
  <c r="L301" i="3"/>
  <c r="K301" i="3"/>
  <c r="L300" i="3"/>
  <c r="K300" i="3"/>
  <c r="L299" i="3"/>
  <c r="K299" i="3"/>
  <c r="L298" i="3"/>
  <c r="K298" i="3"/>
  <c r="L297" i="3"/>
  <c r="N297" i="3" s="1"/>
  <c r="P297" i="3"/>
  <c r="T297" i="3"/>
  <c r="X297" i="3"/>
  <c r="AB297" i="3"/>
  <c r="AF297" i="3"/>
  <c r="AJ297" i="3"/>
  <c r="AN297" i="3"/>
  <c r="AR297" i="3"/>
  <c r="AV297" i="3"/>
  <c r="AX297" i="3"/>
  <c r="AZ297" i="3"/>
  <c r="BB297" i="3"/>
  <c r="BD297" i="3"/>
  <c r="BF297" i="3"/>
  <c r="BH297" i="3"/>
  <c r="M297" i="3"/>
  <c r="O297" i="3"/>
  <c r="Q297" i="3"/>
  <c r="S297" i="3"/>
  <c r="U297" i="3"/>
  <c r="W297" i="3"/>
  <c r="Y297" i="3"/>
  <c r="AA297" i="3"/>
  <c r="AC297" i="3"/>
  <c r="AE297" i="3"/>
  <c r="AG297" i="3"/>
  <c r="AI297" i="3"/>
  <c r="AK297" i="3"/>
  <c r="AM297" i="3"/>
  <c r="AO297" i="3"/>
  <c r="AQ297" i="3"/>
  <c r="AS297" i="3"/>
  <c r="AU297" i="3"/>
  <c r="AW297" i="3"/>
  <c r="AY297" i="3"/>
  <c r="BA297" i="3"/>
  <c r="BC297" i="3"/>
  <c r="BE297" i="3"/>
  <c r="BG297" i="3"/>
  <c r="BI297" i="3"/>
  <c r="BI335" i="3"/>
  <c r="BA335" i="3"/>
  <c r="AS335" i="3"/>
  <c r="AK335" i="3"/>
  <c r="AC335" i="3"/>
  <c r="U335" i="3"/>
  <c r="M335" i="3"/>
  <c r="K336" i="3"/>
  <c r="BH335" i="3"/>
  <c r="AZ335" i="3"/>
  <c r="AR335" i="3"/>
  <c r="AJ335" i="3"/>
  <c r="AB335" i="3"/>
  <c r="T335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L117" i="3" s="1"/>
  <c r="J117" i="3"/>
  <c r="E118" i="3"/>
  <c r="F118" i="3"/>
  <c r="G118" i="3"/>
  <c r="H118" i="3"/>
  <c r="I118" i="3"/>
  <c r="L118" i="3" s="1"/>
  <c r="J118" i="3"/>
  <c r="E119" i="3"/>
  <c r="F119" i="3"/>
  <c r="G119" i="3"/>
  <c r="H119" i="3"/>
  <c r="I119" i="3"/>
  <c r="L119" i="3" s="1"/>
  <c r="J119" i="3"/>
  <c r="K119" i="3"/>
  <c r="E120" i="3"/>
  <c r="F120" i="3"/>
  <c r="K120" i="3" s="1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K123" i="3" s="1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K127" i="3" s="1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K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E159" i="3"/>
  <c r="F159" i="3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J163" i="3"/>
  <c r="E164" i="3"/>
  <c r="F164" i="3"/>
  <c r="G164" i="3"/>
  <c r="H164" i="3"/>
  <c r="I164" i="3"/>
  <c r="J164" i="3"/>
  <c r="E165" i="3"/>
  <c r="F165" i="3"/>
  <c r="G165" i="3"/>
  <c r="H165" i="3"/>
  <c r="I165" i="3"/>
  <c r="J165" i="3"/>
  <c r="E166" i="3"/>
  <c r="F166" i="3"/>
  <c r="G166" i="3"/>
  <c r="H166" i="3"/>
  <c r="I166" i="3"/>
  <c r="J166" i="3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H171" i="3"/>
  <c r="I171" i="3"/>
  <c r="J171" i="3"/>
  <c r="E172" i="3"/>
  <c r="F172" i="3"/>
  <c r="G172" i="3"/>
  <c r="H172" i="3"/>
  <c r="I172" i="3"/>
  <c r="J172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G179" i="3"/>
  <c r="H179" i="3"/>
  <c r="I179" i="3"/>
  <c r="J179" i="3"/>
  <c r="E180" i="3"/>
  <c r="F180" i="3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E197" i="3"/>
  <c r="F197" i="3"/>
  <c r="G197" i="3"/>
  <c r="H197" i="3"/>
  <c r="I197" i="3"/>
  <c r="J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E218" i="3"/>
  <c r="F218" i="3"/>
  <c r="G218" i="3"/>
  <c r="H218" i="3"/>
  <c r="I218" i="3"/>
  <c r="J218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E222" i="3"/>
  <c r="F222" i="3"/>
  <c r="G222" i="3"/>
  <c r="H222" i="3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J248" i="3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E265" i="3"/>
  <c r="F265" i="3"/>
  <c r="G265" i="3"/>
  <c r="H265" i="3"/>
  <c r="I265" i="3"/>
  <c r="J265" i="3"/>
  <c r="E266" i="3"/>
  <c r="F266" i="3"/>
  <c r="G266" i="3"/>
  <c r="H266" i="3"/>
  <c r="I266" i="3"/>
  <c r="J266" i="3"/>
  <c r="E267" i="3"/>
  <c r="F267" i="3"/>
  <c r="G267" i="3"/>
  <c r="H267" i="3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J269" i="3"/>
  <c r="E270" i="3"/>
  <c r="F270" i="3"/>
  <c r="G270" i="3"/>
  <c r="H270" i="3"/>
  <c r="I270" i="3"/>
  <c r="J270" i="3"/>
  <c r="E271" i="3"/>
  <c r="F271" i="3"/>
  <c r="G271" i="3"/>
  <c r="H271" i="3"/>
  <c r="I271" i="3"/>
  <c r="J271" i="3"/>
  <c r="E272" i="3"/>
  <c r="F272" i="3"/>
  <c r="G272" i="3"/>
  <c r="H272" i="3"/>
  <c r="I272" i="3"/>
  <c r="J272" i="3"/>
  <c r="E273" i="3"/>
  <c r="F273" i="3"/>
  <c r="G273" i="3"/>
  <c r="H273" i="3"/>
  <c r="I273" i="3"/>
  <c r="J273" i="3"/>
  <c r="E274" i="3"/>
  <c r="F274" i="3"/>
  <c r="G274" i="3"/>
  <c r="H274" i="3"/>
  <c r="I274" i="3"/>
  <c r="J274" i="3"/>
  <c r="E275" i="3"/>
  <c r="F275" i="3"/>
  <c r="G275" i="3"/>
  <c r="H275" i="3"/>
  <c r="I275" i="3"/>
  <c r="J275" i="3"/>
  <c r="E276" i="3"/>
  <c r="F276" i="3"/>
  <c r="G276" i="3"/>
  <c r="H276" i="3"/>
  <c r="I276" i="3"/>
  <c r="J276" i="3"/>
  <c r="E277" i="3"/>
  <c r="F277" i="3"/>
  <c r="G277" i="3"/>
  <c r="H277" i="3"/>
  <c r="I277" i="3"/>
  <c r="J277" i="3"/>
  <c r="E278" i="3"/>
  <c r="F278" i="3"/>
  <c r="G278" i="3"/>
  <c r="H278" i="3"/>
  <c r="I278" i="3"/>
  <c r="J278" i="3"/>
  <c r="E279" i="3"/>
  <c r="F279" i="3"/>
  <c r="G279" i="3"/>
  <c r="H279" i="3"/>
  <c r="I279" i="3"/>
  <c r="J279" i="3"/>
  <c r="E280" i="3"/>
  <c r="F280" i="3"/>
  <c r="G280" i="3"/>
  <c r="H280" i="3"/>
  <c r="I280" i="3"/>
  <c r="J280" i="3"/>
  <c r="E281" i="3"/>
  <c r="F281" i="3"/>
  <c r="G281" i="3"/>
  <c r="H281" i="3"/>
  <c r="I281" i="3"/>
  <c r="J281" i="3"/>
  <c r="E282" i="3"/>
  <c r="F282" i="3"/>
  <c r="G282" i="3"/>
  <c r="H282" i="3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E287" i="3"/>
  <c r="F287" i="3"/>
  <c r="G287" i="3"/>
  <c r="H287" i="3"/>
  <c r="I287" i="3"/>
  <c r="J287" i="3"/>
  <c r="E288" i="3"/>
  <c r="F288" i="3"/>
  <c r="G288" i="3"/>
  <c r="H288" i="3"/>
  <c r="I288" i="3"/>
  <c r="L288" i="3" s="1"/>
  <c r="J288" i="3"/>
  <c r="E289" i="3"/>
  <c r="F289" i="3"/>
  <c r="G289" i="3"/>
  <c r="H289" i="3"/>
  <c r="I289" i="3"/>
  <c r="J289" i="3"/>
  <c r="E290" i="3"/>
  <c r="F290" i="3"/>
  <c r="G290" i="3"/>
  <c r="H290" i="3"/>
  <c r="I290" i="3"/>
  <c r="J290" i="3"/>
  <c r="E291" i="3"/>
  <c r="F291" i="3"/>
  <c r="G291" i="3"/>
  <c r="H291" i="3"/>
  <c r="I291" i="3"/>
  <c r="J291" i="3"/>
  <c r="E292" i="3"/>
  <c r="F292" i="3"/>
  <c r="G292" i="3"/>
  <c r="H292" i="3"/>
  <c r="I292" i="3"/>
  <c r="L292" i="3" s="1"/>
  <c r="J292" i="3"/>
  <c r="E293" i="3"/>
  <c r="F293" i="3"/>
  <c r="G293" i="3"/>
  <c r="H293" i="3"/>
  <c r="I293" i="3"/>
  <c r="J293" i="3"/>
  <c r="E294" i="3"/>
  <c r="F294" i="3"/>
  <c r="G294" i="3"/>
  <c r="H294" i="3"/>
  <c r="I294" i="3"/>
  <c r="J294" i="3"/>
  <c r="E295" i="3"/>
  <c r="F295" i="3"/>
  <c r="G295" i="3"/>
  <c r="H295" i="3"/>
  <c r="I295" i="3"/>
  <c r="J295" i="3"/>
  <c r="E296" i="3"/>
  <c r="F296" i="3"/>
  <c r="G296" i="3"/>
  <c r="H296" i="3"/>
  <c r="I296" i="3"/>
  <c r="J296" i="3"/>
  <c r="BM503" i="3" l="1"/>
  <c r="L259" i="3"/>
  <c r="L258" i="3"/>
  <c r="L257" i="3"/>
  <c r="L254" i="3"/>
  <c r="L253" i="3"/>
  <c r="K184" i="3"/>
  <c r="K183" i="3"/>
  <c r="K180" i="3"/>
  <c r="K179" i="3"/>
  <c r="K176" i="3"/>
  <c r="K175" i="3"/>
  <c r="K172" i="3"/>
  <c r="K171" i="3"/>
  <c r="K168" i="3"/>
  <c r="K167" i="3"/>
  <c r="K164" i="3"/>
  <c r="K163" i="3"/>
  <c r="K156" i="3"/>
  <c r="K152" i="3"/>
  <c r="L151" i="3"/>
  <c r="L150" i="3"/>
  <c r="L149" i="3"/>
  <c r="L147" i="3"/>
  <c r="L146" i="3"/>
  <c r="L145" i="3"/>
  <c r="L143" i="3"/>
  <c r="L142" i="3"/>
  <c r="L141" i="3"/>
  <c r="L139" i="3"/>
  <c r="L138" i="3"/>
  <c r="L137" i="3"/>
  <c r="P335" i="3"/>
  <c r="X335" i="3"/>
  <c r="AF335" i="3"/>
  <c r="AN335" i="3"/>
  <c r="AV335" i="3"/>
  <c r="BD335" i="3"/>
  <c r="Q335" i="3"/>
  <c r="Y335" i="3"/>
  <c r="AG335" i="3"/>
  <c r="AO335" i="3"/>
  <c r="AW335" i="3"/>
  <c r="BE335" i="3"/>
  <c r="BD338" i="3"/>
  <c r="AN338" i="3"/>
  <c r="X338" i="3"/>
  <c r="BE338" i="3"/>
  <c r="AO338" i="3"/>
  <c r="Y338" i="3"/>
  <c r="BL410" i="3"/>
  <c r="BN418" i="3"/>
  <c r="BK505" i="3"/>
  <c r="BM394" i="3"/>
  <c r="BL394" i="3"/>
  <c r="BL344" i="3"/>
  <c r="BK506" i="3"/>
  <c r="BJ506" i="3"/>
  <c r="BM506" i="3"/>
  <c r="BL506" i="3"/>
  <c r="BN502" i="3"/>
  <c r="BJ502" i="3"/>
  <c r="BM501" i="3"/>
  <c r="BL501" i="3"/>
  <c r="BL500" i="3"/>
  <c r="BN500" i="3"/>
  <c r="BM499" i="3"/>
  <c r="BL499" i="3"/>
  <c r="BL498" i="3"/>
  <c r="BJ498" i="3"/>
  <c r="BN498" i="3"/>
  <c r="BM497" i="3"/>
  <c r="BL497" i="3"/>
  <c r="BJ496" i="3"/>
  <c r="BN496" i="3"/>
  <c r="BM495" i="3"/>
  <c r="BJ495" i="3"/>
  <c r="BL495" i="3"/>
  <c r="BM494" i="3"/>
  <c r="BJ494" i="3"/>
  <c r="BN494" i="3"/>
  <c r="BL493" i="3"/>
  <c r="BJ492" i="3"/>
  <c r="BN492" i="3"/>
  <c r="BK491" i="3"/>
  <c r="BJ491" i="3"/>
  <c r="BM491" i="3"/>
  <c r="BL491" i="3"/>
  <c r="BJ490" i="3"/>
  <c r="BN490" i="3"/>
  <c r="BK490" i="3"/>
  <c r="BK489" i="3"/>
  <c r="BJ489" i="3"/>
  <c r="BM489" i="3"/>
  <c r="BL489" i="3"/>
  <c r="BM488" i="3"/>
  <c r="BJ488" i="3"/>
  <c r="BN488" i="3"/>
  <c r="BK488" i="3"/>
  <c r="BM487" i="3"/>
  <c r="BK486" i="3"/>
  <c r="BM485" i="3"/>
  <c r="BL485" i="3"/>
  <c r="BJ485" i="3"/>
  <c r="BJ484" i="3"/>
  <c r="BK484" i="3"/>
  <c r="BM483" i="3"/>
  <c r="BK482" i="3"/>
  <c r="BM481" i="3"/>
  <c r="BL481" i="3"/>
  <c r="BJ481" i="3"/>
  <c r="BN479" i="3"/>
  <c r="BM479" i="3"/>
  <c r="BL479" i="3"/>
  <c r="BJ479" i="3"/>
  <c r="BM422" i="3"/>
  <c r="BL422" i="3"/>
  <c r="BJ389" i="3"/>
  <c r="BN389" i="3"/>
  <c r="BK389" i="3"/>
  <c r="BJ386" i="3"/>
  <c r="BM386" i="3"/>
  <c r="BL386" i="3"/>
  <c r="BL383" i="3"/>
  <c r="BJ383" i="3"/>
  <c r="BN383" i="3"/>
  <c r="BK383" i="3"/>
  <c r="BM381" i="3"/>
  <c r="BJ378" i="3"/>
  <c r="BN378" i="3"/>
  <c r="BK378" i="3"/>
  <c r="BM375" i="3"/>
  <c r="BL375" i="3"/>
  <c r="BJ373" i="3"/>
  <c r="BN373" i="3"/>
  <c r="BK373" i="3"/>
  <c r="BM370" i="3"/>
  <c r="BL370" i="3"/>
  <c r="BJ367" i="3"/>
  <c r="BN367" i="3"/>
  <c r="BK367" i="3"/>
  <c r="BM365" i="3"/>
  <c r="BL365" i="3"/>
  <c r="BJ362" i="3"/>
  <c r="BN362" i="3"/>
  <c r="BK362" i="3"/>
  <c r="BM359" i="3"/>
  <c r="BL359" i="3"/>
  <c r="BM357" i="3"/>
  <c r="BL357" i="3"/>
  <c r="BM352" i="3"/>
  <c r="BL352" i="3"/>
  <c r="BM350" i="3"/>
  <c r="BM349" i="3"/>
  <c r="BM343" i="3"/>
  <c r="BL343" i="3"/>
  <c r="BJ341" i="3"/>
  <c r="BK341" i="3"/>
  <c r="BN341" i="3"/>
  <c r="BM505" i="3"/>
  <c r="BJ505" i="3"/>
  <c r="BN505" i="3"/>
  <c r="BJ402" i="3"/>
  <c r="BJ347" i="3"/>
  <c r="BK347" i="3"/>
  <c r="BN347" i="3"/>
  <c r="BM480" i="3"/>
  <c r="BL480" i="3"/>
  <c r="BJ419" i="3"/>
  <c r="BK419" i="3"/>
  <c r="BN419" i="3"/>
  <c r="BM411" i="3"/>
  <c r="BL411" i="3"/>
  <c r="BJ403" i="3"/>
  <c r="BK403" i="3"/>
  <c r="BN403" i="3"/>
  <c r="BM395" i="3"/>
  <c r="BL395" i="3"/>
  <c r="BJ424" i="3"/>
  <c r="BN424" i="3"/>
  <c r="BK424" i="3"/>
  <c r="BM416" i="3"/>
  <c r="BL416" i="3"/>
  <c r="BJ408" i="3"/>
  <c r="BN408" i="3"/>
  <c r="BK408" i="3"/>
  <c r="BM400" i="3"/>
  <c r="BL400" i="3"/>
  <c r="BK392" i="3"/>
  <c r="BN392" i="3"/>
  <c r="BM413" i="3"/>
  <c r="BL413" i="3"/>
  <c r="BJ405" i="3"/>
  <c r="BK405" i="3"/>
  <c r="BN405" i="3"/>
  <c r="BJ397" i="3"/>
  <c r="BM397" i="3"/>
  <c r="BM504" i="3"/>
  <c r="BL504" i="3"/>
  <c r="BJ421" i="3"/>
  <c r="BK421" i="3"/>
  <c r="BN421" i="3"/>
  <c r="BM414" i="3"/>
  <c r="BL414" i="3"/>
  <c r="BJ406" i="3"/>
  <c r="BN406" i="3"/>
  <c r="BK406" i="3"/>
  <c r="BL398" i="3"/>
  <c r="BJ390" i="3"/>
  <c r="BN390" i="3"/>
  <c r="BK390" i="3"/>
  <c r="BM387" i="3"/>
  <c r="BL385" i="3"/>
  <c r="BJ385" i="3"/>
  <c r="BN385" i="3"/>
  <c r="BK385" i="3"/>
  <c r="BJ382" i="3"/>
  <c r="BM382" i="3"/>
  <c r="BL382" i="3"/>
  <c r="BJ379" i="3"/>
  <c r="BN379" i="3"/>
  <c r="BK379" i="3"/>
  <c r="BM377" i="3"/>
  <c r="BL377" i="3"/>
  <c r="BJ374" i="3"/>
  <c r="BN374" i="3"/>
  <c r="BK374" i="3"/>
  <c r="BM371" i="3"/>
  <c r="BL371" i="3"/>
  <c r="BJ369" i="3"/>
  <c r="BN369" i="3"/>
  <c r="BK369" i="3"/>
  <c r="BM366" i="3"/>
  <c r="BL366" i="3"/>
  <c r="BJ363" i="3"/>
  <c r="BN363" i="3"/>
  <c r="BK363" i="3"/>
  <c r="BM361" i="3"/>
  <c r="BL361" i="3"/>
  <c r="BJ358" i="3"/>
  <c r="BN358" i="3"/>
  <c r="BK358" i="3"/>
  <c r="BM351" i="3"/>
  <c r="BL351" i="3"/>
  <c r="BJ350" i="3"/>
  <c r="BN349" i="3"/>
  <c r="BK349" i="3"/>
  <c r="BM344" i="3"/>
  <c r="BM342" i="3"/>
  <c r="BN342" i="3"/>
  <c r="BK342" i="3"/>
  <c r="BM418" i="3"/>
  <c r="BJ410" i="3"/>
  <c r="BL402" i="3"/>
  <c r="BK394" i="3"/>
  <c r="BN394" i="3"/>
  <c r="BM348" i="3"/>
  <c r="BL348" i="3"/>
  <c r="BM478" i="3"/>
  <c r="BL478" i="3"/>
  <c r="BJ478" i="3"/>
  <c r="BN478" i="3"/>
  <c r="BJ423" i="3"/>
  <c r="BK423" i="3"/>
  <c r="BN423" i="3"/>
  <c r="BM415" i="3"/>
  <c r="BL415" i="3"/>
  <c r="BJ407" i="3"/>
  <c r="BK407" i="3"/>
  <c r="BN407" i="3"/>
  <c r="BM399" i="3"/>
  <c r="BL399" i="3"/>
  <c r="BM391" i="3"/>
  <c r="BN391" i="3"/>
  <c r="BK391" i="3"/>
  <c r="BJ391" i="3"/>
  <c r="BM420" i="3"/>
  <c r="BL420" i="3"/>
  <c r="BJ412" i="3"/>
  <c r="BN412" i="3"/>
  <c r="BK412" i="3"/>
  <c r="BM404" i="3"/>
  <c r="BL404" i="3"/>
  <c r="BJ396" i="3"/>
  <c r="BK396" i="3"/>
  <c r="BN396" i="3"/>
  <c r="BM417" i="3"/>
  <c r="BL417" i="3"/>
  <c r="BJ409" i="3"/>
  <c r="BK409" i="3"/>
  <c r="BN409" i="3"/>
  <c r="BM401" i="3"/>
  <c r="BL401" i="3"/>
  <c r="BM393" i="3"/>
  <c r="BK393" i="3"/>
  <c r="BN393" i="3"/>
  <c r="BJ393" i="3"/>
  <c r="L262" i="3"/>
  <c r="R335" i="3"/>
  <c r="V335" i="3"/>
  <c r="Z335" i="3"/>
  <c r="AD335" i="3"/>
  <c r="AH335" i="3"/>
  <c r="AL335" i="3"/>
  <c r="AP335" i="3"/>
  <c r="AT335" i="3"/>
  <c r="AX335" i="3"/>
  <c r="BB335" i="3"/>
  <c r="BF335" i="3"/>
  <c r="O335" i="3"/>
  <c r="BN335" i="3" s="1"/>
  <c r="S335" i="3"/>
  <c r="W335" i="3"/>
  <c r="AA335" i="3"/>
  <c r="AE335" i="3"/>
  <c r="AI335" i="3"/>
  <c r="AM335" i="3"/>
  <c r="AQ335" i="3"/>
  <c r="AU335" i="3"/>
  <c r="AY335" i="3"/>
  <c r="BC335" i="3"/>
  <c r="BG335" i="3"/>
  <c r="BH338" i="3"/>
  <c r="AZ338" i="3"/>
  <c r="AR338" i="3"/>
  <c r="AJ338" i="3"/>
  <c r="AB338" i="3"/>
  <c r="T338" i="3"/>
  <c r="BI338" i="3"/>
  <c r="BA338" i="3"/>
  <c r="AS338" i="3"/>
  <c r="AK338" i="3"/>
  <c r="AC338" i="3"/>
  <c r="U338" i="3"/>
  <c r="O338" i="3"/>
  <c r="BL503" i="3"/>
  <c r="BN506" i="3"/>
  <c r="BM502" i="3"/>
  <c r="BL502" i="3"/>
  <c r="BK502" i="3"/>
  <c r="BK501" i="3"/>
  <c r="BN501" i="3"/>
  <c r="BJ501" i="3"/>
  <c r="BJ500" i="3"/>
  <c r="BM500" i="3"/>
  <c r="BN499" i="3"/>
  <c r="BK499" i="3"/>
  <c r="BJ499" i="3"/>
  <c r="BM498" i="3"/>
  <c r="BN497" i="3"/>
  <c r="BK497" i="3"/>
  <c r="BJ497" i="3"/>
  <c r="BL496" i="3"/>
  <c r="BM496" i="3"/>
  <c r="BK496" i="3"/>
  <c r="BN495" i="3"/>
  <c r="BK495" i="3"/>
  <c r="BL494" i="3"/>
  <c r="BN493" i="3"/>
  <c r="BK493" i="3"/>
  <c r="BM493" i="3"/>
  <c r="BJ493" i="3"/>
  <c r="BL492" i="3"/>
  <c r="BM492" i="3"/>
  <c r="BK492" i="3"/>
  <c r="BN491" i="3"/>
  <c r="BL490" i="3"/>
  <c r="BM490" i="3"/>
  <c r="BN489" i="3"/>
  <c r="BL488" i="3"/>
  <c r="BN487" i="3"/>
  <c r="BK487" i="3"/>
  <c r="BL487" i="3"/>
  <c r="BJ487" i="3"/>
  <c r="BM486" i="3"/>
  <c r="BL486" i="3"/>
  <c r="BJ486" i="3"/>
  <c r="BN486" i="3"/>
  <c r="BK485" i="3"/>
  <c r="BN485" i="3"/>
  <c r="BM484" i="3"/>
  <c r="BL484" i="3"/>
  <c r="BK483" i="3"/>
  <c r="BN483" i="3"/>
  <c r="BL483" i="3"/>
  <c r="BJ483" i="3"/>
  <c r="BM482" i="3"/>
  <c r="BL482" i="3"/>
  <c r="BJ482" i="3"/>
  <c r="BN482" i="3"/>
  <c r="BK481" i="3"/>
  <c r="BN481" i="3"/>
  <c r="BK479" i="3"/>
  <c r="BJ422" i="3"/>
  <c r="BN422" i="3"/>
  <c r="BK422" i="3"/>
  <c r="BM389" i="3"/>
  <c r="BL389" i="3"/>
  <c r="BK386" i="3"/>
  <c r="BN386" i="3"/>
  <c r="BM383" i="3"/>
  <c r="BL381" i="3"/>
  <c r="BJ381" i="3"/>
  <c r="BN381" i="3"/>
  <c r="BK381" i="3"/>
  <c r="BM378" i="3"/>
  <c r="BL378" i="3"/>
  <c r="BJ375" i="3"/>
  <c r="BN375" i="3"/>
  <c r="BK375" i="3"/>
  <c r="BM373" i="3"/>
  <c r="BL373" i="3"/>
  <c r="BJ370" i="3"/>
  <c r="BN370" i="3"/>
  <c r="BK370" i="3"/>
  <c r="BM367" i="3"/>
  <c r="BL367" i="3"/>
  <c r="BJ365" i="3"/>
  <c r="BN365" i="3"/>
  <c r="BK365" i="3"/>
  <c r="BM362" i="3"/>
  <c r="BL362" i="3"/>
  <c r="BJ359" i="3"/>
  <c r="BN359" i="3"/>
  <c r="BK359" i="3"/>
  <c r="BJ357" i="3"/>
  <c r="BN357" i="3"/>
  <c r="BK357" i="3"/>
  <c r="BJ352" i="3"/>
  <c r="BN352" i="3"/>
  <c r="BK352" i="3"/>
  <c r="BL350" i="3"/>
  <c r="BL349" i="3"/>
  <c r="BJ343" i="3"/>
  <c r="BK343" i="3"/>
  <c r="BN343" i="3"/>
  <c r="BM341" i="3"/>
  <c r="BL341" i="3"/>
  <c r="BL505" i="3"/>
  <c r="BJ418" i="3"/>
  <c r="BM410" i="3"/>
  <c r="BN402" i="3"/>
  <c r="BK402" i="3"/>
  <c r="BJ394" i="3"/>
  <c r="BM347" i="3"/>
  <c r="BL347" i="3"/>
  <c r="BJ480" i="3"/>
  <c r="BN480" i="3"/>
  <c r="BK480" i="3"/>
  <c r="BM419" i="3"/>
  <c r="BL419" i="3"/>
  <c r="BJ411" i="3"/>
  <c r="BK411" i="3"/>
  <c r="BN411" i="3"/>
  <c r="BM403" i="3"/>
  <c r="BL403" i="3"/>
  <c r="BK395" i="3"/>
  <c r="BN395" i="3"/>
  <c r="BJ395" i="3"/>
  <c r="BM424" i="3"/>
  <c r="BL424" i="3"/>
  <c r="BJ416" i="3"/>
  <c r="BN416" i="3"/>
  <c r="BK416" i="3"/>
  <c r="BM408" i="3"/>
  <c r="BL408" i="3"/>
  <c r="BJ400" i="3"/>
  <c r="BN400" i="3"/>
  <c r="BK400" i="3"/>
  <c r="BJ392" i="3"/>
  <c r="BM392" i="3"/>
  <c r="BL392" i="3"/>
  <c r="BJ413" i="3"/>
  <c r="BK413" i="3"/>
  <c r="BN413" i="3"/>
  <c r="BM405" i="3"/>
  <c r="BL405" i="3"/>
  <c r="BL397" i="3"/>
  <c r="BK397" i="3"/>
  <c r="BN397" i="3"/>
  <c r="BK503" i="3"/>
  <c r="BK504" i="3"/>
  <c r="BN504" i="3"/>
  <c r="BJ504" i="3"/>
  <c r="BM421" i="3"/>
  <c r="BL421" i="3"/>
  <c r="BJ414" i="3"/>
  <c r="BN414" i="3"/>
  <c r="BK414" i="3"/>
  <c r="BM406" i="3"/>
  <c r="BL406" i="3"/>
  <c r="BK398" i="3"/>
  <c r="BM398" i="3"/>
  <c r="BN398" i="3"/>
  <c r="BJ398" i="3"/>
  <c r="BM390" i="3"/>
  <c r="BL390" i="3"/>
  <c r="BL387" i="3"/>
  <c r="BJ387" i="3"/>
  <c r="BN387" i="3"/>
  <c r="BK387" i="3"/>
  <c r="BM385" i="3"/>
  <c r="BK382" i="3"/>
  <c r="BN382" i="3"/>
  <c r="BM379" i="3"/>
  <c r="BL379" i="3"/>
  <c r="BJ377" i="3"/>
  <c r="BN377" i="3"/>
  <c r="BK377" i="3"/>
  <c r="BM374" i="3"/>
  <c r="BL374" i="3"/>
  <c r="BJ371" i="3"/>
  <c r="BN371" i="3"/>
  <c r="BK371" i="3"/>
  <c r="BM369" i="3"/>
  <c r="BL369" i="3"/>
  <c r="BJ366" i="3"/>
  <c r="BN366" i="3"/>
  <c r="BK366" i="3"/>
  <c r="BM363" i="3"/>
  <c r="BL363" i="3"/>
  <c r="BJ361" i="3"/>
  <c r="BN361" i="3"/>
  <c r="BK361" i="3"/>
  <c r="BM358" i="3"/>
  <c r="BL358" i="3"/>
  <c r="BJ351" i="3"/>
  <c r="BN351" i="3"/>
  <c r="BK351" i="3"/>
  <c r="BN350" i="3"/>
  <c r="BK350" i="3"/>
  <c r="BJ349" i="3"/>
  <c r="BJ344" i="3"/>
  <c r="BN344" i="3"/>
  <c r="BK344" i="3"/>
  <c r="BL342" i="3"/>
  <c r="BJ342" i="3"/>
  <c r="BL418" i="3"/>
  <c r="BN410" i="3"/>
  <c r="BK410" i="3"/>
  <c r="BM402" i="3"/>
  <c r="BJ348" i="3"/>
  <c r="BN348" i="3"/>
  <c r="BK348" i="3"/>
  <c r="BK478" i="3"/>
  <c r="BM423" i="3"/>
  <c r="BL423" i="3"/>
  <c r="BJ415" i="3"/>
  <c r="BK415" i="3"/>
  <c r="BN415" i="3"/>
  <c r="BM407" i="3"/>
  <c r="BL407" i="3"/>
  <c r="BJ399" i="3"/>
  <c r="BK399" i="3"/>
  <c r="BN399" i="3"/>
  <c r="BL391" i="3"/>
  <c r="BJ420" i="3"/>
  <c r="BN420" i="3"/>
  <c r="BK420" i="3"/>
  <c r="BM412" i="3"/>
  <c r="BL412" i="3"/>
  <c r="BJ404" i="3"/>
  <c r="BN404" i="3"/>
  <c r="BK404" i="3"/>
  <c r="BM396" i="3"/>
  <c r="BL396" i="3"/>
  <c r="BJ417" i="3"/>
  <c r="BK417" i="3"/>
  <c r="BN417" i="3"/>
  <c r="BM409" i="3"/>
  <c r="BL409" i="3"/>
  <c r="BJ401" i="3"/>
  <c r="BK401" i="3"/>
  <c r="BN401" i="3"/>
  <c r="BL393" i="3"/>
  <c r="L285" i="3"/>
  <c r="L284" i="3"/>
  <c r="L271" i="3"/>
  <c r="L267" i="3"/>
  <c r="L263" i="3"/>
  <c r="L250" i="3"/>
  <c r="L249" i="3"/>
  <c r="K246" i="3"/>
  <c r="BD333" i="3"/>
  <c r="AV333" i="3"/>
  <c r="AN333" i="3"/>
  <c r="AF333" i="3"/>
  <c r="X333" i="3"/>
  <c r="P333" i="3"/>
  <c r="K135" i="3"/>
  <c r="K132" i="3"/>
  <c r="K128" i="3"/>
  <c r="L127" i="3"/>
  <c r="L126" i="3"/>
  <c r="L125" i="3"/>
  <c r="K115" i="3"/>
  <c r="BH333" i="3"/>
  <c r="AZ333" i="3"/>
  <c r="AR333" i="3"/>
  <c r="AJ333" i="3"/>
  <c r="AB333" i="3"/>
  <c r="T333" i="3"/>
  <c r="BI333" i="3"/>
  <c r="BF338" i="3"/>
  <c r="BB338" i="3"/>
  <c r="AX338" i="3"/>
  <c r="AT338" i="3"/>
  <c r="AP338" i="3"/>
  <c r="AL338" i="3"/>
  <c r="AH338" i="3"/>
  <c r="AD338" i="3"/>
  <c r="Z338" i="3"/>
  <c r="V338" i="3"/>
  <c r="R338" i="3"/>
  <c r="N338" i="3"/>
  <c r="BG338" i="3"/>
  <c r="BC338" i="3"/>
  <c r="AY338" i="3"/>
  <c r="AU338" i="3"/>
  <c r="AQ338" i="3"/>
  <c r="AM338" i="3"/>
  <c r="AI338" i="3"/>
  <c r="AE338" i="3"/>
  <c r="AA338" i="3"/>
  <c r="W338" i="3"/>
  <c r="S338" i="3"/>
  <c r="L255" i="3"/>
  <c r="L247" i="3"/>
  <c r="L290" i="3"/>
  <c r="L286" i="3"/>
  <c r="L278" i="3"/>
  <c r="L274" i="3"/>
  <c r="L270" i="3"/>
  <c r="L266" i="3"/>
  <c r="L260" i="3"/>
  <c r="L251" i="3"/>
  <c r="K250" i="3"/>
  <c r="M334" i="3"/>
  <c r="O334" i="3"/>
  <c r="Q334" i="3"/>
  <c r="S334" i="3"/>
  <c r="U334" i="3"/>
  <c r="W334" i="3"/>
  <c r="Y334" i="3"/>
  <c r="AA334" i="3"/>
  <c r="AC334" i="3"/>
  <c r="AE334" i="3"/>
  <c r="AG334" i="3"/>
  <c r="AI334" i="3"/>
  <c r="AK334" i="3"/>
  <c r="AM334" i="3"/>
  <c r="AO334" i="3"/>
  <c r="AQ334" i="3"/>
  <c r="AS334" i="3"/>
  <c r="AU334" i="3"/>
  <c r="AW334" i="3"/>
  <c r="AY334" i="3"/>
  <c r="BA334" i="3"/>
  <c r="BC334" i="3"/>
  <c r="BE334" i="3"/>
  <c r="BG334" i="3"/>
  <c r="BI334" i="3"/>
  <c r="N334" i="3"/>
  <c r="P334" i="3"/>
  <c r="R334" i="3"/>
  <c r="T334" i="3"/>
  <c r="V334" i="3"/>
  <c r="X334" i="3"/>
  <c r="Z334" i="3"/>
  <c r="AB334" i="3"/>
  <c r="AD334" i="3"/>
  <c r="AF334" i="3"/>
  <c r="AH334" i="3"/>
  <c r="AJ334" i="3"/>
  <c r="AL334" i="3"/>
  <c r="AN334" i="3"/>
  <c r="AP334" i="3"/>
  <c r="AR334" i="3"/>
  <c r="AT334" i="3"/>
  <c r="AV334" i="3"/>
  <c r="AX334" i="3"/>
  <c r="AZ334" i="3"/>
  <c r="BB334" i="3"/>
  <c r="BD334" i="3"/>
  <c r="BF334" i="3"/>
  <c r="BH334" i="3"/>
  <c r="BE333" i="3"/>
  <c r="BA333" i="3"/>
  <c r="AW333" i="3"/>
  <c r="AS333" i="3"/>
  <c r="AO333" i="3"/>
  <c r="AK333" i="3"/>
  <c r="AG333" i="3"/>
  <c r="AC333" i="3"/>
  <c r="Y333" i="3"/>
  <c r="U333" i="3"/>
  <c r="Q333" i="3"/>
  <c r="M333" i="3"/>
  <c r="BK338" i="3"/>
  <c r="BJ338" i="3"/>
  <c r="L282" i="3"/>
  <c r="L276" i="3"/>
  <c r="L272" i="3"/>
  <c r="L268" i="3"/>
  <c r="L264" i="3"/>
  <c r="N336" i="3"/>
  <c r="P336" i="3"/>
  <c r="R336" i="3"/>
  <c r="T336" i="3"/>
  <c r="V336" i="3"/>
  <c r="X336" i="3"/>
  <c r="Z336" i="3"/>
  <c r="AB336" i="3"/>
  <c r="AD336" i="3"/>
  <c r="AF336" i="3"/>
  <c r="AH336" i="3"/>
  <c r="AJ336" i="3"/>
  <c r="AL336" i="3"/>
  <c r="AN336" i="3"/>
  <c r="AP336" i="3"/>
  <c r="AR336" i="3"/>
  <c r="AT336" i="3"/>
  <c r="AV336" i="3"/>
  <c r="AX336" i="3"/>
  <c r="AZ336" i="3"/>
  <c r="BB336" i="3"/>
  <c r="BD336" i="3"/>
  <c r="BF336" i="3"/>
  <c r="BH336" i="3"/>
  <c r="M336" i="3"/>
  <c r="O336" i="3"/>
  <c r="Q336" i="3"/>
  <c r="S336" i="3"/>
  <c r="U336" i="3"/>
  <c r="W336" i="3"/>
  <c r="Y336" i="3"/>
  <c r="AA336" i="3"/>
  <c r="AC336" i="3"/>
  <c r="AE336" i="3"/>
  <c r="AG336" i="3"/>
  <c r="AI336" i="3"/>
  <c r="AK336" i="3"/>
  <c r="AM336" i="3"/>
  <c r="AO336" i="3"/>
  <c r="AQ336" i="3"/>
  <c r="AS336" i="3"/>
  <c r="AU336" i="3"/>
  <c r="AW336" i="3"/>
  <c r="AY336" i="3"/>
  <c r="BA336" i="3"/>
  <c r="BC336" i="3"/>
  <c r="BE336" i="3"/>
  <c r="BG336" i="3"/>
  <c r="BI336" i="3"/>
  <c r="AT297" i="3"/>
  <c r="AP297" i="3"/>
  <c r="AL297" i="3"/>
  <c r="AH297" i="3"/>
  <c r="AD297" i="3"/>
  <c r="Z297" i="3"/>
  <c r="V297" i="3"/>
  <c r="BK297" i="3" s="1"/>
  <c r="R297" i="3"/>
  <c r="N298" i="3"/>
  <c r="P298" i="3"/>
  <c r="R298" i="3"/>
  <c r="T298" i="3"/>
  <c r="V298" i="3"/>
  <c r="X298" i="3"/>
  <c r="Z298" i="3"/>
  <c r="AB298" i="3"/>
  <c r="AD298" i="3"/>
  <c r="AF298" i="3"/>
  <c r="AH298" i="3"/>
  <c r="AJ298" i="3"/>
  <c r="AL298" i="3"/>
  <c r="AN298" i="3"/>
  <c r="AP298" i="3"/>
  <c r="AR298" i="3"/>
  <c r="M298" i="3"/>
  <c r="O298" i="3"/>
  <c r="Q298" i="3"/>
  <c r="S298" i="3"/>
  <c r="U298" i="3"/>
  <c r="W298" i="3"/>
  <c r="Y298" i="3"/>
  <c r="AA298" i="3"/>
  <c r="AC298" i="3"/>
  <c r="AE298" i="3"/>
  <c r="AG298" i="3"/>
  <c r="AI298" i="3"/>
  <c r="AK298" i="3"/>
  <c r="AM298" i="3"/>
  <c r="AO298" i="3"/>
  <c r="AQ298" i="3"/>
  <c r="AS298" i="3"/>
  <c r="AU298" i="3"/>
  <c r="AW298" i="3"/>
  <c r="AY298" i="3"/>
  <c r="BA298" i="3"/>
  <c r="BC298" i="3"/>
  <c r="BE298" i="3"/>
  <c r="BG298" i="3"/>
  <c r="BI298" i="3"/>
  <c r="AT298" i="3"/>
  <c r="AX298" i="3"/>
  <c r="BB298" i="3"/>
  <c r="BF298" i="3"/>
  <c r="AV298" i="3"/>
  <c r="AZ298" i="3"/>
  <c r="BD298" i="3"/>
  <c r="BH298" i="3"/>
  <c r="N299" i="3"/>
  <c r="P299" i="3"/>
  <c r="R299" i="3"/>
  <c r="T299" i="3"/>
  <c r="V299" i="3"/>
  <c r="X299" i="3"/>
  <c r="Z299" i="3"/>
  <c r="AB299" i="3"/>
  <c r="AD299" i="3"/>
  <c r="AF299" i="3"/>
  <c r="AH299" i="3"/>
  <c r="AJ299" i="3"/>
  <c r="AL299" i="3"/>
  <c r="AN299" i="3"/>
  <c r="AP299" i="3"/>
  <c r="AR299" i="3"/>
  <c r="AT299" i="3"/>
  <c r="AV299" i="3"/>
  <c r="AX299" i="3"/>
  <c r="AZ299" i="3"/>
  <c r="BB299" i="3"/>
  <c r="BD299" i="3"/>
  <c r="BF299" i="3"/>
  <c r="BH299" i="3"/>
  <c r="O299" i="3"/>
  <c r="S299" i="3"/>
  <c r="W299" i="3"/>
  <c r="AA299" i="3"/>
  <c r="AE299" i="3"/>
  <c r="AI299" i="3"/>
  <c r="AM299" i="3"/>
  <c r="AQ299" i="3"/>
  <c r="AU299" i="3"/>
  <c r="AY299" i="3"/>
  <c r="BC299" i="3"/>
  <c r="BG299" i="3"/>
  <c r="M299" i="3"/>
  <c r="Q299" i="3"/>
  <c r="U299" i="3"/>
  <c r="Y299" i="3"/>
  <c r="AC299" i="3"/>
  <c r="AG299" i="3"/>
  <c r="AK299" i="3"/>
  <c r="AO299" i="3"/>
  <c r="AS299" i="3"/>
  <c r="AW299" i="3"/>
  <c r="BA299" i="3"/>
  <c r="BE299" i="3"/>
  <c r="BI299" i="3"/>
  <c r="N300" i="3"/>
  <c r="P300" i="3"/>
  <c r="R300" i="3"/>
  <c r="T300" i="3"/>
  <c r="V300" i="3"/>
  <c r="X300" i="3"/>
  <c r="Z300" i="3"/>
  <c r="AB300" i="3"/>
  <c r="AD300" i="3"/>
  <c r="M300" i="3"/>
  <c r="Q300" i="3"/>
  <c r="U300" i="3"/>
  <c r="Y300" i="3"/>
  <c r="AC300" i="3"/>
  <c r="AF300" i="3"/>
  <c r="AH300" i="3"/>
  <c r="AJ300" i="3"/>
  <c r="AL300" i="3"/>
  <c r="AN300" i="3"/>
  <c r="AP300" i="3"/>
  <c r="AR300" i="3"/>
  <c r="AT300" i="3"/>
  <c r="AV300" i="3"/>
  <c r="AX300" i="3"/>
  <c r="AZ300" i="3"/>
  <c r="BB300" i="3"/>
  <c r="BD300" i="3"/>
  <c r="BF300" i="3"/>
  <c r="BH300" i="3"/>
  <c r="O300" i="3"/>
  <c r="S300" i="3"/>
  <c r="W300" i="3"/>
  <c r="AA300" i="3"/>
  <c r="AE300" i="3"/>
  <c r="AG300" i="3"/>
  <c r="AI300" i="3"/>
  <c r="AK300" i="3"/>
  <c r="AM300" i="3"/>
  <c r="AO300" i="3"/>
  <c r="AQ300" i="3"/>
  <c r="AS300" i="3"/>
  <c r="AU300" i="3"/>
  <c r="AW300" i="3"/>
  <c r="AY300" i="3"/>
  <c r="BA300" i="3"/>
  <c r="BC300" i="3"/>
  <c r="BE300" i="3"/>
  <c r="BG300" i="3"/>
  <c r="BI300" i="3"/>
  <c r="M301" i="3"/>
  <c r="O301" i="3"/>
  <c r="Q301" i="3"/>
  <c r="S301" i="3"/>
  <c r="U301" i="3"/>
  <c r="W301" i="3"/>
  <c r="Y301" i="3"/>
  <c r="AA301" i="3"/>
  <c r="AC301" i="3"/>
  <c r="AE301" i="3"/>
  <c r="AG301" i="3"/>
  <c r="AI301" i="3"/>
  <c r="AK301" i="3"/>
  <c r="AM301" i="3"/>
  <c r="AO301" i="3"/>
  <c r="AQ301" i="3"/>
  <c r="AS301" i="3"/>
  <c r="AU301" i="3"/>
  <c r="AW301" i="3"/>
  <c r="AY301" i="3"/>
  <c r="BA301" i="3"/>
  <c r="BC301" i="3"/>
  <c r="BE301" i="3"/>
  <c r="BG301" i="3"/>
  <c r="BI301" i="3"/>
  <c r="N301" i="3"/>
  <c r="P301" i="3"/>
  <c r="R301" i="3"/>
  <c r="T301" i="3"/>
  <c r="V301" i="3"/>
  <c r="X301" i="3"/>
  <c r="Z301" i="3"/>
  <c r="AB301" i="3"/>
  <c r="AD301" i="3"/>
  <c r="AF301" i="3"/>
  <c r="AH301" i="3"/>
  <c r="AJ301" i="3"/>
  <c r="AL301" i="3"/>
  <c r="AN301" i="3"/>
  <c r="AP301" i="3"/>
  <c r="AR301" i="3"/>
  <c r="AT301" i="3"/>
  <c r="AV301" i="3"/>
  <c r="AX301" i="3"/>
  <c r="AZ301" i="3"/>
  <c r="BB301" i="3"/>
  <c r="BD301" i="3"/>
  <c r="BF301" i="3"/>
  <c r="BH301" i="3"/>
  <c r="M302" i="3"/>
  <c r="O302" i="3"/>
  <c r="Q302" i="3"/>
  <c r="S302" i="3"/>
  <c r="U302" i="3"/>
  <c r="W302" i="3"/>
  <c r="Y302" i="3"/>
  <c r="AA302" i="3"/>
  <c r="AC302" i="3"/>
  <c r="AE302" i="3"/>
  <c r="AG302" i="3"/>
  <c r="AI302" i="3"/>
  <c r="AK302" i="3"/>
  <c r="AM302" i="3"/>
  <c r="AO302" i="3"/>
  <c r="AQ302" i="3"/>
  <c r="AS302" i="3"/>
  <c r="AU302" i="3"/>
  <c r="AW302" i="3"/>
  <c r="AY302" i="3"/>
  <c r="BA302" i="3"/>
  <c r="BC302" i="3"/>
  <c r="N302" i="3"/>
  <c r="P302" i="3"/>
  <c r="R302" i="3"/>
  <c r="T302" i="3"/>
  <c r="V302" i="3"/>
  <c r="BK302" i="3" s="1"/>
  <c r="X302" i="3"/>
  <c r="Z302" i="3"/>
  <c r="AD302" i="3"/>
  <c r="AH302" i="3"/>
  <c r="AL302" i="3"/>
  <c r="AP302" i="3"/>
  <c r="AT302" i="3"/>
  <c r="AX302" i="3"/>
  <c r="BB302" i="3"/>
  <c r="BE302" i="3"/>
  <c r="BG302" i="3"/>
  <c r="BI302" i="3"/>
  <c r="AB302" i="3"/>
  <c r="AF302" i="3"/>
  <c r="AJ302" i="3"/>
  <c r="AN302" i="3"/>
  <c r="AR302" i="3"/>
  <c r="AV302" i="3"/>
  <c r="AZ302" i="3"/>
  <c r="BD302" i="3"/>
  <c r="BF302" i="3"/>
  <c r="BH302" i="3"/>
  <c r="N303" i="3"/>
  <c r="P303" i="3"/>
  <c r="R303" i="3"/>
  <c r="T303" i="3"/>
  <c r="V303" i="3"/>
  <c r="X303" i="3"/>
  <c r="Z303" i="3"/>
  <c r="AB303" i="3"/>
  <c r="AD303" i="3"/>
  <c r="AF303" i="3"/>
  <c r="AH303" i="3"/>
  <c r="AJ303" i="3"/>
  <c r="AL303" i="3"/>
  <c r="AN303" i="3"/>
  <c r="AP303" i="3"/>
  <c r="AR303" i="3"/>
  <c r="AT303" i="3"/>
  <c r="AV303" i="3"/>
  <c r="AX303" i="3"/>
  <c r="AZ303" i="3"/>
  <c r="BB303" i="3"/>
  <c r="BD303" i="3"/>
  <c r="BF303" i="3"/>
  <c r="BH303" i="3"/>
  <c r="M303" i="3"/>
  <c r="O303" i="3"/>
  <c r="Q303" i="3"/>
  <c r="S303" i="3"/>
  <c r="U303" i="3"/>
  <c r="W303" i="3"/>
  <c r="Y303" i="3"/>
  <c r="AA303" i="3"/>
  <c r="AC303" i="3"/>
  <c r="AE303" i="3"/>
  <c r="AG303" i="3"/>
  <c r="AI303" i="3"/>
  <c r="AK303" i="3"/>
  <c r="AM303" i="3"/>
  <c r="AO303" i="3"/>
  <c r="AQ303" i="3"/>
  <c r="AS303" i="3"/>
  <c r="AU303" i="3"/>
  <c r="AW303" i="3"/>
  <c r="AY303" i="3"/>
  <c r="BA303" i="3"/>
  <c r="BC303" i="3"/>
  <c r="BE303" i="3"/>
  <c r="BG303" i="3"/>
  <c r="BI303" i="3"/>
  <c r="N304" i="3"/>
  <c r="P304" i="3"/>
  <c r="R304" i="3"/>
  <c r="T304" i="3"/>
  <c r="V304" i="3"/>
  <c r="X304" i="3"/>
  <c r="Z304" i="3"/>
  <c r="AB304" i="3"/>
  <c r="AD304" i="3"/>
  <c r="AF304" i="3"/>
  <c r="AH304" i="3"/>
  <c r="AJ304" i="3"/>
  <c r="AL304" i="3"/>
  <c r="AN304" i="3"/>
  <c r="AP304" i="3"/>
  <c r="AR304" i="3"/>
  <c r="AT304" i="3"/>
  <c r="AV304" i="3"/>
  <c r="AX304" i="3"/>
  <c r="AZ304" i="3"/>
  <c r="BB304" i="3"/>
  <c r="BD304" i="3"/>
  <c r="BF304" i="3"/>
  <c r="BH304" i="3"/>
  <c r="M304" i="3"/>
  <c r="O304" i="3"/>
  <c r="Q304" i="3"/>
  <c r="S304" i="3"/>
  <c r="U304" i="3"/>
  <c r="W304" i="3"/>
  <c r="Y304" i="3"/>
  <c r="AA304" i="3"/>
  <c r="AC304" i="3"/>
  <c r="AE304" i="3"/>
  <c r="AG304" i="3"/>
  <c r="AI304" i="3"/>
  <c r="AK304" i="3"/>
  <c r="AM304" i="3"/>
  <c r="AO304" i="3"/>
  <c r="AQ304" i="3"/>
  <c r="AS304" i="3"/>
  <c r="AU304" i="3"/>
  <c r="AW304" i="3"/>
  <c r="AY304" i="3"/>
  <c r="BA304" i="3"/>
  <c r="BC304" i="3"/>
  <c r="BE304" i="3"/>
  <c r="BG304" i="3"/>
  <c r="BI304" i="3"/>
  <c r="M305" i="3"/>
  <c r="O305" i="3"/>
  <c r="Q305" i="3"/>
  <c r="S305" i="3"/>
  <c r="U305" i="3"/>
  <c r="W305" i="3"/>
  <c r="Y305" i="3"/>
  <c r="AA305" i="3"/>
  <c r="AC305" i="3"/>
  <c r="AE305" i="3"/>
  <c r="AG305" i="3"/>
  <c r="AI305" i="3"/>
  <c r="AK305" i="3"/>
  <c r="AM305" i="3"/>
  <c r="AO305" i="3"/>
  <c r="AQ305" i="3"/>
  <c r="AS305" i="3"/>
  <c r="AU305" i="3"/>
  <c r="AW305" i="3"/>
  <c r="AY305" i="3"/>
  <c r="BA305" i="3"/>
  <c r="BC305" i="3"/>
  <c r="BE305" i="3"/>
  <c r="BG305" i="3"/>
  <c r="BI305" i="3"/>
  <c r="N305" i="3"/>
  <c r="P305" i="3"/>
  <c r="R305" i="3"/>
  <c r="T305" i="3"/>
  <c r="V305" i="3"/>
  <c r="X305" i="3"/>
  <c r="Z305" i="3"/>
  <c r="AB305" i="3"/>
  <c r="AD305" i="3"/>
  <c r="AF305" i="3"/>
  <c r="AH305" i="3"/>
  <c r="AJ305" i="3"/>
  <c r="AL305" i="3"/>
  <c r="AN305" i="3"/>
  <c r="AP305" i="3"/>
  <c r="AR305" i="3"/>
  <c r="AT305" i="3"/>
  <c r="AV305" i="3"/>
  <c r="AX305" i="3"/>
  <c r="AZ305" i="3"/>
  <c r="BB305" i="3"/>
  <c r="BD305" i="3"/>
  <c r="BF305" i="3"/>
  <c r="BH305" i="3"/>
  <c r="M306" i="3"/>
  <c r="O306" i="3"/>
  <c r="Q306" i="3"/>
  <c r="S306" i="3"/>
  <c r="U306" i="3"/>
  <c r="W306" i="3"/>
  <c r="Y306" i="3"/>
  <c r="AA306" i="3"/>
  <c r="AC306" i="3"/>
  <c r="AE306" i="3"/>
  <c r="AG306" i="3"/>
  <c r="AI306" i="3"/>
  <c r="AK306" i="3"/>
  <c r="AM306" i="3"/>
  <c r="AO306" i="3"/>
  <c r="AQ306" i="3"/>
  <c r="AS306" i="3"/>
  <c r="AU306" i="3"/>
  <c r="AW306" i="3"/>
  <c r="AY306" i="3"/>
  <c r="BA306" i="3"/>
  <c r="BC306" i="3"/>
  <c r="BE306" i="3"/>
  <c r="BG306" i="3"/>
  <c r="BI306" i="3"/>
  <c r="N306" i="3"/>
  <c r="P306" i="3"/>
  <c r="R306" i="3"/>
  <c r="T306" i="3"/>
  <c r="V306" i="3"/>
  <c r="X306" i="3"/>
  <c r="Z306" i="3"/>
  <c r="AB306" i="3"/>
  <c r="AD306" i="3"/>
  <c r="AF306" i="3"/>
  <c r="AH306" i="3"/>
  <c r="AJ306" i="3"/>
  <c r="AL306" i="3"/>
  <c r="AN306" i="3"/>
  <c r="AP306" i="3"/>
  <c r="AR306" i="3"/>
  <c r="AT306" i="3"/>
  <c r="AV306" i="3"/>
  <c r="AX306" i="3"/>
  <c r="AZ306" i="3"/>
  <c r="BB306" i="3"/>
  <c r="BD306" i="3"/>
  <c r="BF306" i="3"/>
  <c r="BH306" i="3"/>
  <c r="N307" i="3"/>
  <c r="P307" i="3"/>
  <c r="R307" i="3"/>
  <c r="T307" i="3"/>
  <c r="V307" i="3"/>
  <c r="X307" i="3"/>
  <c r="Z307" i="3"/>
  <c r="AB307" i="3"/>
  <c r="AD307" i="3"/>
  <c r="AF307" i="3"/>
  <c r="AH307" i="3"/>
  <c r="AJ307" i="3"/>
  <c r="AL307" i="3"/>
  <c r="AN307" i="3"/>
  <c r="AP307" i="3"/>
  <c r="AR307" i="3"/>
  <c r="AT307" i="3"/>
  <c r="AV307" i="3"/>
  <c r="AX307" i="3"/>
  <c r="AZ307" i="3"/>
  <c r="BB307" i="3"/>
  <c r="BD307" i="3"/>
  <c r="BF307" i="3"/>
  <c r="BH307" i="3"/>
  <c r="M307" i="3"/>
  <c r="O307" i="3"/>
  <c r="Q307" i="3"/>
  <c r="S307" i="3"/>
  <c r="U307" i="3"/>
  <c r="W307" i="3"/>
  <c r="Y307" i="3"/>
  <c r="AA307" i="3"/>
  <c r="AC307" i="3"/>
  <c r="AE307" i="3"/>
  <c r="AG307" i="3"/>
  <c r="AI307" i="3"/>
  <c r="AK307" i="3"/>
  <c r="AM307" i="3"/>
  <c r="AO307" i="3"/>
  <c r="AQ307" i="3"/>
  <c r="AS307" i="3"/>
  <c r="AU307" i="3"/>
  <c r="AW307" i="3"/>
  <c r="AY307" i="3"/>
  <c r="BA307" i="3"/>
  <c r="BC307" i="3"/>
  <c r="BE307" i="3"/>
  <c r="BG307" i="3"/>
  <c r="BI307" i="3"/>
  <c r="N308" i="3"/>
  <c r="P308" i="3"/>
  <c r="R308" i="3"/>
  <c r="T308" i="3"/>
  <c r="V308" i="3"/>
  <c r="X308" i="3"/>
  <c r="Z308" i="3"/>
  <c r="AB308" i="3"/>
  <c r="AD308" i="3"/>
  <c r="AF308" i="3"/>
  <c r="AH308" i="3"/>
  <c r="AJ308" i="3"/>
  <c r="AL308" i="3"/>
  <c r="AN308" i="3"/>
  <c r="AP308" i="3"/>
  <c r="AR308" i="3"/>
  <c r="AT308" i="3"/>
  <c r="AV308" i="3"/>
  <c r="AX308" i="3"/>
  <c r="AZ308" i="3"/>
  <c r="BB308" i="3"/>
  <c r="BD308" i="3"/>
  <c r="BF308" i="3"/>
  <c r="BH308" i="3"/>
  <c r="M308" i="3"/>
  <c r="O308" i="3"/>
  <c r="Q308" i="3"/>
  <c r="S308" i="3"/>
  <c r="U308" i="3"/>
  <c r="W308" i="3"/>
  <c r="Y308" i="3"/>
  <c r="AA308" i="3"/>
  <c r="AC308" i="3"/>
  <c r="AE308" i="3"/>
  <c r="AG308" i="3"/>
  <c r="AI308" i="3"/>
  <c r="AK308" i="3"/>
  <c r="AM308" i="3"/>
  <c r="AO308" i="3"/>
  <c r="AQ308" i="3"/>
  <c r="AS308" i="3"/>
  <c r="AU308" i="3"/>
  <c r="AW308" i="3"/>
  <c r="AY308" i="3"/>
  <c r="BA308" i="3"/>
  <c r="BC308" i="3"/>
  <c r="BE308" i="3"/>
  <c r="BG308" i="3"/>
  <c r="BI308" i="3"/>
  <c r="M309" i="3"/>
  <c r="N309" i="3"/>
  <c r="P309" i="3"/>
  <c r="R309" i="3"/>
  <c r="T309" i="3"/>
  <c r="V309" i="3"/>
  <c r="X309" i="3"/>
  <c r="Z309" i="3"/>
  <c r="O309" i="3"/>
  <c r="S309" i="3"/>
  <c r="W309" i="3"/>
  <c r="AA309" i="3"/>
  <c r="AC309" i="3"/>
  <c r="AE309" i="3"/>
  <c r="AG309" i="3"/>
  <c r="AI309" i="3"/>
  <c r="AK309" i="3"/>
  <c r="AM309" i="3"/>
  <c r="AO309" i="3"/>
  <c r="AQ309" i="3"/>
  <c r="AS309" i="3"/>
  <c r="AU309" i="3"/>
  <c r="AW309" i="3"/>
  <c r="AY309" i="3"/>
  <c r="BA309" i="3"/>
  <c r="BC309" i="3"/>
  <c r="BE309" i="3"/>
  <c r="BG309" i="3"/>
  <c r="BI309" i="3"/>
  <c r="Q309" i="3"/>
  <c r="U309" i="3"/>
  <c r="Y309" i="3"/>
  <c r="AB309" i="3"/>
  <c r="AD309" i="3"/>
  <c r="AF309" i="3"/>
  <c r="AH309" i="3"/>
  <c r="AJ309" i="3"/>
  <c r="AL309" i="3"/>
  <c r="AN309" i="3"/>
  <c r="AP309" i="3"/>
  <c r="AR309" i="3"/>
  <c r="AT309" i="3"/>
  <c r="AV309" i="3"/>
  <c r="AX309" i="3"/>
  <c r="AZ309" i="3"/>
  <c r="BB309" i="3"/>
  <c r="BD309" i="3"/>
  <c r="BF309" i="3"/>
  <c r="BH309" i="3"/>
  <c r="M310" i="3"/>
  <c r="O310" i="3"/>
  <c r="Q310" i="3"/>
  <c r="S310" i="3"/>
  <c r="U310" i="3"/>
  <c r="W310" i="3"/>
  <c r="Y310" i="3"/>
  <c r="AA310" i="3"/>
  <c r="AC310" i="3"/>
  <c r="AE310" i="3"/>
  <c r="AG310" i="3"/>
  <c r="AI310" i="3"/>
  <c r="AK310" i="3"/>
  <c r="AM310" i="3"/>
  <c r="AO310" i="3"/>
  <c r="AQ310" i="3"/>
  <c r="AS310" i="3"/>
  <c r="AU310" i="3"/>
  <c r="AW310" i="3"/>
  <c r="AY310" i="3"/>
  <c r="BA310" i="3"/>
  <c r="BC310" i="3"/>
  <c r="BE310" i="3"/>
  <c r="BG310" i="3"/>
  <c r="BI310" i="3"/>
  <c r="N310" i="3"/>
  <c r="P310" i="3"/>
  <c r="R310" i="3"/>
  <c r="T310" i="3"/>
  <c r="V310" i="3"/>
  <c r="X310" i="3"/>
  <c r="Z310" i="3"/>
  <c r="AB310" i="3"/>
  <c r="AD310" i="3"/>
  <c r="AF310" i="3"/>
  <c r="AH310" i="3"/>
  <c r="AJ310" i="3"/>
  <c r="AL310" i="3"/>
  <c r="AN310" i="3"/>
  <c r="AP310" i="3"/>
  <c r="AR310" i="3"/>
  <c r="AT310" i="3"/>
  <c r="AV310" i="3"/>
  <c r="AX310" i="3"/>
  <c r="AZ310" i="3"/>
  <c r="BB310" i="3"/>
  <c r="BD310" i="3"/>
  <c r="BF310" i="3"/>
  <c r="BH310" i="3"/>
  <c r="N311" i="3"/>
  <c r="P311" i="3"/>
  <c r="R311" i="3"/>
  <c r="T311" i="3"/>
  <c r="V311" i="3"/>
  <c r="X311" i="3"/>
  <c r="Z311" i="3"/>
  <c r="AB311" i="3"/>
  <c r="AD311" i="3"/>
  <c r="AF311" i="3"/>
  <c r="AH311" i="3"/>
  <c r="AJ311" i="3"/>
  <c r="AL311" i="3"/>
  <c r="AN311" i="3"/>
  <c r="AP311" i="3"/>
  <c r="AR311" i="3"/>
  <c r="AT311" i="3"/>
  <c r="AV311" i="3"/>
  <c r="AX311" i="3"/>
  <c r="AZ311" i="3"/>
  <c r="BB311" i="3"/>
  <c r="BD311" i="3"/>
  <c r="BF311" i="3"/>
  <c r="BH311" i="3"/>
  <c r="M311" i="3"/>
  <c r="O311" i="3"/>
  <c r="Q311" i="3"/>
  <c r="S311" i="3"/>
  <c r="U311" i="3"/>
  <c r="W311" i="3"/>
  <c r="Y311" i="3"/>
  <c r="AA311" i="3"/>
  <c r="AC311" i="3"/>
  <c r="AE311" i="3"/>
  <c r="AG311" i="3"/>
  <c r="AI311" i="3"/>
  <c r="AK311" i="3"/>
  <c r="AM311" i="3"/>
  <c r="AO311" i="3"/>
  <c r="AQ311" i="3"/>
  <c r="AS311" i="3"/>
  <c r="AU311" i="3"/>
  <c r="AW311" i="3"/>
  <c r="AY311" i="3"/>
  <c r="BA311" i="3"/>
  <c r="BC311" i="3"/>
  <c r="BE311" i="3"/>
  <c r="BG311" i="3"/>
  <c r="BI311" i="3"/>
  <c r="N312" i="3"/>
  <c r="P312" i="3"/>
  <c r="R312" i="3"/>
  <c r="T312" i="3"/>
  <c r="V312" i="3"/>
  <c r="X312" i="3"/>
  <c r="Z312" i="3"/>
  <c r="AB312" i="3"/>
  <c r="AD312" i="3"/>
  <c r="AF312" i="3"/>
  <c r="AH312" i="3"/>
  <c r="AJ312" i="3"/>
  <c r="AL312" i="3"/>
  <c r="AN312" i="3"/>
  <c r="AP312" i="3"/>
  <c r="AR312" i="3"/>
  <c r="AT312" i="3"/>
  <c r="AV312" i="3"/>
  <c r="AX312" i="3"/>
  <c r="AZ312" i="3"/>
  <c r="BB312" i="3"/>
  <c r="BD312" i="3"/>
  <c r="BF312" i="3"/>
  <c r="BH312" i="3"/>
  <c r="M312" i="3"/>
  <c r="O312" i="3"/>
  <c r="Q312" i="3"/>
  <c r="S312" i="3"/>
  <c r="U312" i="3"/>
  <c r="W312" i="3"/>
  <c r="Y312" i="3"/>
  <c r="AA312" i="3"/>
  <c r="AC312" i="3"/>
  <c r="AE312" i="3"/>
  <c r="AG312" i="3"/>
  <c r="AI312" i="3"/>
  <c r="AK312" i="3"/>
  <c r="AM312" i="3"/>
  <c r="AO312" i="3"/>
  <c r="AQ312" i="3"/>
  <c r="AS312" i="3"/>
  <c r="AU312" i="3"/>
  <c r="AW312" i="3"/>
  <c r="AY312" i="3"/>
  <c r="BA312" i="3"/>
  <c r="BC312" i="3"/>
  <c r="BE312" i="3"/>
  <c r="BG312" i="3"/>
  <c r="BI312" i="3"/>
  <c r="M313" i="3"/>
  <c r="O313" i="3"/>
  <c r="Q313" i="3"/>
  <c r="S313" i="3"/>
  <c r="U313" i="3"/>
  <c r="W313" i="3"/>
  <c r="Y313" i="3"/>
  <c r="AA313" i="3"/>
  <c r="AC313" i="3"/>
  <c r="AE313" i="3"/>
  <c r="AG313" i="3"/>
  <c r="AI313" i="3"/>
  <c r="AK313" i="3"/>
  <c r="AM313" i="3"/>
  <c r="AO313" i="3"/>
  <c r="AQ313" i="3"/>
  <c r="AS313" i="3"/>
  <c r="AU313" i="3"/>
  <c r="AW313" i="3"/>
  <c r="AY313" i="3"/>
  <c r="BA313" i="3"/>
  <c r="BC313" i="3"/>
  <c r="BE313" i="3"/>
  <c r="BG313" i="3"/>
  <c r="BI313" i="3"/>
  <c r="N313" i="3"/>
  <c r="P313" i="3"/>
  <c r="R313" i="3"/>
  <c r="T313" i="3"/>
  <c r="V313" i="3"/>
  <c r="X313" i="3"/>
  <c r="Z313" i="3"/>
  <c r="AB313" i="3"/>
  <c r="AD313" i="3"/>
  <c r="AF313" i="3"/>
  <c r="AH313" i="3"/>
  <c r="AJ313" i="3"/>
  <c r="AL313" i="3"/>
  <c r="AN313" i="3"/>
  <c r="AP313" i="3"/>
  <c r="AR313" i="3"/>
  <c r="AT313" i="3"/>
  <c r="AV313" i="3"/>
  <c r="AX313" i="3"/>
  <c r="AZ313" i="3"/>
  <c r="BB313" i="3"/>
  <c r="BD313" i="3"/>
  <c r="BF313" i="3"/>
  <c r="BH313" i="3"/>
  <c r="M314" i="3"/>
  <c r="O314" i="3"/>
  <c r="Q314" i="3"/>
  <c r="S314" i="3"/>
  <c r="U314" i="3"/>
  <c r="W314" i="3"/>
  <c r="Y314" i="3"/>
  <c r="AA314" i="3"/>
  <c r="AC314" i="3"/>
  <c r="AE314" i="3"/>
  <c r="AG314" i="3"/>
  <c r="AI314" i="3"/>
  <c r="AK314" i="3"/>
  <c r="AM314" i="3"/>
  <c r="AO314" i="3"/>
  <c r="AQ314" i="3"/>
  <c r="AS314" i="3"/>
  <c r="AU314" i="3"/>
  <c r="AW314" i="3"/>
  <c r="AY314" i="3"/>
  <c r="BA314" i="3"/>
  <c r="BC314" i="3"/>
  <c r="BE314" i="3"/>
  <c r="BG314" i="3"/>
  <c r="BI314" i="3"/>
  <c r="N314" i="3"/>
  <c r="P314" i="3"/>
  <c r="R314" i="3"/>
  <c r="T314" i="3"/>
  <c r="V314" i="3"/>
  <c r="X314" i="3"/>
  <c r="Z314" i="3"/>
  <c r="AB314" i="3"/>
  <c r="AD314" i="3"/>
  <c r="AF314" i="3"/>
  <c r="AH314" i="3"/>
  <c r="AJ314" i="3"/>
  <c r="AL314" i="3"/>
  <c r="AN314" i="3"/>
  <c r="AP314" i="3"/>
  <c r="AR314" i="3"/>
  <c r="AT314" i="3"/>
  <c r="AV314" i="3"/>
  <c r="AX314" i="3"/>
  <c r="AZ314" i="3"/>
  <c r="BB314" i="3"/>
  <c r="BD314" i="3"/>
  <c r="BF314" i="3"/>
  <c r="BH314" i="3"/>
  <c r="N315" i="3"/>
  <c r="P315" i="3"/>
  <c r="R315" i="3"/>
  <c r="T315" i="3"/>
  <c r="V315" i="3"/>
  <c r="X315" i="3"/>
  <c r="Z315" i="3"/>
  <c r="AB315" i="3"/>
  <c r="AD315" i="3"/>
  <c r="AF315" i="3"/>
  <c r="AH315" i="3"/>
  <c r="AJ315" i="3"/>
  <c r="AL315" i="3"/>
  <c r="AN315" i="3"/>
  <c r="AP315" i="3"/>
  <c r="AR315" i="3"/>
  <c r="AT315" i="3"/>
  <c r="AV315" i="3"/>
  <c r="AX315" i="3"/>
  <c r="AZ315" i="3"/>
  <c r="BB315" i="3"/>
  <c r="BD315" i="3"/>
  <c r="M315" i="3"/>
  <c r="O315" i="3"/>
  <c r="Q315" i="3"/>
  <c r="S315" i="3"/>
  <c r="U315" i="3"/>
  <c r="W315" i="3"/>
  <c r="Y315" i="3"/>
  <c r="AA315" i="3"/>
  <c r="AC315" i="3"/>
  <c r="AE315" i="3"/>
  <c r="AG315" i="3"/>
  <c r="AI315" i="3"/>
  <c r="AK315" i="3"/>
  <c r="AM315" i="3"/>
  <c r="AO315" i="3"/>
  <c r="AQ315" i="3"/>
  <c r="AU315" i="3"/>
  <c r="AY315" i="3"/>
  <c r="BC315" i="3"/>
  <c r="BF315" i="3"/>
  <c r="BH315" i="3"/>
  <c r="AS315" i="3"/>
  <c r="AW315" i="3"/>
  <c r="BA315" i="3"/>
  <c r="BE315" i="3"/>
  <c r="BG315" i="3"/>
  <c r="BI315" i="3"/>
  <c r="N316" i="3"/>
  <c r="P316" i="3"/>
  <c r="R316" i="3"/>
  <c r="T316" i="3"/>
  <c r="V316" i="3"/>
  <c r="X316" i="3"/>
  <c r="Z316" i="3"/>
  <c r="AB316" i="3"/>
  <c r="AD316" i="3"/>
  <c r="AF316" i="3"/>
  <c r="AH316" i="3"/>
  <c r="AJ316" i="3"/>
  <c r="AL316" i="3"/>
  <c r="AN316" i="3"/>
  <c r="AP316" i="3"/>
  <c r="AR316" i="3"/>
  <c r="AT316" i="3"/>
  <c r="AV316" i="3"/>
  <c r="AX316" i="3"/>
  <c r="AZ316" i="3"/>
  <c r="BB316" i="3"/>
  <c r="BD316" i="3"/>
  <c r="BF316" i="3"/>
  <c r="BH316" i="3"/>
  <c r="M316" i="3"/>
  <c r="O316" i="3"/>
  <c r="Q316" i="3"/>
  <c r="S316" i="3"/>
  <c r="U316" i="3"/>
  <c r="W316" i="3"/>
  <c r="Y316" i="3"/>
  <c r="AA316" i="3"/>
  <c r="AC316" i="3"/>
  <c r="AE316" i="3"/>
  <c r="AG316" i="3"/>
  <c r="AI316" i="3"/>
  <c r="AK316" i="3"/>
  <c r="AM316" i="3"/>
  <c r="AO316" i="3"/>
  <c r="AQ316" i="3"/>
  <c r="AS316" i="3"/>
  <c r="AU316" i="3"/>
  <c r="AW316" i="3"/>
  <c r="AY316" i="3"/>
  <c r="BA316" i="3"/>
  <c r="BC316" i="3"/>
  <c r="BE316" i="3"/>
  <c r="BG316" i="3"/>
  <c r="BI316" i="3"/>
  <c r="M317" i="3"/>
  <c r="O317" i="3"/>
  <c r="Q317" i="3"/>
  <c r="S317" i="3"/>
  <c r="U317" i="3"/>
  <c r="W317" i="3"/>
  <c r="Y317" i="3"/>
  <c r="AA317" i="3"/>
  <c r="AC317" i="3"/>
  <c r="AE317" i="3"/>
  <c r="AG317" i="3"/>
  <c r="AI317" i="3"/>
  <c r="AK317" i="3"/>
  <c r="AM317" i="3"/>
  <c r="AO317" i="3"/>
  <c r="AQ317" i="3"/>
  <c r="AS317" i="3"/>
  <c r="AU317" i="3"/>
  <c r="AW317" i="3"/>
  <c r="AY317" i="3"/>
  <c r="BA317" i="3"/>
  <c r="BC317" i="3"/>
  <c r="BE317" i="3"/>
  <c r="BG317" i="3"/>
  <c r="BI317" i="3"/>
  <c r="N317" i="3"/>
  <c r="P317" i="3"/>
  <c r="R317" i="3"/>
  <c r="T317" i="3"/>
  <c r="V317" i="3"/>
  <c r="X317" i="3"/>
  <c r="Z317" i="3"/>
  <c r="AB317" i="3"/>
  <c r="AD317" i="3"/>
  <c r="AF317" i="3"/>
  <c r="AH317" i="3"/>
  <c r="AJ317" i="3"/>
  <c r="AL317" i="3"/>
  <c r="AN317" i="3"/>
  <c r="AP317" i="3"/>
  <c r="AR317" i="3"/>
  <c r="AT317" i="3"/>
  <c r="AV317" i="3"/>
  <c r="AX317" i="3"/>
  <c r="AZ317" i="3"/>
  <c r="BB317" i="3"/>
  <c r="BD317" i="3"/>
  <c r="BF317" i="3"/>
  <c r="BH317" i="3"/>
  <c r="M318" i="3"/>
  <c r="O318" i="3"/>
  <c r="Q318" i="3"/>
  <c r="S318" i="3"/>
  <c r="U318" i="3"/>
  <c r="W318" i="3"/>
  <c r="Y318" i="3"/>
  <c r="AA318" i="3"/>
  <c r="AC318" i="3"/>
  <c r="AE318" i="3"/>
  <c r="AG318" i="3"/>
  <c r="AI318" i="3"/>
  <c r="AK318" i="3"/>
  <c r="AM318" i="3"/>
  <c r="AO318" i="3"/>
  <c r="AQ318" i="3"/>
  <c r="AS318" i="3"/>
  <c r="AU318" i="3"/>
  <c r="AW318" i="3"/>
  <c r="AY318" i="3"/>
  <c r="BA318" i="3"/>
  <c r="BC318" i="3"/>
  <c r="BE318" i="3"/>
  <c r="BG318" i="3"/>
  <c r="BI318" i="3"/>
  <c r="N318" i="3"/>
  <c r="P318" i="3"/>
  <c r="R318" i="3"/>
  <c r="T318" i="3"/>
  <c r="V318" i="3"/>
  <c r="X318" i="3"/>
  <c r="Z318" i="3"/>
  <c r="AB318" i="3"/>
  <c r="AD318" i="3"/>
  <c r="AF318" i="3"/>
  <c r="AH318" i="3"/>
  <c r="AJ318" i="3"/>
  <c r="AL318" i="3"/>
  <c r="AN318" i="3"/>
  <c r="AP318" i="3"/>
  <c r="AR318" i="3"/>
  <c r="AT318" i="3"/>
  <c r="AV318" i="3"/>
  <c r="AX318" i="3"/>
  <c r="AZ318" i="3"/>
  <c r="BB318" i="3"/>
  <c r="BD318" i="3"/>
  <c r="BF318" i="3"/>
  <c r="BH318" i="3"/>
  <c r="N319" i="3"/>
  <c r="P319" i="3"/>
  <c r="R319" i="3"/>
  <c r="T319" i="3"/>
  <c r="V319" i="3"/>
  <c r="X319" i="3"/>
  <c r="Z319" i="3"/>
  <c r="AB319" i="3"/>
  <c r="AD319" i="3"/>
  <c r="AF319" i="3"/>
  <c r="AH319" i="3"/>
  <c r="AJ319" i="3"/>
  <c r="AL319" i="3"/>
  <c r="AN319" i="3"/>
  <c r="AP319" i="3"/>
  <c r="AR319" i="3"/>
  <c r="AT319" i="3"/>
  <c r="AV319" i="3"/>
  <c r="AX319" i="3"/>
  <c r="AZ319" i="3"/>
  <c r="BB319" i="3"/>
  <c r="BD319" i="3"/>
  <c r="BF319" i="3"/>
  <c r="BH319" i="3"/>
  <c r="M319" i="3"/>
  <c r="O319" i="3"/>
  <c r="Q319" i="3"/>
  <c r="S319" i="3"/>
  <c r="U319" i="3"/>
  <c r="W319" i="3"/>
  <c r="Y319" i="3"/>
  <c r="AA319" i="3"/>
  <c r="AC319" i="3"/>
  <c r="AE319" i="3"/>
  <c r="AG319" i="3"/>
  <c r="AI319" i="3"/>
  <c r="AK319" i="3"/>
  <c r="AM319" i="3"/>
  <c r="AO319" i="3"/>
  <c r="AQ319" i="3"/>
  <c r="AS319" i="3"/>
  <c r="AU319" i="3"/>
  <c r="AW319" i="3"/>
  <c r="AY319" i="3"/>
  <c r="BA319" i="3"/>
  <c r="BC319" i="3"/>
  <c r="BE319" i="3"/>
  <c r="BG319" i="3"/>
  <c r="BI319" i="3"/>
  <c r="N320" i="3"/>
  <c r="P320" i="3"/>
  <c r="R320" i="3"/>
  <c r="T320" i="3"/>
  <c r="V320" i="3"/>
  <c r="X320" i="3"/>
  <c r="Z320" i="3"/>
  <c r="AB320" i="3"/>
  <c r="AD320" i="3"/>
  <c r="AF320" i="3"/>
  <c r="AH320" i="3"/>
  <c r="AJ320" i="3"/>
  <c r="AL320" i="3"/>
  <c r="AN320" i="3"/>
  <c r="AP320" i="3"/>
  <c r="AR320" i="3"/>
  <c r="AT320" i="3"/>
  <c r="AV320" i="3"/>
  <c r="AX320" i="3"/>
  <c r="AZ320" i="3"/>
  <c r="BB320" i="3"/>
  <c r="BD320" i="3"/>
  <c r="BF320" i="3"/>
  <c r="BH320" i="3"/>
  <c r="M320" i="3"/>
  <c r="O320" i="3"/>
  <c r="Q320" i="3"/>
  <c r="S320" i="3"/>
  <c r="U320" i="3"/>
  <c r="W320" i="3"/>
  <c r="Y320" i="3"/>
  <c r="AA320" i="3"/>
  <c r="AC320" i="3"/>
  <c r="AE320" i="3"/>
  <c r="AG320" i="3"/>
  <c r="AI320" i="3"/>
  <c r="AK320" i="3"/>
  <c r="AM320" i="3"/>
  <c r="AO320" i="3"/>
  <c r="AQ320" i="3"/>
  <c r="AS320" i="3"/>
  <c r="AU320" i="3"/>
  <c r="AW320" i="3"/>
  <c r="AY320" i="3"/>
  <c r="BA320" i="3"/>
  <c r="BC320" i="3"/>
  <c r="BE320" i="3"/>
  <c r="BG320" i="3"/>
  <c r="BI320" i="3"/>
  <c r="M321" i="3"/>
  <c r="O321" i="3"/>
  <c r="Q321" i="3"/>
  <c r="S321" i="3"/>
  <c r="U321" i="3"/>
  <c r="W321" i="3"/>
  <c r="Y321" i="3"/>
  <c r="AA321" i="3"/>
  <c r="AC321" i="3"/>
  <c r="AE321" i="3"/>
  <c r="AG321" i="3"/>
  <c r="AI321" i="3"/>
  <c r="AK321" i="3"/>
  <c r="AM321" i="3"/>
  <c r="AO321" i="3"/>
  <c r="AQ321" i="3"/>
  <c r="AS321" i="3"/>
  <c r="AU321" i="3"/>
  <c r="AW321" i="3"/>
  <c r="AY321" i="3"/>
  <c r="BA321" i="3"/>
  <c r="BC321" i="3"/>
  <c r="BE321" i="3"/>
  <c r="BG321" i="3"/>
  <c r="BI321" i="3"/>
  <c r="N321" i="3"/>
  <c r="P321" i="3"/>
  <c r="R321" i="3"/>
  <c r="T321" i="3"/>
  <c r="V321" i="3"/>
  <c r="X321" i="3"/>
  <c r="Z321" i="3"/>
  <c r="AB321" i="3"/>
  <c r="AD321" i="3"/>
  <c r="AF321" i="3"/>
  <c r="AH321" i="3"/>
  <c r="AJ321" i="3"/>
  <c r="AL321" i="3"/>
  <c r="AN321" i="3"/>
  <c r="AP321" i="3"/>
  <c r="AR321" i="3"/>
  <c r="AT321" i="3"/>
  <c r="AV321" i="3"/>
  <c r="AX321" i="3"/>
  <c r="AZ321" i="3"/>
  <c r="BB321" i="3"/>
  <c r="BD321" i="3"/>
  <c r="BF321" i="3"/>
  <c r="BH321" i="3"/>
  <c r="M322" i="3"/>
  <c r="O322" i="3"/>
  <c r="Q322" i="3"/>
  <c r="S322" i="3"/>
  <c r="U322" i="3"/>
  <c r="W322" i="3"/>
  <c r="Y322" i="3"/>
  <c r="AA322" i="3"/>
  <c r="AC322" i="3"/>
  <c r="AE322" i="3"/>
  <c r="AG322" i="3"/>
  <c r="AI322" i="3"/>
  <c r="AK322" i="3"/>
  <c r="AM322" i="3"/>
  <c r="AO322" i="3"/>
  <c r="AQ322" i="3"/>
  <c r="AS322" i="3"/>
  <c r="AU322" i="3"/>
  <c r="AW322" i="3"/>
  <c r="AY322" i="3"/>
  <c r="BA322" i="3"/>
  <c r="BC322" i="3"/>
  <c r="BE322" i="3"/>
  <c r="BG322" i="3"/>
  <c r="BI322" i="3"/>
  <c r="N322" i="3"/>
  <c r="P322" i="3"/>
  <c r="R322" i="3"/>
  <c r="T322" i="3"/>
  <c r="V322" i="3"/>
  <c r="X322" i="3"/>
  <c r="Z322" i="3"/>
  <c r="AB322" i="3"/>
  <c r="AD322" i="3"/>
  <c r="AF322" i="3"/>
  <c r="AH322" i="3"/>
  <c r="AJ322" i="3"/>
  <c r="AL322" i="3"/>
  <c r="AN322" i="3"/>
  <c r="AP322" i="3"/>
  <c r="AR322" i="3"/>
  <c r="AT322" i="3"/>
  <c r="AV322" i="3"/>
  <c r="AX322" i="3"/>
  <c r="AZ322" i="3"/>
  <c r="BB322" i="3"/>
  <c r="BD322" i="3"/>
  <c r="BF322" i="3"/>
  <c r="BH322" i="3"/>
  <c r="N323" i="3"/>
  <c r="P323" i="3"/>
  <c r="R323" i="3"/>
  <c r="T323" i="3"/>
  <c r="V323" i="3"/>
  <c r="X323" i="3"/>
  <c r="Z323" i="3"/>
  <c r="AB323" i="3"/>
  <c r="AD323" i="3"/>
  <c r="AF323" i="3"/>
  <c r="AH323" i="3"/>
  <c r="AJ323" i="3"/>
  <c r="AL323" i="3"/>
  <c r="AN323" i="3"/>
  <c r="AP323" i="3"/>
  <c r="AR323" i="3"/>
  <c r="AT323" i="3"/>
  <c r="AV323" i="3"/>
  <c r="AX323" i="3"/>
  <c r="AZ323" i="3"/>
  <c r="BB323" i="3"/>
  <c r="BD323" i="3"/>
  <c r="BF323" i="3"/>
  <c r="BH323" i="3"/>
  <c r="M323" i="3"/>
  <c r="O323" i="3"/>
  <c r="Q323" i="3"/>
  <c r="S323" i="3"/>
  <c r="U323" i="3"/>
  <c r="W323" i="3"/>
  <c r="Y323" i="3"/>
  <c r="AA323" i="3"/>
  <c r="AC323" i="3"/>
  <c r="AE323" i="3"/>
  <c r="AG323" i="3"/>
  <c r="AI323" i="3"/>
  <c r="AK323" i="3"/>
  <c r="AM323" i="3"/>
  <c r="AO323" i="3"/>
  <c r="AQ323" i="3"/>
  <c r="AS323" i="3"/>
  <c r="AU323" i="3"/>
  <c r="AW323" i="3"/>
  <c r="AY323" i="3"/>
  <c r="BA323" i="3"/>
  <c r="BC323" i="3"/>
  <c r="BE323" i="3"/>
  <c r="BG323" i="3"/>
  <c r="BI323" i="3"/>
  <c r="N324" i="3"/>
  <c r="P324" i="3"/>
  <c r="R324" i="3"/>
  <c r="T324" i="3"/>
  <c r="V324" i="3"/>
  <c r="X324" i="3"/>
  <c r="Z324" i="3"/>
  <c r="AB324" i="3"/>
  <c r="AD324" i="3"/>
  <c r="AF324" i="3"/>
  <c r="AH324" i="3"/>
  <c r="AJ324" i="3"/>
  <c r="AL324" i="3"/>
  <c r="AN324" i="3"/>
  <c r="AP324" i="3"/>
  <c r="AR324" i="3"/>
  <c r="AT324" i="3"/>
  <c r="AV324" i="3"/>
  <c r="AX324" i="3"/>
  <c r="AZ324" i="3"/>
  <c r="BB324" i="3"/>
  <c r="BD324" i="3"/>
  <c r="BF324" i="3"/>
  <c r="BH324" i="3"/>
  <c r="M324" i="3"/>
  <c r="O324" i="3"/>
  <c r="Q324" i="3"/>
  <c r="S324" i="3"/>
  <c r="U324" i="3"/>
  <c r="W324" i="3"/>
  <c r="Y324" i="3"/>
  <c r="AA324" i="3"/>
  <c r="AC324" i="3"/>
  <c r="AE324" i="3"/>
  <c r="AG324" i="3"/>
  <c r="AI324" i="3"/>
  <c r="AK324" i="3"/>
  <c r="AM324" i="3"/>
  <c r="AO324" i="3"/>
  <c r="AQ324" i="3"/>
  <c r="AS324" i="3"/>
  <c r="AU324" i="3"/>
  <c r="AW324" i="3"/>
  <c r="AY324" i="3"/>
  <c r="BA324" i="3"/>
  <c r="BC324" i="3"/>
  <c r="BE324" i="3"/>
  <c r="BG324" i="3"/>
  <c r="BI324" i="3"/>
  <c r="M325" i="3"/>
  <c r="O325" i="3"/>
  <c r="Q325" i="3"/>
  <c r="S325" i="3"/>
  <c r="U325" i="3"/>
  <c r="W325" i="3"/>
  <c r="Y325" i="3"/>
  <c r="AA325" i="3"/>
  <c r="AC325" i="3"/>
  <c r="AE325" i="3"/>
  <c r="AG325" i="3"/>
  <c r="AI325" i="3"/>
  <c r="AK325" i="3"/>
  <c r="AM325" i="3"/>
  <c r="AO325" i="3"/>
  <c r="AQ325" i="3"/>
  <c r="AS325" i="3"/>
  <c r="AU325" i="3"/>
  <c r="AW325" i="3"/>
  <c r="AY325" i="3"/>
  <c r="BA325" i="3"/>
  <c r="BC325" i="3"/>
  <c r="BE325" i="3"/>
  <c r="BG325" i="3"/>
  <c r="BI325" i="3"/>
  <c r="N325" i="3"/>
  <c r="P325" i="3"/>
  <c r="R325" i="3"/>
  <c r="T325" i="3"/>
  <c r="V325" i="3"/>
  <c r="X325" i="3"/>
  <c r="Z325" i="3"/>
  <c r="AB325" i="3"/>
  <c r="AD325" i="3"/>
  <c r="AF325" i="3"/>
  <c r="AH325" i="3"/>
  <c r="AJ325" i="3"/>
  <c r="AL325" i="3"/>
  <c r="AN325" i="3"/>
  <c r="AP325" i="3"/>
  <c r="AR325" i="3"/>
  <c r="AT325" i="3"/>
  <c r="AV325" i="3"/>
  <c r="AX325" i="3"/>
  <c r="AZ325" i="3"/>
  <c r="BB325" i="3"/>
  <c r="BD325" i="3"/>
  <c r="BF325" i="3"/>
  <c r="BH325" i="3"/>
  <c r="M326" i="3"/>
  <c r="O326" i="3"/>
  <c r="Q326" i="3"/>
  <c r="S326" i="3"/>
  <c r="U326" i="3"/>
  <c r="W326" i="3"/>
  <c r="Y326" i="3"/>
  <c r="AA326" i="3"/>
  <c r="AC326" i="3"/>
  <c r="AE326" i="3"/>
  <c r="AG326" i="3"/>
  <c r="AI326" i="3"/>
  <c r="AK326" i="3"/>
  <c r="AM326" i="3"/>
  <c r="AO326" i="3"/>
  <c r="AQ326" i="3"/>
  <c r="AS326" i="3"/>
  <c r="AU326" i="3"/>
  <c r="AW326" i="3"/>
  <c r="AY326" i="3"/>
  <c r="BA326" i="3"/>
  <c r="BC326" i="3"/>
  <c r="BE326" i="3"/>
  <c r="BG326" i="3"/>
  <c r="BI326" i="3"/>
  <c r="N326" i="3"/>
  <c r="P326" i="3"/>
  <c r="R326" i="3"/>
  <c r="T326" i="3"/>
  <c r="V326" i="3"/>
  <c r="X326" i="3"/>
  <c r="Z326" i="3"/>
  <c r="AB326" i="3"/>
  <c r="AD326" i="3"/>
  <c r="AF326" i="3"/>
  <c r="AH326" i="3"/>
  <c r="AJ326" i="3"/>
  <c r="AL326" i="3"/>
  <c r="AN326" i="3"/>
  <c r="AP326" i="3"/>
  <c r="AR326" i="3"/>
  <c r="AT326" i="3"/>
  <c r="AV326" i="3"/>
  <c r="AX326" i="3"/>
  <c r="AZ326" i="3"/>
  <c r="BB326" i="3"/>
  <c r="BD326" i="3"/>
  <c r="BF326" i="3"/>
  <c r="BH326" i="3"/>
  <c r="N327" i="3"/>
  <c r="P327" i="3"/>
  <c r="R327" i="3"/>
  <c r="T327" i="3"/>
  <c r="V327" i="3"/>
  <c r="X327" i="3"/>
  <c r="Z327" i="3"/>
  <c r="AB327" i="3"/>
  <c r="AD327" i="3"/>
  <c r="AF327" i="3"/>
  <c r="AH327" i="3"/>
  <c r="AJ327" i="3"/>
  <c r="AL327" i="3"/>
  <c r="AN327" i="3"/>
  <c r="AP327" i="3"/>
  <c r="AR327" i="3"/>
  <c r="AT327" i="3"/>
  <c r="AV327" i="3"/>
  <c r="AX327" i="3"/>
  <c r="AZ327" i="3"/>
  <c r="BB327" i="3"/>
  <c r="BD327" i="3"/>
  <c r="BF327" i="3"/>
  <c r="BH327" i="3"/>
  <c r="M327" i="3"/>
  <c r="O327" i="3"/>
  <c r="Q327" i="3"/>
  <c r="S327" i="3"/>
  <c r="U327" i="3"/>
  <c r="W327" i="3"/>
  <c r="Y327" i="3"/>
  <c r="AA327" i="3"/>
  <c r="AC327" i="3"/>
  <c r="AE327" i="3"/>
  <c r="AG327" i="3"/>
  <c r="AI327" i="3"/>
  <c r="AK327" i="3"/>
  <c r="AM327" i="3"/>
  <c r="AO327" i="3"/>
  <c r="AQ327" i="3"/>
  <c r="AS327" i="3"/>
  <c r="AU327" i="3"/>
  <c r="AW327" i="3"/>
  <c r="AY327" i="3"/>
  <c r="BA327" i="3"/>
  <c r="BC327" i="3"/>
  <c r="BE327" i="3"/>
  <c r="BG327" i="3"/>
  <c r="BI327" i="3"/>
  <c r="N328" i="3"/>
  <c r="P328" i="3"/>
  <c r="R328" i="3"/>
  <c r="T328" i="3"/>
  <c r="V328" i="3"/>
  <c r="X328" i="3"/>
  <c r="Z328" i="3"/>
  <c r="AB328" i="3"/>
  <c r="AD328" i="3"/>
  <c r="AF328" i="3"/>
  <c r="AH328" i="3"/>
  <c r="AJ328" i="3"/>
  <c r="AL328" i="3"/>
  <c r="AN328" i="3"/>
  <c r="AP328" i="3"/>
  <c r="AR328" i="3"/>
  <c r="AT328" i="3"/>
  <c r="AV328" i="3"/>
  <c r="AX328" i="3"/>
  <c r="AZ328" i="3"/>
  <c r="BB328" i="3"/>
  <c r="BD328" i="3"/>
  <c r="BF328" i="3"/>
  <c r="BH328" i="3"/>
  <c r="M328" i="3"/>
  <c r="O328" i="3"/>
  <c r="Q328" i="3"/>
  <c r="S328" i="3"/>
  <c r="U328" i="3"/>
  <c r="W328" i="3"/>
  <c r="Y328" i="3"/>
  <c r="AA328" i="3"/>
  <c r="AC328" i="3"/>
  <c r="AE328" i="3"/>
  <c r="AG328" i="3"/>
  <c r="AI328" i="3"/>
  <c r="AK328" i="3"/>
  <c r="AM328" i="3"/>
  <c r="AO328" i="3"/>
  <c r="AQ328" i="3"/>
  <c r="AS328" i="3"/>
  <c r="AU328" i="3"/>
  <c r="AW328" i="3"/>
  <c r="AY328" i="3"/>
  <c r="BA328" i="3"/>
  <c r="BC328" i="3"/>
  <c r="BE328" i="3"/>
  <c r="BG328" i="3"/>
  <c r="BI328" i="3"/>
  <c r="M329" i="3"/>
  <c r="O329" i="3"/>
  <c r="Q329" i="3"/>
  <c r="S329" i="3"/>
  <c r="U329" i="3"/>
  <c r="W329" i="3"/>
  <c r="N329" i="3"/>
  <c r="R329" i="3"/>
  <c r="V329" i="3"/>
  <c r="Y329" i="3"/>
  <c r="AA329" i="3"/>
  <c r="AC329" i="3"/>
  <c r="AE329" i="3"/>
  <c r="AG329" i="3"/>
  <c r="AI329" i="3"/>
  <c r="AK329" i="3"/>
  <c r="AM329" i="3"/>
  <c r="AO329" i="3"/>
  <c r="AQ329" i="3"/>
  <c r="AS329" i="3"/>
  <c r="AU329" i="3"/>
  <c r="AW329" i="3"/>
  <c r="AY329" i="3"/>
  <c r="BA329" i="3"/>
  <c r="BC329" i="3"/>
  <c r="BE329" i="3"/>
  <c r="BG329" i="3"/>
  <c r="BI329" i="3"/>
  <c r="P329" i="3"/>
  <c r="T329" i="3"/>
  <c r="X329" i="3"/>
  <c r="Z329" i="3"/>
  <c r="AB329" i="3"/>
  <c r="AD329" i="3"/>
  <c r="AF329" i="3"/>
  <c r="AH329" i="3"/>
  <c r="AJ329" i="3"/>
  <c r="AL329" i="3"/>
  <c r="AN329" i="3"/>
  <c r="AP329" i="3"/>
  <c r="AR329" i="3"/>
  <c r="AT329" i="3"/>
  <c r="AV329" i="3"/>
  <c r="AX329" i="3"/>
  <c r="AZ329" i="3"/>
  <c r="BB329" i="3"/>
  <c r="BD329" i="3"/>
  <c r="BF329" i="3"/>
  <c r="BH329" i="3"/>
  <c r="M330" i="3"/>
  <c r="O330" i="3"/>
  <c r="Q330" i="3"/>
  <c r="S330" i="3"/>
  <c r="U330" i="3"/>
  <c r="W330" i="3"/>
  <c r="Y330" i="3"/>
  <c r="AA330" i="3"/>
  <c r="AC330" i="3"/>
  <c r="AE330" i="3"/>
  <c r="AG330" i="3"/>
  <c r="AI330" i="3"/>
  <c r="AK330" i="3"/>
  <c r="AM330" i="3"/>
  <c r="AO330" i="3"/>
  <c r="AQ330" i="3"/>
  <c r="AS330" i="3"/>
  <c r="AU330" i="3"/>
  <c r="AW330" i="3"/>
  <c r="AY330" i="3"/>
  <c r="BA330" i="3"/>
  <c r="BC330" i="3"/>
  <c r="BE330" i="3"/>
  <c r="BG330" i="3"/>
  <c r="BI330" i="3"/>
  <c r="N330" i="3"/>
  <c r="P330" i="3"/>
  <c r="R330" i="3"/>
  <c r="T330" i="3"/>
  <c r="V330" i="3"/>
  <c r="X330" i="3"/>
  <c r="Z330" i="3"/>
  <c r="AB330" i="3"/>
  <c r="AD330" i="3"/>
  <c r="AF330" i="3"/>
  <c r="AH330" i="3"/>
  <c r="AJ330" i="3"/>
  <c r="AL330" i="3"/>
  <c r="AN330" i="3"/>
  <c r="AP330" i="3"/>
  <c r="AR330" i="3"/>
  <c r="AT330" i="3"/>
  <c r="AV330" i="3"/>
  <c r="AX330" i="3"/>
  <c r="AZ330" i="3"/>
  <c r="BB330" i="3"/>
  <c r="BD330" i="3"/>
  <c r="BF330" i="3"/>
  <c r="BH330" i="3"/>
  <c r="N331" i="3"/>
  <c r="P331" i="3"/>
  <c r="R331" i="3"/>
  <c r="T331" i="3"/>
  <c r="V331" i="3"/>
  <c r="X331" i="3"/>
  <c r="Z331" i="3"/>
  <c r="AB331" i="3"/>
  <c r="AD331" i="3"/>
  <c r="AF331" i="3"/>
  <c r="AH331" i="3"/>
  <c r="AJ331" i="3"/>
  <c r="AL331" i="3"/>
  <c r="AN331" i="3"/>
  <c r="AP331" i="3"/>
  <c r="AR331" i="3"/>
  <c r="AT331" i="3"/>
  <c r="AV331" i="3"/>
  <c r="AX331" i="3"/>
  <c r="AZ331" i="3"/>
  <c r="BB331" i="3"/>
  <c r="BD331" i="3"/>
  <c r="BF331" i="3"/>
  <c r="BH331" i="3"/>
  <c r="M331" i="3"/>
  <c r="O331" i="3"/>
  <c r="Q331" i="3"/>
  <c r="S331" i="3"/>
  <c r="U331" i="3"/>
  <c r="W331" i="3"/>
  <c r="Y331" i="3"/>
  <c r="AA331" i="3"/>
  <c r="AC331" i="3"/>
  <c r="AE331" i="3"/>
  <c r="AG331" i="3"/>
  <c r="AI331" i="3"/>
  <c r="AK331" i="3"/>
  <c r="AM331" i="3"/>
  <c r="AO331" i="3"/>
  <c r="AQ331" i="3"/>
  <c r="AS331" i="3"/>
  <c r="AU331" i="3"/>
  <c r="AW331" i="3"/>
  <c r="AY331" i="3"/>
  <c r="BA331" i="3"/>
  <c r="BC331" i="3"/>
  <c r="BE331" i="3"/>
  <c r="BG331" i="3"/>
  <c r="BI331" i="3"/>
  <c r="N332" i="3"/>
  <c r="P332" i="3"/>
  <c r="R332" i="3"/>
  <c r="T332" i="3"/>
  <c r="V332" i="3"/>
  <c r="X332" i="3"/>
  <c r="Z332" i="3"/>
  <c r="AB332" i="3"/>
  <c r="AD332" i="3"/>
  <c r="AF332" i="3"/>
  <c r="AH332" i="3"/>
  <c r="AJ332" i="3"/>
  <c r="AL332" i="3"/>
  <c r="AN332" i="3"/>
  <c r="AP332" i="3"/>
  <c r="AR332" i="3"/>
  <c r="AT332" i="3"/>
  <c r="AV332" i="3"/>
  <c r="AX332" i="3"/>
  <c r="AZ332" i="3"/>
  <c r="BB332" i="3"/>
  <c r="BD332" i="3"/>
  <c r="BF332" i="3"/>
  <c r="BH332" i="3"/>
  <c r="M332" i="3"/>
  <c r="O332" i="3"/>
  <c r="Q332" i="3"/>
  <c r="S332" i="3"/>
  <c r="U332" i="3"/>
  <c r="W332" i="3"/>
  <c r="Y332" i="3"/>
  <c r="AA332" i="3"/>
  <c r="AC332" i="3"/>
  <c r="AE332" i="3"/>
  <c r="AG332" i="3"/>
  <c r="AI332" i="3"/>
  <c r="AK332" i="3"/>
  <c r="AM332" i="3"/>
  <c r="AO332" i="3"/>
  <c r="AQ332" i="3"/>
  <c r="AS332" i="3"/>
  <c r="AU332" i="3"/>
  <c r="AW332" i="3"/>
  <c r="AY332" i="3"/>
  <c r="BA332" i="3"/>
  <c r="BC332" i="3"/>
  <c r="BE332" i="3"/>
  <c r="BG332" i="3"/>
  <c r="BI332" i="3"/>
  <c r="M337" i="3"/>
  <c r="O337" i="3"/>
  <c r="Q337" i="3"/>
  <c r="S337" i="3"/>
  <c r="U337" i="3"/>
  <c r="W337" i="3"/>
  <c r="Y337" i="3"/>
  <c r="AA337" i="3"/>
  <c r="AC337" i="3"/>
  <c r="AE337" i="3"/>
  <c r="AG337" i="3"/>
  <c r="AI337" i="3"/>
  <c r="AK337" i="3"/>
  <c r="AM337" i="3"/>
  <c r="AO337" i="3"/>
  <c r="AQ337" i="3"/>
  <c r="AS337" i="3"/>
  <c r="AU337" i="3"/>
  <c r="AW337" i="3"/>
  <c r="AY337" i="3"/>
  <c r="BA337" i="3"/>
  <c r="BC337" i="3"/>
  <c r="BE337" i="3"/>
  <c r="BG337" i="3"/>
  <c r="BI337" i="3"/>
  <c r="N337" i="3"/>
  <c r="P337" i="3"/>
  <c r="R337" i="3"/>
  <c r="T337" i="3"/>
  <c r="V337" i="3"/>
  <c r="X337" i="3"/>
  <c r="Z337" i="3"/>
  <c r="AB337" i="3"/>
  <c r="AD337" i="3"/>
  <c r="AF337" i="3"/>
  <c r="AH337" i="3"/>
  <c r="AJ337" i="3"/>
  <c r="AL337" i="3"/>
  <c r="AN337" i="3"/>
  <c r="AP337" i="3"/>
  <c r="AR337" i="3"/>
  <c r="AT337" i="3"/>
  <c r="AV337" i="3"/>
  <c r="AX337" i="3"/>
  <c r="AZ337" i="3"/>
  <c r="BB337" i="3"/>
  <c r="BD337" i="3"/>
  <c r="BF337" i="3"/>
  <c r="BH337" i="3"/>
  <c r="BF333" i="3"/>
  <c r="BB333" i="3"/>
  <c r="AX333" i="3"/>
  <c r="AT333" i="3"/>
  <c r="AP333" i="3"/>
  <c r="AL333" i="3"/>
  <c r="AH333" i="3"/>
  <c r="AD333" i="3"/>
  <c r="Z333" i="3"/>
  <c r="V333" i="3"/>
  <c r="R333" i="3"/>
  <c r="N333" i="3"/>
  <c r="BG333" i="3"/>
  <c r="BC333" i="3"/>
  <c r="AY333" i="3"/>
  <c r="AU333" i="3"/>
  <c r="AQ333" i="3"/>
  <c r="AM333" i="3"/>
  <c r="AI333" i="3"/>
  <c r="AE333" i="3"/>
  <c r="AA333" i="3"/>
  <c r="W333" i="3"/>
  <c r="S333" i="3"/>
  <c r="BN338" i="3"/>
  <c r="L293" i="3"/>
  <c r="L289" i="3"/>
  <c r="L281" i="3"/>
  <c r="L279" i="3"/>
  <c r="L275" i="3"/>
  <c r="K270" i="3"/>
  <c r="K266" i="3"/>
  <c r="M266" i="3" s="1"/>
  <c r="K262" i="3"/>
  <c r="K253" i="3"/>
  <c r="O253" i="3" s="1"/>
  <c r="K150" i="3"/>
  <c r="K149" i="3"/>
  <c r="M149" i="3" s="1"/>
  <c r="K147" i="3"/>
  <c r="K292" i="3"/>
  <c r="M292" i="3" s="1"/>
  <c r="K288" i="3"/>
  <c r="K284" i="3"/>
  <c r="M284" i="3" s="1"/>
  <c r="L280" i="3"/>
  <c r="K278" i="3"/>
  <c r="M278" i="3" s="1"/>
  <c r="K274" i="3"/>
  <c r="K296" i="3"/>
  <c r="K295" i="3"/>
  <c r="K294" i="3"/>
  <c r="L291" i="3"/>
  <c r="K290" i="3"/>
  <c r="M290" i="3" s="1"/>
  <c r="L287" i="3"/>
  <c r="K286" i="3"/>
  <c r="M286" i="3" s="1"/>
  <c r="L283" i="3"/>
  <c r="K282" i="3"/>
  <c r="M282" i="3" s="1"/>
  <c r="L277" i="3"/>
  <c r="K276" i="3"/>
  <c r="N276" i="3" s="1"/>
  <c r="L273" i="3"/>
  <c r="K272" i="3"/>
  <c r="N272" i="3" s="1"/>
  <c r="L269" i="3"/>
  <c r="K268" i="3"/>
  <c r="N268" i="3" s="1"/>
  <c r="L265" i="3"/>
  <c r="K264" i="3"/>
  <c r="N264" i="3" s="1"/>
  <c r="L261" i="3"/>
  <c r="K257" i="3"/>
  <c r="M257" i="3" s="1"/>
  <c r="K146" i="3"/>
  <c r="K145" i="3"/>
  <c r="P145" i="3" s="1"/>
  <c r="K143" i="3"/>
  <c r="K142" i="3"/>
  <c r="M142" i="3" s="1"/>
  <c r="K141" i="3"/>
  <c r="K139" i="3"/>
  <c r="O139" i="3" s="1"/>
  <c r="K138" i="3"/>
  <c r="K137" i="3"/>
  <c r="O137" i="3" s="1"/>
  <c r="K126" i="3"/>
  <c r="K125" i="3"/>
  <c r="P125" i="3" s="1"/>
  <c r="K118" i="3"/>
  <c r="K117" i="3"/>
  <c r="P117" i="3" s="1"/>
  <c r="K260" i="3"/>
  <c r="K259" i="3"/>
  <c r="N259" i="3" s="1"/>
  <c r="L256" i="3"/>
  <c r="K255" i="3"/>
  <c r="N255" i="3" s="1"/>
  <c r="L252" i="3"/>
  <c r="L248" i="3"/>
  <c r="S248" i="3" s="1"/>
  <c r="K248" i="3"/>
  <c r="L185" i="3"/>
  <c r="Q185" i="3" s="1"/>
  <c r="K185" i="3"/>
  <c r="L181" i="3"/>
  <c r="O181" i="3" s="1"/>
  <c r="K181" i="3"/>
  <c r="L177" i="3"/>
  <c r="M177" i="3" s="1"/>
  <c r="K177" i="3"/>
  <c r="L173" i="3"/>
  <c r="AQ173" i="3" s="1"/>
  <c r="K173" i="3"/>
  <c r="L169" i="3"/>
  <c r="AO169" i="3" s="1"/>
  <c r="K169" i="3"/>
  <c r="L165" i="3"/>
  <c r="AM165" i="3" s="1"/>
  <c r="K165" i="3"/>
  <c r="K160" i="3"/>
  <c r="L158" i="3"/>
  <c r="K158" i="3"/>
  <c r="Q158" i="3" s="1"/>
  <c r="L157" i="3"/>
  <c r="K157" i="3"/>
  <c r="P157" i="3" s="1"/>
  <c r="L155" i="3"/>
  <c r="K155" i="3"/>
  <c r="AK155" i="3" s="1"/>
  <c r="L154" i="3"/>
  <c r="K154" i="3"/>
  <c r="M154" i="3" s="1"/>
  <c r="L153" i="3"/>
  <c r="K153" i="3"/>
  <c r="O153" i="3" s="1"/>
  <c r="K148" i="3"/>
  <c r="K144" i="3"/>
  <c r="K140" i="3"/>
  <c r="K136" i="3"/>
  <c r="L135" i="3"/>
  <c r="L134" i="3"/>
  <c r="N134" i="3" s="1"/>
  <c r="K134" i="3"/>
  <c r="L133" i="3"/>
  <c r="S133" i="3" s="1"/>
  <c r="K133" i="3"/>
  <c r="L131" i="3"/>
  <c r="AJ131" i="3" s="1"/>
  <c r="K131" i="3"/>
  <c r="L130" i="3"/>
  <c r="R130" i="3" s="1"/>
  <c r="K130" i="3"/>
  <c r="L129" i="3"/>
  <c r="P129" i="3" s="1"/>
  <c r="K129" i="3"/>
  <c r="K124" i="3"/>
  <c r="L123" i="3"/>
  <c r="L122" i="3"/>
  <c r="M122" i="3" s="1"/>
  <c r="K122" i="3"/>
  <c r="L121" i="3"/>
  <c r="AA121" i="3" s="1"/>
  <c r="K121" i="3"/>
  <c r="K116" i="3"/>
  <c r="L115" i="3"/>
  <c r="M115" i="3" s="1"/>
  <c r="L114" i="3"/>
  <c r="M114" i="3" s="1"/>
  <c r="K114" i="3"/>
  <c r="L113" i="3"/>
  <c r="S113" i="3" s="1"/>
  <c r="K113" i="3"/>
  <c r="L112" i="3"/>
  <c r="Q112" i="3" s="1"/>
  <c r="K112" i="3"/>
  <c r="L111" i="3"/>
  <c r="P111" i="3" s="1"/>
  <c r="K111" i="3"/>
  <c r="L110" i="3"/>
  <c r="N110" i="3" s="1"/>
  <c r="K110" i="3"/>
  <c r="L109" i="3"/>
  <c r="S109" i="3" s="1"/>
  <c r="K109" i="3"/>
  <c r="L108" i="3"/>
  <c r="R108" i="3" s="1"/>
  <c r="K108" i="3"/>
  <c r="L107" i="3"/>
  <c r="P107" i="3" s="1"/>
  <c r="K107" i="3"/>
  <c r="L106" i="3"/>
  <c r="M106" i="3" s="1"/>
  <c r="K106" i="3"/>
  <c r="L105" i="3"/>
  <c r="T105" i="3" s="1"/>
  <c r="K105" i="3"/>
  <c r="L104" i="3"/>
  <c r="Q104" i="3" s="1"/>
  <c r="K104" i="3"/>
  <c r="L103" i="3"/>
  <c r="P103" i="3" s="1"/>
  <c r="K103" i="3"/>
  <c r="L102" i="3"/>
  <c r="N102" i="3" s="1"/>
  <c r="K102" i="3"/>
  <c r="L101" i="3"/>
  <c r="AA101" i="3" s="1"/>
  <c r="K101" i="3"/>
  <c r="AB147" i="3"/>
  <c r="AR147" i="3"/>
  <c r="BH147" i="3"/>
  <c r="AA147" i="3"/>
  <c r="AQ147" i="3"/>
  <c r="BG147" i="3"/>
  <c r="Y143" i="3"/>
  <c r="AO143" i="3"/>
  <c r="BE143" i="3"/>
  <c r="AH143" i="3"/>
  <c r="T143" i="3"/>
  <c r="AZ143" i="3"/>
  <c r="M139" i="3"/>
  <c r="Q139" i="3"/>
  <c r="U139" i="3"/>
  <c r="Y139" i="3"/>
  <c r="AC139" i="3"/>
  <c r="AG139" i="3"/>
  <c r="AK139" i="3"/>
  <c r="AO139" i="3"/>
  <c r="AS139" i="3"/>
  <c r="AW139" i="3"/>
  <c r="BA139" i="3"/>
  <c r="BE139" i="3"/>
  <c r="BI139" i="3"/>
  <c r="P139" i="3"/>
  <c r="T139" i="3"/>
  <c r="X139" i="3"/>
  <c r="AB139" i="3"/>
  <c r="AF139" i="3"/>
  <c r="AJ139" i="3"/>
  <c r="AN139" i="3"/>
  <c r="AR139" i="3"/>
  <c r="AV139" i="3"/>
  <c r="AZ139" i="3"/>
  <c r="BD139" i="3"/>
  <c r="BH139" i="3"/>
  <c r="AG185" i="3"/>
  <c r="P185" i="3"/>
  <c r="AV185" i="3"/>
  <c r="AE181" i="3"/>
  <c r="N181" i="3"/>
  <c r="AT181" i="3"/>
  <c r="AC177" i="3"/>
  <c r="BI177" i="3"/>
  <c r="AR177" i="3"/>
  <c r="AA173" i="3"/>
  <c r="BG173" i="3"/>
  <c r="AP173" i="3"/>
  <c r="Y169" i="3"/>
  <c r="BE169" i="3"/>
  <c r="AN169" i="3"/>
  <c r="W165" i="3"/>
  <c r="BC165" i="3"/>
  <c r="AL165" i="3"/>
  <c r="U155" i="3"/>
  <c r="BA155" i="3"/>
  <c r="AJ155" i="3"/>
  <c r="T131" i="3"/>
  <c r="AZ131" i="3"/>
  <c r="AE131" i="3"/>
  <c r="AU131" i="3"/>
  <c r="M253" i="3"/>
  <c r="Q253" i="3"/>
  <c r="U253" i="3"/>
  <c r="Y253" i="3"/>
  <c r="AC253" i="3"/>
  <c r="AG253" i="3"/>
  <c r="AK253" i="3"/>
  <c r="AO253" i="3"/>
  <c r="AS253" i="3"/>
  <c r="AW253" i="3"/>
  <c r="BA253" i="3"/>
  <c r="BE253" i="3"/>
  <c r="BI253" i="3"/>
  <c r="P253" i="3"/>
  <c r="T253" i="3"/>
  <c r="X253" i="3"/>
  <c r="AB253" i="3"/>
  <c r="AF253" i="3"/>
  <c r="AJ253" i="3"/>
  <c r="AN253" i="3"/>
  <c r="AR253" i="3"/>
  <c r="AV253" i="3"/>
  <c r="AZ253" i="3"/>
  <c r="BD253" i="3"/>
  <c r="BH253" i="3"/>
  <c r="AA248" i="3"/>
  <c r="AQ248" i="3"/>
  <c r="BG248" i="3"/>
  <c r="Z248" i="3"/>
  <c r="AP248" i="3"/>
  <c r="BF248" i="3"/>
  <c r="Y158" i="3"/>
  <c r="AO158" i="3"/>
  <c r="BE158" i="3"/>
  <c r="X158" i="3"/>
  <c r="AN158" i="3"/>
  <c r="BD158" i="3"/>
  <c r="W153" i="3"/>
  <c r="AM153" i="3"/>
  <c r="BC153" i="3"/>
  <c r="V153" i="3"/>
  <c r="AL153" i="3"/>
  <c r="BB153" i="3"/>
  <c r="N150" i="3"/>
  <c r="V150" i="3"/>
  <c r="AD150" i="3"/>
  <c r="AL150" i="3"/>
  <c r="AT150" i="3"/>
  <c r="BB150" i="3"/>
  <c r="M150" i="3"/>
  <c r="U150" i="3"/>
  <c r="AC150" i="3"/>
  <c r="AK150" i="3"/>
  <c r="AS150" i="3"/>
  <c r="BA150" i="3"/>
  <c r="BI150" i="3"/>
  <c r="N145" i="3"/>
  <c r="R145" i="3"/>
  <c r="V145" i="3"/>
  <c r="Z145" i="3"/>
  <c r="AD145" i="3"/>
  <c r="AH145" i="3"/>
  <c r="AL145" i="3"/>
  <c r="AP145" i="3"/>
  <c r="AT145" i="3"/>
  <c r="AX145" i="3"/>
  <c r="BB145" i="3"/>
  <c r="BF145" i="3"/>
  <c r="O145" i="3"/>
  <c r="W145" i="3"/>
  <c r="AE145" i="3"/>
  <c r="AM145" i="3"/>
  <c r="AU145" i="3"/>
  <c r="BC145" i="3"/>
  <c r="M145" i="3"/>
  <c r="U145" i="3"/>
  <c r="AC145" i="3"/>
  <c r="AK145" i="3"/>
  <c r="AS145" i="3"/>
  <c r="BA145" i="3"/>
  <c r="BI145" i="3"/>
  <c r="O142" i="3"/>
  <c r="S142" i="3"/>
  <c r="W142" i="3"/>
  <c r="AA142" i="3"/>
  <c r="AE142" i="3"/>
  <c r="AI142" i="3"/>
  <c r="AM142" i="3"/>
  <c r="AQ142" i="3"/>
  <c r="AU142" i="3"/>
  <c r="AY142" i="3"/>
  <c r="BC142" i="3"/>
  <c r="BG142" i="3"/>
  <c r="N142" i="3"/>
  <c r="R142" i="3"/>
  <c r="V142" i="3"/>
  <c r="Z142" i="3"/>
  <c r="AD142" i="3"/>
  <c r="AH142" i="3"/>
  <c r="AL142" i="3"/>
  <c r="AP142" i="3"/>
  <c r="AT142" i="3"/>
  <c r="AX142" i="3"/>
  <c r="BB142" i="3"/>
  <c r="BF142" i="3"/>
  <c r="M137" i="3"/>
  <c r="Q137" i="3"/>
  <c r="U137" i="3"/>
  <c r="Y137" i="3"/>
  <c r="AC137" i="3"/>
  <c r="AG137" i="3"/>
  <c r="AK137" i="3"/>
  <c r="AO137" i="3"/>
  <c r="AS137" i="3"/>
  <c r="AW137" i="3"/>
  <c r="BA137" i="3"/>
  <c r="BE137" i="3"/>
  <c r="BI137" i="3"/>
  <c r="P137" i="3"/>
  <c r="T137" i="3"/>
  <c r="X137" i="3"/>
  <c r="AB137" i="3"/>
  <c r="AF137" i="3"/>
  <c r="AJ137" i="3"/>
  <c r="AN137" i="3"/>
  <c r="AR137" i="3"/>
  <c r="AV137" i="3"/>
  <c r="AZ137" i="3"/>
  <c r="BD137" i="3"/>
  <c r="BH137" i="3"/>
  <c r="V134" i="3"/>
  <c r="AL134" i="3"/>
  <c r="BB134" i="3"/>
  <c r="U134" i="3"/>
  <c r="AK134" i="3"/>
  <c r="BA134" i="3"/>
  <c r="S101" i="3"/>
  <c r="AI101" i="3"/>
  <c r="AY101" i="3"/>
  <c r="V101" i="3"/>
  <c r="BB101" i="3"/>
  <c r="AN101" i="3"/>
  <c r="BH292" i="3"/>
  <c r="BD292" i="3"/>
  <c r="AZ292" i="3"/>
  <c r="AV292" i="3"/>
  <c r="AR292" i="3"/>
  <c r="AN292" i="3"/>
  <c r="AJ292" i="3"/>
  <c r="AF292" i="3"/>
  <c r="AB292" i="3"/>
  <c r="X292" i="3"/>
  <c r="T292" i="3"/>
  <c r="P292" i="3"/>
  <c r="BH290" i="3"/>
  <c r="BD290" i="3"/>
  <c r="AZ290" i="3"/>
  <c r="AV290" i="3"/>
  <c r="AR290" i="3"/>
  <c r="AN290" i="3"/>
  <c r="AJ290" i="3"/>
  <c r="AF290" i="3"/>
  <c r="AB290" i="3"/>
  <c r="X290" i="3"/>
  <c r="T290" i="3"/>
  <c r="P290" i="3"/>
  <c r="BD288" i="3"/>
  <c r="AV288" i="3"/>
  <c r="AN288" i="3"/>
  <c r="AF288" i="3"/>
  <c r="X288" i="3"/>
  <c r="P288" i="3"/>
  <c r="BH286" i="3"/>
  <c r="BD286" i="3"/>
  <c r="AZ286" i="3"/>
  <c r="AV286" i="3"/>
  <c r="AR286" i="3"/>
  <c r="AN286" i="3"/>
  <c r="AJ286" i="3"/>
  <c r="AF286" i="3"/>
  <c r="AB286" i="3"/>
  <c r="X286" i="3"/>
  <c r="T286" i="3"/>
  <c r="P286" i="3"/>
  <c r="BH284" i="3"/>
  <c r="BD284" i="3"/>
  <c r="AZ284" i="3"/>
  <c r="AV284" i="3"/>
  <c r="AR284" i="3"/>
  <c r="AN284" i="3"/>
  <c r="AJ284" i="3"/>
  <c r="AF284" i="3"/>
  <c r="AB284" i="3"/>
  <c r="X284" i="3"/>
  <c r="T284" i="3"/>
  <c r="P284" i="3"/>
  <c r="BH282" i="3"/>
  <c r="BD282" i="3"/>
  <c r="AZ282" i="3"/>
  <c r="AV282" i="3"/>
  <c r="AR282" i="3"/>
  <c r="AN282" i="3"/>
  <c r="AJ282" i="3"/>
  <c r="AF282" i="3"/>
  <c r="AB282" i="3"/>
  <c r="X282" i="3"/>
  <c r="T282" i="3"/>
  <c r="P282" i="3"/>
  <c r="BH278" i="3"/>
  <c r="BD278" i="3"/>
  <c r="AZ278" i="3"/>
  <c r="AV278" i="3"/>
  <c r="AR278" i="3"/>
  <c r="AN278" i="3"/>
  <c r="AJ278" i="3"/>
  <c r="AF278" i="3"/>
  <c r="AB278" i="3"/>
  <c r="X278" i="3"/>
  <c r="T278" i="3"/>
  <c r="P278" i="3"/>
  <c r="BI276" i="3"/>
  <c r="BE276" i="3"/>
  <c r="BA276" i="3"/>
  <c r="AW276" i="3"/>
  <c r="AS276" i="3"/>
  <c r="AO276" i="3"/>
  <c r="AK276" i="3"/>
  <c r="AG276" i="3"/>
  <c r="AC276" i="3"/>
  <c r="Y276" i="3"/>
  <c r="U276" i="3"/>
  <c r="Q276" i="3"/>
  <c r="M276" i="3"/>
  <c r="BG274" i="3"/>
  <c r="AY274" i="3"/>
  <c r="AQ274" i="3"/>
  <c r="AI274" i="3"/>
  <c r="AA274" i="3"/>
  <c r="S274" i="3"/>
  <c r="BG272" i="3"/>
  <c r="BC272" i="3"/>
  <c r="AY272" i="3"/>
  <c r="AU272" i="3"/>
  <c r="AQ272" i="3"/>
  <c r="AM272" i="3"/>
  <c r="AI272" i="3"/>
  <c r="AE272" i="3"/>
  <c r="AA272" i="3"/>
  <c r="W272" i="3"/>
  <c r="S272" i="3"/>
  <c r="O272" i="3"/>
  <c r="BB270" i="3"/>
  <c r="AT270" i="3"/>
  <c r="AL270" i="3"/>
  <c r="AD270" i="3"/>
  <c r="V270" i="3"/>
  <c r="N270" i="3"/>
  <c r="BI268" i="3"/>
  <c r="BE268" i="3"/>
  <c r="BA268" i="3"/>
  <c r="AW268" i="3"/>
  <c r="AS268" i="3"/>
  <c r="AO268" i="3"/>
  <c r="AK268" i="3"/>
  <c r="AG268" i="3"/>
  <c r="AC268" i="3"/>
  <c r="Y268" i="3"/>
  <c r="U268" i="3"/>
  <c r="Q268" i="3"/>
  <c r="M268" i="3"/>
  <c r="BF266" i="3"/>
  <c r="BB266" i="3"/>
  <c r="AX266" i="3"/>
  <c r="AT266" i="3"/>
  <c r="AP266" i="3"/>
  <c r="AL266" i="3"/>
  <c r="AH266" i="3"/>
  <c r="AD266" i="3"/>
  <c r="Z266" i="3"/>
  <c r="V266" i="3"/>
  <c r="R266" i="3"/>
  <c r="N266" i="3"/>
  <c r="BG264" i="3"/>
  <c r="BC264" i="3"/>
  <c r="AY264" i="3"/>
  <c r="AU264" i="3"/>
  <c r="AQ264" i="3"/>
  <c r="AM264" i="3"/>
  <c r="AI264" i="3"/>
  <c r="AE264" i="3"/>
  <c r="AA264" i="3"/>
  <c r="W264" i="3"/>
  <c r="S264" i="3"/>
  <c r="O264" i="3"/>
  <c r="BB262" i="3"/>
  <c r="AT262" i="3"/>
  <c r="AL262" i="3"/>
  <c r="AD262" i="3"/>
  <c r="V262" i="3"/>
  <c r="N262" i="3"/>
  <c r="BC260" i="3"/>
  <c r="AU260" i="3"/>
  <c r="AM260" i="3"/>
  <c r="AE260" i="3"/>
  <c r="W260" i="3"/>
  <c r="O260" i="3"/>
  <c r="BI259" i="3"/>
  <c r="BE259" i="3"/>
  <c r="BA259" i="3"/>
  <c r="AW259" i="3"/>
  <c r="AS259" i="3"/>
  <c r="AO259" i="3"/>
  <c r="AK259" i="3"/>
  <c r="AG259" i="3"/>
  <c r="AC259" i="3"/>
  <c r="Y259" i="3"/>
  <c r="U259" i="3"/>
  <c r="Q259" i="3"/>
  <c r="M259" i="3"/>
  <c r="BF257" i="3"/>
  <c r="BB257" i="3"/>
  <c r="AX257" i="3"/>
  <c r="AT257" i="3"/>
  <c r="AP257" i="3"/>
  <c r="AL257" i="3"/>
  <c r="AH257" i="3"/>
  <c r="AD257" i="3"/>
  <c r="Z257" i="3"/>
  <c r="V257" i="3"/>
  <c r="R257" i="3"/>
  <c r="N257" i="3"/>
  <c r="BG255" i="3"/>
  <c r="BC255" i="3"/>
  <c r="AY255" i="3"/>
  <c r="AU255" i="3"/>
  <c r="AQ255" i="3"/>
  <c r="AM255" i="3"/>
  <c r="AI255" i="3"/>
  <c r="AE255" i="3"/>
  <c r="AA255" i="3"/>
  <c r="W255" i="3"/>
  <c r="S255" i="3"/>
  <c r="O255" i="3"/>
  <c r="N250" i="3"/>
  <c r="P250" i="3"/>
  <c r="R250" i="3"/>
  <c r="T250" i="3"/>
  <c r="V250" i="3"/>
  <c r="X250" i="3"/>
  <c r="Z250" i="3"/>
  <c r="AB250" i="3"/>
  <c r="AD250" i="3"/>
  <c r="AF250" i="3"/>
  <c r="AH250" i="3"/>
  <c r="AJ250" i="3"/>
  <c r="AL250" i="3"/>
  <c r="AN250" i="3"/>
  <c r="AP250" i="3"/>
  <c r="AR250" i="3"/>
  <c r="AT250" i="3"/>
  <c r="AV250" i="3"/>
  <c r="AX250" i="3"/>
  <c r="AZ250" i="3"/>
  <c r="BB250" i="3"/>
  <c r="BD250" i="3"/>
  <c r="BF250" i="3"/>
  <c r="BH250" i="3"/>
  <c r="M250" i="3"/>
  <c r="O250" i="3"/>
  <c r="Q250" i="3"/>
  <c r="S250" i="3"/>
  <c r="U250" i="3"/>
  <c r="W250" i="3"/>
  <c r="Y250" i="3"/>
  <c r="AA250" i="3"/>
  <c r="AC250" i="3"/>
  <c r="AE250" i="3"/>
  <c r="AG250" i="3"/>
  <c r="AI250" i="3"/>
  <c r="AK250" i="3"/>
  <c r="AM250" i="3"/>
  <c r="AO250" i="3"/>
  <c r="AQ250" i="3"/>
  <c r="AS250" i="3"/>
  <c r="AU250" i="3"/>
  <c r="AW250" i="3"/>
  <c r="AY250" i="3"/>
  <c r="BA250" i="3"/>
  <c r="BC250" i="3"/>
  <c r="BE250" i="3"/>
  <c r="BG250" i="3"/>
  <c r="BI250" i="3"/>
  <c r="X157" i="3"/>
  <c r="AN157" i="3"/>
  <c r="BD157" i="3"/>
  <c r="W157" i="3"/>
  <c r="AM157" i="3"/>
  <c r="BC157" i="3"/>
  <c r="U154" i="3"/>
  <c r="AK154" i="3"/>
  <c r="BA154" i="3"/>
  <c r="T154" i="3"/>
  <c r="AJ154" i="3"/>
  <c r="AZ154" i="3"/>
  <c r="N151" i="3"/>
  <c r="P151" i="3"/>
  <c r="R151" i="3"/>
  <c r="T151" i="3"/>
  <c r="V151" i="3"/>
  <c r="X151" i="3"/>
  <c r="Z151" i="3"/>
  <c r="AB151" i="3"/>
  <c r="AD151" i="3"/>
  <c r="AF151" i="3"/>
  <c r="AH151" i="3"/>
  <c r="AJ151" i="3"/>
  <c r="AL151" i="3"/>
  <c r="AN151" i="3"/>
  <c r="AP151" i="3"/>
  <c r="AR151" i="3"/>
  <c r="AT151" i="3"/>
  <c r="AV151" i="3"/>
  <c r="AX151" i="3"/>
  <c r="AZ151" i="3"/>
  <c r="BB151" i="3"/>
  <c r="BD151" i="3"/>
  <c r="BF151" i="3"/>
  <c r="BH151" i="3"/>
  <c r="M151" i="3"/>
  <c r="O151" i="3"/>
  <c r="Q151" i="3"/>
  <c r="S151" i="3"/>
  <c r="U151" i="3"/>
  <c r="W151" i="3"/>
  <c r="Y151" i="3"/>
  <c r="AA151" i="3"/>
  <c r="AC151" i="3"/>
  <c r="AE151" i="3"/>
  <c r="AG151" i="3"/>
  <c r="AI151" i="3"/>
  <c r="AK151" i="3"/>
  <c r="AM151" i="3"/>
  <c r="AO151" i="3"/>
  <c r="AQ151" i="3"/>
  <c r="AS151" i="3"/>
  <c r="AU151" i="3"/>
  <c r="AW151" i="3"/>
  <c r="AY151" i="3"/>
  <c r="BA151" i="3"/>
  <c r="BC151" i="3"/>
  <c r="BE151" i="3"/>
  <c r="BG151" i="3"/>
  <c r="BI151" i="3"/>
  <c r="O149" i="3"/>
  <c r="S149" i="3"/>
  <c r="W149" i="3"/>
  <c r="AA149" i="3"/>
  <c r="AE149" i="3"/>
  <c r="AI149" i="3"/>
  <c r="AM149" i="3"/>
  <c r="AQ149" i="3"/>
  <c r="AU149" i="3"/>
  <c r="AY149" i="3"/>
  <c r="BC149" i="3"/>
  <c r="BG149" i="3"/>
  <c r="N149" i="3"/>
  <c r="R149" i="3"/>
  <c r="V149" i="3"/>
  <c r="Z149" i="3"/>
  <c r="AD149" i="3"/>
  <c r="AH149" i="3"/>
  <c r="AL149" i="3"/>
  <c r="AP149" i="3"/>
  <c r="AT149" i="3"/>
  <c r="AX149" i="3"/>
  <c r="BB149" i="3"/>
  <c r="BF149" i="3"/>
  <c r="T146" i="3"/>
  <c r="U146" i="3"/>
  <c r="AD146" i="3"/>
  <c r="AL146" i="3"/>
  <c r="AT146" i="3"/>
  <c r="BB146" i="3"/>
  <c r="O146" i="3"/>
  <c r="AA146" i="3"/>
  <c r="AI146" i="3"/>
  <c r="AQ146" i="3"/>
  <c r="AY146" i="3"/>
  <c r="BG146" i="3"/>
  <c r="R141" i="3"/>
  <c r="Z141" i="3"/>
  <c r="AH141" i="3"/>
  <c r="AP141" i="3"/>
  <c r="AX141" i="3"/>
  <c r="BF141" i="3"/>
  <c r="Q141" i="3"/>
  <c r="Y141" i="3"/>
  <c r="AG141" i="3"/>
  <c r="AO141" i="3"/>
  <c r="AW141" i="3"/>
  <c r="BE141" i="3"/>
  <c r="O138" i="3"/>
  <c r="W138" i="3"/>
  <c r="AE138" i="3"/>
  <c r="AM138" i="3"/>
  <c r="AU138" i="3"/>
  <c r="BC138" i="3"/>
  <c r="N138" i="3"/>
  <c r="V138" i="3"/>
  <c r="AD138" i="3"/>
  <c r="AL138" i="3"/>
  <c r="AT138" i="3"/>
  <c r="BB138" i="3"/>
  <c r="N135" i="3"/>
  <c r="V135" i="3"/>
  <c r="AD135" i="3"/>
  <c r="AL135" i="3"/>
  <c r="AT135" i="3"/>
  <c r="BB135" i="3"/>
  <c r="M135" i="3"/>
  <c r="U135" i="3"/>
  <c r="AC135" i="3"/>
  <c r="AK135" i="3"/>
  <c r="AS135" i="3"/>
  <c r="BA135" i="3"/>
  <c r="BI135" i="3"/>
  <c r="AA133" i="3"/>
  <c r="AQ133" i="3"/>
  <c r="BG133" i="3"/>
  <c r="Z133" i="3"/>
  <c r="AP133" i="3"/>
  <c r="BF133" i="3"/>
  <c r="Z130" i="3"/>
  <c r="AP130" i="3"/>
  <c r="BF130" i="3"/>
  <c r="Y130" i="3"/>
  <c r="AO130" i="3"/>
  <c r="BE130" i="3"/>
  <c r="X129" i="3"/>
  <c r="AN129" i="3"/>
  <c r="BD129" i="3"/>
  <c r="W129" i="3"/>
  <c r="AM129" i="3"/>
  <c r="BC129" i="3"/>
  <c r="M127" i="3"/>
  <c r="O127" i="3"/>
  <c r="Q127" i="3"/>
  <c r="S127" i="3"/>
  <c r="U127" i="3"/>
  <c r="W127" i="3"/>
  <c r="Y127" i="3"/>
  <c r="AA127" i="3"/>
  <c r="AC127" i="3"/>
  <c r="AE127" i="3"/>
  <c r="AG127" i="3"/>
  <c r="AI127" i="3"/>
  <c r="AK127" i="3"/>
  <c r="AM127" i="3"/>
  <c r="AO127" i="3"/>
  <c r="AQ127" i="3"/>
  <c r="AS127" i="3"/>
  <c r="AU127" i="3"/>
  <c r="AW127" i="3"/>
  <c r="AY127" i="3"/>
  <c r="BA127" i="3"/>
  <c r="BC127" i="3"/>
  <c r="BE127" i="3"/>
  <c r="BG127" i="3"/>
  <c r="BI127" i="3"/>
  <c r="N127" i="3"/>
  <c r="P127" i="3"/>
  <c r="R127" i="3"/>
  <c r="T127" i="3"/>
  <c r="V127" i="3"/>
  <c r="X127" i="3"/>
  <c r="Z127" i="3"/>
  <c r="AB127" i="3"/>
  <c r="AD127" i="3"/>
  <c r="AF127" i="3"/>
  <c r="AH127" i="3"/>
  <c r="AJ127" i="3"/>
  <c r="AL127" i="3"/>
  <c r="AN127" i="3"/>
  <c r="AP127" i="3"/>
  <c r="AR127" i="3"/>
  <c r="AT127" i="3"/>
  <c r="AV127" i="3"/>
  <c r="AX127" i="3"/>
  <c r="AZ127" i="3"/>
  <c r="BB127" i="3"/>
  <c r="BD127" i="3"/>
  <c r="BF127" i="3"/>
  <c r="BH127" i="3"/>
  <c r="S126" i="3"/>
  <c r="AA126" i="3"/>
  <c r="AI126" i="3"/>
  <c r="AQ126" i="3"/>
  <c r="AY126" i="3"/>
  <c r="BG126" i="3"/>
  <c r="R126" i="3"/>
  <c r="Z126" i="3"/>
  <c r="AH126" i="3"/>
  <c r="AP126" i="3"/>
  <c r="AX126" i="3"/>
  <c r="BF126" i="3"/>
  <c r="N125" i="3"/>
  <c r="R125" i="3"/>
  <c r="V125" i="3"/>
  <c r="Z125" i="3"/>
  <c r="AD125" i="3"/>
  <c r="AH125" i="3"/>
  <c r="AL125" i="3"/>
  <c r="AP125" i="3"/>
  <c r="AT125" i="3"/>
  <c r="AX125" i="3"/>
  <c r="BB125" i="3"/>
  <c r="BF125" i="3"/>
  <c r="M125" i="3"/>
  <c r="Q125" i="3"/>
  <c r="U125" i="3"/>
  <c r="Y125" i="3"/>
  <c r="AC125" i="3"/>
  <c r="AG125" i="3"/>
  <c r="AK125" i="3"/>
  <c r="AO125" i="3"/>
  <c r="AS125" i="3"/>
  <c r="AW125" i="3"/>
  <c r="BA125" i="3"/>
  <c r="BE125" i="3"/>
  <c r="BI125" i="3"/>
  <c r="O123" i="3"/>
  <c r="W123" i="3"/>
  <c r="AE123" i="3"/>
  <c r="AM123" i="3"/>
  <c r="AU123" i="3"/>
  <c r="BC123" i="3"/>
  <c r="N123" i="3"/>
  <c r="V123" i="3"/>
  <c r="AD123" i="3"/>
  <c r="AL123" i="3"/>
  <c r="AT123" i="3"/>
  <c r="BB123" i="3"/>
  <c r="U122" i="3"/>
  <c r="AK122" i="3"/>
  <c r="BA122" i="3"/>
  <c r="T122" i="3"/>
  <c r="AJ122" i="3"/>
  <c r="AZ122" i="3"/>
  <c r="S121" i="3"/>
  <c r="AI121" i="3"/>
  <c r="AY121" i="3"/>
  <c r="R121" i="3"/>
  <c r="AH121" i="3"/>
  <c r="AX121" i="3"/>
  <c r="M119" i="3"/>
  <c r="O119" i="3"/>
  <c r="Q119" i="3"/>
  <c r="S119" i="3"/>
  <c r="U119" i="3"/>
  <c r="W119" i="3"/>
  <c r="Y119" i="3"/>
  <c r="AA119" i="3"/>
  <c r="P119" i="3"/>
  <c r="T119" i="3"/>
  <c r="X119" i="3"/>
  <c r="AB119" i="3"/>
  <c r="AD119" i="3"/>
  <c r="AF119" i="3"/>
  <c r="AH119" i="3"/>
  <c r="AJ119" i="3"/>
  <c r="AL119" i="3"/>
  <c r="AN119" i="3"/>
  <c r="AP119" i="3"/>
  <c r="AR119" i="3"/>
  <c r="AT119" i="3"/>
  <c r="AV119" i="3"/>
  <c r="AX119" i="3"/>
  <c r="AZ119" i="3"/>
  <c r="BB119" i="3"/>
  <c r="BD119" i="3"/>
  <c r="BF119" i="3"/>
  <c r="BH119" i="3"/>
  <c r="N119" i="3"/>
  <c r="R119" i="3"/>
  <c r="V119" i="3"/>
  <c r="Z119" i="3"/>
  <c r="AC119" i="3"/>
  <c r="AE119" i="3"/>
  <c r="AG119" i="3"/>
  <c r="AI119" i="3"/>
  <c r="AK119" i="3"/>
  <c r="AM119" i="3"/>
  <c r="AO119" i="3"/>
  <c r="AQ119" i="3"/>
  <c r="AS119" i="3"/>
  <c r="AU119" i="3"/>
  <c r="AW119" i="3"/>
  <c r="AY119" i="3"/>
  <c r="BA119" i="3"/>
  <c r="BC119" i="3"/>
  <c r="BE119" i="3"/>
  <c r="BG119" i="3"/>
  <c r="BI119" i="3"/>
  <c r="O118" i="3"/>
  <c r="W118" i="3"/>
  <c r="AE118" i="3"/>
  <c r="AM118" i="3"/>
  <c r="AU118" i="3"/>
  <c r="BC118" i="3"/>
  <c r="N118" i="3"/>
  <c r="V118" i="3"/>
  <c r="AD118" i="3"/>
  <c r="AP118" i="3"/>
  <c r="BF118" i="3"/>
  <c r="AV118" i="3"/>
  <c r="BD118" i="3"/>
  <c r="N117" i="3"/>
  <c r="R117" i="3"/>
  <c r="V117" i="3"/>
  <c r="Z117" i="3"/>
  <c r="AD117" i="3"/>
  <c r="AH117" i="3"/>
  <c r="AL117" i="3"/>
  <c r="AP117" i="3"/>
  <c r="AT117" i="3"/>
  <c r="AX117" i="3"/>
  <c r="BB117" i="3"/>
  <c r="BF117" i="3"/>
  <c r="M117" i="3"/>
  <c r="Q117" i="3"/>
  <c r="U117" i="3"/>
  <c r="Y117" i="3"/>
  <c r="AC117" i="3"/>
  <c r="AG117" i="3"/>
  <c r="AK117" i="3"/>
  <c r="AO117" i="3"/>
  <c r="AS117" i="3"/>
  <c r="AW117" i="3"/>
  <c r="BA117" i="3"/>
  <c r="BE117" i="3"/>
  <c r="BI117" i="3"/>
  <c r="O115" i="3"/>
  <c r="S115" i="3"/>
  <c r="W115" i="3"/>
  <c r="AA115" i="3"/>
  <c r="AE115" i="3"/>
  <c r="AI115" i="3"/>
  <c r="AM115" i="3"/>
  <c r="AQ115" i="3"/>
  <c r="AU115" i="3"/>
  <c r="AY115" i="3"/>
  <c r="BC115" i="3"/>
  <c r="BG115" i="3"/>
  <c r="N115" i="3"/>
  <c r="R115" i="3"/>
  <c r="V115" i="3"/>
  <c r="Z115" i="3"/>
  <c r="AD115" i="3"/>
  <c r="AH115" i="3"/>
  <c r="AL115" i="3"/>
  <c r="AP115" i="3"/>
  <c r="AT115" i="3"/>
  <c r="AX115" i="3"/>
  <c r="BB115" i="3"/>
  <c r="BF115" i="3"/>
  <c r="Q114" i="3"/>
  <c r="Y114" i="3"/>
  <c r="AG114" i="3"/>
  <c r="AO114" i="3"/>
  <c r="AW114" i="3"/>
  <c r="BE114" i="3"/>
  <c r="P114" i="3"/>
  <c r="X114" i="3"/>
  <c r="AF114" i="3"/>
  <c r="AN114" i="3"/>
  <c r="AV114" i="3"/>
  <c r="BD114" i="3"/>
  <c r="O113" i="3"/>
  <c r="W113" i="3"/>
  <c r="AE113" i="3"/>
  <c r="AM113" i="3"/>
  <c r="AU113" i="3"/>
  <c r="BC113" i="3"/>
  <c r="N113" i="3"/>
  <c r="V113" i="3"/>
  <c r="AD113" i="3"/>
  <c r="AL113" i="3"/>
  <c r="AT113" i="3"/>
  <c r="BB113" i="3"/>
  <c r="M112" i="3"/>
  <c r="U112" i="3"/>
  <c r="AC112" i="3"/>
  <c r="N112" i="3"/>
  <c r="AD112" i="3"/>
  <c r="AO112" i="3"/>
  <c r="AW112" i="3"/>
  <c r="BE112" i="3"/>
  <c r="T112" i="3"/>
  <c r="AJ112" i="3"/>
  <c r="AR112" i="3"/>
  <c r="AZ112" i="3"/>
  <c r="BH112" i="3"/>
  <c r="T111" i="3"/>
  <c r="AB111" i="3"/>
  <c r="AJ111" i="3"/>
  <c r="AR111" i="3"/>
  <c r="AZ111" i="3"/>
  <c r="BH111" i="3"/>
  <c r="AA111" i="3"/>
  <c r="AQ111" i="3"/>
  <c r="BG111" i="3"/>
  <c r="Y111" i="3"/>
  <c r="AO111" i="3"/>
  <c r="BE111" i="3"/>
  <c r="R110" i="3"/>
  <c r="Z110" i="3"/>
  <c r="AH110" i="3"/>
  <c r="AP110" i="3"/>
  <c r="AX110" i="3"/>
  <c r="BF110" i="3"/>
  <c r="Q110" i="3"/>
  <c r="Y110" i="3"/>
  <c r="AG110" i="3"/>
  <c r="AO110" i="3"/>
  <c r="AW110" i="3"/>
  <c r="AY110" i="3"/>
  <c r="O109" i="3"/>
  <c r="W109" i="3"/>
  <c r="AE109" i="3"/>
  <c r="AM109" i="3"/>
  <c r="AU109" i="3"/>
  <c r="BC109" i="3"/>
  <c r="N109" i="3"/>
  <c r="V109" i="3"/>
  <c r="AD109" i="3"/>
  <c r="AL109" i="3"/>
  <c r="AT109" i="3"/>
  <c r="BB109" i="3"/>
  <c r="N108" i="3"/>
  <c r="V108" i="3"/>
  <c r="AD108" i="3"/>
  <c r="AL108" i="3"/>
  <c r="AT108" i="3"/>
  <c r="BB108" i="3"/>
  <c r="M108" i="3"/>
  <c r="U108" i="3"/>
  <c r="AC108" i="3"/>
  <c r="AK108" i="3"/>
  <c r="AS108" i="3"/>
  <c r="BA108" i="3"/>
  <c r="BI108" i="3"/>
  <c r="T107" i="3"/>
  <c r="AB107" i="3"/>
  <c r="AJ107" i="3"/>
  <c r="AR107" i="3"/>
  <c r="AZ107" i="3"/>
  <c r="BH107" i="3"/>
  <c r="S107" i="3"/>
  <c r="AA107" i="3"/>
  <c r="AI107" i="3"/>
  <c r="AQ107" i="3"/>
  <c r="AY107" i="3"/>
  <c r="BG107" i="3"/>
  <c r="Q106" i="3"/>
  <c r="V106" i="3"/>
  <c r="AD106" i="3"/>
  <c r="AL106" i="3"/>
  <c r="AT106" i="3"/>
  <c r="BB106" i="3"/>
  <c r="N106" i="3"/>
  <c r="Y106" i="3"/>
  <c r="AG106" i="3"/>
  <c r="AO106" i="3"/>
  <c r="AW106" i="3"/>
  <c r="BE106" i="3"/>
  <c r="P105" i="3"/>
  <c r="O105" i="3"/>
  <c r="W105" i="3"/>
  <c r="AE105" i="3"/>
  <c r="AM105" i="3"/>
  <c r="AU105" i="3"/>
  <c r="BC105" i="3"/>
  <c r="V105" i="3"/>
  <c r="AL105" i="3"/>
  <c r="BB105" i="3"/>
  <c r="AF105" i="3"/>
  <c r="AV105" i="3"/>
  <c r="M104" i="3"/>
  <c r="U104" i="3"/>
  <c r="AC104" i="3"/>
  <c r="R104" i="3"/>
  <c r="AH104" i="3"/>
  <c r="AP104" i="3"/>
  <c r="AX104" i="3"/>
  <c r="BF104" i="3"/>
  <c r="X104" i="3"/>
  <c r="AK104" i="3"/>
  <c r="AS104" i="3"/>
  <c r="BA104" i="3"/>
  <c r="BI104" i="3"/>
  <c r="T103" i="3"/>
  <c r="AB103" i="3"/>
  <c r="AJ103" i="3"/>
  <c r="AR103" i="3"/>
  <c r="AZ103" i="3"/>
  <c r="BH103" i="3"/>
  <c r="AA103" i="3"/>
  <c r="AQ103" i="3"/>
  <c r="BG103" i="3"/>
  <c r="Y103" i="3"/>
  <c r="AO103" i="3"/>
  <c r="BE103" i="3"/>
  <c r="R102" i="3"/>
  <c r="Z102" i="3"/>
  <c r="AH102" i="3"/>
  <c r="AP102" i="3"/>
  <c r="AX102" i="3"/>
  <c r="BF102" i="3"/>
  <c r="U102" i="3"/>
  <c r="AK102" i="3"/>
  <c r="BA102" i="3"/>
  <c r="S102" i="3"/>
  <c r="AI102" i="3"/>
  <c r="AY102" i="3"/>
  <c r="L296" i="3"/>
  <c r="M296" i="3" s="1"/>
  <c r="L295" i="3"/>
  <c r="BG295" i="3" s="1"/>
  <c r="L294" i="3"/>
  <c r="M294" i="3" s="1"/>
  <c r="K293" i="3"/>
  <c r="K291" i="3"/>
  <c r="K289" i="3"/>
  <c r="K287" i="3"/>
  <c r="K285" i="3"/>
  <c r="K283" i="3"/>
  <c r="K281" i="3"/>
  <c r="K280" i="3"/>
  <c r="K279" i="3"/>
  <c r="K277" i="3"/>
  <c r="K275" i="3"/>
  <c r="K273" i="3"/>
  <c r="K271" i="3"/>
  <c r="K269" i="3"/>
  <c r="K267" i="3"/>
  <c r="K265" i="3"/>
  <c r="K263" i="3"/>
  <c r="K261" i="3"/>
  <c r="K258" i="3"/>
  <c r="K256" i="3"/>
  <c r="K254" i="3"/>
  <c r="K252" i="3"/>
  <c r="K251" i="3"/>
  <c r="K249" i="3"/>
  <c r="K247" i="3"/>
  <c r="L246" i="3"/>
  <c r="P246" i="3" s="1"/>
  <c r="L245" i="3"/>
  <c r="K245" i="3"/>
  <c r="L244" i="3"/>
  <c r="K244" i="3"/>
  <c r="L243" i="3"/>
  <c r="K243" i="3"/>
  <c r="L242" i="3"/>
  <c r="K242" i="3"/>
  <c r="L241" i="3"/>
  <c r="K241" i="3"/>
  <c r="L240" i="3"/>
  <c r="K240" i="3"/>
  <c r="L239" i="3"/>
  <c r="K239" i="3"/>
  <c r="L238" i="3"/>
  <c r="K238" i="3"/>
  <c r="L237" i="3"/>
  <c r="K237" i="3"/>
  <c r="L236" i="3"/>
  <c r="K236" i="3"/>
  <c r="L235" i="3"/>
  <c r="K235" i="3"/>
  <c r="L234" i="3"/>
  <c r="K234" i="3"/>
  <c r="L233" i="3"/>
  <c r="K233" i="3"/>
  <c r="L232" i="3"/>
  <c r="K232" i="3"/>
  <c r="L231" i="3"/>
  <c r="K231" i="3"/>
  <c r="L230" i="3"/>
  <c r="K230" i="3"/>
  <c r="L229" i="3"/>
  <c r="K229" i="3"/>
  <c r="L228" i="3"/>
  <c r="K228" i="3"/>
  <c r="L227" i="3"/>
  <c r="K227" i="3"/>
  <c r="L226" i="3"/>
  <c r="K226" i="3"/>
  <c r="L225" i="3"/>
  <c r="K225" i="3"/>
  <c r="L224" i="3"/>
  <c r="K224" i="3"/>
  <c r="L223" i="3"/>
  <c r="K223" i="3"/>
  <c r="L222" i="3"/>
  <c r="K222" i="3"/>
  <c r="L221" i="3"/>
  <c r="K221" i="3"/>
  <c r="L220" i="3"/>
  <c r="K220" i="3"/>
  <c r="L219" i="3"/>
  <c r="K219" i="3"/>
  <c r="L218" i="3"/>
  <c r="K218" i="3"/>
  <c r="L217" i="3"/>
  <c r="K217" i="3"/>
  <c r="L216" i="3"/>
  <c r="K216" i="3"/>
  <c r="L215" i="3"/>
  <c r="K215" i="3"/>
  <c r="L214" i="3"/>
  <c r="K214" i="3"/>
  <c r="L213" i="3"/>
  <c r="K213" i="3"/>
  <c r="L212" i="3"/>
  <c r="K212" i="3"/>
  <c r="L211" i="3"/>
  <c r="K211" i="3"/>
  <c r="L210" i="3"/>
  <c r="K210" i="3"/>
  <c r="L209" i="3"/>
  <c r="K209" i="3"/>
  <c r="L208" i="3"/>
  <c r="K208" i="3"/>
  <c r="L207" i="3"/>
  <c r="K207" i="3"/>
  <c r="L206" i="3"/>
  <c r="K206" i="3"/>
  <c r="L205" i="3"/>
  <c r="K205" i="3"/>
  <c r="L204" i="3"/>
  <c r="K204" i="3"/>
  <c r="L203" i="3"/>
  <c r="K203" i="3"/>
  <c r="L202" i="3"/>
  <c r="K202" i="3"/>
  <c r="L201" i="3"/>
  <c r="K201" i="3"/>
  <c r="L200" i="3"/>
  <c r="K200" i="3"/>
  <c r="L199" i="3"/>
  <c r="K199" i="3"/>
  <c r="L198" i="3"/>
  <c r="K198" i="3"/>
  <c r="L197" i="3"/>
  <c r="K197" i="3"/>
  <c r="L196" i="3"/>
  <c r="K196" i="3"/>
  <c r="L195" i="3"/>
  <c r="K195" i="3"/>
  <c r="L194" i="3"/>
  <c r="K194" i="3"/>
  <c r="L193" i="3"/>
  <c r="K193" i="3"/>
  <c r="L192" i="3"/>
  <c r="K192" i="3"/>
  <c r="L191" i="3"/>
  <c r="K191" i="3"/>
  <c r="L190" i="3"/>
  <c r="K190" i="3"/>
  <c r="L189" i="3"/>
  <c r="K189" i="3"/>
  <c r="L188" i="3"/>
  <c r="K188" i="3"/>
  <c r="L187" i="3"/>
  <c r="K187" i="3"/>
  <c r="L186" i="3"/>
  <c r="K186" i="3"/>
  <c r="L182" i="3"/>
  <c r="K182" i="3"/>
  <c r="L178" i="3"/>
  <c r="K178" i="3"/>
  <c r="L174" i="3"/>
  <c r="K174" i="3"/>
  <c r="L170" i="3"/>
  <c r="K170" i="3"/>
  <c r="L166" i="3"/>
  <c r="K166" i="3"/>
  <c r="L162" i="3"/>
  <c r="K162" i="3"/>
  <c r="L161" i="3"/>
  <c r="K161" i="3"/>
  <c r="K159" i="3"/>
  <c r="L156" i="3"/>
  <c r="M156" i="3" s="1"/>
  <c r="L152" i="3"/>
  <c r="O152" i="3" s="1"/>
  <c r="L148" i="3"/>
  <c r="L144" i="3"/>
  <c r="L140" i="3"/>
  <c r="L136" i="3"/>
  <c r="L132" i="3"/>
  <c r="P132" i="3" s="1"/>
  <c r="L128" i="3"/>
  <c r="N128" i="3" s="1"/>
  <c r="L124" i="3"/>
  <c r="O124" i="3" s="1"/>
  <c r="L120" i="3"/>
  <c r="O120" i="3" s="1"/>
  <c r="L116" i="3"/>
  <c r="M116" i="3" s="1"/>
  <c r="BC296" i="3"/>
  <c r="AU296" i="3"/>
  <c r="AM296" i="3"/>
  <c r="AE296" i="3"/>
  <c r="W296" i="3"/>
  <c r="O296" i="3"/>
  <c r="BH295" i="3"/>
  <c r="BD295" i="3"/>
  <c r="AZ295" i="3"/>
  <c r="AV295" i="3"/>
  <c r="AR295" i="3"/>
  <c r="AN295" i="3"/>
  <c r="AJ295" i="3"/>
  <c r="AF295" i="3"/>
  <c r="AB295" i="3"/>
  <c r="X295" i="3"/>
  <c r="T295" i="3"/>
  <c r="P295" i="3"/>
  <c r="BE294" i="3"/>
  <c r="AW294" i="3"/>
  <c r="AO294" i="3"/>
  <c r="AG294" i="3"/>
  <c r="Y294" i="3"/>
  <c r="Q294" i="3"/>
  <c r="BG292" i="3"/>
  <c r="BC292" i="3"/>
  <c r="AY292" i="3"/>
  <c r="AU292" i="3"/>
  <c r="AQ292" i="3"/>
  <c r="AM292" i="3"/>
  <c r="AI292" i="3"/>
  <c r="AE292" i="3"/>
  <c r="AA292" i="3"/>
  <c r="W292" i="3"/>
  <c r="S292" i="3"/>
  <c r="O292" i="3"/>
  <c r="BG290" i="3"/>
  <c r="BC290" i="3"/>
  <c r="AY290" i="3"/>
  <c r="AU290" i="3"/>
  <c r="AQ290" i="3"/>
  <c r="AM290" i="3"/>
  <c r="AI290" i="3"/>
  <c r="AE290" i="3"/>
  <c r="AA290" i="3"/>
  <c r="W290" i="3"/>
  <c r="S290" i="3"/>
  <c r="O290" i="3"/>
  <c r="BG288" i="3"/>
  <c r="BC288" i="3"/>
  <c r="AY288" i="3"/>
  <c r="AU288" i="3"/>
  <c r="AQ288" i="3"/>
  <c r="AM288" i="3"/>
  <c r="AI288" i="3"/>
  <c r="AE288" i="3"/>
  <c r="AA288" i="3"/>
  <c r="W288" i="3"/>
  <c r="S288" i="3"/>
  <c r="O288" i="3"/>
  <c r="BG286" i="3"/>
  <c r="BC286" i="3"/>
  <c r="AY286" i="3"/>
  <c r="AU286" i="3"/>
  <c r="AQ286" i="3"/>
  <c r="AM286" i="3"/>
  <c r="AI286" i="3"/>
  <c r="AE286" i="3"/>
  <c r="AA286" i="3"/>
  <c r="W286" i="3"/>
  <c r="S286" i="3"/>
  <c r="O286" i="3"/>
  <c r="BG284" i="3"/>
  <c r="BC284" i="3"/>
  <c r="AY284" i="3"/>
  <c r="AU284" i="3"/>
  <c r="AQ284" i="3"/>
  <c r="AM284" i="3"/>
  <c r="AI284" i="3"/>
  <c r="AE284" i="3"/>
  <c r="AA284" i="3"/>
  <c r="W284" i="3"/>
  <c r="S284" i="3"/>
  <c r="O284" i="3"/>
  <c r="BG282" i="3"/>
  <c r="BC282" i="3"/>
  <c r="AY282" i="3"/>
  <c r="AU282" i="3"/>
  <c r="AQ282" i="3"/>
  <c r="AM282" i="3"/>
  <c r="AI282" i="3"/>
  <c r="AE282" i="3"/>
  <c r="AA282" i="3"/>
  <c r="W282" i="3"/>
  <c r="S282" i="3"/>
  <c r="O282" i="3"/>
  <c r="BG278" i="3"/>
  <c r="BC278" i="3"/>
  <c r="AY278" i="3"/>
  <c r="AU278" i="3"/>
  <c r="AQ278" i="3"/>
  <c r="AM278" i="3"/>
  <c r="AI278" i="3"/>
  <c r="AE278" i="3"/>
  <c r="AA278" i="3"/>
  <c r="W278" i="3"/>
  <c r="S278" i="3"/>
  <c r="O278" i="3"/>
  <c r="BF276" i="3"/>
  <c r="BB276" i="3"/>
  <c r="AX276" i="3"/>
  <c r="AT276" i="3"/>
  <c r="AP276" i="3"/>
  <c r="AL276" i="3"/>
  <c r="AH276" i="3"/>
  <c r="AD276" i="3"/>
  <c r="Z276" i="3"/>
  <c r="V276" i="3"/>
  <c r="R276" i="3"/>
  <c r="BH274" i="3"/>
  <c r="BF274" i="3"/>
  <c r="BD274" i="3"/>
  <c r="BB274" i="3"/>
  <c r="AZ274" i="3"/>
  <c r="AX274" i="3"/>
  <c r="AV274" i="3"/>
  <c r="AT274" i="3"/>
  <c r="AR274" i="3"/>
  <c r="AP274" i="3"/>
  <c r="AN274" i="3"/>
  <c r="AL274" i="3"/>
  <c r="AJ274" i="3"/>
  <c r="AH274" i="3"/>
  <c r="AF274" i="3"/>
  <c r="AD274" i="3"/>
  <c r="AB274" i="3"/>
  <c r="Z274" i="3"/>
  <c r="X274" i="3"/>
  <c r="V274" i="3"/>
  <c r="T274" i="3"/>
  <c r="R274" i="3"/>
  <c r="P274" i="3"/>
  <c r="BF272" i="3"/>
  <c r="BB272" i="3"/>
  <c r="AX272" i="3"/>
  <c r="AT272" i="3"/>
  <c r="AP272" i="3"/>
  <c r="AL272" i="3"/>
  <c r="AH272" i="3"/>
  <c r="AD272" i="3"/>
  <c r="Z272" i="3"/>
  <c r="V272" i="3"/>
  <c r="R272" i="3"/>
  <c r="BI270" i="3"/>
  <c r="BG270" i="3"/>
  <c r="BE270" i="3"/>
  <c r="BC270" i="3"/>
  <c r="BA270" i="3"/>
  <c r="AY270" i="3"/>
  <c r="AW270" i="3"/>
  <c r="AU270" i="3"/>
  <c r="AS270" i="3"/>
  <c r="AQ270" i="3"/>
  <c r="AO270" i="3"/>
  <c r="AM270" i="3"/>
  <c r="AK270" i="3"/>
  <c r="AI270" i="3"/>
  <c r="AG270" i="3"/>
  <c r="AE270" i="3"/>
  <c r="AC270" i="3"/>
  <c r="AA270" i="3"/>
  <c r="Y270" i="3"/>
  <c r="W270" i="3"/>
  <c r="U270" i="3"/>
  <c r="S270" i="3"/>
  <c r="Q270" i="3"/>
  <c r="O270" i="3"/>
  <c r="BH268" i="3"/>
  <c r="BD268" i="3"/>
  <c r="AZ268" i="3"/>
  <c r="AV268" i="3"/>
  <c r="AR268" i="3"/>
  <c r="AN268" i="3"/>
  <c r="AJ268" i="3"/>
  <c r="AF268" i="3"/>
  <c r="AB268" i="3"/>
  <c r="X268" i="3"/>
  <c r="T268" i="3"/>
  <c r="P268" i="3"/>
  <c r="BG266" i="3"/>
  <c r="BC266" i="3"/>
  <c r="AY266" i="3"/>
  <c r="AU266" i="3"/>
  <c r="AQ266" i="3"/>
  <c r="AM266" i="3"/>
  <c r="AI266" i="3"/>
  <c r="AE266" i="3"/>
  <c r="AA266" i="3"/>
  <c r="W266" i="3"/>
  <c r="S266" i="3"/>
  <c r="O266" i="3"/>
  <c r="BF264" i="3"/>
  <c r="BB264" i="3"/>
  <c r="AX264" i="3"/>
  <c r="AT264" i="3"/>
  <c r="AP264" i="3"/>
  <c r="AL264" i="3"/>
  <c r="AH264" i="3"/>
  <c r="AD264" i="3"/>
  <c r="Z264" i="3"/>
  <c r="V264" i="3"/>
  <c r="R264" i="3"/>
  <c r="BI262" i="3"/>
  <c r="BG262" i="3"/>
  <c r="BE262" i="3"/>
  <c r="BC262" i="3"/>
  <c r="BA262" i="3"/>
  <c r="AY262" i="3"/>
  <c r="AW262" i="3"/>
  <c r="AU262" i="3"/>
  <c r="AS262" i="3"/>
  <c r="AQ262" i="3"/>
  <c r="AO262" i="3"/>
  <c r="AM262" i="3"/>
  <c r="AK262" i="3"/>
  <c r="AI262" i="3"/>
  <c r="AG262" i="3"/>
  <c r="AE262" i="3"/>
  <c r="AC262" i="3"/>
  <c r="AA262" i="3"/>
  <c r="Y262" i="3"/>
  <c r="W262" i="3"/>
  <c r="U262" i="3"/>
  <c r="S262" i="3"/>
  <c r="Q262" i="3"/>
  <c r="O262" i="3"/>
  <c r="BH260" i="3"/>
  <c r="BF260" i="3"/>
  <c r="BD260" i="3"/>
  <c r="BB260" i="3"/>
  <c r="AZ260" i="3"/>
  <c r="AX260" i="3"/>
  <c r="AV260" i="3"/>
  <c r="AT260" i="3"/>
  <c r="AR260" i="3"/>
  <c r="AP260" i="3"/>
  <c r="AN260" i="3"/>
  <c r="AL260" i="3"/>
  <c r="AJ260" i="3"/>
  <c r="AH260" i="3"/>
  <c r="AF260" i="3"/>
  <c r="AD260" i="3"/>
  <c r="AB260" i="3"/>
  <c r="Z260" i="3"/>
  <c r="X260" i="3"/>
  <c r="V260" i="3"/>
  <c r="T260" i="3"/>
  <c r="R260" i="3"/>
  <c r="P260" i="3"/>
  <c r="BF259" i="3"/>
  <c r="BB259" i="3"/>
  <c r="AX259" i="3"/>
  <c r="AT259" i="3"/>
  <c r="AP259" i="3"/>
  <c r="AL259" i="3"/>
  <c r="AH259" i="3"/>
  <c r="AD259" i="3"/>
  <c r="Z259" i="3"/>
  <c r="V259" i="3"/>
  <c r="R259" i="3"/>
  <c r="BI257" i="3"/>
  <c r="BE257" i="3"/>
  <c r="BA257" i="3"/>
  <c r="AW257" i="3"/>
  <c r="AS257" i="3"/>
  <c r="AO257" i="3"/>
  <c r="AK257" i="3"/>
  <c r="AG257" i="3"/>
  <c r="AC257" i="3"/>
  <c r="Y257" i="3"/>
  <c r="U257" i="3"/>
  <c r="Q257" i="3"/>
  <c r="BH255" i="3"/>
  <c r="BD255" i="3"/>
  <c r="AZ255" i="3"/>
  <c r="AV255" i="3"/>
  <c r="AR255" i="3"/>
  <c r="AN255" i="3"/>
  <c r="AJ255" i="3"/>
  <c r="AF255" i="3"/>
  <c r="AB255" i="3"/>
  <c r="X255" i="3"/>
  <c r="T255" i="3"/>
  <c r="P255" i="3"/>
  <c r="BK250" i="3"/>
  <c r="BJ151" i="3"/>
  <c r="BK127" i="3"/>
  <c r="BN119" i="3"/>
  <c r="L183" i="3"/>
  <c r="O183" i="3" s="1"/>
  <c r="L179" i="3"/>
  <c r="O179" i="3" s="1"/>
  <c r="L175" i="3"/>
  <c r="M175" i="3" s="1"/>
  <c r="L171" i="3"/>
  <c r="M171" i="3" s="1"/>
  <c r="L167" i="3"/>
  <c r="O167" i="3" s="1"/>
  <c r="L163" i="3"/>
  <c r="M163" i="3" s="1"/>
  <c r="L159" i="3"/>
  <c r="L184" i="3"/>
  <c r="N184" i="3" s="1"/>
  <c r="L180" i="3"/>
  <c r="P180" i="3" s="1"/>
  <c r="L176" i="3"/>
  <c r="N176" i="3" s="1"/>
  <c r="L172" i="3"/>
  <c r="P172" i="3" s="1"/>
  <c r="L168" i="3"/>
  <c r="N168" i="3" s="1"/>
  <c r="L164" i="3"/>
  <c r="P164" i="3" s="1"/>
  <c r="L160" i="3"/>
  <c r="N160" i="3" s="1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BM119" i="3" l="1"/>
  <c r="BK151" i="3"/>
  <c r="BI294" i="3"/>
  <c r="BG296" i="3"/>
  <c r="BJ297" i="3"/>
  <c r="BL338" i="3"/>
  <c r="BJ335" i="3"/>
  <c r="BM335" i="3"/>
  <c r="BK335" i="3"/>
  <c r="R255" i="3"/>
  <c r="V255" i="3"/>
  <c r="Z255" i="3"/>
  <c r="AD255" i="3"/>
  <c r="AH255" i="3"/>
  <c r="AL255" i="3"/>
  <c r="AP255" i="3"/>
  <c r="AT255" i="3"/>
  <c r="AX255" i="3"/>
  <c r="BB255" i="3"/>
  <c r="BF255" i="3"/>
  <c r="O257" i="3"/>
  <c r="S257" i="3"/>
  <c r="W257" i="3"/>
  <c r="AA257" i="3"/>
  <c r="AE257" i="3"/>
  <c r="AI257" i="3"/>
  <c r="AM257" i="3"/>
  <c r="AQ257" i="3"/>
  <c r="AU257" i="3"/>
  <c r="AY257" i="3"/>
  <c r="BC257" i="3"/>
  <c r="BG257" i="3"/>
  <c r="P259" i="3"/>
  <c r="T259" i="3"/>
  <c r="X259" i="3"/>
  <c r="AB259" i="3"/>
  <c r="AF259" i="3"/>
  <c r="AJ259" i="3"/>
  <c r="AN259" i="3"/>
  <c r="AR259" i="3"/>
  <c r="AV259" i="3"/>
  <c r="AZ259" i="3"/>
  <c r="BD259" i="3"/>
  <c r="BH259" i="3"/>
  <c r="P264" i="3"/>
  <c r="T264" i="3"/>
  <c r="X264" i="3"/>
  <c r="AB264" i="3"/>
  <c r="AF264" i="3"/>
  <c r="AJ264" i="3"/>
  <c r="AN264" i="3"/>
  <c r="AR264" i="3"/>
  <c r="AV264" i="3"/>
  <c r="AZ264" i="3"/>
  <c r="BD264" i="3"/>
  <c r="BH264" i="3"/>
  <c r="Q266" i="3"/>
  <c r="U266" i="3"/>
  <c r="Y266" i="3"/>
  <c r="AC266" i="3"/>
  <c r="AG266" i="3"/>
  <c r="AK266" i="3"/>
  <c r="AO266" i="3"/>
  <c r="AS266" i="3"/>
  <c r="AW266" i="3"/>
  <c r="BA266" i="3"/>
  <c r="BE266" i="3"/>
  <c r="BI266" i="3"/>
  <c r="R268" i="3"/>
  <c r="V268" i="3"/>
  <c r="Z268" i="3"/>
  <c r="AD268" i="3"/>
  <c r="AH268" i="3"/>
  <c r="AL268" i="3"/>
  <c r="AP268" i="3"/>
  <c r="AT268" i="3"/>
  <c r="AX268" i="3"/>
  <c r="BB268" i="3"/>
  <c r="BF268" i="3"/>
  <c r="P272" i="3"/>
  <c r="T272" i="3"/>
  <c r="X272" i="3"/>
  <c r="AB272" i="3"/>
  <c r="AF272" i="3"/>
  <c r="AJ272" i="3"/>
  <c r="AN272" i="3"/>
  <c r="AR272" i="3"/>
  <c r="AV272" i="3"/>
  <c r="AZ272" i="3"/>
  <c r="BD272" i="3"/>
  <c r="BH272" i="3"/>
  <c r="P276" i="3"/>
  <c r="T276" i="3"/>
  <c r="X276" i="3"/>
  <c r="AB276" i="3"/>
  <c r="AF276" i="3"/>
  <c r="AJ276" i="3"/>
  <c r="AN276" i="3"/>
  <c r="AR276" i="3"/>
  <c r="AV276" i="3"/>
  <c r="AZ276" i="3"/>
  <c r="BD276" i="3"/>
  <c r="BH276" i="3"/>
  <c r="Q278" i="3"/>
  <c r="U278" i="3"/>
  <c r="Y278" i="3"/>
  <c r="AC278" i="3"/>
  <c r="AG278" i="3"/>
  <c r="AK278" i="3"/>
  <c r="AO278" i="3"/>
  <c r="AS278" i="3"/>
  <c r="AW278" i="3"/>
  <c r="BA278" i="3"/>
  <c r="BE278" i="3"/>
  <c r="BI278" i="3"/>
  <c r="Q282" i="3"/>
  <c r="U282" i="3"/>
  <c r="Y282" i="3"/>
  <c r="AC282" i="3"/>
  <c r="AG282" i="3"/>
  <c r="AK282" i="3"/>
  <c r="AO282" i="3"/>
  <c r="AS282" i="3"/>
  <c r="AW282" i="3"/>
  <c r="BA282" i="3"/>
  <c r="BE282" i="3"/>
  <c r="BI282" i="3"/>
  <c r="Q284" i="3"/>
  <c r="U284" i="3"/>
  <c r="Y284" i="3"/>
  <c r="AC284" i="3"/>
  <c r="AG284" i="3"/>
  <c r="AK284" i="3"/>
  <c r="AO284" i="3"/>
  <c r="AS284" i="3"/>
  <c r="AW284" i="3"/>
  <c r="BA284" i="3"/>
  <c r="BE284" i="3"/>
  <c r="BI284" i="3"/>
  <c r="Q286" i="3"/>
  <c r="U286" i="3"/>
  <c r="Y286" i="3"/>
  <c r="AC286" i="3"/>
  <c r="AG286" i="3"/>
  <c r="AK286" i="3"/>
  <c r="AO286" i="3"/>
  <c r="AS286" i="3"/>
  <c r="AW286" i="3"/>
  <c r="BA286" i="3"/>
  <c r="BE286" i="3"/>
  <c r="BI286" i="3"/>
  <c r="Q290" i="3"/>
  <c r="U290" i="3"/>
  <c r="Y290" i="3"/>
  <c r="AC290" i="3"/>
  <c r="AG290" i="3"/>
  <c r="AK290" i="3"/>
  <c r="AO290" i="3"/>
  <c r="AS290" i="3"/>
  <c r="AW290" i="3"/>
  <c r="BA290" i="3"/>
  <c r="BE290" i="3"/>
  <c r="BI290" i="3"/>
  <c r="Q292" i="3"/>
  <c r="U292" i="3"/>
  <c r="Y292" i="3"/>
  <c r="AC292" i="3"/>
  <c r="AG292" i="3"/>
  <c r="AK292" i="3"/>
  <c r="AO292" i="3"/>
  <c r="AS292" i="3"/>
  <c r="AW292" i="3"/>
  <c r="BA292" i="3"/>
  <c r="BE292" i="3"/>
  <c r="BI292" i="3"/>
  <c r="U294" i="3"/>
  <c r="AC294" i="3"/>
  <c r="AK294" i="3"/>
  <c r="AS294" i="3"/>
  <c r="BA294" i="3"/>
  <c r="S296" i="3"/>
  <c r="AA296" i="3"/>
  <c r="AI296" i="3"/>
  <c r="AQ296" i="3"/>
  <c r="AY296" i="3"/>
  <c r="O136" i="3"/>
  <c r="P144" i="3"/>
  <c r="BG102" i="3"/>
  <c r="AQ102" i="3"/>
  <c r="AA102" i="3"/>
  <c r="BI102" i="3"/>
  <c r="AS102" i="3"/>
  <c r="AC102" i="3"/>
  <c r="M102" i="3"/>
  <c r="BB102" i="3"/>
  <c r="AT102" i="3"/>
  <c r="AL102" i="3"/>
  <c r="AD102" i="3"/>
  <c r="V102" i="3"/>
  <c r="AW103" i="3"/>
  <c r="AG103" i="3"/>
  <c r="Q103" i="3"/>
  <c r="AY103" i="3"/>
  <c r="AI103" i="3"/>
  <c r="S103" i="3"/>
  <c r="BD103" i="3"/>
  <c r="AV103" i="3"/>
  <c r="AN103" i="3"/>
  <c r="AF103" i="3"/>
  <c r="X103" i="3"/>
  <c r="BE104" i="3"/>
  <c r="AW104" i="3"/>
  <c r="AO104" i="3"/>
  <c r="AF104" i="3"/>
  <c r="P104" i="3"/>
  <c r="BB104" i="3"/>
  <c r="AT104" i="3"/>
  <c r="AL104" i="3"/>
  <c r="Z104" i="3"/>
  <c r="AG104" i="3"/>
  <c r="Y104" i="3"/>
  <c r="BD105" i="3"/>
  <c r="AN105" i="3"/>
  <c r="X105" i="3"/>
  <c r="AT105" i="3"/>
  <c r="AD105" i="3"/>
  <c r="BG105" i="3"/>
  <c r="AY105" i="3"/>
  <c r="AQ105" i="3"/>
  <c r="AI105" i="3"/>
  <c r="AA105" i="3"/>
  <c r="S105" i="3"/>
  <c r="BI106" i="3"/>
  <c r="BA106" i="3"/>
  <c r="AS106" i="3"/>
  <c r="AK106" i="3"/>
  <c r="AC106" i="3"/>
  <c r="U106" i="3"/>
  <c r="BF106" i="3"/>
  <c r="AX106" i="3"/>
  <c r="AP106" i="3"/>
  <c r="AH106" i="3"/>
  <c r="Z106" i="3"/>
  <c r="P106" i="3"/>
  <c r="BC107" i="3"/>
  <c r="AU107" i="3"/>
  <c r="AM107" i="3"/>
  <c r="AE107" i="3"/>
  <c r="W107" i="3"/>
  <c r="O107" i="3"/>
  <c r="BD107" i="3"/>
  <c r="AV107" i="3"/>
  <c r="AN107" i="3"/>
  <c r="AF107" i="3"/>
  <c r="X107" i="3"/>
  <c r="BE108" i="3"/>
  <c r="AW108" i="3"/>
  <c r="AO108" i="3"/>
  <c r="AG108" i="3"/>
  <c r="Y108" i="3"/>
  <c r="Q108" i="3"/>
  <c r="BF108" i="3"/>
  <c r="AX108" i="3"/>
  <c r="AP108" i="3"/>
  <c r="AH108" i="3"/>
  <c r="Z108" i="3"/>
  <c r="BF109" i="3"/>
  <c r="AX109" i="3"/>
  <c r="AP109" i="3"/>
  <c r="AH109" i="3"/>
  <c r="Z109" i="3"/>
  <c r="R109" i="3"/>
  <c r="BG109" i="3"/>
  <c r="AY109" i="3"/>
  <c r="AQ109" i="3"/>
  <c r="AI109" i="3"/>
  <c r="AA109" i="3"/>
  <c r="BG110" i="3"/>
  <c r="BE110" i="3"/>
  <c r="AS110" i="3"/>
  <c r="AK110" i="3"/>
  <c r="AC110" i="3"/>
  <c r="U110" i="3"/>
  <c r="M110" i="3"/>
  <c r="BB110" i="3"/>
  <c r="AT110" i="3"/>
  <c r="AL110" i="3"/>
  <c r="AD110" i="3"/>
  <c r="V110" i="3"/>
  <c r="AW111" i="3"/>
  <c r="AG111" i="3"/>
  <c r="Q111" i="3"/>
  <c r="AY111" i="3"/>
  <c r="AI111" i="3"/>
  <c r="S111" i="3"/>
  <c r="BD111" i="3"/>
  <c r="AV111" i="3"/>
  <c r="AN111" i="3"/>
  <c r="AF111" i="3"/>
  <c r="X111" i="3"/>
  <c r="BD112" i="3"/>
  <c r="AV112" i="3"/>
  <c r="AN112" i="3"/>
  <c r="AB112" i="3"/>
  <c r="BI112" i="3"/>
  <c r="BA112" i="3"/>
  <c r="AS112" i="3"/>
  <c r="AK112" i="3"/>
  <c r="V112" i="3"/>
  <c r="AG112" i="3"/>
  <c r="Y112" i="3"/>
  <c r="BF113" i="3"/>
  <c r="AX113" i="3"/>
  <c r="AP113" i="3"/>
  <c r="AH113" i="3"/>
  <c r="Z113" i="3"/>
  <c r="R113" i="3"/>
  <c r="BG113" i="3"/>
  <c r="AY113" i="3"/>
  <c r="AQ113" i="3"/>
  <c r="AI113" i="3"/>
  <c r="AA113" i="3"/>
  <c r="BH114" i="3"/>
  <c r="AZ114" i="3"/>
  <c r="AR114" i="3"/>
  <c r="AJ114" i="3"/>
  <c r="AB114" i="3"/>
  <c r="T114" i="3"/>
  <c r="BI114" i="3"/>
  <c r="BA114" i="3"/>
  <c r="AS114" i="3"/>
  <c r="AK114" i="3"/>
  <c r="AC114" i="3"/>
  <c r="U114" i="3"/>
  <c r="BG117" i="3"/>
  <c r="BC117" i="3"/>
  <c r="AY117" i="3"/>
  <c r="AU117" i="3"/>
  <c r="AQ117" i="3"/>
  <c r="AM117" i="3"/>
  <c r="AI117" i="3"/>
  <c r="AE117" i="3"/>
  <c r="AA117" i="3"/>
  <c r="W117" i="3"/>
  <c r="S117" i="3"/>
  <c r="BK117" i="3" s="1"/>
  <c r="O117" i="3"/>
  <c r="BH117" i="3"/>
  <c r="BD117" i="3"/>
  <c r="AZ117" i="3"/>
  <c r="AV117" i="3"/>
  <c r="AR117" i="3"/>
  <c r="AN117" i="3"/>
  <c r="AJ117" i="3"/>
  <c r="AF117" i="3"/>
  <c r="AB117" i="3"/>
  <c r="X117" i="3"/>
  <c r="T117" i="3"/>
  <c r="BF121" i="3"/>
  <c r="AP121" i="3"/>
  <c r="Z121" i="3"/>
  <c r="BG121" i="3"/>
  <c r="AQ121" i="3"/>
  <c r="BH122" i="3"/>
  <c r="AR122" i="3"/>
  <c r="AB122" i="3"/>
  <c r="BI122" i="3"/>
  <c r="AS122" i="3"/>
  <c r="AC122" i="3"/>
  <c r="BG125" i="3"/>
  <c r="BC125" i="3"/>
  <c r="AY125" i="3"/>
  <c r="AU125" i="3"/>
  <c r="AQ125" i="3"/>
  <c r="AM125" i="3"/>
  <c r="AI125" i="3"/>
  <c r="AE125" i="3"/>
  <c r="AA125" i="3"/>
  <c r="W125" i="3"/>
  <c r="S125" i="3"/>
  <c r="BK125" i="3" s="1"/>
  <c r="O125" i="3"/>
  <c r="BH125" i="3"/>
  <c r="BD125" i="3"/>
  <c r="AZ125" i="3"/>
  <c r="AV125" i="3"/>
  <c r="AR125" i="3"/>
  <c r="AN125" i="3"/>
  <c r="AJ125" i="3"/>
  <c r="AF125" i="3"/>
  <c r="AB125" i="3"/>
  <c r="X125" i="3"/>
  <c r="T125" i="3"/>
  <c r="BJ125" i="3" s="1"/>
  <c r="AU129" i="3"/>
  <c r="AE129" i="3"/>
  <c r="O129" i="3"/>
  <c r="AV129" i="3"/>
  <c r="AF129" i="3"/>
  <c r="AW130" i="3"/>
  <c r="AG130" i="3"/>
  <c r="Q130" i="3"/>
  <c r="AX130" i="3"/>
  <c r="AH130" i="3"/>
  <c r="AX133" i="3"/>
  <c r="AH133" i="3"/>
  <c r="R133" i="3"/>
  <c r="AY133" i="3"/>
  <c r="AI133" i="3"/>
  <c r="BH149" i="3"/>
  <c r="BD149" i="3"/>
  <c r="AZ149" i="3"/>
  <c r="AV149" i="3"/>
  <c r="AR149" i="3"/>
  <c r="AN149" i="3"/>
  <c r="AJ149" i="3"/>
  <c r="AF149" i="3"/>
  <c r="AB149" i="3"/>
  <c r="X149" i="3"/>
  <c r="T149" i="3"/>
  <c r="P149" i="3"/>
  <c r="BI149" i="3"/>
  <c r="BE149" i="3"/>
  <c r="BA149" i="3"/>
  <c r="AW149" i="3"/>
  <c r="AS149" i="3"/>
  <c r="AO149" i="3"/>
  <c r="AK149" i="3"/>
  <c r="AG149" i="3"/>
  <c r="AC149" i="3"/>
  <c r="Y149" i="3"/>
  <c r="U149" i="3"/>
  <c r="Q149" i="3"/>
  <c r="BH154" i="3"/>
  <c r="AR154" i="3"/>
  <c r="AB154" i="3"/>
  <c r="BI154" i="3"/>
  <c r="AS154" i="3"/>
  <c r="AC154" i="3"/>
  <c r="AU157" i="3"/>
  <c r="AE157" i="3"/>
  <c r="O157" i="3"/>
  <c r="AV157" i="3"/>
  <c r="AF157" i="3"/>
  <c r="M255" i="3"/>
  <c r="Q255" i="3"/>
  <c r="U255" i="3"/>
  <c r="Y255" i="3"/>
  <c r="AC255" i="3"/>
  <c r="AG255" i="3"/>
  <c r="AK255" i="3"/>
  <c r="AO255" i="3"/>
  <c r="AS255" i="3"/>
  <c r="AW255" i="3"/>
  <c r="BA255" i="3"/>
  <c r="BE255" i="3"/>
  <c r="BI255" i="3"/>
  <c r="P257" i="3"/>
  <c r="T257" i="3"/>
  <c r="X257" i="3"/>
  <c r="AB257" i="3"/>
  <c r="AF257" i="3"/>
  <c r="AJ257" i="3"/>
  <c r="AN257" i="3"/>
  <c r="AR257" i="3"/>
  <c r="AV257" i="3"/>
  <c r="AZ257" i="3"/>
  <c r="BD257" i="3"/>
  <c r="BH257" i="3"/>
  <c r="O259" i="3"/>
  <c r="BN259" i="3" s="1"/>
  <c r="S259" i="3"/>
  <c r="W259" i="3"/>
  <c r="AA259" i="3"/>
  <c r="AE259" i="3"/>
  <c r="AI259" i="3"/>
  <c r="AM259" i="3"/>
  <c r="AQ259" i="3"/>
  <c r="AU259" i="3"/>
  <c r="AY259" i="3"/>
  <c r="BC259" i="3"/>
  <c r="BG259" i="3"/>
  <c r="M264" i="3"/>
  <c r="Q264" i="3"/>
  <c r="U264" i="3"/>
  <c r="Y264" i="3"/>
  <c r="AC264" i="3"/>
  <c r="AG264" i="3"/>
  <c r="AK264" i="3"/>
  <c r="AO264" i="3"/>
  <c r="AS264" i="3"/>
  <c r="AW264" i="3"/>
  <c r="BA264" i="3"/>
  <c r="BE264" i="3"/>
  <c r="BI264" i="3"/>
  <c r="P266" i="3"/>
  <c r="T266" i="3"/>
  <c r="X266" i="3"/>
  <c r="AB266" i="3"/>
  <c r="AF266" i="3"/>
  <c r="AJ266" i="3"/>
  <c r="AN266" i="3"/>
  <c r="AR266" i="3"/>
  <c r="AV266" i="3"/>
  <c r="AZ266" i="3"/>
  <c r="BD266" i="3"/>
  <c r="BH266" i="3"/>
  <c r="O268" i="3"/>
  <c r="S268" i="3"/>
  <c r="W268" i="3"/>
  <c r="AA268" i="3"/>
  <c r="AE268" i="3"/>
  <c r="AI268" i="3"/>
  <c r="AM268" i="3"/>
  <c r="AQ268" i="3"/>
  <c r="AU268" i="3"/>
  <c r="AY268" i="3"/>
  <c r="BC268" i="3"/>
  <c r="BG268" i="3"/>
  <c r="M272" i="3"/>
  <c r="Q272" i="3"/>
  <c r="U272" i="3"/>
  <c r="Y272" i="3"/>
  <c r="AC272" i="3"/>
  <c r="AG272" i="3"/>
  <c r="AK272" i="3"/>
  <c r="AO272" i="3"/>
  <c r="AS272" i="3"/>
  <c r="AW272" i="3"/>
  <c r="BA272" i="3"/>
  <c r="BE272" i="3"/>
  <c r="BI272" i="3"/>
  <c r="O276" i="3"/>
  <c r="S276" i="3"/>
  <c r="W276" i="3"/>
  <c r="AA276" i="3"/>
  <c r="AE276" i="3"/>
  <c r="AI276" i="3"/>
  <c r="AM276" i="3"/>
  <c r="AQ276" i="3"/>
  <c r="AU276" i="3"/>
  <c r="AY276" i="3"/>
  <c r="BC276" i="3"/>
  <c r="BG276" i="3"/>
  <c r="N278" i="3"/>
  <c r="R278" i="3"/>
  <c r="V278" i="3"/>
  <c r="Z278" i="3"/>
  <c r="AD278" i="3"/>
  <c r="AH278" i="3"/>
  <c r="AL278" i="3"/>
  <c r="AP278" i="3"/>
  <c r="AT278" i="3"/>
  <c r="AX278" i="3"/>
  <c r="BB278" i="3"/>
  <c r="BF278" i="3"/>
  <c r="N282" i="3"/>
  <c r="R282" i="3"/>
  <c r="V282" i="3"/>
  <c r="Z282" i="3"/>
  <c r="AD282" i="3"/>
  <c r="AH282" i="3"/>
  <c r="AL282" i="3"/>
  <c r="AP282" i="3"/>
  <c r="AT282" i="3"/>
  <c r="AX282" i="3"/>
  <c r="BB282" i="3"/>
  <c r="BF282" i="3"/>
  <c r="N284" i="3"/>
  <c r="R284" i="3"/>
  <c r="V284" i="3"/>
  <c r="Z284" i="3"/>
  <c r="AD284" i="3"/>
  <c r="AH284" i="3"/>
  <c r="AL284" i="3"/>
  <c r="AP284" i="3"/>
  <c r="AT284" i="3"/>
  <c r="AX284" i="3"/>
  <c r="BB284" i="3"/>
  <c r="BF284" i="3"/>
  <c r="N286" i="3"/>
  <c r="BN286" i="3" s="1"/>
  <c r="R286" i="3"/>
  <c r="V286" i="3"/>
  <c r="Z286" i="3"/>
  <c r="AD286" i="3"/>
  <c r="AH286" i="3"/>
  <c r="AL286" i="3"/>
  <c r="AP286" i="3"/>
  <c r="AT286" i="3"/>
  <c r="AX286" i="3"/>
  <c r="BB286" i="3"/>
  <c r="BF286" i="3"/>
  <c r="N290" i="3"/>
  <c r="R290" i="3"/>
  <c r="V290" i="3"/>
  <c r="Z290" i="3"/>
  <c r="AD290" i="3"/>
  <c r="AH290" i="3"/>
  <c r="AL290" i="3"/>
  <c r="AP290" i="3"/>
  <c r="AT290" i="3"/>
  <c r="AX290" i="3"/>
  <c r="BB290" i="3"/>
  <c r="BF290" i="3"/>
  <c r="N292" i="3"/>
  <c r="R292" i="3"/>
  <c r="V292" i="3"/>
  <c r="Z292" i="3"/>
  <c r="AD292" i="3"/>
  <c r="AH292" i="3"/>
  <c r="AL292" i="3"/>
  <c r="AP292" i="3"/>
  <c r="AT292" i="3"/>
  <c r="AX292" i="3"/>
  <c r="BB292" i="3"/>
  <c r="BF292" i="3"/>
  <c r="BD101" i="3"/>
  <c r="X101" i="3"/>
  <c r="AL101" i="3"/>
  <c r="BG101" i="3"/>
  <c r="AQ101" i="3"/>
  <c r="BI134" i="3"/>
  <c r="AS134" i="3"/>
  <c r="AC134" i="3"/>
  <c r="M134" i="3"/>
  <c r="AT134" i="3"/>
  <c r="AD134" i="3"/>
  <c r="BF137" i="3"/>
  <c r="BB137" i="3"/>
  <c r="AX137" i="3"/>
  <c r="AT137" i="3"/>
  <c r="AP137" i="3"/>
  <c r="AL137" i="3"/>
  <c r="AH137" i="3"/>
  <c r="AD137" i="3"/>
  <c r="Z137" i="3"/>
  <c r="V137" i="3"/>
  <c r="R137" i="3"/>
  <c r="N137" i="3"/>
  <c r="BG137" i="3"/>
  <c r="BC137" i="3"/>
  <c r="AY137" i="3"/>
  <c r="AU137" i="3"/>
  <c r="AQ137" i="3"/>
  <c r="AM137" i="3"/>
  <c r="AI137" i="3"/>
  <c r="AE137" i="3"/>
  <c r="AA137" i="3"/>
  <c r="W137" i="3"/>
  <c r="S137" i="3"/>
  <c r="BK137" i="3" s="1"/>
  <c r="BH142" i="3"/>
  <c r="BD142" i="3"/>
  <c r="AZ142" i="3"/>
  <c r="AV142" i="3"/>
  <c r="AR142" i="3"/>
  <c r="AN142" i="3"/>
  <c r="AJ142" i="3"/>
  <c r="AF142" i="3"/>
  <c r="AB142" i="3"/>
  <c r="X142" i="3"/>
  <c r="T142" i="3"/>
  <c r="P142" i="3"/>
  <c r="BI142" i="3"/>
  <c r="BE142" i="3"/>
  <c r="BA142" i="3"/>
  <c r="AW142" i="3"/>
  <c r="AS142" i="3"/>
  <c r="AO142" i="3"/>
  <c r="AK142" i="3"/>
  <c r="AG142" i="3"/>
  <c r="AC142" i="3"/>
  <c r="Y142" i="3"/>
  <c r="U142" i="3"/>
  <c r="BL142" i="3" s="1"/>
  <c r="Q142" i="3"/>
  <c r="BE145" i="3"/>
  <c r="AW145" i="3"/>
  <c r="AO145" i="3"/>
  <c r="AG145" i="3"/>
  <c r="Y145" i="3"/>
  <c r="Q145" i="3"/>
  <c r="BG145" i="3"/>
  <c r="AY145" i="3"/>
  <c r="AQ145" i="3"/>
  <c r="AI145" i="3"/>
  <c r="AA145" i="3"/>
  <c r="S145" i="3"/>
  <c r="BH145" i="3"/>
  <c r="BD145" i="3"/>
  <c r="AZ145" i="3"/>
  <c r="AV145" i="3"/>
  <c r="AR145" i="3"/>
  <c r="AN145" i="3"/>
  <c r="AJ145" i="3"/>
  <c r="AF145" i="3"/>
  <c r="AB145" i="3"/>
  <c r="X145" i="3"/>
  <c r="T145" i="3"/>
  <c r="AT153" i="3"/>
  <c r="AD153" i="3"/>
  <c r="N153" i="3"/>
  <c r="AU153" i="3"/>
  <c r="AE153" i="3"/>
  <c r="AV158" i="3"/>
  <c r="AF158" i="3"/>
  <c r="P158" i="3"/>
  <c r="AW158" i="3"/>
  <c r="AG158" i="3"/>
  <c r="AX248" i="3"/>
  <c r="AH248" i="3"/>
  <c r="R248" i="3"/>
  <c r="AY248" i="3"/>
  <c r="AI248" i="3"/>
  <c r="BF253" i="3"/>
  <c r="BB253" i="3"/>
  <c r="AX253" i="3"/>
  <c r="AT253" i="3"/>
  <c r="AP253" i="3"/>
  <c r="AL253" i="3"/>
  <c r="AH253" i="3"/>
  <c r="AD253" i="3"/>
  <c r="Z253" i="3"/>
  <c r="V253" i="3"/>
  <c r="R253" i="3"/>
  <c r="N253" i="3"/>
  <c r="BN253" i="3" s="1"/>
  <c r="BG253" i="3"/>
  <c r="BC253" i="3"/>
  <c r="AY253" i="3"/>
  <c r="AU253" i="3"/>
  <c r="AQ253" i="3"/>
  <c r="AM253" i="3"/>
  <c r="AI253" i="3"/>
  <c r="AE253" i="3"/>
  <c r="AA253" i="3"/>
  <c r="W253" i="3"/>
  <c r="S253" i="3"/>
  <c r="BC131" i="3"/>
  <c r="AM131" i="3"/>
  <c r="S131" i="3"/>
  <c r="AZ155" i="3"/>
  <c r="T155" i="3"/>
  <c r="BB165" i="3"/>
  <c r="V165" i="3"/>
  <c r="BD169" i="3"/>
  <c r="X169" i="3"/>
  <c r="BF173" i="3"/>
  <c r="Z173" i="3"/>
  <c r="BH177" i="3"/>
  <c r="AB177" i="3"/>
  <c r="AS177" i="3"/>
  <c r="AD181" i="3"/>
  <c r="AU181" i="3"/>
  <c r="AF185" i="3"/>
  <c r="AW185" i="3"/>
  <c r="BF139" i="3"/>
  <c r="BB139" i="3"/>
  <c r="AX139" i="3"/>
  <c r="AT139" i="3"/>
  <c r="AP139" i="3"/>
  <c r="AL139" i="3"/>
  <c r="AH139" i="3"/>
  <c r="AD139" i="3"/>
  <c r="Z139" i="3"/>
  <c r="V139" i="3"/>
  <c r="R139" i="3"/>
  <c r="N139" i="3"/>
  <c r="BG139" i="3"/>
  <c r="BC139" i="3"/>
  <c r="AY139" i="3"/>
  <c r="AU139" i="3"/>
  <c r="AQ139" i="3"/>
  <c r="AM139" i="3"/>
  <c r="AI139" i="3"/>
  <c r="AE139" i="3"/>
  <c r="AA139" i="3"/>
  <c r="W139" i="3"/>
  <c r="S139" i="3"/>
  <c r="BL297" i="3"/>
  <c r="BL335" i="3"/>
  <c r="BJ278" i="3"/>
  <c r="BJ282" i="3"/>
  <c r="BN292" i="3"/>
  <c r="BJ117" i="3"/>
  <c r="BJ127" i="3"/>
  <c r="BL149" i="3"/>
  <c r="BJ149" i="3"/>
  <c r="BK149" i="3"/>
  <c r="BM151" i="3"/>
  <c r="BN151" i="3"/>
  <c r="BK266" i="3"/>
  <c r="BN137" i="3"/>
  <c r="BM142" i="3"/>
  <c r="P102" i="3"/>
  <c r="BK102" i="3" s="1"/>
  <c r="N103" i="3"/>
  <c r="O104" i="3"/>
  <c r="N105" i="3"/>
  <c r="O106" i="3"/>
  <c r="N107" i="3"/>
  <c r="P108" i="3"/>
  <c r="M109" i="3"/>
  <c r="P110" i="3"/>
  <c r="N111" i="3"/>
  <c r="O112" i="3"/>
  <c r="M113" i="3"/>
  <c r="O114" i="3"/>
  <c r="BF295" i="3"/>
  <c r="BN337" i="3"/>
  <c r="BN329" i="3"/>
  <c r="BN325" i="3"/>
  <c r="BN321" i="3"/>
  <c r="BN317" i="3"/>
  <c r="BN313" i="3"/>
  <c r="BN305" i="3"/>
  <c r="BM338" i="3"/>
  <c r="M101" i="3"/>
  <c r="Q101" i="3"/>
  <c r="U101" i="3"/>
  <c r="Y101" i="3"/>
  <c r="AC101" i="3"/>
  <c r="AG101" i="3"/>
  <c r="AK101" i="3"/>
  <c r="AO101" i="3"/>
  <c r="AS101" i="3"/>
  <c r="AW101" i="3"/>
  <c r="BA101" i="3"/>
  <c r="BE101" i="3"/>
  <c r="BI101" i="3"/>
  <c r="R101" i="3"/>
  <c r="Z101" i="3"/>
  <c r="AH101" i="3"/>
  <c r="AP101" i="3"/>
  <c r="AX101" i="3"/>
  <c r="BF101" i="3"/>
  <c r="T101" i="3"/>
  <c r="AB101" i="3"/>
  <c r="AJ101" i="3"/>
  <c r="AR101" i="3"/>
  <c r="AZ101" i="3"/>
  <c r="BH101" i="3"/>
  <c r="M121" i="3"/>
  <c r="Q121" i="3"/>
  <c r="U121" i="3"/>
  <c r="Y121" i="3"/>
  <c r="AC121" i="3"/>
  <c r="AG121" i="3"/>
  <c r="AK121" i="3"/>
  <c r="AO121" i="3"/>
  <c r="AS121" i="3"/>
  <c r="AW121" i="3"/>
  <c r="BA121" i="3"/>
  <c r="BE121" i="3"/>
  <c r="BI121" i="3"/>
  <c r="P121" i="3"/>
  <c r="T121" i="3"/>
  <c r="X121" i="3"/>
  <c r="AB121" i="3"/>
  <c r="AF121" i="3"/>
  <c r="AJ121" i="3"/>
  <c r="AN121" i="3"/>
  <c r="AR121" i="3"/>
  <c r="AV121" i="3"/>
  <c r="AZ121" i="3"/>
  <c r="BD121" i="3"/>
  <c r="BH121" i="3"/>
  <c r="O122" i="3"/>
  <c r="S122" i="3"/>
  <c r="W122" i="3"/>
  <c r="AA122" i="3"/>
  <c r="AE122" i="3"/>
  <c r="AI122" i="3"/>
  <c r="AM122" i="3"/>
  <c r="AQ122" i="3"/>
  <c r="AU122" i="3"/>
  <c r="AY122" i="3"/>
  <c r="BC122" i="3"/>
  <c r="BG122" i="3"/>
  <c r="N122" i="3"/>
  <c r="R122" i="3"/>
  <c r="V122" i="3"/>
  <c r="Z122" i="3"/>
  <c r="AD122" i="3"/>
  <c r="AH122" i="3"/>
  <c r="AL122" i="3"/>
  <c r="AP122" i="3"/>
  <c r="AT122" i="3"/>
  <c r="AX122" i="3"/>
  <c r="BB122" i="3"/>
  <c r="BF122" i="3"/>
  <c r="M123" i="3"/>
  <c r="Q123" i="3"/>
  <c r="U123" i="3"/>
  <c r="Y123" i="3"/>
  <c r="AC123" i="3"/>
  <c r="AG123" i="3"/>
  <c r="AK123" i="3"/>
  <c r="AO123" i="3"/>
  <c r="AS123" i="3"/>
  <c r="AW123" i="3"/>
  <c r="BA123" i="3"/>
  <c r="BE123" i="3"/>
  <c r="BI123" i="3"/>
  <c r="P123" i="3"/>
  <c r="T123" i="3"/>
  <c r="X123" i="3"/>
  <c r="AB123" i="3"/>
  <c r="AF123" i="3"/>
  <c r="AJ123" i="3"/>
  <c r="AN123" i="3"/>
  <c r="AR123" i="3"/>
  <c r="AV123" i="3"/>
  <c r="AZ123" i="3"/>
  <c r="BD123" i="3"/>
  <c r="BH123" i="3"/>
  <c r="N129" i="3"/>
  <c r="R129" i="3"/>
  <c r="V129" i="3"/>
  <c r="Z129" i="3"/>
  <c r="AD129" i="3"/>
  <c r="AH129" i="3"/>
  <c r="AL129" i="3"/>
  <c r="AP129" i="3"/>
  <c r="AT129" i="3"/>
  <c r="AX129" i="3"/>
  <c r="BB129" i="3"/>
  <c r="BF129" i="3"/>
  <c r="M129" i="3"/>
  <c r="Q129" i="3"/>
  <c r="U129" i="3"/>
  <c r="Y129" i="3"/>
  <c r="AC129" i="3"/>
  <c r="AG129" i="3"/>
  <c r="AK129" i="3"/>
  <c r="AO129" i="3"/>
  <c r="AS129" i="3"/>
  <c r="AW129" i="3"/>
  <c r="BA129" i="3"/>
  <c r="BE129" i="3"/>
  <c r="BI129" i="3"/>
  <c r="P130" i="3"/>
  <c r="T130" i="3"/>
  <c r="X130" i="3"/>
  <c r="AB130" i="3"/>
  <c r="AF130" i="3"/>
  <c r="AJ130" i="3"/>
  <c r="AN130" i="3"/>
  <c r="AR130" i="3"/>
  <c r="AV130" i="3"/>
  <c r="AZ130" i="3"/>
  <c r="BD130" i="3"/>
  <c r="BH130" i="3"/>
  <c r="O130" i="3"/>
  <c r="S130" i="3"/>
  <c r="W130" i="3"/>
  <c r="AA130" i="3"/>
  <c r="AE130" i="3"/>
  <c r="AI130" i="3"/>
  <c r="AM130" i="3"/>
  <c r="AQ130" i="3"/>
  <c r="AU130" i="3"/>
  <c r="AY130" i="3"/>
  <c r="BC130" i="3"/>
  <c r="BG130" i="3"/>
  <c r="N131" i="3"/>
  <c r="R131" i="3"/>
  <c r="V131" i="3"/>
  <c r="Z131" i="3"/>
  <c r="AD131" i="3"/>
  <c r="AH131" i="3"/>
  <c r="AL131" i="3"/>
  <c r="AP131" i="3"/>
  <c r="AT131" i="3"/>
  <c r="AX131" i="3"/>
  <c r="BB131" i="3"/>
  <c r="BF131" i="3"/>
  <c r="M131" i="3"/>
  <c r="Q131" i="3"/>
  <c r="U131" i="3"/>
  <c r="Y131" i="3"/>
  <c r="P131" i="3"/>
  <c r="X131" i="3"/>
  <c r="AF131" i="3"/>
  <c r="AN131" i="3"/>
  <c r="AV131" i="3"/>
  <c r="BD131" i="3"/>
  <c r="O131" i="3"/>
  <c r="W131" i="3"/>
  <c r="AC131" i="3"/>
  <c r="AG131" i="3"/>
  <c r="AK131" i="3"/>
  <c r="AO131" i="3"/>
  <c r="AS131" i="3"/>
  <c r="AW131" i="3"/>
  <c r="BA131" i="3"/>
  <c r="BE131" i="3"/>
  <c r="BI131" i="3"/>
  <c r="M133" i="3"/>
  <c r="Q133" i="3"/>
  <c r="U133" i="3"/>
  <c r="Y133" i="3"/>
  <c r="AC133" i="3"/>
  <c r="AG133" i="3"/>
  <c r="AK133" i="3"/>
  <c r="AO133" i="3"/>
  <c r="AS133" i="3"/>
  <c r="AW133" i="3"/>
  <c r="BA133" i="3"/>
  <c r="BE133" i="3"/>
  <c r="BI133" i="3"/>
  <c r="P133" i="3"/>
  <c r="T133" i="3"/>
  <c r="X133" i="3"/>
  <c r="AB133" i="3"/>
  <c r="AF133" i="3"/>
  <c r="AJ133" i="3"/>
  <c r="AN133" i="3"/>
  <c r="AR133" i="3"/>
  <c r="AV133" i="3"/>
  <c r="AZ133" i="3"/>
  <c r="BD133" i="3"/>
  <c r="BH133" i="3"/>
  <c r="P134" i="3"/>
  <c r="T134" i="3"/>
  <c r="X134" i="3"/>
  <c r="AB134" i="3"/>
  <c r="AF134" i="3"/>
  <c r="AJ134" i="3"/>
  <c r="AN134" i="3"/>
  <c r="AR134" i="3"/>
  <c r="AV134" i="3"/>
  <c r="AZ134" i="3"/>
  <c r="BD134" i="3"/>
  <c r="BH134" i="3"/>
  <c r="O134" i="3"/>
  <c r="S134" i="3"/>
  <c r="W134" i="3"/>
  <c r="AA134" i="3"/>
  <c r="AE134" i="3"/>
  <c r="AI134" i="3"/>
  <c r="AM134" i="3"/>
  <c r="AQ134" i="3"/>
  <c r="AU134" i="3"/>
  <c r="AY134" i="3"/>
  <c r="BC134" i="3"/>
  <c r="BG134" i="3"/>
  <c r="P135" i="3"/>
  <c r="T135" i="3"/>
  <c r="X135" i="3"/>
  <c r="AB135" i="3"/>
  <c r="AF135" i="3"/>
  <c r="AJ135" i="3"/>
  <c r="AN135" i="3"/>
  <c r="AR135" i="3"/>
  <c r="AV135" i="3"/>
  <c r="AZ135" i="3"/>
  <c r="BD135" i="3"/>
  <c r="BH135" i="3"/>
  <c r="O135" i="3"/>
  <c r="S135" i="3"/>
  <c r="W135" i="3"/>
  <c r="AA135" i="3"/>
  <c r="AE135" i="3"/>
  <c r="AI135" i="3"/>
  <c r="AM135" i="3"/>
  <c r="AQ135" i="3"/>
  <c r="AU135" i="3"/>
  <c r="AY135" i="3"/>
  <c r="BC135" i="3"/>
  <c r="BG135" i="3"/>
  <c r="M153" i="3"/>
  <c r="Q153" i="3"/>
  <c r="U153" i="3"/>
  <c r="Y153" i="3"/>
  <c r="AC153" i="3"/>
  <c r="AG153" i="3"/>
  <c r="AK153" i="3"/>
  <c r="AO153" i="3"/>
  <c r="AS153" i="3"/>
  <c r="AW153" i="3"/>
  <c r="BA153" i="3"/>
  <c r="BE153" i="3"/>
  <c r="BI153" i="3"/>
  <c r="P153" i="3"/>
  <c r="T153" i="3"/>
  <c r="X153" i="3"/>
  <c r="AB153" i="3"/>
  <c r="AF153" i="3"/>
  <c r="AJ153" i="3"/>
  <c r="AN153" i="3"/>
  <c r="AR153" i="3"/>
  <c r="AV153" i="3"/>
  <c r="AZ153" i="3"/>
  <c r="BD153" i="3"/>
  <c r="BH153" i="3"/>
  <c r="O154" i="3"/>
  <c r="S154" i="3"/>
  <c r="W154" i="3"/>
  <c r="AA154" i="3"/>
  <c r="AE154" i="3"/>
  <c r="AI154" i="3"/>
  <c r="AM154" i="3"/>
  <c r="AQ154" i="3"/>
  <c r="AU154" i="3"/>
  <c r="AY154" i="3"/>
  <c r="BC154" i="3"/>
  <c r="BG154" i="3"/>
  <c r="N154" i="3"/>
  <c r="R154" i="3"/>
  <c r="V154" i="3"/>
  <c r="Z154" i="3"/>
  <c r="AD154" i="3"/>
  <c r="AH154" i="3"/>
  <c r="AL154" i="3"/>
  <c r="AP154" i="3"/>
  <c r="AT154" i="3"/>
  <c r="AX154" i="3"/>
  <c r="BB154" i="3"/>
  <c r="BF154" i="3"/>
  <c r="O155" i="3"/>
  <c r="S155" i="3"/>
  <c r="W155" i="3"/>
  <c r="AA155" i="3"/>
  <c r="AE155" i="3"/>
  <c r="AI155" i="3"/>
  <c r="AM155" i="3"/>
  <c r="AQ155" i="3"/>
  <c r="AU155" i="3"/>
  <c r="AY155" i="3"/>
  <c r="BC155" i="3"/>
  <c r="BG155" i="3"/>
  <c r="N155" i="3"/>
  <c r="R155" i="3"/>
  <c r="V155" i="3"/>
  <c r="Z155" i="3"/>
  <c r="AD155" i="3"/>
  <c r="AH155" i="3"/>
  <c r="AL155" i="3"/>
  <c r="AP155" i="3"/>
  <c r="AT155" i="3"/>
  <c r="AX155" i="3"/>
  <c r="BB155" i="3"/>
  <c r="BF155" i="3"/>
  <c r="Q155" i="3"/>
  <c r="Y155" i="3"/>
  <c r="AG155" i="3"/>
  <c r="AO155" i="3"/>
  <c r="AW155" i="3"/>
  <c r="BE155" i="3"/>
  <c r="P155" i="3"/>
  <c r="X155" i="3"/>
  <c r="AF155" i="3"/>
  <c r="AN155" i="3"/>
  <c r="AV155" i="3"/>
  <c r="BD155" i="3"/>
  <c r="N157" i="3"/>
  <c r="R157" i="3"/>
  <c r="V157" i="3"/>
  <c r="Z157" i="3"/>
  <c r="AD157" i="3"/>
  <c r="AH157" i="3"/>
  <c r="AL157" i="3"/>
  <c r="AP157" i="3"/>
  <c r="AT157" i="3"/>
  <c r="AX157" i="3"/>
  <c r="BB157" i="3"/>
  <c r="BF157" i="3"/>
  <c r="M157" i="3"/>
  <c r="Q157" i="3"/>
  <c r="U157" i="3"/>
  <c r="Y157" i="3"/>
  <c r="AC157" i="3"/>
  <c r="AG157" i="3"/>
  <c r="AK157" i="3"/>
  <c r="AO157" i="3"/>
  <c r="AS157" i="3"/>
  <c r="AW157" i="3"/>
  <c r="BA157" i="3"/>
  <c r="BE157" i="3"/>
  <c r="BI157" i="3"/>
  <c r="O158" i="3"/>
  <c r="S158" i="3"/>
  <c r="W158" i="3"/>
  <c r="AA158" i="3"/>
  <c r="AE158" i="3"/>
  <c r="AI158" i="3"/>
  <c r="AM158" i="3"/>
  <c r="AQ158" i="3"/>
  <c r="AU158" i="3"/>
  <c r="AY158" i="3"/>
  <c r="BC158" i="3"/>
  <c r="BG158" i="3"/>
  <c r="N158" i="3"/>
  <c r="R158" i="3"/>
  <c r="V158" i="3"/>
  <c r="Z158" i="3"/>
  <c r="AD158" i="3"/>
  <c r="AH158" i="3"/>
  <c r="AL158" i="3"/>
  <c r="AP158" i="3"/>
  <c r="AT158" i="3"/>
  <c r="AX158" i="3"/>
  <c r="BB158" i="3"/>
  <c r="BF158" i="3"/>
  <c r="M165" i="3"/>
  <c r="Q165" i="3"/>
  <c r="U165" i="3"/>
  <c r="Y165" i="3"/>
  <c r="AC165" i="3"/>
  <c r="AG165" i="3"/>
  <c r="AK165" i="3"/>
  <c r="AO165" i="3"/>
  <c r="AS165" i="3"/>
  <c r="AW165" i="3"/>
  <c r="BA165" i="3"/>
  <c r="BE165" i="3"/>
  <c r="BI165" i="3"/>
  <c r="P165" i="3"/>
  <c r="T165" i="3"/>
  <c r="X165" i="3"/>
  <c r="AB165" i="3"/>
  <c r="AF165" i="3"/>
  <c r="AJ165" i="3"/>
  <c r="AN165" i="3"/>
  <c r="AR165" i="3"/>
  <c r="AV165" i="3"/>
  <c r="AZ165" i="3"/>
  <c r="BD165" i="3"/>
  <c r="BH165" i="3"/>
  <c r="S165" i="3"/>
  <c r="AA165" i="3"/>
  <c r="AI165" i="3"/>
  <c r="AQ165" i="3"/>
  <c r="AY165" i="3"/>
  <c r="BG165" i="3"/>
  <c r="R165" i="3"/>
  <c r="Z165" i="3"/>
  <c r="AH165" i="3"/>
  <c r="AP165" i="3"/>
  <c r="AX165" i="3"/>
  <c r="BF165" i="3"/>
  <c r="O169" i="3"/>
  <c r="S169" i="3"/>
  <c r="W169" i="3"/>
  <c r="AA169" i="3"/>
  <c r="AE169" i="3"/>
  <c r="AI169" i="3"/>
  <c r="AM169" i="3"/>
  <c r="AQ169" i="3"/>
  <c r="AU169" i="3"/>
  <c r="AY169" i="3"/>
  <c r="BC169" i="3"/>
  <c r="BG169" i="3"/>
  <c r="N169" i="3"/>
  <c r="R169" i="3"/>
  <c r="V169" i="3"/>
  <c r="Z169" i="3"/>
  <c r="AD169" i="3"/>
  <c r="AH169" i="3"/>
  <c r="AL169" i="3"/>
  <c r="AP169" i="3"/>
  <c r="AT169" i="3"/>
  <c r="AX169" i="3"/>
  <c r="BB169" i="3"/>
  <c r="BF169" i="3"/>
  <c r="M169" i="3"/>
  <c r="U169" i="3"/>
  <c r="AC169" i="3"/>
  <c r="AK169" i="3"/>
  <c r="AS169" i="3"/>
  <c r="BA169" i="3"/>
  <c r="BI169" i="3"/>
  <c r="T169" i="3"/>
  <c r="AB169" i="3"/>
  <c r="AJ169" i="3"/>
  <c r="AR169" i="3"/>
  <c r="AZ169" i="3"/>
  <c r="BH169" i="3"/>
  <c r="M173" i="3"/>
  <c r="Q173" i="3"/>
  <c r="U173" i="3"/>
  <c r="Y173" i="3"/>
  <c r="AC173" i="3"/>
  <c r="AG173" i="3"/>
  <c r="AK173" i="3"/>
  <c r="AO173" i="3"/>
  <c r="AS173" i="3"/>
  <c r="AW173" i="3"/>
  <c r="BA173" i="3"/>
  <c r="BE173" i="3"/>
  <c r="BI173" i="3"/>
  <c r="P173" i="3"/>
  <c r="T173" i="3"/>
  <c r="X173" i="3"/>
  <c r="AB173" i="3"/>
  <c r="AF173" i="3"/>
  <c r="AJ173" i="3"/>
  <c r="AN173" i="3"/>
  <c r="AR173" i="3"/>
  <c r="AV173" i="3"/>
  <c r="AZ173" i="3"/>
  <c r="BD173" i="3"/>
  <c r="BH173" i="3"/>
  <c r="O173" i="3"/>
  <c r="W173" i="3"/>
  <c r="AE173" i="3"/>
  <c r="AM173" i="3"/>
  <c r="AU173" i="3"/>
  <c r="BC173" i="3"/>
  <c r="N173" i="3"/>
  <c r="V173" i="3"/>
  <c r="AD173" i="3"/>
  <c r="AL173" i="3"/>
  <c r="AT173" i="3"/>
  <c r="BB173" i="3"/>
  <c r="O177" i="3"/>
  <c r="S177" i="3"/>
  <c r="W177" i="3"/>
  <c r="AA177" i="3"/>
  <c r="AE177" i="3"/>
  <c r="AI177" i="3"/>
  <c r="AM177" i="3"/>
  <c r="AQ177" i="3"/>
  <c r="AU177" i="3"/>
  <c r="AY177" i="3"/>
  <c r="BC177" i="3"/>
  <c r="BG177" i="3"/>
  <c r="N177" i="3"/>
  <c r="R177" i="3"/>
  <c r="V177" i="3"/>
  <c r="Z177" i="3"/>
  <c r="AD177" i="3"/>
  <c r="AH177" i="3"/>
  <c r="AL177" i="3"/>
  <c r="AP177" i="3"/>
  <c r="AT177" i="3"/>
  <c r="AX177" i="3"/>
  <c r="BB177" i="3"/>
  <c r="BF177" i="3"/>
  <c r="Q177" i="3"/>
  <c r="Y177" i="3"/>
  <c r="AG177" i="3"/>
  <c r="AO177" i="3"/>
  <c r="AW177" i="3"/>
  <c r="BE177" i="3"/>
  <c r="P177" i="3"/>
  <c r="X177" i="3"/>
  <c r="AF177" i="3"/>
  <c r="AN177" i="3"/>
  <c r="AV177" i="3"/>
  <c r="BD177" i="3"/>
  <c r="M181" i="3"/>
  <c r="Q181" i="3"/>
  <c r="U181" i="3"/>
  <c r="Y181" i="3"/>
  <c r="AC181" i="3"/>
  <c r="AG181" i="3"/>
  <c r="AK181" i="3"/>
  <c r="AO181" i="3"/>
  <c r="AS181" i="3"/>
  <c r="AW181" i="3"/>
  <c r="BA181" i="3"/>
  <c r="BE181" i="3"/>
  <c r="BI181" i="3"/>
  <c r="P181" i="3"/>
  <c r="T181" i="3"/>
  <c r="X181" i="3"/>
  <c r="AB181" i="3"/>
  <c r="AF181" i="3"/>
  <c r="AJ181" i="3"/>
  <c r="AN181" i="3"/>
  <c r="AR181" i="3"/>
  <c r="AV181" i="3"/>
  <c r="AZ181" i="3"/>
  <c r="BD181" i="3"/>
  <c r="BH181" i="3"/>
  <c r="S181" i="3"/>
  <c r="AA181" i="3"/>
  <c r="AI181" i="3"/>
  <c r="AQ181" i="3"/>
  <c r="AY181" i="3"/>
  <c r="BG181" i="3"/>
  <c r="R181" i="3"/>
  <c r="Z181" i="3"/>
  <c r="AH181" i="3"/>
  <c r="AP181" i="3"/>
  <c r="AX181" i="3"/>
  <c r="BF181" i="3"/>
  <c r="O185" i="3"/>
  <c r="S185" i="3"/>
  <c r="W185" i="3"/>
  <c r="AA185" i="3"/>
  <c r="AE185" i="3"/>
  <c r="AI185" i="3"/>
  <c r="AM185" i="3"/>
  <c r="AQ185" i="3"/>
  <c r="AU185" i="3"/>
  <c r="AY185" i="3"/>
  <c r="BC185" i="3"/>
  <c r="BG185" i="3"/>
  <c r="N185" i="3"/>
  <c r="R185" i="3"/>
  <c r="V185" i="3"/>
  <c r="Z185" i="3"/>
  <c r="AD185" i="3"/>
  <c r="AH185" i="3"/>
  <c r="AL185" i="3"/>
  <c r="AP185" i="3"/>
  <c r="AT185" i="3"/>
  <c r="AX185" i="3"/>
  <c r="BB185" i="3"/>
  <c r="BF185" i="3"/>
  <c r="M185" i="3"/>
  <c r="U185" i="3"/>
  <c r="AC185" i="3"/>
  <c r="AK185" i="3"/>
  <c r="AS185" i="3"/>
  <c r="BA185" i="3"/>
  <c r="BI185" i="3"/>
  <c r="T185" i="3"/>
  <c r="AB185" i="3"/>
  <c r="AJ185" i="3"/>
  <c r="AR185" i="3"/>
  <c r="AZ185" i="3"/>
  <c r="BH185" i="3"/>
  <c r="M248" i="3"/>
  <c r="Q248" i="3"/>
  <c r="U248" i="3"/>
  <c r="Y248" i="3"/>
  <c r="AC248" i="3"/>
  <c r="AG248" i="3"/>
  <c r="AK248" i="3"/>
  <c r="AO248" i="3"/>
  <c r="AS248" i="3"/>
  <c r="AW248" i="3"/>
  <c r="BA248" i="3"/>
  <c r="BE248" i="3"/>
  <c r="BI248" i="3"/>
  <c r="P248" i="3"/>
  <c r="T248" i="3"/>
  <c r="X248" i="3"/>
  <c r="AB248" i="3"/>
  <c r="AF248" i="3"/>
  <c r="AJ248" i="3"/>
  <c r="AN248" i="3"/>
  <c r="AR248" i="3"/>
  <c r="AV248" i="3"/>
  <c r="AZ248" i="3"/>
  <c r="BD248" i="3"/>
  <c r="BH248" i="3"/>
  <c r="N260" i="3"/>
  <c r="BI260" i="3"/>
  <c r="BE260" i="3"/>
  <c r="BA260" i="3"/>
  <c r="AW260" i="3"/>
  <c r="AS260" i="3"/>
  <c r="AO260" i="3"/>
  <c r="AK260" i="3"/>
  <c r="AG260" i="3"/>
  <c r="AC260" i="3"/>
  <c r="Y260" i="3"/>
  <c r="U260" i="3"/>
  <c r="Q260" i="3"/>
  <c r="M260" i="3"/>
  <c r="M118" i="3"/>
  <c r="Q118" i="3"/>
  <c r="U118" i="3"/>
  <c r="Y118" i="3"/>
  <c r="AC118" i="3"/>
  <c r="AG118" i="3"/>
  <c r="AK118" i="3"/>
  <c r="AO118" i="3"/>
  <c r="AS118" i="3"/>
  <c r="AW118" i="3"/>
  <c r="BA118" i="3"/>
  <c r="BE118" i="3"/>
  <c r="BI118" i="3"/>
  <c r="P118" i="3"/>
  <c r="T118" i="3"/>
  <c r="X118" i="3"/>
  <c r="AB118" i="3"/>
  <c r="AF118" i="3"/>
  <c r="AL118" i="3"/>
  <c r="AT118" i="3"/>
  <c r="BB118" i="3"/>
  <c r="AJ118" i="3"/>
  <c r="AR118" i="3"/>
  <c r="M126" i="3"/>
  <c r="Q126" i="3"/>
  <c r="U126" i="3"/>
  <c r="Y126" i="3"/>
  <c r="AC126" i="3"/>
  <c r="AG126" i="3"/>
  <c r="AK126" i="3"/>
  <c r="AO126" i="3"/>
  <c r="AS126" i="3"/>
  <c r="AW126" i="3"/>
  <c r="BA126" i="3"/>
  <c r="BE126" i="3"/>
  <c r="BI126" i="3"/>
  <c r="P126" i="3"/>
  <c r="T126" i="3"/>
  <c r="X126" i="3"/>
  <c r="AB126" i="3"/>
  <c r="AF126" i="3"/>
  <c r="AJ126" i="3"/>
  <c r="AN126" i="3"/>
  <c r="AR126" i="3"/>
  <c r="AV126" i="3"/>
  <c r="AZ126" i="3"/>
  <c r="BD126" i="3"/>
  <c r="BH126" i="3"/>
  <c r="M138" i="3"/>
  <c r="Q138" i="3"/>
  <c r="U138" i="3"/>
  <c r="Y138" i="3"/>
  <c r="AC138" i="3"/>
  <c r="AG138" i="3"/>
  <c r="AK138" i="3"/>
  <c r="AO138" i="3"/>
  <c r="AS138" i="3"/>
  <c r="AW138" i="3"/>
  <c r="BA138" i="3"/>
  <c r="BE138" i="3"/>
  <c r="BI138" i="3"/>
  <c r="P138" i="3"/>
  <c r="T138" i="3"/>
  <c r="X138" i="3"/>
  <c r="AB138" i="3"/>
  <c r="AF138" i="3"/>
  <c r="AJ138" i="3"/>
  <c r="AN138" i="3"/>
  <c r="AR138" i="3"/>
  <c r="AV138" i="3"/>
  <c r="AZ138" i="3"/>
  <c r="BD138" i="3"/>
  <c r="BH138" i="3"/>
  <c r="P141" i="3"/>
  <c r="T141" i="3"/>
  <c r="X141" i="3"/>
  <c r="AB141" i="3"/>
  <c r="AF141" i="3"/>
  <c r="AJ141" i="3"/>
  <c r="AN141" i="3"/>
  <c r="AR141" i="3"/>
  <c r="AV141" i="3"/>
  <c r="AZ141" i="3"/>
  <c r="BD141" i="3"/>
  <c r="BH141" i="3"/>
  <c r="O141" i="3"/>
  <c r="S141" i="3"/>
  <c r="W141" i="3"/>
  <c r="AA141" i="3"/>
  <c r="AE141" i="3"/>
  <c r="AI141" i="3"/>
  <c r="AM141" i="3"/>
  <c r="AQ141" i="3"/>
  <c r="AU141" i="3"/>
  <c r="AY141" i="3"/>
  <c r="BC141" i="3"/>
  <c r="BG141" i="3"/>
  <c r="O143" i="3"/>
  <c r="S143" i="3"/>
  <c r="W143" i="3"/>
  <c r="AA143" i="3"/>
  <c r="AE143" i="3"/>
  <c r="AI143" i="3"/>
  <c r="AM143" i="3"/>
  <c r="AQ143" i="3"/>
  <c r="AU143" i="3"/>
  <c r="AY143" i="3"/>
  <c r="BC143" i="3"/>
  <c r="BG143" i="3"/>
  <c r="N143" i="3"/>
  <c r="V143" i="3"/>
  <c r="AD143" i="3"/>
  <c r="AL143" i="3"/>
  <c r="AT143" i="3"/>
  <c r="BB143" i="3"/>
  <c r="P143" i="3"/>
  <c r="X143" i="3"/>
  <c r="AF143" i="3"/>
  <c r="AN143" i="3"/>
  <c r="AV143" i="3"/>
  <c r="BD143" i="3"/>
  <c r="M143" i="3"/>
  <c r="U143" i="3"/>
  <c r="AC143" i="3"/>
  <c r="AK143" i="3"/>
  <c r="AS143" i="3"/>
  <c r="BA143" i="3"/>
  <c r="BI143" i="3"/>
  <c r="Z143" i="3"/>
  <c r="AP143" i="3"/>
  <c r="BF143" i="3"/>
  <c r="AB143" i="3"/>
  <c r="AR143" i="3"/>
  <c r="BH143" i="3"/>
  <c r="N146" i="3"/>
  <c r="R146" i="3"/>
  <c r="V146" i="3"/>
  <c r="Q146" i="3"/>
  <c r="X146" i="3"/>
  <c r="AB146" i="3"/>
  <c r="AF146" i="3"/>
  <c r="AJ146" i="3"/>
  <c r="AN146" i="3"/>
  <c r="AR146" i="3"/>
  <c r="AV146" i="3"/>
  <c r="AZ146" i="3"/>
  <c r="BD146" i="3"/>
  <c r="BH146" i="3"/>
  <c r="S146" i="3"/>
  <c r="Y146" i="3"/>
  <c r="AC146" i="3"/>
  <c r="AG146" i="3"/>
  <c r="AK146" i="3"/>
  <c r="AO146" i="3"/>
  <c r="AS146" i="3"/>
  <c r="AW146" i="3"/>
  <c r="BA146" i="3"/>
  <c r="BE146" i="3"/>
  <c r="BI146" i="3"/>
  <c r="N274" i="3"/>
  <c r="BI274" i="3"/>
  <c r="BE274" i="3"/>
  <c r="BA274" i="3"/>
  <c r="AW274" i="3"/>
  <c r="AS274" i="3"/>
  <c r="AO274" i="3"/>
  <c r="AK274" i="3"/>
  <c r="AG274" i="3"/>
  <c r="AC274" i="3"/>
  <c r="Y274" i="3"/>
  <c r="U274" i="3"/>
  <c r="Q274" i="3"/>
  <c r="M274" i="3"/>
  <c r="BK274" i="3" s="1"/>
  <c r="M288" i="3"/>
  <c r="BF288" i="3"/>
  <c r="BB288" i="3"/>
  <c r="AX288" i="3"/>
  <c r="AT288" i="3"/>
  <c r="AP288" i="3"/>
  <c r="AL288" i="3"/>
  <c r="AH288" i="3"/>
  <c r="AD288" i="3"/>
  <c r="Z288" i="3"/>
  <c r="V288" i="3"/>
  <c r="R288" i="3"/>
  <c r="N288" i="3"/>
  <c r="N147" i="3"/>
  <c r="R147" i="3"/>
  <c r="V147" i="3"/>
  <c r="Z147" i="3"/>
  <c r="AD147" i="3"/>
  <c r="AH147" i="3"/>
  <c r="AL147" i="3"/>
  <c r="AP147" i="3"/>
  <c r="AT147" i="3"/>
  <c r="AX147" i="3"/>
  <c r="BB147" i="3"/>
  <c r="BF147" i="3"/>
  <c r="M147" i="3"/>
  <c r="Q147" i="3"/>
  <c r="U147" i="3"/>
  <c r="Y147" i="3"/>
  <c r="AC147" i="3"/>
  <c r="AG147" i="3"/>
  <c r="AK147" i="3"/>
  <c r="AO147" i="3"/>
  <c r="AS147" i="3"/>
  <c r="AW147" i="3"/>
  <c r="BA147" i="3"/>
  <c r="BE147" i="3"/>
  <c r="BI147" i="3"/>
  <c r="P147" i="3"/>
  <c r="X147" i="3"/>
  <c r="AF147" i="3"/>
  <c r="AN147" i="3"/>
  <c r="AV147" i="3"/>
  <c r="BD147" i="3"/>
  <c r="O147" i="3"/>
  <c r="W147" i="3"/>
  <c r="AE147" i="3"/>
  <c r="AM147" i="3"/>
  <c r="AU147" i="3"/>
  <c r="BC147" i="3"/>
  <c r="P150" i="3"/>
  <c r="T150" i="3"/>
  <c r="X150" i="3"/>
  <c r="AB150" i="3"/>
  <c r="AF150" i="3"/>
  <c r="AJ150" i="3"/>
  <c r="AN150" i="3"/>
  <c r="AR150" i="3"/>
  <c r="AV150" i="3"/>
  <c r="AZ150" i="3"/>
  <c r="BD150" i="3"/>
  <c r="BH150" i="3"/>
  <c r="O150" i="3"/>
  <c r="S150" i="3"/>
  <c r="W150" i="3"/>
  <c r="AA150" i="3"/>
  <c r="AE150" i="3"/>
  <c r="AI150" i="3"/>
  <c r="AM150" i="3"/>
  <c r="AQ150" i="3"/>
  <c r="AU150" i="3"/>
  <c r="AY150" i="3"/>
  <c r="BC150" i="3"/>
  <c r="BG150" i="3"/>
  <c r="M262" i="3"/>
  <c r="BH262" i="3"/>
  <c r="BD262" i="3"/>
  <c r="AZ262" i="3"/>
  <c r="AV262" i="3"/>
  <c r="AR262" i="3"/>
  <c r="AN262" i="3"/>
  <c r="AJ262" i="3"/>
  <c r="AF262" i="3"/>
  <c r="AB262" i="3"/>
  <c r="X262" i="3"/>
  <c r="T262" i="3"/>
  <c r="P262" i="3"/>
  <c r="M270" i="3"/>
  <c r="BH270" i="3"/>
  <c r="BD270" i="3"/>
  <c r="AZ270" i="3"/>
  <c r="AV270" i="3"/>
  <c r="AR270" i="3"/>
  <c r="AN270" i="3"/>
  <c r="AJ270" i="3"/>
  <c r="AF270" i="3"/>
  <c r="AB270" i="3"/>
  <c r="X270" i="3"/>
  <c r="T270" i="3"/>
  <c r="P270" i="3"/>
  <c r="BJ333" i="3"/>
  <c r="BM337" i="3"/>
  <c r="BK337" i="3"/>
  <c r="BM332" i="3"/>
  <c r="BK331" i="3"/>
  <c r="BJ331" i="3"/>
  <c r="BK330" i="3"/>
  <c r="BL330" i="3"/>
  <c r="BJ330" i="3"/>
  <c r="BM330" i="3"/>
  <c r="BJ329" i="3"/>
  <c r="BK329" i="3"/>
  <c r="BM328" i="3"/>
  <c r="BK327" i="3"/>
  <c r="BJ327" i="3"/>
  <c r="BK326" i="3"/>
  <c r="BL326" i="3"/>
  <c r="BJ326" i="3"/>
  <c r="BM326" i="3"/>
  <c r="BM325" i="3"/>
  <c r="BK325" i="3"/>
  <c r="BM324" i="3"/>
  <c r="BK323" i="3"/>
  <c r="BJ323" i="3"/>
  <c r="BK322" i="3"/>
  <c r="BL322" i="3"/>
  <c r="BJ322" i="3"/>
  <c r="BM322" i="3"/>
  <c r="BM321" i="3"/>
  <c r="BK321" i="3"/>
  <c r="BM320" i="3"/>
  <c r="BK319" i="3"/>
  <c r="BJ319" i="3"/>
  <c r="BK318" i="3"/>
  <c r="BL318" i="3"/>
  <c r="BJ318" i="3"/>
  <c r="BM318" i="3"/>
  <c r="BM317" i="3"/>
  <c r="BK317" i="3"/>
  <c r="BM316" i="3"/>
  <c r="BL257" i="3"/>
  <c r="BK264" i="3"/>
  <c r="Q288" i="3"/>
  <c r="U288" i="3"/>
  <c r="Y288" i="3"/>
  <c r="AC288" i="3"/>
  <c r="AG288" i="3"/>
  <c r="AK288" i="3"/>
  <c r="AO288" i="3"/>
  <c r="AS288" i="3"/>
  <c r="AW288" i="3"/>
  <c r="BA288" i="3"/>
  <c r="BE288" i="3"/>
  <c r="BI288" i="3"/>
  <c r="R295" i="3"/>
  <c r="V295" i="3"/>
  <c r="Z295" i="3"/>
  <c r="AD295" i="3"/>
  <c r="AH295" i="3"/>
  <c r="AL295" i="3"/>
  <c r="AP295" i="3"/>
  <c r="AT295" i="3"/>
  <c r="AX295" i="3"/>
  <c r="BB295" i="3"/>
  <c r="M140" i="3"/>
  <c r="N148" i="3"/>
  <c r="BC102" i="3"/>
  <c r="AU102" i="3"/>
  <c r="AM102" i="3"/>
  <c r="AE102" i="3"/>
  <c r="W102" i="3"/>
  <c r="O102" i="3"/>
  <c r="BE102" i="3"/>
  <c r="AW102" i="3"/>
  <c r="AO102" i="3"/>
  <c r="AG102" i="3"/>
  <c r="Y102" i="3"/>
  <c r="Q102" i="3"/>
  <c r="BH102" i="3"/>
  <c r="BD102" i="3"/>
  <c r="AZ102" i="3"/>
  <c r="AV102" i="3"/>
  <c r="AR102" i="3"/>
  <c r="AN102" i="3"/>
  <c r="AJ102" i="3"/>
  <c r="AF102" i="3"/>
  <c r="AB102" i="3"/>
  <c r="X102" i="3"/>
  <c r="T102" i="3"/>
  <c r="BI103" i="3"/>
  <c r="BA103" i="3"/>
  <c r="AS103" i="3"/>
  <c r="AK103" i="3"/>
  <c r="AC103" i="3"/>
  <c r="U103" i="3"/>
  <c r="M103" i="3"/>
  <c r="BC103" i="3"/>
  <c r="AU103" i="3"/>
  <c r="AM103" i="3"/>
  <c r="AE103" i="3"/>
  <c r="W103" i="3"/>
  <c r="O103" i="3"/>
  <c r="BF103" i="3"/>
  <c r="BB103" i="3"/>
  <c r="AX103" i="3"/>
  <c r="AT103" i="3"/>
  <c r="AP103" i="3"/>
  <c r="AL103" i="3"/>
  <c r="AH103" i="3"/>
  <c r="AD103" i="3"/>
  <c r="Z103" i="3"/>
  <c r="V103" i="3"/>
  <c r="R103" i="3"/>
  <c r="BG104" i="3"/>
  <c r="BC104" i="3"/>
  <c r="AY104" i="3"/>
  <c r="AU104" i="3"/>
  <c r="AQ104" i="3"/>
  <c r="AM104" i="3"/>
  <c r="AI104" i="3"/>
  <c r="AB104" i="3"/>
  <c r="T104" i="3"/>
  <c r="BH104" i="3"/>
  <c r="BD104" i="3"/>
  <c r="AZ104" i="3"/>
  <c r="AV104" i="3"/>
  <c r="AR104" i="3"/>
  <c r="AN104" i="3"/>
  <c r="AJ104" i="3"/>
  <c r="AD104" i="3"/>
  <c r="V104" i="3"/>
  <c r="N104" i="3"/>
  <c r="AE104" i="3"/>
  <c r="AA104" i="3"/>
  <c r="W104" i="3"/>
  <c r="S104" i="3"/>
  <c r="BH105" i="3"/>
  <c r="AZ105" i="3"/>
  <c r="AR105" i="3"/>
  <c r="AJ105" i="3"/>
  <c r="AB105" i="3"/>
  <c r="BF105" i="3"/>
  <c r="AX105" i="3"/>
  <c r="AP105" i="3"/>
  <c r="AH105" i="3"/>
  <c r="Z105" i="3"/>
  <c r="BI105" i="3"/>
  <c r="BE105" i="3"/>
  <c r="BA105" i="3"/>
  <c r="AW105" i="3"/>
  <c r="AS105" i="3"/>
  <c r="AO105" i="3"/>
  <c r="AK105" i="3"/>
  <c r="AG105" i="3"/>
  <c r="AC105" i="3"/>
  <c r="Y105" i="3"/>
  <c r="U105" i="3"/>
  <c r="Q105" i="3"/>
  <c r="M105" i="3"/>
  <c r="R105" i="3"/>
  <c r="BG106" i="3"/>
  <c r="BC106" i="3"/>
  <c r="AY106" i="3"/>
  <c r="AU106" i="3"/>
  <c r="AQ106" i="3"/>
  <c r="AM106" i="3"/>
  <c r="AI106" i="3"/>
  <c r="AE106" i="3"/>
  <c r="AA106" i="3"/>
  <c r="W106" i="3"/>
  <c r="R106" i="3"/>
  <c r="BH106" i="3"/>
  <c r="BD106" i="3"/>
  <c r="AZ106" i="3"/>
  <c r="AV106" i="3"/>
  <c r="AR106" i="3"/>
  <c r="AN106" i="3"/>
  <c r="AJ106" i="3"/>
  <c r="AF106" i="3"/>
  <c r="AB106" i="3"/>
  <c r="X106" i="3"/>
  <c r="T106" i="3"/>
  <c r="S106" i="3"/>
  <c r="BI107" i="3"/>
  <c r="BE107" i="3"/>
  <c r="BA107" i="3"/>
  <c r="AW107" i="3"/>
  <c r="AS107" i="3"/>
  <c r="AO107" i="3"/>
  <c r="AK107" i="3"/>
  <c r="AG107" i="3"/>
  <c r="AC107" i="3"/>
  <c r="Y107" i="3"/>
  <c r="U107" i="3"/>
  <c r="Q107" i="3"/>
  <c r="M107" i="3"/>
  <c r="BF107" i="3"/>
  <c r="BB107" i="3"/>
  <c r="AX107" i="3"/>
  <c r="AT107" i="3"/>
  <c r="AP107" i="3"/>
  <c r="AL107" i="3"/>
  <c r="AH107" i="3"/>
  <c r="AD107" i="3"/>
  <c r="Z107" i="3"/>
  <c r="V107" i="3"/>
  <c r="R107" i="3"/>
  <c r="BG108" i="3"/>
  <c r="BC108" i="3"/>
  <c r="AY108" i="3"/>
  <c r="AU108" i="3"/>
  <c r="AQ108" i="3"/>
  <c r="AM108" i="3"/>
  <c r="AI108" i="3"/>
  <c r="AE108" i="3"/>
  <c r="AA108" i="3"/>
  <c r="W108" i="3"/>
  <c r="S108" i="3"/>
  <c r="BK108" i="3" s="1"/>
  <c r="O108" i="3"/>
  <c r="BH108" i="3"/>
  <c r="BD108" i="3"/>
  <c r="AZ108" i="3"/>
  <c r="AV108" i="3"/>
  <c r="AR108" i="3"/>
  <c r="AN108" i="3"/>
  <c r="AJ108" i="3"/>
  <c r="AF108" i="3"/>
  <c r="AB108" i="3"/>
  <c r="X108" i="3"/>
  <c r="T108" i="3"/>
  <c r="BH109" i="3"/>
  <c r="BD109" i="3"/>
  <c r="AZ109" i="3"/>
  <c r="AV109" i="3"/>
  <c r="AR109" i="3"/>
  <c r="AN109" i="3"/>
  <c r="AJ109" i="3"/>
  <c r="AF109" i="3"/>
  <c r="AB109" i="3"/>
  <c r="X109" i="3"/>
  <c r="T109" i="3"/>
  <c r="P109" i="3"/>
  <c r="BI109" i="3"/>
  <c r="BE109" i="3"/>
  <c r="BA109" i="3"/>
  <c r="AW109" i="3"/>
  <c r="AS109" i="3"/>
  <c r="AO109" i="3"/>
  <c r="AK109" i="3"/>
  <c r="AG109" i="3"/>
  <c r="AC109" i="3"/>
  <c r="Y109" i="3"/>
  <c r="U109" i="3"/>
  <c r="Q109" i="3"/>
  <c r="BC110" i="3"/>
  <c r="BI110" i="3"/>
  <c r="BA110" i="3"/>
  <c r="AU110" i="3"/>
  <c r="AQ110" i="3"/>
  <c r="AM110" i="3"/>
  <c r="AI110" i="3"/>
  <c r="AE110" i="3"/>
  <c r="AA110" i="3"/>
  <c r="W110" i="3"/>
  <c r="S110" i="3"/>
  <c r="O110" i="3"/>
  <c r="BN110" i="3" s="1"/>
  <c r="BH110" i="3"/>
  <c r="BD110" i="3"/>
  <c r="AZ110" i="3"/>
  <c r="AV110" i="3"/>
  <c r="AR110" i="3"/>
  <c r="AN110" i="3"/>
  <c r="AJ110" i="3"/>
  <c r="AF110" i="3"/>
  <c r="AB110" i="3"/>
  <c r="X110" i="3"/>
  <c r="T110" i="3"/>
  <c r="BI111" i="3"/>
  <c r="BA111" i="3"/>
  <c r="AS111" i="3"/>
  <c r="AK111" i="3"/>
  <c r="AC111" i="3"/>
  <c r="U111" i="3"/>
  <c r="M111" i="3"/>
  <c r="BC111" i="3"/>
  <c r="AU111" i="3"/>
  <c r="AM111" i="3"/>
  <c r="AE111" i="3"/>
  <c r="W111" i="3"/>
  <c r="O111" i="3"/>
  <c r="BF111" i="3"/>
  <c r="BB111" i="3"/>
  <c r="AX111" i="3"/>
  <c r="AT111" i="3"/>
  <c r="AP111" i="3"/>
  <c r="AL111" i="3"/>
  <c r="AH111" i="3"/>
  <c r="AD111" i="3"/>
  <c r="Z111" i="3"/>
  <c r="V111" i="3"/>
  <c r="R111" i="3"/>
  <c r="BF112" i="3"/>
  <c r="BB112" i="3"/>
  <c r="AX112" i="3"/>
  <c r="AT112" i="3"/>
  <c r="AP112" i="3"/>
  <c r="AL112" i="3"/>
  <c r="AF112" i="3"/>
  <c r="X112" i="3"/>
  <c r="P112" i="3"/>
  <c r="BG112" i="3"/>
  <c r="BC112" i="3"/>
  <c r="AY112" i="3"/>
  <c r="AU112" i="3"/>
  <c r="AQ112" i="3"/>
  <c r="AM112" i="3"/>
  <c r="AH112" i="3"/>
  <c r="Z112" i="3"/>
  <c r="R112" i="3"/>
  <c r="AI112" i="3"/>
  <c r="AE112" i="3"/>
  <c r="AA112" i="3"/>
  <c r="W112" i="3"/>
  <c r="S112" i="3"/>
  <c r="BH113" i="3"/>
  <c r="BD113" i="3"/>
  <c r="AZ113" i="3"/>
  <c r="AV113" i="3"/>
  <c r="AR113" i="3"/>
  <c r="AN113" i="3"/>
  <c r="AJ113" i="3"/>
  <c r="AF113" i="3"/>
  <c r="AB113" i="3"/>
  <c r="X113" i="3"/>
  <c r="T113" i="3"/>
  <c r="P113" i="3"/>
  <c r="BK113" i="3" s="1"/>
  <c r="BI113" i="3"/>
  <c r="BE113" i="3"/>
  <c r="BA113" i="3"/>
  <c r="AW113" i="3"/>
  <c r="AS113" i="3"/>
  <c r="AO113" i="3"/>
  <c r="AK113" i="3"/>
  <c r="AG113" i="3"/>
  <c r="AC113" i="3"/>
  <c r="Y113" i="3"/>
  <c r="U113" i="3"/>
  <c r="Q113" i="3"/>
  <c r="BF114" i="3"/>
  <c r="BB114" i="3"/>
  <c r="AX114" i="3"/>
  <c r="AT114" i="3"/>
  <c r="AP114" i="3"/>
  <c r="AL114" i="3"/>
  <c r="AH114" i="3"/>
  <c r="AD114" i="3"/>
  <c r="Z114" i="3"/>
  <c r="V114" i="3"/>
  <c r="R114" i="3"/>
  <c r="N114" i="3"/>
  <c r="BG114" i="3"/>
  <c r="BC114" i="3"/>
  <c r="AY114" i="3"/>
  <c r="AU114" i="3"/>
  <c r="AQ114" i="3"/>
  <c r="AM114" i="3"/>
  <c r="AI114" i="3"/>
  <c r="AE114" i="3"/>
  <c r="AA114" i="3"/>
  <c r="W114" i="3"/>
  <c r="S114" i="3"/>
  <c r="BH115" i="3"/>
  <c r="BD115" i="3"/>
  <c r="AZ115" i="3"/>
  <c r="AV115" i="3"/>
  <c r="AR115" i="3"/>
  <c r="AN115" i="3"/>
  <c r="AJ115" i="3"/>
  <c r="AF115" i="3"/>
  <c r="AB115" i="3"/>
  <c r="X115" i="3"/>
  <c r="T115" i="3"/>
  <c r="P115" i="3"/>
  <c r="BI115" i="3"/>
  <c r="BE115" i="3"/>
  <c r="BA115" i="3"/>
  <c r="AW115" i="3"/>
  <c r="AS115" i="3"/>
  <c r="AO115" i="3"/>
  <c r="AK115" i="3"/>
  <c r="AG115" i="3"/>
  <c r="AC115" i="3"/>
  <c r="Y115" i="3"/>
  <c r="U115" i="3"/>
  <c r="Q115" i="3"/>
  <c r="BH118" i="3"/>
  <c r="AZ118" i="3"/>
  <c r="AN118" i="3"/>
  <c r="AX118" i="3"/>
  <c r="AH118" i="3"/>
  <c r="Z118" i="3"/>
  <c r="R118" i="3"/>
  <c r="BG118" i="3"/>
  <c r="AY118" i="3"/>
  <c r="AQ118" i="3"/>
  <c r="AI118" i="3"/>
  <c r="AA118" i="3"/>
  <c r="S118" i="3"/>
  <c r="BB121" i="3"/>
  <c r="AT121" i="3"/>
  <c r="AL121" i="3"/>
  <c r="AD121" i="3"/>
  <c r="V121" i="3"/>
  <c r="N121" i="3"/>
  <c r="BC121" i="3"/>
  <c r="AU121" i="3"/>
  <c r="AM121" i="3"/>
  <c r="AE121" i="3"/>
  <c r="W121" i="3"/>
  <c r="O121" i="3"/>
  <c r="BD122" i="3"/>
  <c r="AV122" i="3"/>
  <c r="AN122" i="3"/>
  <c r="AF122" i="3"/>
  <c r="X122" i="3"/>
  <c r="P122" i="3"/>
  <c r="BE122" i="3"/>
  <c r="AW122" i="3"/>
  <c r="AO122" i="3"/>
  <c r="AG122" i="3"/>
  <c r="Y122" i="3"/>
  <c r="Q122" i="3"/>
  <c r="BF123" i="3"/>
  <c r="AX123" i="3"/>
  <c r="AP123" i="3"/>
  <c r="AH123" i="3"/>
  <c r="Z123" i="3"/>
  <c r="R123" i="3"/>
  <c r="BG123" i="3"/>
  <c r="AY123" i="3"/>
  <c r="AQ123" i="3"/>
  <c r="AI123" i="3"/>
  <c r="AA123" i="3"/>
  <c r="S123" i="3"/>
  <c r="BB126" i="3"/>
  <c r="AT126" i="3"/>
  <c r="AL126" i="3"/>
  <c r="AD126" i="3"/>
  <c r="V126" i="3"/>
  <c r="N126" i="3"/>
  <c r="BC126" i="3"/>
  <c r="AU126" i="3"/>
  <c r="AM126" i="3"/>
  <c r="AE126" i="3"/>
  <c r="W126" i="3"/>
  <c r="O126" i="3"/>
  <c r="BL126" i="3" s="1"/>
  <c r="BG129" i="3"/>
  <c r="AY129" i="3"/>
  <c r="AQ129" i="3"/>
  <c r="AI129" i="3"/>
  <c r="AA129" i="3"/>
  <c r="S129" i="3"/>
  <c r="BH129" i="3"/>
  <c r="AZ129" i="3"/>
  <c r="AR129" i="3"/>
  <c r="AJ129" i="3"/>
  <c r="AB129" i="3"/>
  <c r="T129" i="3"/>
  <c r="BI130" i="3"/>
  <c r="BA130" i="3"/>
  <c r="AS130" i="3"/>
  <c r="AK130" i="3"/>
  <c r="AC130" i="3"/>
  <c r="U130" i="3"/>
  <c r="M130" i="3"/>
  <c r="BB130" i="3"/>
  <c r="AT130" i="3"/>
  <c r="AL130" i="3"/>
  <c r="AD130" i="3"/>
  <c r="V130" i="3"/>
  <c r="N130" i="3"/>
  <c r="BB133" i="3"/>
  <c r="AT133" i="3"/>
  <c r="AL133" i="3"/>
  <c r="AD133" i="3"/>
  <c r="V133" i="3"/>
  <c r="N133" i="3"/>
  <c r="BC133" i="3"/>
  <c r="AU133" i="3"/>
  <c r="AM133" i="3"/>
  <c r="AE133" i="3"/>
  <c r="W133" i="3"/>
  <c r="O133" i="3"/>
  <c r="BE135" i="3"/>
  <c r="AW135" i="3"/>
  <c r="AO135" i="3"/>
  <c r="AG135" i="3"/>
  <c r="Y135" i="3"/>
  <c r="Q135" i="3"/>
  <c r="BF135" i="3"/>
  <c r="AX135" i="3"/>
  <c r="AP135" i="3"/>
  <c r="AH135" i="3"/>
  <c r="Z135" i="3"/>
  <c r="R135" i="3"/>
  <c r="BF138" i="3"/>
  <c r="AX138" i="3"/>
  <c r="AP138" i="3"/>
  <c r="AH138" i="3"/>
  <c r="Z138" i="3"/>
  <c r="R138" i="3"/>
  <c r="BG138" i="3"/>
  <c r="AY138" i="3"/>
  <c r="AQ138" i="3"/>
  <c r="AI138" i="3"/>
  <c r="AA138" i="3"/>
  <c r="S138" i="3"/>
  <c r="BI141" i="3"/>
  <c r="BA141" i="3"/>
  <c r="AS141" i="3"/>
  <c r="AK141" i="3"/>
  <c r="AC141" i="3"/>
  <c r="U141" i="3"/>
  <c r="M141" i="3"/>
  <c r="BB141" i="3"/>
  <c r="AT141" i="3"/>
  <c r="AL141" i="3"/>
  <c r="AD141" i="3"/>
  <c r="V141" i="3"/>
  <c r="N141" i="3"/>
  <c r="BC146" i="3"/>
  <c r="AU146" i="3"/>
  <c r="AM146" i="3"/>
  <c r="AE146" i="3"/>
  <c r="W146" i="3"/>
  <c r="BF146" i="3"/>
  <c r="AX146" i="3"/>
  <c r="AP146" i="3"/>
  <c r="AH146" i="3"/>
  <c r="Z146" i="3"/>
  <c r="M146" i="3"/>
  <c r="P146" i="3"/>
  <c r="BD154" i="3"/>
  <c r="AV154" i="3"/>
  <c r="AN154" i="3"/>
  <c r="AF154" i="3"/>
  <c r="X154" i="3"/>
  <c r="P154" i="3"/>
  <c r="BE154" i="3"/>
  <c r="AW154" i="3"/>
  <c r="AO154" i="3"/>
  <c r="AG154" i="3"/>
  <c r="Y154" i="3"/>
  <c r="Q154" i="3"/>
  <c r="BG157" i="3"/>
  <c r="AY157" i="3"/>
  <c r="AQ157" i="3"/>
  <c r="AI157" i="3"/>
  <c r="AA157" i="3"/>
  <c r="S157" i="3"/>
  <c r="BH157" i="3"/>
  <c r="AZ157" i="3"/>
  <c r="AR157" i="3"/>
  <c r="AJ157" i="3"/>
  <c r="AB157" i="3"/>
  <c r="T157" i="3"/>
  <c r="S260" i="3"/>
  <c r="AA260" i="3"/>
  <c r="AI260" i="3"/>
  <c r="AQ260" i="3"/>
  <c r="AY260" i="3"/>
  <c r="BG260" i="3"/>
  <c r="R262" i="3"/>
  <c r="Z262" i="3"/>
  <c r="AH262" i="3"/>
  <c r="AP262" i="3"/>
  <c r="AX262" i="3"/>
  <c r="BF262" i="3"/>
  <c r="R270" i="3"/>
  <c r="Z270" i="3"/>
  <c r="AH270" i="3"/>
  <c r="AP270" i="3"/>
  <c r="AX270" i="3"/>
  <c r="BF270" i="3"/>
  <c r="O274" i="3"/>
  <c r="W274" i="3"/>
  <c r="AE274" i="3"/>
  <c r="AM274" i="3"/>
  <c r="AU274" i="3"/>
  <c r="BC274" i="3"/>
  <c r="T288" i="3"/>
  <c r="AB288" i="3"/>
  <c r="AJ288" i="3"/>
  <c r="AR288" i="3"/>
  <c r="AZ288" i="3"/>
  <c r="BH288" i="3"/>
  <c r="AV101" i="3"/>
  <c r="AF101" i="3"/>
  <c r="P101" i="3"/>
  <c r="AT101" i="3"/>
  <c r="AD101" i="3"/>
  <c r="N101" i="3"/>
  <c r="BC101" i="3"/>
  <c r="AU101" i="3"/>
  <c r="AM101" i="3"/>
  <c r="AE101" i="3"/>
  <c r="W101" i="3"/>
  <c r="O101" i="3"/>
  <c r="BE134" i="3"/>
  <c r="AW134" i="3"/>
  <c r="AO134" i="3"/>
  <c r="AG134" i="3"/>
  <c r="Y134" i="3"/>
  <c r="Q134" i="3"/>
  <c r="BF134" i="3"/>
  <c r="AX134" i="3"/>
  <c r="AP134" i="3"/>
  <c r="AH134" i="3"/>
  <c r="Z134" i="3"/>
  <c r="R134" i="3"/>
  <c r="BE150" i="3"/>
  <c r="AW150" i="3"/>
  <c r="AO150" i="3"/>
  <c r="AG150" i="3"/>
  <c r="Y150" i="3"/>
  <c r="Q150" i="3"/>
  <c r="BF150" i="3"/>
  <c r="AX150" i="3"/>
  <c r="AP150" i="3"/>
  <c r="AH150" i="3"/>
  <c r="Z150" i="3"/>
  <c r="R150" i="3"/>
  <c r="BF153" i="3"/>
  <c r="AX153" i="3"/>
  <c r="AP153" i="3"/>
  <c r="AH153" i="3"/>
  <c r="Z153" i="3"/>
  <c r="R153" i="3"/>
  <c r="BG153" i="3"/>
  <c r="AY153" i="3"/>
  <c r="AQ153" i="3"/>
  <c r="AI153" i="3"/>
  <c r="AA153" i="3"/>
  <c r="S153" i="3"/>
  <c r="BH158" i="3"/>
  <c r="AZ158" i="3"/>
  <c r="AR158" i="3"/>
  <c r="AJ158" i="3"/>
  <c r="AB158" i="3"/>
  <c r="T158" i="3"/>
  <c r="BI158" i="3"/>
  <c r="BA158" i="3"/>
  <c r="AS158" i="3"/>
  <c r="AK158" i="3"/>
  <c r="AC158" i="3"/>
  <c r="U158" i="3"/>
  <c r="M158" i="3"/>
  <c r="BK158" i="3" s="1"/>
  <c r="BB248" i="3"/>
  <c r="AT248" i="3"/>
  <c r="AL248" i="3"/>
  <c r="AD248" i="3"/>
  <c r="V248" i="3"/>
  <c r="N248" i="3"/>
  <c r="BC248" i="3"/>
  <c r="AU248" i="3"/>
  <c r="AM248" i="3"/>
  <c r="AE248" i="3"/>
  <c r="W248" i="3"/>
  <c r="O248" i="3"/>
  <c r="BG131" i="3"/>
  <c r="AY131" i="3"/>
  <c r="AQ131" i="3"/>
  <c r="AI131" i="3"/>
  <c r="AA131" i="3"/>
  <c r="BH131" i="3"/>
  <c r="AR131" i="3"/>
  <c r="AB131" i="3"/>
  <c r="BH155" i="3"/>
  <c r="AR155" i="3"/>
  <c r="AB155" i="3"/>
  <c r="BI155" i="3"/>
  <c r="AS155" i="3"/>
  <c r="AC155" i="3"/>
  <c r="M155" i="3"/>
  <c r="AT165" i="3"/>
  <c r="AD165" i="3"/>
  <c r="N165" i="3"/>
  <c r="AU165" i="3"/>
  <c r="AE165" i="3"/>
  <c r="O165" i="3"/>
  <c r="AV169" i="3"/>
  <c r="AF169" i="3"/>
  <c r="P169" i="3"/>
  <c r="AW169" i="3"/>
  <c r="AG169" i="3"/>
  <c r="Q169" i="3"/>
  <c r="AX173" i="3"/>
  <c r="AH173" i="3"/>
  <c r="R173" i="3"/>
  <c r="AY173" i="3"/>
  <c r="AI173" i="3"/>
  <c r="S173" i="3"/>
  <c r="AZ177" i="3"/>
  <c r="AJ177" i="3"/>
  <c r="T177" i="3"/>
  <c r="BA177" i="3"/>
  <c r="AK177" i="3"/>
  <c r="U177" i="3"/>
  <c r="BB181" i="3"/>
  <c r="AL181" i="3"/>
  <c r="V181" i="3"/>
  <c r="BC181" i="3"/>
  <c r="AM181" i="3"/>
  <c r="W181" i="3"/>
  <c r="BD185" i="3"/>
  <c r="AN185" i="3"/>
  <c r="X185" i="3"/>
  <c r="BE185" i="3"/>
  <c r="AO185" i="3"/>
  <c r="Y185" i="3"/>
  <c r="AJ143" i="3"/>
  <c r="AX143" i="3"/>
  <c r="R143" i="3"/>
  <c r="AW143" i="3"/>
  <c r="AG143" i="3"/>
  <c r="Q143" i="3"/>
  <c r="AY147" i="3"/>
  <c r="AI147" i="3"/>
  <c r="S147" i="3"/>
  <c r="AZ147" i="3"/>
  <c r="AJ147" i="3"/>
  <c r="T147" i="3"/>
  <c r="BK315" i="3"/>
  <c r="BJ315" i="3"/>
  <c r="BK314" i="3"/>
  <c r="BL314" i="3"/>
  <c r="BJ314" i="3"/>
  <c r="BM314" i="3"/>
  <c r="BM313" i="3"/>
  <c r="BK313" i="3"/>
  <c r="BM312" i="3"/>
  <c r="BK311" i="3"/>
  <c r="BJ311" i="3"/>
  <c r="BK310" i="3"/>
  <c r="BL310" i="3"/>
  <c r="BJ310" i="3"/>
  <c r="BM310" i="3"/>
  <c r="BL309" i="3"/>
  <c r="BM309" i="3"/>
  <c r="BN309" i="3"/>
  <c r="BK309" i="3"/>
  <c r="BM308" i="3"/>
  <c r="BK307" i="3"/>
  <c r="BJ307" i="3"/>
  <c r="BK306" i="3"/>
  <c r="BL306" i="3"/>
  <c r="BJ306" i="3"/>
  <c r="BM306" i="3"/>
  <c r="BM305" i="3"/>
  <c r="BK305" i="3"/>
  <c r="BM333" i="3"/>
  <c r="BL333" i="3"/>
  <c r="BJ337" i="3"/>
  <c r="BL337" i="3"/>
  <c r="BN332" i="3"/>
  <c r="BK332" i="3"/>
  <c r="BL332" i="3"/>
  <c r="BJ332" i="3"/>
  <c r="BL331" i="3"/>
  <c r="BM331" i="3"/>
  <c r="BN331" i="3"/>
  <c r="BN330" i="3"/>
  <c r="BM329" i="3"/>
  <c r="BL329" i="3"/>
  <c r="BN328" i="3"/>
  <c r="BK328" i="3"/>
  <c r="BL328" i="3"/>
  <c r="BJ328" i="3"/>
  <c r="BL327" i="3"/>
  <c r="BM327" i="3"/>
  <c r="BN327" i="3"/>
  <c r="BN326" i="3"/>
  <c r="BJ325" i="3"/>
  <c r="BL325" i="3"/>
  <c r="BN324" i="3"/>
  <c r="BK324" i="3"/>
  <c r="BL324" i="3"/>
  <c r="BJ324" i="3"/>
  <c r="BL323" i="3"/>
  <c r="BM323" i="3"/>
  <c r="BN323" i="3"/>
  <c r="BN322" i="3"/>
  <c r="BJ321" i="3"/>
  <c r="BL321" i="3"/>
  <c r="BN320" i="3"/>
  <c r="BK320" i="3"/>
  <c r="BL320" i="3"/>
  <c r="BJ320" i="3"/>
  <c r="BL319" i="3"/>
  <c r="BM319" i="3"/>
  <c r="BN319" i="3"/>
  <c r="BN318" i="3"/>
  <c r="BJ317" i="3"/>
  <c r="BL317" i="3"/>
  <c r="BN316" i="3"/>
  <c r="BK316" i="3"/>
  <c r="BL316" i="3"/>
  <c r="BJ316" i="3"/>
  <c r="BL315" i="3"/>
  <c r="BM315" i="3"/>
  <c r="BN315" i="3"/>
  <c r="BN314" i="3"/>
  <c r="BJ313" i="3"/>
  <c r="BL313" i="3"/>
  <c r="BN312" i="3"/>
  <c r="BK312" i="3"/>
  <c r="BL312" i="3"/>
  <c r="BJ312" i="3"/>
  <c r="BL311" i="3"/>
  <c r="BM311" i="3"/>
  <c r="BN311" i="3"/>
  <c r="BN310" i="3"/>
  <c r="BJ309" i="3"/>
  <c r="BN308" i="3"/>
  <c r="BK308" i="3"/>
  <c r="BL308" i="3"/>
  <c r="BJ308" i="3"/>
  <c r="BL307" i="3"/>
  <c r="BM307" i="3"/>
  <c r="BN307" i="3"/>
  <c r="BN306" i="3"/>
  <c r="BJ305" i="3"/>
  <c r="BL305" i="3"/>
  <c r="BN304" i="3"/>
  <c r="BK304" i="3"/>
  <c r="BL304" i="3"/>
  <c r="BJ304" i="3"/>
  <c r="BL303" i="3"/>
  <c r="BM303" i="3"/>
  <c r="BN303" i="3"/>
  <c r="BL302" i="3"/>
  <c r="BJ302" i="3"/>
  <c r="BN302" i="3"/>
  <c r="BJ301" i="3"/>
  <c r="BL301" i="3"/>
  <c r="BM300" i="3"/>
  <c r="BK300" i="3"/>
  <c r="BL300" i="3"/>
  <c r="BJ300" i="3"/>
  <c r="BM299" i="3"/>
  <c r="BN299" i="3"/>
  <c r="BN298" i="3"/>
  <c r="BK298" i="3"/>
  <c r="BL298" i="3"/>
  <c r="BJ298" i="3"/>
  <c r="BN336" i="3"/>
  <c r="BK336" i="3"/>
  <c r="BL336" i="3"/>
  <c r="BJ336" i="3"/>
  <c r="BK334" i="3"/>
  <c r="BL334" i="3"/>
  <c r="BJ334" i="3"/>
  <c r="BM334" i="3"/>
  <c r="BN297" i="3"/>
  <c r="BM297" i="3"/>
  <c r="BM304" i="3"/>
  <c r="BK303" i="3"/>
  <c r="BJ303" i="3"/>
  <c r="BM302" i="3"/>
  <c r="BM301" i="3"/>
  <c r="BN301" i="3"/>
  <c r="BK301" i="3"/>
  <c r="BN300" i="3"/>
  <c r="BK299" i="3"/>
  <c r="BL299" i="3"/>
  <c r="BJ299" i="3"/>
  <c r="BM298" i="3"/>
  <c r="BM336" i="3"/>
  <c r="BK333" i="3"/>
  <c r="BN333" i="3"/>
  <c r="BN334" i="3"/>
  <c r="BN262" i="3"/>
  <c r="BN270" i="3"/>
  <c r="BM257" i="3"/>
  <c r="BJ257" i="3"/>
  <c r="BK260" i="3"/>
  <c r="BJ266" i="3"/>
  <c r="BL266" i="3"/>
  <c r="BK268" i="3"/>
  <c r="BK272" i="3"/>
  <c r="BN276" i="3"/>
  <c r="BL276" i="3"/>
  <c r="BN278" i="3"/>
  <c r="BM278" i="3"/>
  <c r="BN282" i="3"/>
  <c r="BM282" i="3"/>
  <c r="BJ284" i="3"/>
  <c r="BM284" i="3"/>
  <c r="BM286" i="3"/>
  <c r="BK286" i="3"/>
  <c r="BL288" i="3"/>
  <c r="BK288" i="3"/>
  <c r="BN290" i="3"/>
  <c r="BL290" i="3"/>
  <c r="BL292" i="3"/>
  <c r="BK292" i="3"/>
  <c r="BN102" i="3"/>
  <c r="BM102" i="3"/>
  <c r="BK103" i="3"/>
  <c r="BJ103" i="3"/>
  <c r="BK104" i="3"/>
  <c r="BL104" i="3"/>
  <c r="BK105" i="3"/>
  <c r="BJ105" i="3"/>
  <c r="BK106" i="3"/>
  <c r="BL106" i="3"/>
  <c r="BM107" i="3"/>
  <c r="BN107" i="3"/>
  <c r="BM108" i="3"/>
  <c r="BL109" i="3"/>
  <c r="BJ109" i="3"/>
  <c r="BK109" i="3"/>
  <c r="BL110" i="3"/>
  <c r="BK110" i="3"/>
  <c r="BM111" i="3"/>
  <c r="BN111" i="3"/>
  <c r="BM112" i="3"/>
  <c r="BM113" i="3"/>
  <c r="BN113" i="3"/>
  <c r="BM114" i="3"/>
  <c r="BJ115" i="3"/>
  <c r="BK115" i="3"/>
  <c r="BM117" i="3"/>
  <c r="BN117" i="3"/>
  <c r="BL118" i="3"/>
  <c r="BK118" i="3"/>
  <c r="BJ119" i="3"/>
  <c r="BK119" i="3"/>
  <c r="BJ121" i="3"/>
  <c r="BK121" i="3"/>
  <c r="BK122" i="3"/>
  <c r="BL122" i="3"/>
  <c r="BM123" i="3"/>
  <c r="BN123" i="3"/>
  <c r="BM125" i="3"/>
  <c r="BN125" i="3"/>
  <c r="BM126" i="3"/>
  <c r="BN127" i="3"/>
  <c r="BM127" i="3"/>
  <c r="BM129" i="3"/>
  <c r="BN129" i="3"/>
  <c r="BM130" i="3"/>
  <c r="BL133" i="3"/>
  <c r="BJ133" i="3"/>
  <c r="BK133" i="3"/>
  <c r="BJ135" i="3"/>
  <c r="BK135" i="3"/>
  <c r="BK138" i="3"/>
  <c r="BL138" i="3"/>
  <c r="BM141" i="3"/>
  <c r="BN141" i="3"/>
  <c r="BK257" i="3"/>
  <c r="BN266" i="3"/>
  <c r="BM266" i="3"/>
  <c r="M161" i="3"/>
  <c r="O161" i="3"/>
  <c r="Q161" i="3"/>
  <c r="S161" i="3"/>
  <c r="U161" i="3"/>
  <c r="W161" i="3"/>
  <c r="Y161" i="3"/>
  <c r="AA161" i="3"/>
  <c r="AC161" i="3"/>
  <c r="AE161" i="3"/>
  <c r="AG161" i="3"/>
  <c r="AI161" i="3"/>
  <c r="AK161" i="3"/>
  <c r="AM161" i="3"/>
  <c r="AO161" i="3"/>
  <c r="AQ161" i="3"/>
  <c r="AS161" i="3"/>
  <c r="AU161" i="3"/>
  <c r="AW161" i="3"/>
  <c r="AY161" i="3"/>
  <c r="BA161" i="3"/>
  <c r="BC161" i="3"/>
  <c r="BE161" i="3"/>
  <c r="BG161" i="3"/>
  <c r="BI161" i="3"/>
  <c r="N161" i="3"/>
  <c r="P161" i="3"/>
  <c r="R161" i="3"/>
  <c r="T161" i="3"/>
  <c r="V161" i="3"/>
  <c r="X161" i="3"/>
  <c r="Z161" i="3"/>
  <c r="AB161" i="3"/>
  <c r="AD161" i="3"/>
  <c r="AF161" i="3"/>
  <c r="AH161" i="3"/>
  <c r="AJ161" i="3"/>
  <c r="AL161" i="3"/>
  <c r="AN161" i="3"/>
  <c r="AP161" i="3"/>
  <c r="AR161" i="3"/>
  <c r="AT161" i="3"/>
  <c r="AV161" i="3"/>
  <c r="AX161" i="3"/>
  <c r="AZ161" i="3"/>
  <c r="BB161" i="3"/>
  <c r="BD161" i="3"/>
  <c r="BF161" i="3"/>
  <c r="BH161" i="3"/>
  <c r="N166" i="3"/>
  <c r="P166" i="3"/>
  <c r="R166" i="3"/>
  <c r="T166" i="3"/>
  <c r="V166" i="3"/>
  <c r="X166" i="3"/>
  <c r="Z166" i="3"/>
  <c r="AB166" i="3"/>
  <c r="AD166" i="3"/>
  <c r="AF166" i="3"/>
  <c r="AH166" i="3"/>
  <c r="AJ166" i="3"/>
  <c r="AL166" i="3"/>
  <c r="AN166" i="3"/>
  <c r="AP166" i="3"/>
  <c r="AR166" i="3"/>
  <c r="AT166" i="3"/>
  <c r="AV166" i="3"/>
  <c r="AX166" i="3"/>
  <c r="AZ166" i="3"/>
  <c r="BB166" i="3"/>
  <c r="BD166" i="3"/>
  <c r="BF166" i="3"/>
  <c r="BH166" i="3"/>
  <c r="M166" i="3"/>
  <c r="O166" i="3"/>
  <c r="Q166" i="3"/>
  <c r="S166" i="3"/>
  <c r="U166" i="3"/>
  <c r="W166" i="3"/>
  <c r="Y166" i="3"/>
  <c r="AA166" i="3"/>
  <c r="AC166" i="3"/>
  <c r="AE166" i="3"/>
  <c r="AG166" i="3"/>
  <c r="AI166" i="3"/>
  <c r="AK166" i="3"/>
  <c r="AM166" i="3"/>
  <c r="AO166" i="3"/>
  <c r="AQ166" i="3"/>
  <c r="AS166" i="3"/>
  <c r="AU166" i="3"/>
  <c r="AW166" i="3"/>
  <c r="AY166" i="3"/>
  <c r="BA166" i="3"/>
  <c r="BC166" i="3"/>
  <c r="BE166" i="3"/>
  <c r="BG166" i="3"/>
  <c r="BI166" i="3"/>
  <c r="N174" i="3"/>
  <c r="P174" i="3"/>
  <c r="R174" i="3"/>
  <c r="T174" i="3"/>
  <c r="V174" i="3"/>
  <c r="X174" i="3"/>
  <c r="Z174" i="3"/>
  <c r="AB174" i="3"/>
  <c r="AD174" i="3"/>
  <c r="AF174" i="3"/>
  <c r="AH174" i="3"/>
  <c r="AJ174" i="3"/>
  <c r="AL174" i="3"/>
  <c r="AN174" i="3"/>
  <c r="AP174" i="3"/>
  <c r="AR174" i="3"/>
  <c r="AT174" i="3"/>
  <c r="AV174" i="3"/>
  <c r="AX174" i="3"/>
  <c r="AZ174" i="3"/>
  <c r="BB174" i="3"/>
  <c r="BD174" i="3"/>
  <c r="BF174" i="3"/>
  <c r="BH174" i="3"/>
  <c r="M174" i="3"/>
  <c r="O174" i="3"/>
  <c r="Q174" i="3"/>
  <c r="S174" i="3"/>
  <c r="U174" i="3"/>
  <c r="W174" i="3"/>
  <c r="Y174" i="3"/>
  <c r="AA174" i="3"/>
  <c r="AC174" i="3"/>
  <c r="AE174" i="3"/>
  <c r="AG174" i="3"/>
  <c r="AI174" i="3"/>
  <c r="AK174" i="3"/>
  <c r="AM174" i="3"/>
  <c r="AO174" i="3"/>
  <c r="AQ174" i="3"/>
  <c r="AS174" i="3"/>
  <c r="AU174" i="3"/>
  <c r="AW174" i="3"/>
  <c r="AY174" i="3"/>
  <c r="BA174" i="3"/>
  <c r="BC174" i="3"/>
  <c r="BE174" i="3"/>
  <c r="BG174" i="3"/>
  <c r="BI174" i="3"/>
  <c r="N182" i="3"/>
  <c r="P182" i="3"/>
  <c r="R182" i="3"/>
  <c r="T182" i="3"/>
  <c r="V182" i="3"/>
  <c r="X182" i="3"/>
  <c r="Z182" i="3"/>
  <c r="AB182" i="3"/>
  <c r="AD182" i="3"/>
  <c r="AF182" i="3"/>
  <c r="AH182" i="3"/>
  <c r="AJ182" i="3"/>
  <c r="AL182" i="3"/>
  <c r="AN182" i="3"/>
  <c r="AP182" i="3"/>
  <c r="AR182" i="3"/>
  <c r="AT182" i="3"/>
  <c r="AV182" i="3"/>
  <c r="AX182" i="3"/>
  <c r="AZ182" i="3"/>
  <c r="BB182" i="3"/>
  <c r="BD182" i="3"/>
  <c r="BF182" i="3"/>
  <c r="BH182" i="3"/>
  <c r="M182" i="3"/>
  <c r="O182" i="3"/>
  <c r="Q182" i="3"/>
  <c r="S182" i="3"/>
  <c r="U182" i="3"/>
  <c r="W182" i="3"/>
  <c r="Y182" i="3"/>
  <c r="AA182" i="3"/>
  <c r="AC182" i="3"/>
  <c r="AE182" i="3"/>
  <c r="AG182" i="3"/>
  <c r="AI182" i="3"/>
  <c r="AK182" i="3"/>
  <c r="AM182" i="3"/>
  <c r="AO182" i="3"/>
  <c r="AQ182" i="3"/>
  <c r="AS182" i="3"/>
  <c r="AU182" i="3"/>
  <c r="AW182" i="3"/>
  <c r="AY182" i="3"/>
  <c r="BA182" i="3"/>
  <c r="BC182" i="3"/>
  <c r="BE182" i="3"/>
  <c r="BG182" i="3"/>
  <c r="BI182" i="3"/>
  <c r="N186" i="3"/>
  <c r="P186" i="3"/>
  <c r="R186" i="3"/>
  <c r="T186" i="3"/>
  <c r="V186" i="3"/>
  <c r="X186" i="3"/>
  <c r="Z186" i="3"/>
  <c r="AB186" i="3"/>
  <c r="AD186" i="3"/>
  <c r="AF186" i="3"/>
  <c r="AH186" i="3"/>
  <c r="AJ186" i="3"/>
  <c r="AL186" i="3"/>
  <c r="AN186" i="3"/>
  <c r="AP186" i="3"/>
  <c r="AR186" i="3"/>
  <c r="AT186" i="3"/>
  <c r="AV186" i="3"/>
  <c r="AX186" i="3"/>
  <c r="AZ186" i="3"/>
  <c r="BB186" i="3"/>
  <c r="BD186" i="3"/>
  <c r="BF186" i="3"/>
  <c r="BH186" i="3"/>
  <c r="M186" i="3"/>
  <c r="O186" i="3"/>
  <c r="Q186" i="3"/>
  <c r="S186" i="3"/>
  <c r="U186" i="3"/>
  <c r="W186" i="3"/>
  <c r="Y186" i="3"/>
  <c r="AA186" i="3"/>
  <c r="AC186" i="3"/>
  <c r="AE186" i="3"/>
  <c r="AG186" i="3"/>
  <c r="AI186" i="3"/>
  <c r="AK186" i="3"/>
  <c r="AM186" i="3"/>
  <c r="AO186" i="3"/>
  <c r="AQ186" i="3"/>
  <c r="AS186" i="3"/>
  <c r="AU186" i="3"/>
  <c r="AW186" i="3"/>
  <c r="AY186" i="3"/>
  <c r="BA186" i="3"/>
  <c r="BC186" i="3"/>
  <c r="BE186" i="3"/>
  <c r="BG186" i="3"/>
  <c r="BI186" i="3"/>
  <c r="N188" i="3"/>
  <c r="P188" i="3"/>
  <c r="R188" i="3"/>
  <c r="T188" i="3"/>
  <c r="V188" i="3"/>
  <c r="X188" i="3"/>
  <c r="Z188" i="3"/>
  <c r="AB188" i="3"/>
  <c r="AD188" i="3"/>
  <c r="AF188" i="3"/>
  <c r="AH188" i="3"/>
  <c r="AJ188" i="3"/>
  <c r="AL188" i="3"/>
  <c r="AN188" i="3"/>
  <c r="AP188" i="3"/>
  <c r="AR188" i="3"/>
  <c r="AT188" i="3"/>
  <c r="AV188" i="3"/>
  <c r="AX188" i="3"/>
  <c r="AZ188" i="3"/>
  <c r="BB188" i="3"/>
  <c r="BD188" i="3"/>
  <c r="BF188" i="3"/>
  <c r="BH188" i="3"/>
  <c r="M188" i="3"/>
  <c r="O188" i="3"/>
  <c r="Q188" i="3"/>
  <c r="S188" i="3"/>
  <c r="U188" i="3"/>
  <c r="W188" i="3"/>
  <c r="Y188" i="3"/>
  <c r="AA188" i="3"/>
  <c r="AC188" i="3"/>
  <c r="AE188" i="3"/>
  <c r="AG188" i="3"/>
  <c r="AI188" i="3"/>
  <c r="AK188" i="3"/>
  <c r="AM188" i="3"/>
  <c r="AO188" i="3"/>
  <c r="AQ188" i="3"/>
  <c r="AS188" i="3"/>
  <c r="AU188" i="3"/>
  <c r="AW188" i="3"/>
  <c r="AY188" i="3"/>
  <c r="BA188" i="3"/>
  <c r="BC188" i="3"/>
  <c r="BE188" i="3"/>
  <c r="BG188" i="3"/>
  <c r="BI188" i="3"/>
  <c r="N190" i="3"/>
  <c r="P190" i="3"/>
  <c r="R190" i="3"/>
  <c r="T190" i="3"/>
  <c r="V190" i="3"/>
  <c r="X190" i="3"/>
  <c r="Z190" i="3"/>
  <c r="AB190" i="3"/>
  <c r="AD190" i="3"/>
  <c r="AF190" i="3"/>
  <c r="AH190" i="3"/>
  <c r="AJ190" i="3"/>
  <c r="AL190" i="3"/>
  <c r="AN190" i="3"/>
  <c r="AP190" i="3"/>
  <c r="AR190" i="3"/>
  <c r="AT190" i="3"/>
  <c r="AV190" i="3"/>
  <c r="AX190" i="3"/>
  <c r="AZ190" i="3"/>
  <c r="BB190" i="3"/>
  <c r="BD190" i="3"/>
  <c r="BF190" i="3"/>
  <c r="BH190" i="3"/>
  <c r="M190" i="3"/>
  <c r="O190" i="3"/>
  <c r="Q190" i="3"/>
  <c r="S190" i="3"/>
  <c r="U190" i="3"/>
  <c r="W190" i="3"/>
  <c r="Y190" i="3"/>
  <c r="AA190" i="3"/>
  <c r="AC190" i="3"/>
  <c r="AE190" i="3"/>
  <c r="AG190" i="3"/>
  <c r="AI190" i="3"/>
  <c r="AK190" i="3"/>
  <c r="AM190" i="3"/>
  <c r="AO190" i="3"/>
  <c r="AQ190" i="3"/>
  <c r="AS190" i="3"/>
  <c r="AU190" i="3"/>
  <c r="AW190" i="3"/>
  <c r="AY190" i="3"/>
  <c r="BA190" i="3"/>
  <c r="BC190" i="3"/>
  <c r="BE190" i="3"/>
  <c r="BG190" i="3"/>
  <c r="BI190" i="3"/>
  <c r="M192" i="3"/>
  <c r="O192" i="3"/>
  <c r="Q192" i="3"/>
  <c r="S192" i="3"/>
  <c r="U192" i="3"/>
  <c r="W192" i="3"/>
  <c r="Y192" i="3"/>
  <c r="AA192" i="3"/>
  <c r="AC192" i="3"/>
  <c r="AE192" i="3"/>
  <c r="AG192" i="3"/>
  <c r="AI192" i="3"/>
  <c r="AK192" i="3"/>
  <c r="AM192" i="3"/>
  <c r="AO192" i="3"/>
  <c r="AQ192" i="3"/>
  <c r="AS192" i="3"/>
  <c r="AU192" i="3"/>
  <c r="AW192" i="3"/>
  <c r="AY192" i="3"/>
  <c r="BA192" i="3"/>
  <c r="BC192" i="3"/>
  <c r="BE192" i="3"/>
  <c r="BG192" i="3"/>
  <c r="BI192" i="3"/>
  <c r="N192" i="3"/>
  <c r="P192" i="3"/>
  <c r="R192" i="3"/>
  <c r="T192" i="3"/>
  <c r="V192" i="3"/>
  <c r="X192" i="3"/>
  <c r="Z192" i="3"/>
  <c r="AB192" i="3"/>
  <c r="AD192" i="3"/>
  <c r="AF192" i="3"/>
  <c r="AH192" i="3"/>
  <c r="AJ192" i="3"/>
  <c r="AL192" i="3"/>
  <c r="AN192" i="3"/>
  <c r="AP192" i="3"/>
  <c r="AR192" i="3"/>
  <c r="AT192" i="3"/>
  <c r="AV192" i="3"/>
  <c r="AX192" i="3"/>
  <c r="AZ192" i="3"/>
  <c r="BB192" i="3"/>
  <c r="BD192" i="3"/>
  <c r="BF192" i="3"/>
  <c r="BH192" i="3"/>
  <c r="N193" i="3"/>
  <c r="P193" i="3"/>
  <c r="R193" i="3"/>
  <c r="T193" i="3"/>
  <c r="V193" i="3"/>
  <c r="X193" i="3"/>
  <c r="Z193" i="3"/>
  <c r="AB193" i="3"/>
  <c r="AD193" i="3"/>
  <c r="AF193" i="3"/>
  <c r="AH193" i="3"/>
  <c r="AJ193" i="3"/>
  <c r="AL193" i="3"/>
  <c r="AN193" i="3"/>
  <c r="AP193" i="3"/>
  <c r="AR193" i="3"/>
  <c r="AT193" i="3"/>
  <c r="AV193" i="3"/>
  <c r="AX193" i="3"/>
  <c r="AZ193" i="3"/>
  <c r="BB193" i="3"/>
  <c r="BD193" i="3"/>
  <c r="BF193" i="3"/>
  <c r="BH193" i="3"/>
  <c r="M193" i="3"/>
  <c r="O193" i="3"/>
  <c r="Q193" i="3"/>
  <c r="S193" i="3"/>
  <c r="U193" i="3"/>
  <c r="W193" i="3"/>
  <c r="Y193" i="3"/>
  <c r="AA193" i="3"/>
  <c r="AC193" i="3"/>
  <c r="AE193" i="3"/>
  <c r="AG193" i="3"/>
  <c r="AI193" i="3"/>
  <c r="AK193" i="3"/>
  <c r="AM193" i="3"/>
  <c r="AO193" i="3"/>
  <c r="AQ193" i="3"/>
  <c r="AS193" i="3"/>
  <c r="AU193" i="3"/>
  <c r="AW193" i="3"/>
  <c r="AY193" i="3"/>
  <c r="BA193" i="3"/>
  <c r="BC193" i="3"/>
  <c r="BE193" i="3"/>
  <c r="BG193" i="3"/>
  <c r="BI193" i="3"/>
  <c r="M195" i="3"/>
  <c r="O195" i="3"/>
  <c r="Q195" i="3"/>
  <c r="S195" i="3"/>
  <c r="U195" i="3"/>
  <c r="W195" i="3"/>
  <c r="Y195" i="3"/>
  <c r="AA195" i="3"/>
  <c r="AC195" i="3"/>
  <c r="AE195" i="3"/>
  <c r="AG195" i="3"/>
  <c r="AI195" i="3"/>
  <c r="AK195" i="3"/>
  <c r="AM195" i="3"/>
  <c r="AO195" i="3"/>
  <c r="AQ195" i="3"/>
  <c r="AS195" i="3"/>
  <c r="AU195" i="3"/>
  <c r="AW195" i="3"/>
  <c r="AY195" i="3"/>
  <c r="BA195" i="3"/>
  <c r="BC195" i="3"/>
  <c r="BE195" i="3"/>
  <c r="BG195" i="3"/>
  <c r="BI195" i="3"/>
  <c r="N195" i="3"/>
  <c r="P195" i="3"/>
  <c r="R195" i="3"/>
  <c r="T195" i="3"/>
  <c r="V195" i="3"/>
  <c r="X195" i="3"/>
  <c r="Z195" i="3"/>
  <c r="AB195" i="3"/>
  <c r="AD195" i="3"/>
  <c r="AF195" i="3"/>
  <c r="AH195" i="3"/>
  <c r="AJ195" i="3"/>
  <c r="AL195" i="3"/>
  <c r="AN195" i="3"/>
  <c r="AP195" i="3"/>
  <c r="AR195" i="3"/>
  <c r="AT195" i="3"/>
  <c r="AV195" i="3"/>
  <c r="AX195" i="3"/>
  <c r="AZ195" i="3"/>
  <c r="BB195" i="3"/>
  <c r="BD195" i="3"/>
  <c r="BF195" i="3"/>
  <c r="BH195" i="3"/>
  <c r="N198" i="3"/>
  <c r="P198" i="3"/>
  <c r="R198" i="3"/>
  <c r="T198" i="3"/>
  <c r="V198" i="3"/>
  <c r="X198" i="3"/>
  <c r="Z198" i="3"/>
  <c r="AB198" i="3"/>
  <c r="AD198" i="3"/>
  <c r="AF198" i="3"/>
  <c r="AH198" i="3"/>
  <c r="AJ198" i="3"/>
  <c r="AL198" i="3"/>
  <c r="AN198" i="3"/>
  <c r="AP198" i="3"/>
  <c r="AR198" i="3"/>
  <c r="AT198" i="3"/>
  <c r="AV198" i="3"/>
  <c r="AX198" i="3"/>
  <c r="AZ198" i="3"/>
  <c r="BB198" i="3"/>
  <c r="BD198" i="3"/>
  <c r="BF198" i="3"/>
  <c r="BH198" i="3"/>
  <c r="M198" i="3"/>
  <c r="O198" i="3"/>
  <c r="Q198" i="3"/>
  <c r="S198" i="3"/>
  <c r="U198" i="3"/>
  <c r="W198" i="3"/>
  <c r="Y198" i="3"/>
  <c r="AA198" i="3"/>
  <c r="AC198" i="3"/>
  <c r="AE198" i="3"/>
  <c r="AG198" i="3"/>
  <c r="AI198" i="3"/>
  <c r="AK198" i="3"/>
  <c r="AM198" i="3"/>
  <c r="AO198" i="3"/>
  <c r="AQ198" i="3"/>
  <c r="AS198" i="3"/>
  <c r="AU198" i="3"/>
  <c r="AW198" i="3"/>
  <c r="AY198" i="3"/>
  <c r="BA198" i="3"/>
  <c r="BC198" i="3"/>
  <c r="BE198" i="3"/>
  <c r="BG198" i="3"/>
  <c r="BI198" i="3"/>
  <c r="N200" i="3"/>
  <c r="P200" i="3"/>
  <c r="R200" i="3"/>
  <c r="T200" i="3"/>
  <c r="V200" i="3"/>
  <c r="X200" i="3"/>
  <c r="Z200" i="3"/>
  <c r="AB200" i="3"/>
  <c r="AD200" i="3"/>
  <c r="AF200" i="3"/>
  <c r="AH200" i="3"/>
  <c r="AJ200" i="3"/>
  <c r="AL200" i="3"/>
  <c r="AN200" i="3"/>
  <c r="AP200" i="3"/>
  <c r="AR200" i="3"/>
  <c r="AT200" i="3"/>
  <c r="AV200" i="3"/>
  <c r="AX200" i="3"/>
  <c r="AZ200" i="3"/>
  <c r="BB200" i="3"/>
  <c r="BD200" i="3"/>
  <c r="BF200" i="3"/>
  <c r="BH200" i="3"/>
  <c r="M200" i="3"/>
  <c r="O200" i="3"/>
  <c r="Q200" i="3"/>
  <c r="S200" i="3"/>
  <c r="U200" i="3"/>
  <c r="W200" i="3"/>
  <c r="Y200" i="3"/>
  <c r="AA200" i="3"/>
  <c r="AC200" i="3"/>
  <c r="AE200" i="3"/>
  <c r="AG200" i="3"/>
  <c r="AI200" i="3"/>
  <c r="AK200" i="3"/>
  <c r="AM200" i="3"/>
  <c r="AO200" i="3"/>
  <c r="AQ200" i="3"/>
  <c r="AS200" i="3"/>
  <c r="AU200" i="3"/>
  <c r="AW200" i="3"/>
  <c r="AY200" i="3"/>
  <c r="BA200" i="3"/>
  <c r="BC200" i="3"/>
  <c r="BE200" i="3"/>
  <c r="BG200" i="3"/>
  <c r="BI200" i="3"/>
  <c r="M202" i="3"/>
  <c r="O202" i="3"/>
  <c r="Q202" i="3"/>
  <c r="S202" i="3"/>
  <c r="U202" i="3"/>
  <c r="W202" i="3"/>
  <c r="Y202" i="3"/>
  <c r="AA202" i="3"/>
  <c r="AC202" i="3"/>
  <c r="AE202" i="3"/>
  <c r="AG202" i="3"/>
  <c r="AI202" i="3"/>
  <c r="AK202" i="3"/>
  <c r="AM202" i="3"/>
  <c r="AO202" i="3"/>
  <c r="AQ202" i="3"/>
  <c r="AS202" i="3"/>
  <c r="AU202" i="3"/>
  <c r="AW202" i="3"/>
  <c r="AY202" i="3"/>
  <c r="BA202" i="3"/>
  <c r="BC202" i="3"/>
  <c r="BE202" i="3"/>
  <c r="BG202" i="3"/>
  <c r="BI202" i="3"/>
  <c r="N202" i="3"/>
  <c r="P202" i="3"/>
  <c r="R202" i="3"/>
  <c r="T202" i="3"/>
  <c r="V202" i="3"/>
  <c r="X202" i="3"/>
  <c r="Z202" i="3"/>
  <c r="AB202" i="3"/>
  <c r="AD202" i="3"/>
  <c r="AF202" i="3"/>
  <c r="AH202" i="3"/>
  <c r="AJ202" i="3"/>
  <c r="AL202" i="3"/>
  <c r="AN202" i="3"/>
  <c r="AP202" i="3"/>
  <c r="AR202" i="3"/>
  <c r="AT202" i="3"/>
  <c r="AV202" i="3"/>
  <c r="AX202" i="3"/>
  <c r="AZ202" i="3"/>
  <c r="BB202" i="3"/>
  <c r="BD202" i="3"/>
  <c r="BF202" i="3"/>
  <c r="BH202" i="3"/>
  <c r="N204" i="3"/>
  <c r="P204" i="3"/>
  <c r="R204" i="3"/>
  <c r="T204" i="3"/>
  <c r="V204" i="3"/>
  <c r="X204" i="3"/>
  <c r="Z204" i="3"/>
  <c r="AB204" i="3"/>
  <c r="AD204" i="3"/>
  <c r="AF204" i="3"/>
  <c r="AH204" i="3"/>
  <c r="AJ204" i="3"/>
  <c r="AL204" i="3"/>
  <c r="AN204" i="3"/>
  <c r="AP204" i="3"/>
  <c r="AR204" i="3"/>
  <c r="AT204" i="3"/>
  <c r="AV204" i="3"/>
  <c r="AX204" i="3"/>
  <c r="AZ204" i="3"/>
  <c r="BB204" i="3"/>
  <c r="BD204" i="3"/>
  <c r="BF204" i="3"/>
  <c r="BH204" i="3"/>
  <c r="M204" i="3"/>
  <c r="O204" i="3"/>
  <c r="Q204" i="3"/>
  <c r="S204" i="3"/>
  <c r="U204" i="3"/>
  <c r="W204" i="3"/>
  <c r="Y204" i="3"/>
  <c r="AA204" i="3"/>
  <c r="AC204" i="3"/>
  <c r="AE204" i="3"/>
  <c r="AG204" i="3"/>
  <c r="AI204" i="3"/>
  <c r="AK204" i="3"/>
  <c r="AM204" i="3"/>
  <c r="AO204" i="3"/>
  <c r="AQ204" i="3"/>
  <c r="AS204" i="3"/>
  <c r="AU204" i="3"/>
  <c r="AW204" i="3"/>
  <c r="AY204" i="3"/>
  <c r="BA204" i="3"/>
  <c r="BC204" i="3"/>
  <c r="BE204" i="3"/>
  <c r="BG204" i="3"/>
  <c r="BI204" i="3"/>
  <c r="M206" i="3"/>
  <c r="O206" i="3"/>
  <c r="Q206" i="3"/>
  <c r="S206" i="3"/>
  <c r="U206" i="3"/>
  <c r="W206" i="3"/>
  <c r="Y206" i="3"/>
  <c r="AA206" i="3"/>
  <c r="AC206" i="3"/>
  <c r="AE206" i="3"/>
  <c r="AG206" i="3"/>
  <c r="AI206" i="3"/>
  <c r="AK206" i="3"/>
  <c r="AM206" i="3"/>
  <c r="AO206" i="3"/>
  <c r="AQ206" i="3"/>
  <c r="AS206" i="3"/>
  <c r="AU206" i="3"/>
  <c r="AW206" i="3"/>
  <c r="AY206" i="3"/>
  <c r="BA206" i="3"/>
  <c r="BC206" i="3"/>
  <c r="BE206" i="3"/>
  <c r="BG206" i="3"/>
  <c r="BI206" i="3"/>
  <c r="N206" i="3"/>
  <c r="P206" i="3"/>
  <c r="R206" i="3"/>
  <c r="T206" i="3"/>
  <c r="V206" i="3"/>
  <c r="X206" i="3"/>
  <c r="Z206" i="3"/>
  <c r="AB206" i="3"/>
  <c r="AD206" i="3"/>
  <c r="AF206" i="3"/>
  <c r="AH206" i="3"/>
  <c r="AJ206" i="3"/>
  <c r="AL206" i="3"/>
  <c r="AN206" i="3"/>
  <c r="AP206" i="3"/>
  <c r="AR206" i="3"/>
  <c r="AT206" i="3"/>
  <c r="AV206" i="3"/>
  <c r="AX206" i="3"/>
  <c r="AZ206" i="3"/>
  <c r="BB206" i="3"/>
  <c r="BD206" i="3"/>
  <c r="BF206" i="3"/>
  <c r="BH206" i="3"/>
  <c r="N208" i="3"/>
  <c r="P208" i="3"/>
  <c r="R208" i="3"/>
  <c r="T208" i="3"/>
  <c r="V208" i="3"/>
  <c r="X208" i="3"/>
  <c r="Z208" i="3"/>
  <c r="AB208" i="3"/>
  <c r="AD208" i="3"/>
  <c r="AF208" i="3"/>
  <c r="AH208" i="3"/>
  <c r="AJ208" i="3"/>
  <c r="AL208" i="3"/>
  <c r="AN208" i="3"/>
  <c r="AP208" i="3"/>
  <c r="AR208" i="3"/>
  <c r="AT208" i="3"/>
  <c r="AV208" i="3"/>
  <c r="AX208" i="3"/>
  <c r="AZ208" i="3"/>
  <c r="BB208" i="3"/>
  <c r="BD208" i="3"/>
  <c r="BF208" i="3"/>
  <c r="BH208" i="3"/>
  <c r="M208" i="3"/>
  <c r="O208" i="3"/>
  <c r="Q208" i="3"/>
  <c r="S208" i="3"/>
  <c r="U208" i="3"/>
  <c r="W208" i="3"/>
  <c r="Y208" i="3"/>
  <c r="AA208" i="3"/>
  <c r="AC208" i="3"/>
  <c r="AE208" i="3"/>
  <c r="AG208" i="3"/>
  <c r="AI208" i="3"/>
  <c r="AK208" i="3"/>
  <c r="AM208" i="3"/>
  <c r="AO208" i="3"/>
  <c r="AQ208" i="3"/>
  <c r="AS208" i="3"/>
  <c r="AU208" i="3"/>
  <c r="AW208" i="3"/>
  <c r="AY208" i="3"/>
  <c r="BA208" i="3"/>
  <c r="BC208" i="3"/>
  <c r="BE208" i="3"/>
  <c r="BG208" i="3"/>
  <c r="BI208" i="3"/>
  <c r="M209" i="3"/>
  <c r="O209" i="3"/>
  <c r="Q209" i="3"/>
  <c r="S209" i="3"/>
  <c r="U209" i="3"/>
  <c r="W209" i="3"/>
  <c r="Y209" i="3"/>
  <c r="AA209" i="3"/>
  <c r="AC209" i="3"/>
  <c r="AE209" i="3"/>
  <c r="AG209" i="3"/>
  <c r="AI209" i="3"/>
  <c r="AK209" i="3"/>
  <c r="AM209" i="3"/>
  <c r="AO209" i="3"/>
  <c r="AQ209" i="3"/>
  <c r="AS209" i="3"/>
  <c r="AU209" i="3"/>
  <c r="AW209" i="3"/>
  <c r="AY209" i="3"/>
  <c r="BA209" i="3"/>
  <c r="BC209" i="3"/>
  <c r="BE209" i="3"/>
  <c r="BG209" i="3"/>
  <c r="BI209" i="3"/>
  <c r="N209" i="3"/>
  <c r="P209" i="3"/>
  <c r="R209" i="3"/>
  <c r="T209" i="3"/>
  <c r="V209" i="3"/>
  <c r="X209" i="3"/>
  <c r="Z209" i="3"/>
  <c r="AB209" i="3"/>
  <c r="AD209" i="3"/>
  <c r="AF209" i="3"/>
  <c r="AH209" i="3"/>
  <c r="AJ209" i="3"/>
  <c r="AL209" i="3"/>
  <c r="AN209" i="3"/>
  <c r="AP209" i="3"/>
  <c r="AR209" i="3"/>
  <c r="AT209" i="3"/>
  <c r="AV209" i="3"/>
  <c r="AX209" i="3"/>
  <c r="AZ209" i="3"/>
  <c r="BB209" i="3"/>
  <c r="BD209" i="3"/>
  <c r="BF209" i="3"/>
  <c r="BH209" i="3"/>
  <c r="N211" i="3"/>
  <c r="P211" i="3"/>
  <c r="R211" i="3"/>
  <c r="T211" i="3"/>
  <c r="V211" i="3"/>
  <c r="X211" i="3"/>
  <c r="Z211" i="3"/>
  <c r="AB211" i="3"/>
  <c r="AD211" i="3"/>
  <c r="AF211" i="3"/>
  <c r="AH211" i="3"/>
  <c r="AJ211" i="3"/>
  <c r="AL211" i="3"/>
  <c r="AN211" i="3"/>
  <c r="AP211" i="3"/>
  <c r="AR211" i="3"/>
  <c r="AT211" i="3"/>
  <c r="AV211" i="3"/>
  <c r="AX211" i="3"/>
  <c r="AZ211" i="3"/>
  <c r="BB211" i="3"/>
  <c r="BD211" i="3"/>
  <c r="BF211" i="3"/>
  <c r="BH211" i="3"/>
  <c r="M211" i="3"/>
  <c r="O211" i="3"/>
  <c r="Q211" i="3"/>
  <c r="S211" i="3"/>
  <c r="U211" i="3"/>
  <c r="W211" i="3"/>
  <c r="Y211" i="3"/>
  <c r="AA211" i="3"/>
  <c r="AC211" i="3"/>
  <c r="AE211" i="3"/>
  <c r="AG211" i="3"/>
  <c r="AI211" i="3"/>
  <c r="AK211" i="3"/>
  <c r="AM211" i="3"/>
  <c r="AO211" i="3"/>
  <c r="AQ211" i="3"/>
  <c r="AS211" i="3"/>
  <c r="AU211" i="3"/>
  <c r="AW211" i="3"/>
  <c r="AY211" i="3"/>
  <c r="BA211" i="3"/>
  <c r="BC211" i="3"/>
  <c r="BE211" i="3"/>
  <c r="BG211" i="3"/>
  <c r="BI211" i="3"/>
  <c r="N213" i="3"/>
  <c r="P213" i="3"/>
  <c r="R213" i="3"/>
  <c r="T213" i="3"/>
  <c r="V213" i="3"/>
  <c r="X213" i="3"/>
  <c r="Z213" i="3"/>
  <c r="AB213" i="3"/>
  <c r="AD213" i="3"/>
  <c r="AF213" i="3"/>
  <c r="AH213" i="3"/>
  <c r="AJ213" i="3"/>
  <c r="AL213" i="3"/>
  <c r="AN213" i="3"/>
  <c r="AP213" i="3"/>
  <c r="AR213" i="3"/>
  <c r="AT213" i="3"/>
  <c r="AV213" i="3"/>
  <c r="AX213" i="3"/>
  <c r="AZ213" i="3"/>
  <c r="BB213" i="3"/>
  <c r="BD213" i="3"/>
  <c r="BF213" i="3"/>
  <c r="BH213" i="3"/>
  <c r="M213" i="3"/>
  <c r="O213" i="3"/>
  <c r="Q213" i="3"/>
  <c r="S213" i="3"/>
  <c r="U213" i="3"/>
  <c r="W213" i="3"/>
  <c r="Y213" i="3"/>
  <c r="AA213" i="3"/>
  <c r="AC213" i="3"/>
  <c r="AE213" i="3"/>
  <c r="AG213" i="3"/>
  <c r="AI213" i="3"/>
  <c r="AK213" i="3"/>
  <c r="AM213" i="3"/>
  <c r="AO213" i="3"/>
  <c r="AQ213" i="3"/>
  <c r="AS213" i="3"/>
  <c r="AU213" i="3"/>
  <c r="AW213" i="3"/>
  <c r="AY213" i="3"/>
  <c r="BA213" i="3"/>
  <c r="BC213" i="3"/>
  <c r="BE213" i="3"/>
  <c r="BG213" i="3"/>
  <c r="BI213" i="3"/>
  <c r="M216" i="3"/>
  <c r="O216" i="3"/>
  <c r="Q216" i="3"/>
  <c r="S216" i="3"/>
  <c r="U216" i="3"/>
  <c r="W216" i="3"/>
  <c r="Y216" i="3"/>
  <c r="AA216" i="3"/>
  <c r="AC216" i="3"/>
  <c r="AE216" i="3"/>
  <c r="AG216" i="3"/>
  <c r="AI216" i="3"/>
  <c r="AK216" i="3"/>
  <c r="AM216" i="3"/>
  <c r="AO216" i="3"/>
  <c r="AQ216" i="3"/>
  <c r="AS216" i="3"/>
  <c r="AU216" i="3"/>
  <c r="AW216" i="3"/>
  <c r="AY216" i="3"/>
  <c r="BA216" i="3"/>
  <c r="BC216" i="3"/>
  <c r="BE216" i="3"/>
  <c r="BG216" i="3"/>
  <c r="BI216" i="3"/>
  <c r="N216" i="3"/>
  <c r="P216" i="3"/>
  <c r="R216" i="3"/>
  <c r="T216" i="3"/>
  <c r="V216" i="3"/>
  <c r="X216" i="3"/>
  <c r="Z216" i="3"/>
  <c r="AB216" i="3"/>
  <c r="AD216" i="3"/>
  <c r="AF216" i="3"/>
  <c r="AH216" i="3"/>
  <c r="AJ216" i="3"/>
  <c r="AL216" i="3"/>
  <c r="AN216" i="3"/>
  <c r="AP216" i="3"/>
  <c r="AR216" i="3"/>
  <c r="AT216" i="3"/>
  <c r="AV216" i="3"/>
  <c r="AX216" i="3"/>
  <c r="AZ216" i="3"/>
  <c r="BB216" i="3"/>
  <c r="BD216" i="3"/>
  <c r="BF216" i="3"/>
  <c r="BH216" i="3"/>
  <c r="M217" i="3"/>
  <c r="O217" i="3"/>
  <c r="Q217" i="3"/>
  <c r="S217" i="3"/>
  <c r="U217" i="3"/>
  <c r="W217" i="3"/>
  <c r="Y217" i="3"/>
  <c r="AA217" i="3"/>
  <c r="AC217" i="3"/>
  <c r="AE217" i="3"/>
  <c r="AG217" i="3"/>
  <c r="AI217" i="3"/>
  <c r="AK217" i="3"/>
  <c r="AM217" i="3"/>
  <c r="AO217" i="3"/>
  <c r="AQ217" i="3"/>
  <c r="AS217" i="3"/>
  <c r="AU217" i="3"/>
  <c r="AW217" i="3"/>
  <c r="AY217" i="3"/>
  <c r="BA217" i="3"/>
  <c r="BC217" i="3"/>
  <c r="BE217" i="3"/>
  <c r="BG217" i="3"/>
  <c r="BI217" i="3"/>
  <c r="N217" i="3"/>
  <c r="P217" i="3"/>
  <c r="R217" i="3"/>
  <c r="T217" i="3"/>
  <c r="V217" i="3"/>
  <c r="X217" i="3"/>
  <c r="Z217" i="3"/>
  <c r="AB217" i="3"/>
  <c r="AD217" i="3"/>
  <c r="AF217" i="3"/>
  <c r="AH217" i="3"/>
  <c r="AJ217" i="3"/>
  <c r="AL217" i="3"/>
  <c r="AN217" i="3"/>
  <c r="AP217" i="3"/>
  <c r="AR217" i="3"/>
  <c r="AT217" i="3"/>
  <c r="AV217" i="3"/>
  <c r="AX217" i="3"/>
  <c r="AZ217" i="3"/>
  <c r="BB217" i="3"/>
  <c r="BD217" i="3"/>
  <c r="BF217" i="3"/>
  <c r="BH217" i="3"/>
  <c r="N219" i="3"/>
  <c r="P219" i="3"/>
  <c r="R219" i="3"/>
  <c r="T219" i="3"/>
  <c r="V219" i="3"/>
  <c r="X219" i="3"/>
  <c r="Z219" i="3"/>
  <c r="AB219" i="3"/>
  <c r="AD219" i="3"/>
  <c r="AF219" i="3"/>
  <c r="AH219" i="3"/>
  <c r="AJ219" i="3"/>
  <c r="AL219" i="3"/>
  <c r="AN219" i="3"/>
  <c r="AP219" i="3"/>
  <c r="AR219" i="3"/>
  <c r="AT219" i="3"/>
  <c r="AV219" i="3"/>
  <c r="AX219" i="3"/>
  <c r="AZ219" i="3"/>
  <c r="BB219" i="3"/>
  <c r="BD219" i="3"/>
  <c r="BF219" i="3"/>
  <c r="BH219" i="3"/>
  <c r="M219" i="3"/>
  <c r="O219" i="3"/>
  <c r="Q219" i="3"/>
  <c r="S219" i="3"/>
  <c r="U219" i="3"/>
  <c r="W219" i="3"/>
  <c r="Y219" i="3"/>
  <c r="AA219" i="3"/>
  <c r="AC219" i="3"/>
  <c r="AE219" i="3"/>
  <c r="AG219" i="3"/>
  <c r="AI219" i="3"/>
  <c r="AK219" i="3"/>
  <c r="AM219" i="3"/>
  <c r="AO219" i="3"/>
  <c r="AQ219" i="3"/>
  <c r="AS219" i="3"/>
  <c r="AU219" i="3"/>
  <c r="AW219" i="3"/>
  <c r="AY219" i="3"/>
  <c r="BA219" i="3"/>
  <c r="BC219" i="3"/>
  <c r="BE219" i="3"/>
  <c r="BG219" i="3"/>
  <c r="BI219" i="3"/>
  <c r="M221" i="3"/>
  <c r="O221" i="3"/>
  <c r="Q221" i="3"/>
  <c r="S221" i="3"/>
  <c r="U221" i="3"/>
  <c r="W221" i="3"/>
  <c r="Y221" i="3"/>
  <c r="AA221" i="3"/>
  <c r="AC221" i="3"/>
  <c r="AE221" i="3"/>
  <c r="AG221" i="3"/>
  <c r="AI221" i="3"/>
  <c r="AK221" i="3"/>
  <c r="AM221" i="3"/>
  <c r="AO221" i="3"/>
  <c r="AQ221" i="3"/>
  <c r="AS221" i="3"/>
  <c r="AU221" i="3"/>
  <c r="AW221" i="3"/>
  <c r="AY221" i="3"/>
  <c r="BA221" i="3"/>
  <c r="BC221" i="3"/>
  <c r="BE221" i="3"/>
  <c r="BG221" i="3"/>
  <c r="BI221" i="3"/>
  <c r="N221" i="3"/>
  <c r="P221" i="3"/>
  <c r="R221" i="3"/>
  <c r="T221" i="3"/>
  <c r="V221" i="3"/>
  <c r="X221" i="3"/>
  <c r="Z221" i="3"/>
  <c r="AB221" i="3"/>
  <c r="AD221" i="3"/>
  <c r="AF221" i="3"/>
  <c r="AH221" i="3"/>
  <c r="AJ221" i="3"/>
  <c r="AL221" i="3"/>
  <c r="AN221" i="3"/>
  <c r="AP221" i="3"/>
  <c r="AR221" i="3"/>
  <c r="AT221" i="3"/>
  <c r="AV221" i="3"/>
  <c r="AX221" i="3"/>
  <c r="AZ221" i="3"/>
  <c r="BB221" i="3"/>
  <c r="BD221" i="3"/>
  <c r="BF221" i="3"/>
  <c r="BH221" i="3"/>
  <c r="N223" i="3"/>
  <c r="P223" i="3"/>
  <c r="R223" i="3"/>
  <c r="T223" i="3"/>
  <c r="V223" i="3"/>
  <c r="X223" i="3"/>
  <c r="Z223" i="3"/>
  <c r="AB223" i="3"/>
  <c r="AD223" i="3"/>
  <c r="AF223" i="3"/>
  <c r="AH223" i="3"/>
  <c r="AJ223" i="3"/>
  <c r="AL223" i="3"/>
  <c r="AN223" i="3"/>
  <c r="AP223" i="3"/>
  <c r="AR223" i="3"/>
  <c r="AT223" i="3"/>
  <c r="AV223" i="3"/>
  <c r="AX223" i="3"/>
  <c r="AZ223" i="3"/>
  <c r="BB223" i="3"/>
  <c r="BD223" i="3"/>
  <c r="BF223" i="3"/>
  <c r="BH223" i="3"/>
  <c r="M223" i="3"/>
  <c r="O223" i="3"/>
  <c r="Q223" i="3"/>
  <c r="S223" i="3"/>
  <c r="U223" i="3"/>
  <c r="W223" i="3"/>
  <c r="Y223" i="3"/>
  <c r="AA223" i="3"/>
  <c r="AC223" i="3"/>
  <c r="AE223" i="3"/>
  <c r="AG223" i="3"/>
  <c r="AI223" i="3"/>
  <c r="AK223" i="3"/>
  <c r="AM223" i="3"/>
  <c r="AO223" i="3"/>
  <c r="AQ223" i="3"/>
  <c r="AS223" i="3"/>
  <c r="AU223" i="3"/>
  <c r="AW223" i="3"/>
  <c r="AY223" i="3"/>
  <c r="BA223" i="3"/>
  <c r="BC223" i="3"/>
  <c r="BE223" i="3"/>
  <c r="BG223" i="3"/>
  <c r="BI223" i="3"/>
  <c r="M225" i="3"/>
  <c r="O225" i="3"/>
  <c r="Q225" i="3"/>
  <c r="S225" i="3"/>
  <c r="U225" i="3"/>
  <c r="W225" i="3"/>
  <c r="Y225" i="3"/>
  <c r="AA225" i="3"/>
  <c r="AC225" i="3"/>
  <c r="AE225" i="3"/>
  <c r="AG225" i="3"/>
  <c r="AI225" i="3"/>
  <c r="AK225" i="3"/>
  <c r="AM225" i="3"/>
  <c r="AO225" i="3"/>
  <c r="AQ225" i="3"/>
  <c r="AS225" i="3"/>
  <c r="AU225" i="3"/>
  <c r="AW225" i="3"/>
  <c r="AY225" i="3"/>
  <c r="BA225" i="3"/>
  <c r="BC225" i="3"/>
  <c r="BE225" i="3"/>
  <c r="BG225" i="3"/>
  <c r="BI225" i="3"/>
  <c r="N225" i="3"/>
  <c r="P225" i="3"/>
  <c r="R225" i="3"/>
  <c r="T225" i="3"/>
  <c r="V225" i="3"/>
  <c r="X225" i="3"/>
  <c r="Z225" i="3"/>
  <c r="AB225" i="3"/>
  <c r="AD225" i="3"/>
  <c r="AF225" i="3"/>
  <c r="AH225" i="3"/>
  <c r="AJ225" i="3"/>
  <c r="AL225" i="3"/>
  <c r="AN225" i="3"/>
  <c r="AP225" i="3"/>
  <c r="AR225" i="3"/>
  <c r="AT225" i="3"/>
  <c r="AV225" i="3"/>
  <c r="AX225" i="3"/>
  <c r="AZ225" i="3"/>
  <c r="BB225" i="3"/>
  <c r="BD225" i="3"/>
  <c r="BF225" i="3"/>
  <c r="BH225" i="3"/>
  <c r="N228" i="3"/>
  <c r="P228" i="3"/>
  <c r="R228" i="3"/>
  <c r="T228" i="3"/>
  <c r="V228" i="3"/>
  <c r="X228" i="3"/>
  <c r="Z228" i="3"/>
  <c r="AB228" i="3"/>
  <c r="AD228" i="3"/>
  <c r="AF228" i="3"/>
  <c r="AH228" i="3"/>
  <c r="AJ228" i="3"/>
  <c r="AL228" i="3"/>
  <c r="AN228" i="3"/>
  <c r="AP228" i="3"/>
  <c r="AR228" i="3"/>
  <c r="AT228" i="3"/>
  <c r="AV228" i="3"/>
  <c r="AX228" i="3"/>
  <c r="AZ228" i="3"/>
  <c r="BB228" i="3"/>
  <c r="BD228" i="3"/>
  <c r="BF228" i="3"/>
  <c r="BH228" i="3"/>
  <c r="M228" i="3"/>
  <c r="O228" i="3"/>
  <c r="Q228" i="3"/>
  <c r="S228" i="3"/>
  <c r="U228" i="3"/>
  <c r="W228" i="3"/>
  <c r="Y228" i="3"/>
  <c r="AA228" i="3"/>
  <c r="AC228" i="3"/>
  <c r="AE228" i="3"/>
  <c r="AG228" i="3"/>
  <c r="AI228" i="3"/>
  <c r="AK228" i="3"/>
  <c r="AM228" i="3"/>
  <c r="AO228" i="3"/>
  <c r="AQ228" i="3"/>
  <c r="AS228" i="3"/>
  <c r="AU228" i="3"/>
  <c r="AW228" i="3"/>
  <c r="AY228" i="3"/>
  <c r="BA228" i="3"/>
  <c r="BC228" i="3"/>
  <c r="BE228" i="3"/>
  <c r="BG228" i="3"/>
  <c r="BI228" i="3"/>
  <c r="M230" i="3"/>
  <c r="O230" i="3"/>
  <c r="Q230" i="3"/>
  <c r="S230" i="3"/>
  <c r="U230" i="3"/>
  <c r="W230" i="3"/>
  <c r="Y230" i="3"/>
  <c r="AA230" i="3"/>
  <c r="AC230" i="3"/>
  <c r="AE230" i="3"/>
  <c r="AG230" i="3"/>
  <c r="AI230" i="3"/>
  <c r="AK230" i="3"/>
  <c r="AM230" i="3"/>
  <c r="AO230" i="3"/>
  <c r="AQ230" i="3"/>
  <c r="AS230" i="3"/>
  <c r="AU230" i="3"/>
  <c r="AW230" i="3"/>
  <c r="AY230" i="3"/>
  <c r="BA230" i="3"/>
  <c r="BC230" i="3"/>
  <c r="BE230" i="3"/>
  <c r="BG230" i="3"/>
  <c r="BI230" i="3"/>
  <c r="N230" i="3"/>
  <c r="P230" i="3"/>
  <c r="R230" i="3"/>
  <c r="T230" i="3"/>
  <c r="V230" i="3"/>
  <c r="X230" i="3"/>
  <c r="Z230" i="3"/>
  <c r="AB230" i="3"/>
  <c r="AD230" i="3"/>
  <c r="AF230" i="3"/>
  <c r="AH230" i="3"/>
  <c r="AJ230" i="3"/>
  <c r="AL230" i="3"/>
  <c r="AN230" i="3"/>
  <c r="AP230" i="3"/>
  <c r="AR230" i="3"/>
  <c r="AT230" i="3"/>
  <c r="AV230" i="3"/>
  <c r="AX230" i="3"/>
  <c r="AZ230" i="3"/>
  <c r="BB230" i="3"/>
  <c r="BD230" i="3"/>
  <c r="BF230" i="3"/>
  <c r="BH230" i="3"/>
  <c r="M232" i="3"/>
  <c r="O232" i="3"/>
  <c r="Q232" i="3"/>
  <c r="S232" i="3"/>
  <c r="U232" i="3"/>
  <c r="W232" i="3"/>
  <c r="Y232" i="3"/>
  <c r="AA232" i="3"/>
  <c r="AC232" i="3"/>
  <c r="AE232" i="3"/>
  <c r="AG232" i="3"/>
  <c r="AI232" i="3"/>
  <c r="AK232" i="3"/>
  <c r="AM232" i="3"/>
  <c r="AO232" i="3"/>
  <c r="AQ232" i="3"/>
  <c r="AS232" i="3"/>
  <c r="AU232" i="3"/>
  <c r="AW232" i="3"/>
  <c r="AY232" i="3"/>
  <c r="BA232" i="3"/>
  <c r="BC232" i="3"/>
  <c r="BE232" i="3"/>
  <c r="BG232" i="3"/>
  <c r="BI232" i="3"/>
  <c r="N232" i="3"/>
  <c r="P232" i="3"/>
  <c r="R232" i="3"/>
  <c r="T232" i="3"/>
  <c r="V232" i="3"/>
  <c r="X232" i="3"/>
  <c r="Z232" i="3"/>
  <c r="AB232" i="3"/>
  <c r="AD232" i="3"/>
  <c r="AF232" i="3"/>
  <c r="AH232" i="3"/>
  <c r="AJ232" i="3"/>
  <c r="AL232" i="3"/>
  <c r="AN232" i="3"/>
  <c r="AP232" i="3"/>
  <c r="AR232" i="3"/>
  <c r="AT232" i="3"/>
  <c r="AV232" i="3"/>
  <c r="AX232" i="3"/>
  <c r="AZ232" i="3"/>
  <c r="BB232" i="3"/>
  <c r="BD232" i="3"/>
  <c r="BF232" i="3"/>
  <c r="BH232" i="3"/>
  <c r="N234" i="3"/>
  <c r="P234" i="3"/>
  <c r="R234" i="3"/>
  <c r="T234" i="3"/>
  <c r="V234" i="3"/>
  <c r="X234" i="3"/>
  <c r="Z234" i="3"/>
  <c r="AB234" i="3"/>
  <c r="AD234" i="3"/>
  <c r="AF234" i="3"/>
  <c r="AH234" i="3"/>
  <c r="AJ234" i="3"/>
  <c r="AL234" i="3"/>
  <c r="AN234" i="3"/>
  <c r="AP234" i="3"/>
  <c r="AR234" i="3"/>
  <c r="AT234" i="3"/>
  <c r="AV234" i="3"/>
  <c r="AX234" i="3"/>
  <c r="AZ234" i="3"/>
  <c r="BB234" i="3"/>
  <c r="BD234" i="3"/>
  <c r="BF234" i="3"/>
  <c r="BH234" i="3"/>
  <c r="M234" i="3"/>
  <c r="O234" i="3"/>
  <c r="Q234" i="3"/>
  <c r="S234" i="3"/>
  <c r="U234" i="3"/>
  <c r="W234" i="3"/>
  <c r="Y234" i="3"/>
  <c r="AA234" i="3"/>
  <c r="AC234" i="3"/>
  <c r="AE234" i="3"/>
  <c r="AG234" i="3"/>
  <c r="AI234" i="3"/>
  <c r="AK234" i="3"/>
  <c r="AM234" i="3"/>
  <c r="AO234" i="3"/>
  <c r="AQ234" i="3"/>
  <c r="AS234" i="3"/>
  <c r="AU234" i="3"/>
  <c r="AW234" i="3"/>
  <c r="AY234" i="3"/>
  <c r="BA234" i="3"/>
  <c r="BC234" i="3"/>
  <c r="BE234" i="3"/>
  <c r="BG234" i="3"/>
  <c r="BI234" i="3"/>
  <c r="M236" i="3"/>
  <c r="O236" i="3"/>
  <c r="Q236" i="3"/>
  <c r="S236" i="3"/>
  <c r="U236" i="3"/>
  <c r="W236" i="3"/>
  <c r="Y236" i="3"/>
  <c r="AA236" i="3"/>
  <c r="AC236" i="3"/>
  <c r="AE236" i="3"/>
  <c r="AG236" i="3"/>
  <c r="AI236" i="3"/>
  <c r="AK236" i="3"/>
  <c r="AM236" i="3"/>
  <c r="AO236" i="3"/>
  <c r="AQ236" i="3"/>
  <c r="AS236" i="3"/>
  <c r="AU236" i="3"/>
  <c r="AW236" i="3"/>
  <c r="AY236" i="3"/>
  <c r="BA236" i="3"/>
  <c r="BC236" i="3"/>
  <c r="BE236" i="3"/>
  <c r="BG236" i="3"/>
  <c r="BI236" i="3"/>
  <c r="N236" i="3"/>
  <c r="P236" i="3"/>
  <c r="R236" i="3"/>
  <c r="T236" i="3"/>
  <c r="V236" i="3"/>
  <c r="X236" i="3"/>
  <c r="Z236" i="3"/>
  <c r="AB236" i="3"/>
  <c r="AD236" i="3"/>
  <c r="AF236" i="3"/>
  <c r="AH236" i="3"/>
  <c r="AJ236" i="3"/>
  <c r="AL236" i="3"/>
  <c r="AN236" i="3"/>
  <c r="AP236" i="3"/>
  <c r="AR236" i="3"/>
  <c r="AT236" i="3"/>
  <c r="AV236" i="3"/>
  <c r="AX236" i="3"/>
  <c r="AZ236" i="3"/>
  <c r="BB236" i="3"/>
  <c r="BD236" i="3"/>
  <c r="BF236" i="3"/>
  <c r="BH236" i="3"/>
  <c r="M238" i="3"/>
  <c r="O238" i="3"/>
  <c r="Q238" i="3"/>
  <c r="S238" i="3"/>
  <c r="U238" i="3"/>
  <c r="W238" i="3"/>
  <c r="Y238" i="3"/>
  <c r="AA238" i="3"/>
  <c r="AC238" i="3"/>
  <c r="AE238" i="3"/>
  <c r="AG238" i="3"/>
  <c r="AI238" i="3"/>
  <c r="AK238" i="3"/>
  <c r="AM238" i="3"/>
  <c r="AO238" i="3"/>
  <c r="AQ238" i="3"/>
  <c r="AS238" i="3"/>
  <c r="AU238" i="3"/>
  <c r="AW238" i="3"/>
  <c r="AY238" i="3"/>
  <c r="BA238" i="3"/>
  <c r="BC238" i="3"/>
  <c r="BE238" i="3"/>
  <c r="BG238" i="3"/>
  <c r="BI238" i="3"/>
  <c r="N238" i="3"/>
  <c r="P238" i="3"/>
  <c r="R238" i="3"/>
  <c r="T238" i="3"/>
  <c r="V238" i="3"/>
  <c r="X238" i="3"/>
  <c r="Z238" i="3"/>
  <c r="AB238" i="3"/>
  <c r="AD238" i="3"/>
  <c r="AF238" i="3"/>
  <c r="AH238" i="3"/>
  <c r="AJ238" i="3"/>
  <c r="AL238" i="3"/>
  <c r="AN238" i="3"/>
  <c r="AP238" i="3"/>
  <c r="AR238" i="3"/>
  <c r="AT238" i="3"/>
  <c r="AV238" i="3"/>
  <c r="AX238" i="3"/>
  <c r="AZ238" i="3"/>
  <c r="BB238" i="3"/>
  <c r="BD238" i="3"/>
  <c r="BF238" i="3"/>
  <c r="BH238" i="3"/>
  <c r="N240" i="3"/>
  <c r="P240" i="3"/>
  <c r="R240" i="3"/>
  <c r="T240" i="3"/>
  <c r="V240" i="3"/>
  <c r="X240" i="3"/>
  <c r="Z240" i="3"/>
  <c r="AB240" i="3"/>
  <c r="AD240" i="3"/>
  <c r="AF240" i="3"/>
  <c r="AH240" i="3"/>
  <c r="AJ240" i="3"/>
  <c r="AL240" i="3"/>
  <c r="AN240" i="3"/>
  <c r="AP240" i="3"/>
  <c r="AR240" i="3"/>
  <c r="AT240" i="3"/>
  <c r="AV240" i="3"/>
  <c r="AX240" i="3"/>
  <c r="AZ240" i="3"/>
  <c r="BB240" i="3"/>
  <c r="BD240" i="3"/>
  <c r="BF240" i="3"/>
  <c r="BH240" i="3"/>
  <c r="M240" i="3"/>
  <c r="O240" i="3"/>
  <c r="Q240" i="3"/>
  <c r="S240" i="3"/>
  <c r="U240" i="3"/>
  <c r="W240" i="3"/>
  <c r="Y240" i="3"/>
  <c r="AA240" i="3"/>
  <c r="AC240" i="3"/>
  <c r="AE240" i="3"/>
  <c r="AG240" i="3"/>
  <c r="AI240" i="3"/>
  <c r="AK240" i="3"/>
  <c r="AM240" i="3"/>
  <c r="AO240" i="3"/>
  <c r="AQ240" i="3"/>
  <c r="AS240" i="3"/>
  <c r="AU240" i="3"/>
  <c r="AW240" i="3"/>
  <c r="AY240" i="3"/>
  <c r="BA240" i="3"/>
  <c r="BC240" i="3"/>
  <c r="BE240" i="3"/>
  <c r="BG240" i="3"/>
  <c r="BI240" i="3"/>
  <c r="N242" i="3"/>
  <c r="P242" i="3"/>
  <c r="R242" i="3"/>
  <c r="T242" i="3"/>
  <c r="V242" i="3"/>
  <c r="X242" i="3"/>
  <c r="Z242" i="3"/>
  <c r="AB242" i="3"/>
  <c r="AD242" i="3"/>
  <c r="AF242" i="3"/>
  <c r="AH242" i="3"/>
  <c r="AJ242" i="3"/>
  <c r="AL242" i="3"/>
  <c r="AN242" i="3"/>
  <c r="AP242" i="3"/>
  <c r="AR242" i="3"/>
  <c r="AT242" i="3"/>
  <c r="AV242" i="3"/>
  <c r="AX242" i="3"/>
  <c r="AZ242" i="3"/>
  <c r="BB242" i="3"/>
  <c r="BD242" i="3"/>
  <c r="BF242" i="3"/>
  <c r="BH242" i="3"/>
  <c r="M242" i="3"/>
  <c r="O242" i="3"/>
  <c r="Q242" i="3"/>
  <c r="S242" i="3"/>
  <c r="U242" i="3"/>
  <c r="W242" i="3"/>
  <c r="Y242" i="3"/>
  <c r="AA242" i="3"/>
  <c r="AC242" i="3"/>
  <c r="AE242" i="3"/>
  <c r="AG242" i="3"/>
  <c r="AI242" i="3"/>
  <c r="AK242" i="3"/>
  <c r="AM242" i="3"/>
  <c r="AO242" i="3"/>
  <c r="AQ242" i="3"/>
  <c r="AS242" i="3"/>
  <c r="AU242" i="3"/>
  <c r="AW242" i="3"/>
  <c r="AY242" i="3"/>
  <c r="BA242" i="3"/>
  <c r="BC242" i="3"/>
  <c r="BE242" i="3"/>
  <c r="BG242" i="3"/>
  <c r="BI242" i="3"/>
  <c r="M244" i="3"/>
  <c r="O244" i="3"/>
  <c r="Q244" i="3"/>
  <c r="S244" i="3"/>
  <c r="U244" i="3"/>
  <c r="W244" i="3"/>
  <c r="Y244" i="3"/>
  <c r="AA244" i="3"/>
  <c r="AC244" i="3"/>
  <c r="AE244" i="3"/>
  <c r="AG244" i="3"/>
  <c r="AI244" i="3"/>
  <c r="AK244" i="3"/>
  <c r="AM244" i="3"/>
  <c r="AO244" i="3"/>
  <c r="AQ244" i="3"/>
  <c r="AS244" i="3"/>
  <c r="AU244" i="3"/>
  <c r="AW244" i="3"/>
  <c r="AY244" i="3"/>
  <c r="BA244" i="3"/>
  <c r="BC244" i="3"/>
  <c r="BE244" i="3"/>
  <c r="BG244" i="3"/>
  <c r="BI244" i="3"/>
  <c r="N244" i="3"/>
  <c r="P244" i="3"/>
  <c r="R244" i="3"/>
  <c r="T244" i="3"/>
  <c r="V244" i="3"/>
  <c r="X244" i="3"/>
  <c r="Z244" i="3"/>
  <c r="AB244" i="3"/>
  <c r="AD244" i="3"/>
  <c r="AF244" i="3"/>
  <c r="AH244" i="3"/>
  <c r="AJ244" i="3"/>
  <c r="AL244" i="3"/>
  <c r="AN244" i="3"/>
  <c r="AP244" i="3"/>
  <c r="AR244" i="3"/>
  <c r="AT244" i="3"/>
  <c r="AV244" i="3"/>
  <c r="AX244" i="3"/>
  <c r="AZ244" i="3"/>
  <c r="BB244" i="3"/>
  <c r="BD244" i="3"/>
  <c r="BF244" i="3"/>
  <c r="BH244" i="3"/>
  <c r="N249" i="3"/>
  <c r="P249" i="3"/>
  <c r="R249" i="3"/>
  <c r="T249" i="3"/>
  <c r="V249" i="3"/>
  <c r="X249" i="3"/>
  <c r="Z249" i="3"/>
  <c r="AB249" i="3"/>
  <c r="AD249" i="3"/>
  <c r="AF249" i="3"/>
  <c r="AH249" i="3"/>
  <c r="AJ249" i="3"/>
  <c r="AL249" i="3"/>
  <c r="AN249" i="3"/>
  <c r="AP249" i="3"/>
  <c r="AR249" i="3"/>
  <c r="AT249" i="3"/>
  <c r="AV249" i="3"/>
  <c r="AX249" i="3"/>
  <c r="AZ249" i="3"/>
  <c r="BB249" i="3"/>
  <c r="BD249" i="3"/>
  <c r="BF249" i="3"/>
  <c r="BH249" i="3"/>
  <c r="M249" i="3"/>
  <c r="O249" i="3"/>
  <c r="Q249" i="3"/>
  <c r="S249" i="3"/>
  <c r="U249" i="3"/>
  <c r="W249" i="3"/>
  <c r="Y249" i="3"/>
  <c r="AA249" i="3"/>
  <c r="AC249" i="3"/>
  <c r="AE249" i="3"/>
  <c r="AG249" i="3"/>
  <c r="AI249" i="3"/>
  <c r="AK249" i="3"/>
  <c r="AM249" i="3"/>
  <c r="AO249" i="3"/>
  <c r="AQ249" i="3"/>
  <c r="AS249" i="3"/>
  <c r="AU249" i="3"/>
  <c r="AW249" i="3"/>
  <c r="AY249" i="3"/>
  <c r="BA249" i="3"/>
  <c r="BC249" i="3"/>
  <c r="BE249" i="3"/>
  <c r="BG249" i="3"/>
  <c r="BI249" i="3"/>
  <c r="N256" i="3"/>
  <c r="P256" i="3"/>
  <c r="R256" i="3"/>
  <c r="T256" i="3"/>
  <c r="V256" i="3"/>
  <c r="X256" i="3"/>
  <c r="Z256" i="3"/>
  <c r="AB256" i="3"/>
  <c r="AD256" i="3"/>
  <c r="AF256" i="3"/>
  <c r="AH256" i="3"/>
  <c r="AJ256" i="3"/>
  <c r="AL256" i="3"/>
  <c r="AN256" i="3"/>
  <c r="AP256" i="3"/>
  <c r="AR256" i="3"/>
  <c r="AT256" i="3"/>
  <c r="AV256" i="3"/>
  <c r="AX256" i="3"/>
  <c r="AZ256" i="3"/>
  <c r="BB256" i="3"/>
  <c r="BD256" i="3"/>
  <c r="BF256" i="3"/>
  <c r="BH256" i="3"/>
  <c r="M256" i="3"/>
  <c r="O256" i="3"/>
  <c r="Q256" i="3"/>
  <c r="S256" i="3"/>
  <c r="U256" i="3"/>
  <c r="W256" i="3"/>
  <c r="Y256" i="3"/>
  <c r="AA256" i="3"/>
  <c r="AC256" i="3"/>
  <c r="AE256" i="3"/>
  <c r="AG256" i="3"/>
  <c r="AI256" i="3"/>
  <c r="AK256" i="3"/>
  <c r="AM256" i="3"/>
  <c r="AO256" i="3"/>
  <c r="AQ256" i="3"/>
  <c r="AS256" i="3"/>
  <c r="AU256" i="3"/>
  <c r="AW256" i="3"/>
  <c r="AY256" i="3"/>
  <c r="BA256" i="3"/>
  <c r="BC256" i="3"/>
  <c r="BE256" i="3"/>
  <c r="BG256" i="3"/>
  <c r="BI256" i="3"/>
  <c r="M265" i="3"/>
  <c r="O265" i="3"/>
  <c r="Q265" i="3"/>
  <c r="S265" i="3"/>
  <c r="U265" i="3"/>
  <c r="W265" i="3"/>
  <c r="Y265" i="3"/>
  <c r="AA265" i="3"/>
  <c r="AC265" i="3"/>
  <c r="AE265" i="3"/>
  <c r="AG265" i="3"/>
  <c r="AI265" i="3"/>
  <c r="AK265" i="3"/>
  <c r="AM265" i="3"/>
  <c r="AO265" i="3"/>
  <c r="AQ265" i="3"/>
  <c r="AS265" i="3"/>
  <c r="AU265" i="3"/>
  <c r="AW265" i="3"/>
  <c r="AY265" i="3"/>
  <c r="BA265" i="3"/>
  <c r="BC265" i="3"/>
  <c r="BE265" i="3"/>
  <c r="BG265" i="3"/>
  <c r="BI265" i="3"/>
  <c r="N265" i="3"/>
  <c r="P265" i="3"/>
  <c r="R265" i="3"/>
  <c r="T265" i="3"/>
  <c r="V265" i="3"/>
  <c r="X265" i="3"/>
  <c r="Z265" i="3"/>
  <c r="AB265" i="3"/>
  <c r="AD265" i="3"/>
  <c r="AF265" i="3"/>
  <c r="AH265" i="3"/>
  <c r="AJ265" i="3"/>
  <c r="AL265" i="3"/>
  <c r="AN265" i="3"/>
  <c r="AP265" i="3"/>
  <c r="AR265" i="3"/>
  <c r="AT265" i="3"/>
  <c r="AV265" i="3"/>
  <c r="AX265" i="3"/>
  <c r="AZ265" i="3"/>
  <c r="BB265" i="3"/>
  <c r="BD265" i="3"/>
  <c r="BF265" i="3"/>
  <c r="BH265" i="3"/>
  <c r="N273" i="3"/>
  <c r="P273" i="3"/>
  <c r="R273" i="3"/>
  <c r="T273" i="3"/>
  <c r="V273" i="3"/>
  <c r="X273" i="3"/>
  <c r="Z273" i="3"/>
  <c r="AB273" i="3"/>
  <c r="AD273" i="3"/>
  <c r="AF273" i="3"/>
  <c r="AH273" i="3"/>
  <c r="AJ273" i="3"/>
  <c r="AL273" i="3"/>
  <c r="AN273" i="3"/>
  <c r="AP273" i="3"/>
  <c r="AR273" i="3"/>
  <c r="AT273" i="3"/>
  <c r="AV273" i="3"/>
  <c r="AX273" i="3"/>
  <c r="AZ273" i="3"/>
  <c r="BB273" i="3"/>
  <c r="BD273" i="3"/>
  <c r="BF273" i="3"/>
  <c r="BH273" i="3"/>
  <c r="M273" i="3"/>
  <c r="O273" i="3"/>
  <c r="Q273" i="3"/>
  <c r="S273" i="3"/>
  <c r="U273" i="3"/>
  <c r="W273" i="3"/>
  <c r="Y273" i="3"/>
  <c r="AA273" i="3"/>
  <c r="AC273" i="3"/>
  <c r="AE273" i="3"/>
  <c r="AG273" i="3"/>
  <c r="AI273" i="3"/>
  <c r="AK273" i="3"/>
  <c r="AM273" i="3"/>
  <c r="AO273" i="3"/>
  <c r="AQ273" i="3"/>
  <c r="AS273" i="3"/>
  <c r="AU273" i="3"/>
  <c r="AW273" i="3"/>
  <c r="AY273" i="3"/>
  <c r="BA273" i="3"/>
  <c r="BC273" i="3"/>
  <c r="BE273" i="3"/>
  <c r="BG273" i="3"/>
  <c r="BI273" i="3"/>
  <c r="M280" i="3"/>
  <c r="O280" i="3"/>
  <c r="Q280" i="3"/>
  <c r="S280" i="3"/>
  <c r="U280" i="3"/>
  <c r="W280" i="3"/>
  <c r="Y280" i="3"/>
  <c r="AA280" i="3"/>
  <c r="AC280" i="3"/>
  <c r="AE280" i="3"/>
  <c r="AG280" i="3"/>
  <c r="AI280" i="3"/>
  <c r="AK280" i="3"/>
  <c r="AM280" i="3"/>
  <c r="AO280" i="3"/>
  <c r="AQ280" i="3"/>
  <c r="AS280" i="3"/>
  <c r="AU280" i="3"/>
  <c r="AW280" i="3"/>
  <c r="AY280" i="3"/>
  <c r="BA280" i="3"/>
  <c r="BC280" i="3"/>
  <c r="BE280" i="3"/>
  <c r="BG280" i="3"/>
  <c r="BI280" i="3"/>
  <c r="N280" i="3"/>
  <c r="P280" i="3"/>
  <c r="R280" i="3"/>
  <c r="T280" i="3"/>
  <c r="V280" i="3"/>
  <c r="X280" i="3"/>
  <c r="Z280" i="3"/>
  <c r="AB280" i="3"/>
  <c r="AD280" i="3"/>
  <c r="AF280" i="3"/>
  <c r="AH280" i="3"/>
  <c r="AJ280" i="3"/>
  <c r="AL280" i="3"/>
  <c r="AN280" i="3"/>
  <c r="AP280" i="3"/>
  <c r="AR280" i="3"/>
  <c r="AT280" i="3"/>
  <c r="AV280" i="3"/>
  <c r="AX280" i="3"/>
  <c r="AZ280" i="3"/>
  <c r="BB280" i="3"/>
  <c r="BD280" i="3"/>
  <c r="BF280" i="3"/>
  <c r="BH280" i="3"/>
  <c r="N287" i="3"/>
  <c r="P287" i="3"/>
  <c r="R287" i="3"/>
  <c r="T287" i="3"/>
  <c r="V287" i="3"/>
  <c r="X287" i="3"/>
  <c r="Z287" i="3"/>
  <c r="AB287" i="3"/>
  <c r="AD287" i="3"/>
  <c r="AF287" i="3"/>
  <c r="AH287" i="3"/>
  <c r="AJ287" i="3"/>
  <c r="AL287" i="3"/>
  <c r="AN287" i="3"/>
  <c r="AP287" i="3"/>
  <c r="AR287" i="3"/>
  <c r="AT287" i="3"/>
  <c r="AV287" i="3"/>
  <c r="AX287" i="3"/>
  <c r="AZ287" i="3"/>
  <c r="BB287" i="3"/>
  <c r="BD287" i="3"/>
  <c r="BF287" i="3"/>
  <c r="BH287" i="3"/>
  <c r="M287" i="3"/>
  <c r="O287" i="3"/>
  <c r="Q287" i="3"/>
  <c r="S287" i="3"/>
  <c r="U287" i="3"/>
  <c r="W287" i="3"/>
  <c r="Y287" i="3"/>
  <c r="AA287" i="3"/>
  <c r="AC287" i="3"/>
  <c r="AE287" i="3"/>
  <c r="AG287" i="3"/>
  <c r="AI287" i="3"/>
  <c r="AK287" i="3"/>
  <c r="AM287" i="3"/>
  <c r="AO287" i="3"/>
  <c r="AQ287" i="3"/>
  <c r="AS287" i="3"/>
  <c r="AU287" i="3"/>
  <c r="AW287" i="3"/>
  <c r="AY287" i="3"/>
  <c r="BA287" i="3"/>
  <c r="BC287" i="3"/>
  <c r="BE287" i="3"/>
  <c r="BG287" i="3"/>
  <c r="BI287" i="3"/>
  <c r="BN114" i="3"/>
  <c r="BJ114" i="3"/>
  <c r="BL119" i="3"/>
  <c r="BN122" i="3"/>
  <c r="BJ122" i="3"/>
  <c r="BL135" i="3"/>
  <c r="BM138" i="3"/>
  <c r="BN146" i="3"/>
  <c r="BJ146" i="3"/>
  <c r="BN154" i="3"/>
  <c r="BJ154" i="3"/>
  <c r="BF163" i="3"/>
  <c r="BB163" i="3"/>
  <c r="AX163" i="3"/>
  <c r="AT163" i="3"/>
  <c r="AP163" i="3"/>
  <c r="AL163" i="3"/>
  <c r="AH163" i="3"/>
  <c r="AD163" i="3"/>
  <c r="Z163" i="3"/>
  <c r="V163" i="3"/>
  <c r="R163" i="3"/>
  <c r="N163" i="3"/>
  <c r="BG163" i="3"/>
  <c r="BC163" i="3"/>
  <c r="AY163" i="3"/>
  <c r="AU163" i="3"/>
  <c r="AQ163" i="3"/>
  <c r="AM163" i="3"/>
  <c r="AI163" i="3"/>
  <c r="AE163" i="3"/>
  <c r="AA163" i="3"/>
  <c r="W163" i="3"/>
  <c r="S163" i="3"/>
  <c r="O163" i="3"/>
  <c r="BH167" i="3"/>
  <c r="BD167" i="3"/>
  <c r="AZ167" i="3"/>
  <c r="AV167" i="3"/>
  <c r="AR167" i="3"/>
  <c r="AN167" i="3"/>
  <c r="AJ167" i="3"/>
  <c r="AF167" i="3"/>
  <c r="AB167" i="3"/>
  <c r="X167" i="3"/>
  <c r="T167" i="3"/>
  <c r="P167" i="3"/>
  <c r="BI167" i="3"/>
  <c r="BE167" i="3"/>
  <c r="BA167" i="3"/>
  <c r="AW167" i="3"/>
  <c r="AS167" i="3"/>
  <c r="AO167" i="3"/>
  <c r="AK167" i="3"/>
  <c r="AG167" i="3"/>
  <c r="AC167" i="3"/>
  <c r="Y167" i="3"/>
  <c r="U167" i="3"/>
  <c r="Q167" i="3"/>
  <c r="M167" i="3"/>
  <c r="BF171" i="3"/>
  <c r="BB171" i="3"/>
  <c r="AX171" i="3"/>
  <c r="AT171" i="3"/>
  <c r="AP171" i="3"/>
  <c r="AL171" i="3"/>
  <c r="AH171" i="3"/>
  <c r="AD171" i="3"/>
  <c r="Z171" i="3"/>
  <c r="V171" i="3"/>
  <c r="R171" i="3"/>
  <c r="N171" i="3"/>
  <c r="BG171" i="3"/>
  <c r="BC171" i="3"/>
  <c r="AY171" i="3"/>
  <c r="AU171" i="3"/>
  <c r="AQ171" i="3"/>
  <c r="AM171" i="3"/>
  <c r="AI171" i="3"/>
  <c r="AE171" i="3"/>
  <c r="AA171" i="3"/>
  <c r="W171" i="3"/>
  <c r="S171" i="3"/>
  <c r="O171" i="3"/>
  <c r="BH179" i="3"/>
  <c r="BD179" i="3"/>
  <c r="AZ179" i="3"/>
  <c r="AV179" i="3"/>
  <c r="AR179" i="3"/>
  <c r="AN179" i="3"/>
  <c r="AJ179" i="3"/>
  <c r="AF179" i="3"/>
  <c r="AB179" i="3"/>
  <c r="X179" i="3"/>
  <c r="T179" i="3"/>
  <c r="P179" i="3"/>
  <c r="BI179" i="3"/>
  <c r="BE179" i="3"/>
  <c r="BA179" i="3"/>
  <c r="AW179" i="3"/>
  <c r="AS179" i="3"/>
  <c r="AO179" i="3"/>
  <c r="AK179" i="3"/>
  <c r="AG179" i="3"/>
  <c r="AC179" i="3"/>
  <c r="Y179" i="3"/>
  <c r="U179" i="3"/>
  <c r="Q179" i="3"/>
  <c r="M179" i="3"/>
  <c r="BM250" i="3"/>
  <c r="BK255" i="3"/>
  <c r="BL259" i="3"/>
  <c r="BM259" i="3"/>
  <c r="BJ259" i="3"/>
  <c r="BN260" i="3"/>
  <c r="BJ260" i="3"/>
  <c r="BL260" i="3"/>
  <c r="BM260" i="3"/>
  <c r="BN268" i="3"/>
  <c r="BJ268" i="3"/>
  <c r="BL268" i="3"/>
  <c r="BM268" i="3"/>
  <c r="BM272" i="3"/>
  <c r="BN274" i="3"/>
  <c r="BJ274" i="3"/>
  <c r="BL274" i="3"/>
  <c r="BM274" i="3"/>
  <c r="BM276" i="3"/>
  <c r="N294" i="3"/>
  <c r="R294" i="3"/>
  <c r="V294" i="3"/>
  <c r="Z294" i="3"/>
  <c r="AD294" i="3"/>
  <c r="AH294" i="3"/>
  <c r="AL294" i="3"/>
  <c r="AP294" i="3"/>
  <c r="AT294" i="3"/>
  <c r="AX294" i="3"/>
  <c r="BB294" i="3"/>
  <c r="BF294" i="3"/>
  <c r="M295" i="3"/>
  <c r="Q295" i="3"/>
  <c r="U295" i="3"/>
  <c r="Y295" i="3"/>
  <c r="AC295" i="3"/>
  <c r="AG295" i="3"/>
  <c r="AK295" i="3"/>
  <c r="AO295" i="3"/>
  <c r="AS295" i="3"/>
  <c r="AW295" i="3"/>
  <c r="BA295" i="3"/>
  <c r="BE295" i="3"/>
  <c r="BI295" i="3"/>
  <c r="P296" i="3"/>
  <c r="T296" i="3"/>
  <c r="X296" i="3"/>
  <c r="AB296" i="3"/>
  <c r="AF296" i="3"/>
  <c r="AJ296" i="3"/>
  <c r="AN296" i="3"/>
  <c r="AR296" i="3"/>
  <c r="AV296" i="3"/>
  <c r="AZ296" i="3"/>
  <c r="BD296" i="3"/>
  <c r="BH296" i="3"/>
  <c r="BJ134" i="3"/>
  <c r="BL137" i="3"/>
  <c r="BJ150" i="3"/>
  <c r="BL153" i="3"/>
  <c r="BF175" i="3"/>
  <c r="BB175" i="3"/>
  <c r="AX175" i="3"/>
  <c r="AT175" i="3"/>
  <c r="AP175" i="3"/>
  <c r="AL175" i="3"/>
  <c r="AH175" i="3"/>
  <c r="AD175" i="3"/>
  <c r="Z175" i="3"/>
  <c r="V175" i="3"/>
  <c r="R175" i="3"/>
  <c r="N175" i="3"/>
  <c r="BG175" i="3"/>
  <c r="BC175" i="3"/>
  <c r="AY175" i="3"/>
  <c r="AU175" i="3"/>
  <c r="AQ175" i="3"/>
  <c r="AM175" i="3"/>
  <c r="AI175" i="3"/>
  <c r="AE175" i="3"/>
  <c r="AA175" i="3"/>
  <c r="W175" i="3"/>
  <c r="S175" i="3"/>
  <c r="O175" i="3"/>
  <c r="BH183" i="3"/>
  <c r="BD183" i="3"/>
  <c r="AZ183" i="3"/>
  <c r="AV183" i="3"/>
  <c r="AR183" i="3"/>
  <c r="AN183" i="3"/>
  <c r="AJ183" i="3"/>
  <c r="AF183" i="3"/>
  <c r="AB183" i="3"/>
  <c r="X183" i="3"/>
  <c r="T183" i="3"/>
  <c r="P183" i="3"/>
  <c r="BI183" i="3"/>
  <c r="BE183" i="3"/>
  <c r="BA183" i="3"/>
  <c r="AW183" i="3"/>
  <c r="AS183" i="3"/>
  <c r="AO183" i="3"/>
  <c r="AK183" i="3"/>
  <c r="AG183" i="3"/>
  <c r="AC183" i="3"/>
  <c r="Y183" i="3"/>
  <c r="U183" i="3"/>
  <c r="Q183" i="3"/>
  <c r="M183" i="3"/>
  <c r="BK253" i="3"/>
  <c r="BF116" i="3"/>
  <c r="BB116" i="3"/>
  <c r="AX116" i="3"/>
  <c r="AT116" i="3"/>
  <c r="AP116" i="3"/>
  <c r="AL116" i="3"/>
  <c r="AH116" i="3"/>
  <c r="AD116" i="3"/>
  <c r="Z116" i="3"/>
  <c r="V116" i="3"/>
  <c r="R116" i="3"/>
  <c r="N116" i="3"/>
  <c r="BG116" i="3"/>
  <c r="BC116" i="3"/>
  <c r="AY116" i="3"/>
  <c r="AU116" i="3"/>
  <c r="AQ116" i="3"/>
  <c r="AM116" i="3"/>
  <c r="AI116" i="3"/>
  <c r="AE116" i="3"/>
  <c r="AA116" i="3"/>
  <c r="W116" i="3"/>
  <c r="S116" i="3"/>
  <c r="O116" i="3"/>
  <c r="BH124" i="3"/>
  <c r="BD124" i="3"/>
  <c r="AZ124" i="3"/>
  <c r="AV124" i="3"/>
  <c r="AR124" i="3"/>
  <c r="AN124" i="3"/>
  <c r="AJ124" i="3"/>
  <c r="AF124" i="3"/>
  <c r="AB124" i="3"/>
  <c r="X124" i="3"/>
  <c r="T124" i="3"/>
  <c r="P124" i="3"/>
  <c r="BI124" i="3"/>
  <c r="BE124" i="3"/>
  <c r="BA124" i="3"/>
  <c r="AW124" i="3"/>
  <c r="AS124" i="3"/>
  <c r="AO124" i="3"/>
  <c r="AK124" i="3"/>
  <c r="AG124" i="3"/>
  <c r="AC124" i="3"/>
  <c r="Y124" i="3"/>
  <c r="U124" i="3"/>
  <c r="Q124" i="3"/>
  <c r="M124" i="3"/>
  <c r="BL131" i="3"/>
  <c r="BH136" i="3"/>
  <c r="BD136" i="3"/>
  <c r="AZ136" i="3"/>
  <c r="AV136" i="3"/>
  <c r="AR136" i="3"/>
  <c r="AN136" i="3"/>
  <c r="AJ136" i="3"/>
  <c r="AF136" i="3"/>
  <c r="AB136" i="3"/>
  <c r="X136" i="3"/>
  <c r="T136" i="3"/>
  <c r="P136" i="3"/>
  <c r="BI136" i="3"/>
  <c r="BE136" i="3"/>
  <c r="BA136" i="3"/>
  <c r="AW136" i="3"/>
  <c r="AS136" i="3"/>
  <c r="AO136" i="3"/>
  <c r="AK136" i="3"/>
  <c r="AG136" i="3"/>
  <c r="AC136" i="3"/>
  <c r="Y136" i="3"/>
  <c r="U136" i="3"/>
  <c r="Q136" i="3"/>
  <c r="M136" i="3"/>
  <c r="BF140" i="3"/>
  <c r="BB140" i="3"/>
  <c r="AX140" i="3"/>
  <c r="AT140" i="3"/>
  <c r="AP140" i="3"/>
  <c r="AL140" i="3"/>
  <c r="AH140" i="3"/>
  <c r="AD140" i="3"/>
  <c r="Z140" i="3"/>
  <c r="V140" i="3"/>
  <c r="R140" i="3"/>
  <c r="N140" i="3"/>
  <c r="BG140" i="3"/>
  <c r="BC140" i="3"/>
  <c r="AY140" i="3"/>
  <c r="AU140" i="3"/>
  <c r="AQ140" i="3"/>
  <c r="AM140" i="3"/>
  <c r="AI140" i="3"/>
  <c r="AE140" i="3"/>
  <c r="AA140" i="3"/>
  <c r="W140" i="3"/>
  <c r="S140" i="3"/>
  <c r="O140" i="3"/>
  <c r="BG144" i="3"/>
  <c r="AY144" i="3"/>
  <c r="AQ144" i="3"/>
  <c r="AI144" i="3"/>
  <c r="AA144" i="3"/>
  <c r="S144" i="3"/>
  <c r="BI144" i="3"/>
  <c r="BA144" i="3"/>
  <c r="AS144" i="3"/>
  <c r="AK144" i="3"/>
  <c r="AC144" i="3"/>
  <c r="U144" i="3"/>
  <c r="M144" i="3"/>
  <c r="BF144" i="3"/>
  <c r="BB144" i="3"/>
  <c r="AX144" i="3"/>
  <c r="AT144" i="3"/>
  <c r="AP144" i="3"/>
  <c r="AL144" i="3"/>
  <c r="AH144" i="3"/>
  <c r="AD144" i="3"/>
  <c r="Z144" i="3"/>
  <c r="V144" i="3"/>
  <c r="R144" i="3"/>
  <c r="N144" i="3"/>
  <c r="BG148" i="3"/>
  <c r="BC148" i="3"/>
  <c r="AY148" i="3"/>
  <c r="AU148" i="3"/>
  <c r="AQ148" i="3"/>
  <c r="AM148" i="3"/>
  <c r="AI148" i="3"/>
  <c r="AE148" i="3"/>
  <c r="AA148" i="3"/>
  <c r="W148" i="3"/>
  <c r="S148" i="3"/>
  <c r="O148" i="3"/>
  <c r="BH148" i="3"/>
  <c r="BD148" i="3"/>
  <c r="AZ148" i="3"/>
  <c r="AV148" i="3"/>
  <c r="AR148" i="3"/>
  <c r="AN148" i="3"/>
  <c r="AJ148" i="3"/>
  <c r="AF148" i="3"/>
  <c r="AB148" i="3"/>
  <c r="X148" i="3"/>
  <c r="T148" i="3"/>
  <c r="P148" i="3"/>
  <c r="BG160" i="3"/>
  <c r="BC160" i="3"/>
  <c r="AY160" i="3"/>
  <c r="AU160" i="3"/>
  <c r="AQ160" i="3"/>
  <c r="AM160" i="3"/>
  <c r="AI160" i="3"/>
  <c r="AE160" i="3"/>
  <c r="AA160" i="3"/>
  <c r="W160" i="3"/>
  <c r="S160" i="3"/>
  <c r="O160" i="3"/>
  <c r="BH160" i="3"/>
  <c r="BD160" i="3"/>
  <c r="AZ160" i="3"/>
  <c r="AV160" i="3"/>
  <c r="AR160" i="3"/>
  <c r="AN160" i="3"/>
  <c r="AJ160" i="3"/>
  <c r="AF160" i="3"/>
  <c r="AB160" i="3"/>
  <c r="X160" i="3"/>
  <c r="T160" i="3"/>
  <c r="P160" i="3"/>
  <c r="BM165" i="3"/>
  <c r="BM173" i="3"/>
  <c r="BM181" i="3"/>
  <c r="BH120" i="3"/>
  <c r="BD120" i="3"/>
  <c r="AZ120" i="3"/>
  <c r="AV120" i="3"/>
  <c r="AR120" i="3"/>
  <c r="AN120" i="3"/>
  <c r="AJ120" i="3"/>
  <c r="AF120" i="3"/>
  <c r="AB120" i="3"/>
  <c r="X120" i="3"/>
  <c r="T120" i="3"/>
  <c r="P120" i="3"/>
  <c r="BI120" i="3"/>
  <c r="BE120" i="3"/>
  <c r="BA120" i="3"/>
  <c r="AW120" i="3"/>
  <c r="AS120" i="3"/>
  <c r="AO120" i="3"/>
  <c r="AK120" i="3"/>
  <c r="AG120" i="3"/>
  <c r="AC120" i="3"/>
  <c r="Y120" i="3"/>
  <c r="U120" i="3"/>
  <c r="Q120" i="3"/>
  <c r="M120" i="3"/>
  <c r="BG128" i="3"/>
  <c r="BC128" i="3"/>
  <c r="AY128" i="3"/>
  <c r="AU128" i="3"/>
  <c r="AQ128" i="3"/>
  <c r="AM128" i="3"/>
  <c r="AI128" i="3"/>
  <c r="AE128" i="3"/>
  <c r="AA128" i="3"/>
  <c r="W128" i="3"/>
  <c r="S128" i="3"/>
  <c r="O128" i="3"/>
  <c r="BH128" i="3"/>
  <c r="BD128" i="3"/>
  <c r="AZ128" i="3"/>
  <c r="AV128" i="3"/>
  <c r="AR128" i="3"/>
  <c r="AN128" i="3"/>
  <c r="AJ128" i="3"/>
  <c r="AF128" i="3"/>
  <c r="AB128" i="3"/>
  <c r="X128" i="3"/>
  <c r="T128" i="3"/>
  <c r="P128" i="3"/>
  <c r="BI132" i="3"/>
  <c r="BE132" i="3"/>
  <c r="BA132" i="3"/>
  <c r="AW132" i="3"/>
  <c r="AS132" i="3"/>
  <c r="AO132" i="3"/>
  <c r="BF132" i="3"/>
  <c r="BB132" i="3"/>
  <c r="AX132" i="3"/>
  <c r="AT132" i="3"/>
  <c r="AP132" i="3"/>
  <c r="AM132" i="3"/>
  <c r="AI132" i="3"/>
  <c r="AE132" i="3"/>
  <c r="AA132" i="3"/>
  <c r="W132" i="3"/>
  <c r="S132" i="3"/>
  <c r="O132" i="3"/>
  <c r="AL132" i="3"/>
  <c r="AH132" i="3"/>
  <c r="AD132" i="3"/>
  <c r="Z132" i="3"/>
  <c r="V132" i="3"/>
  <c r="R132" i="3"/>
  <c r="N132" i="3"/>
  <c r="BL139" i="3"/>
  <c r="BL143" i="3"/>
  <c r="BL147" i="3"/>
  <c r="BH152" i="3"/>
  <c r="BD152" i="3"/>
  <c r="AZ152" i="3"/>
  <c r="AV152" i="3"/>
  <c r="AR152" i="3"/>
  <c r="AN152" i="3"/>
  <c r="AJ152" i="3"/>
  <c r="AF152" i="3"/>
  <c r="AB152" i="3"/>
  <c r="X152" i="3"/>
  <c r="T152" i="3"/>
  <c r="P152" i="3"/>
  <c r="BI152" i="3"/>
  <c r="BE152" i="3"/>
  <c r="BA152" i="3"/>
  <c r="AW152" i="3"/>
  <c r="AS152" i="3"/>
  <c r="AO152" i="3"/>
  <c r="AK152" i="3"/>
  <c r="AG152" i="3"/>
  <c r="AC152" i="3"/>
  <c r="Y152" i="3"/>
  <c r="U152" i="3"/>
  <c r="Q152" i="3"/>
  <c r="M152" i="3"/>
  <c r="BF156" i="3"/>
  <c r="BB156" i="3"/>
  <c r="AX156" i="3"/>
  <c r="AT156" i="3"/>
  <c r="AP156" i="3"/>
  <c r="AL156" i="3"/>
  <c r="AH156" i="3"/>
  <c r="AD156" i="3"/>
  <c r="Z156" i="3"/>
  <c r="V156" i="3"/>
  <c r="R156" i="3"/>
  <c r="N156" i="3"/>
  <c r="BG156" i="3"/>
  <c r="BC156" i="3"/>
  <c r="AY156" i="3"/>
  <c r="AU156" i="3"/>
  <c r="AQ156" i="3"/>
  <c r="AM156" i="3"/>
  <c r="AI156" i="3"/>
  <c r="AE156" i="3"/>
  <c r="AA156" i="3"/>
  <c r="W156" i="3"/>
  <c r="S156" i="3"/>
  <c r="O156" i="3"/>
  <c r="BI164" i="3"/>
  <c r="BE164" i="3"/>
  <c r="BA164" i="3"/>
  <c r="AW164" i="3"/>
  <c r="AS164" i="3"/>
  <c r="AO164" i="3"/>
  <c r="AK164" i="3"/>
  <c r="AG164" i="3"/>
  <c r="AC164" i="3"/>
  <c r="Y164" i="3"/>
  <c r="U164" i="3"/>
  <c r="Q164" i="3"/>
  <c r="M164" i="3"/>
  <c r="BF164" i="3"/>
  <c r="BB164" i="3"/>
  <c r="AX164" i="3"/>
  <c r="AT164" i="3"/>
  <c r="AP164" i="3"/>
  <c r="AL164" i="3"/>
  <c r="AH164" i="3"/>
  <c r="AD164" i="3"/>
  <c r="Z164" i="3"/>
  <c r="V164" i="3"/>
  <c r="R164" i="3"/>
  <c r="N164" i="3"/>
  <c r="BG168" i="3"/>
  <c r="BC168" i="3"/>
  <c r="AY168" i="3"/>
  <c r="AU168" i="3"/>
  <c r="AQ168" i="3"/>
  <c r="AM168" i="3"/>
  <c r="AI168" i="3"/>
  <c r="AE168" i="3"/>
  <c r="AA168" i="3"/>
  <c r="W168" i="3"/>
  <c r="S168" i="3"/>
  <c r="O168" i="3"/>
  <c r="BH168" i="3"/>
  <c r="BD168" i="3"/>
  <c r="AZ168" i="3"/>
  <c r="AV168" i="3"/>
  <c r="AR168" i="3"/>
  <c r="AN168" i="3"/>
  <c r="AJ168" i="3"/>
  <c r="AF168" i="3"/>
  <c r="AB168" i="3"/>
  <c r="X168" i="3"/>
  <c r="T168" i="3"/>
  <c r="P168" i="3"/>
  <c r="BI172" i="3"/>
  <c r="BE172" i="3"/>
  <c r="BA172" i="3"/>
  <c r="AW172" i="3"/>
  <c r="AS172" i="3"/>
  <c r="AO172" i="3"/>
  <c r="AK172" i="3"/>
  <c r="AG172" i="3"/>
  <c r="AC172" i="3"/>
  <c r="Y172" i="3"/>
  <c r="U172" i="3"/>
  <c r="BF172" i="3"/>
  <c r="BB172" i="3"/>
  <c r="AX172" i="3"/>
  <c r="AT172" i="3"/>
  <c r="AP172" i="3"/>
  <c r="AL172" i="3"/>
  <c r="AH172" i="3"/>
  <c r="AD172" i="3"/>
  <c r="Z172" i="3"/>
  <c r="V172" i="3"/>
  <c r="S172" i="3"/>
  <c r="O172" i="3"/>
  <c r="R172" i="3"/>
  <c r="N172" i="3"/>
  <c r="BG176" i="3"/>
  <c r="BC176" i="3"/>
  <c r="AY176" i="3"/>
  <c r="AU176" i="3"/>
  <c r="AQ176" i="3"/>
  <c r="AM176" i="3"/>
  <c r="AI176" i="3"/>
  <c r="AE176" i="3"/>
  <c r="AA176" i="3"/>
  <c r="W176" i="3"/>
  <c r="S176" i="3"/>
  <c r="O176" i="3"/>
  <c r="BH176" i="3"/>
  <c r="BD176" i="3"/>
  <c r="AZ176" i="3"/>
  <c r="AV176" i="3"/>
  <c r="AR176" i="3"/>
  <c r="AN176" i="3"/>
  <c r="AJ176" i="3"/>
  <c r="AF176" i="3"/>
  <c r="AB176" i="3"/>
  <c r="X176" i="3"/>
  <c r="T176" i="3"/>
  <c r="P176" i="3"/>
  <c r="BI180" i="3"/>
  <c r="BE180" i="3"/>
  <c r="BA180" i="3"/>
  <c r="AW180" i="3"/>
  <c r="AS180" i="3"/>
  <c r="AO180" i="3"/>
  <c r="AK180" i="3"/>
  <c r="AG180" i="3"/>
  <c r="AC180" i="3"/>
  <c r="Y180" i="3"/>
  <c r="U180" i="3"/>
  <c r="Q180" i="3"/>
  <c r="M180" i="3"/>
  <c r="BF180" i="3"/>
  <c r="BB180" i="3"/>
  <c r="AX180" i="3"/>
  <c r="AT180" i="3"/>
  <c r="AP180" i="3"/>
  <c r="AL180" i="3"/>
  <c r="AH180" i="3"/>
  <c r="AD180" i="3"/>
  <c r="Z180" i="3"/>
  <c r="V180" i="3"/>
  <c r="R180" i="3"/>
  <c r="N180" i="3"/>
  <c r="BG184" i="3"/>
  <c r="BC184" i="3"/>
  <c r="AY184" i="3"/>
  <c r="AU184" i="3"/>
  <c r="AQ184" i="3"/>
  <c r="AM184" i="3"/>
  <c r="AI184" i="3"/>
  <c r="AE184" i="3"/>
  <c r="AA184" i="3"/>
  <c r="W184" i="3"/>
  <c r="S184" i="3"/>
  <c r="O184" i="3"/>
  <c r="BH184" i="3"/>
  <c r="BD184" i="3"/>
  <c r="AZ184" i="3"/>
  <c r="AV184" i="3"/>
  <c r="AR184" i="3"/>
  <c r="AN184" i="3"/>
  <c r="AJ184" i="3"/>
  <c r="AF184" i="3"/>
  <c r="AB184" i="3"/>
  <c r="X184" i="3"/>
  <c r="T184" i="3"/>
  <c r="P184" i="3"/>
  <c r="BI246" i="3"/>
  <c r="BE246" i="3"/>
  <c r="BA246" i="3"/>
  <c r="AW246" i="3"/>
  <c r="AS246" i="3"/>
  <c r="AO246" i="3"/>
  <c r="AK246" i="3"/>
  <c r="AG246" i="3"/>
  <c r="AC246" i="3"/>
  <c r="Y246" i="3"/>
  <c r="U246" i="3"/>
  <c r="Q246" i="3"/>
  <c r="M246" i="3"/>
  <c r="BF246" i="3"/>
  <c r="BB246" i="3"/>
  <c r="AX246" i="3"/>
  <c r="AT246" i="3"/>
  <c r="AP246" i="3"/>
  <c r="AL246" i="3"/>
  <c r="AH246" i="3"/>
  <c r="AD246" i="3"/>
  <c r="Z246" i="3"/>
  <c r="V246" i="3"/>
  <c r="R246" i="3"/>
  <c r="N246" i="3"/>
  <c r="N295" i="3"/>
  <c r="N162" i="3"/>
  <c r="P162" i="3"/>
  <c r="R162" i="3"/>
  <c r="T162" i="3"/>
  <c r="V162" i="3"/>
  <c r="X162" i="3"/>
  <c r="Z162" i="3"/>
  <c r="AB162" i="3"/>
  <c r="AD162" i="3"/>
  <c r="AF162" i="3"/>
  <c r="AH162" i="3"/>
  <c r="AJ162" i="3"/>
  <c r="AL162" i="3"/>
  <c r="AN162" i="3"/>
  <c r="AP162" i="3"/>
  <c r="AR162" i="3"/>
  <c r="AT162" i="3"/>
  <c r="AV162" i="3"/>
  <c r="AX162" i="3"/>
  <c r="AZ162" i="3"/>
  <c r="BB162" i="3"/>
  <c r="BD162" i="3"/>
  <c r="BF162" i="3"/>
  <c r="BH162" i="3"/>
  <c r="M162" i="3"/>
  <c r="O162" i="3"/>
  <c r="Q162" i="3"/>
  <c r="S162" i="3"/>
  <c r="U162" i="3"/>
  <c r="W162" i="3"/>
  <c r="Y162" i="3"/>
  <c r="AA162" i="3"/>
  <c r="AC162" i="3"/>
  <c r="AE162" i="3"/>
  <c r="AG162" i="3"/>
  <c r="AI162" i="3"/>
  <c r="AK162" i="3"/>
  <c r="AM162" i="3"/>
  <c r="AO162" i="3"/>
  <c r="AQ162" i="3"/>
  <c r="AS162" i="3"/>
  <c r="AU162" i="3"/>
  <c r="AW162" i="3"/>
  <c r="AY162" i="3"/>
  <c r="BA162" i="3"/>
  <c r="BC162" i="3"/>
  <c r="BE162" i="3"/>
  <c r="BG162" i="3"/>
  <c r="BI162" i="3"/>
  <c r="N170" i="3"/>
  <c r="P170" i="3"/>
  <c r="R170" i="3"/>
  <c r="T170" i="3"/>
  <c r="V170" i="3"/>
  <c r="X170" i="3"/>
  <c r="Z170" i="3"/>
  <c r="AB170" i="3"/>
  <c r="AD170" i="3"/>
  <c r="AF170" i="3"/>
  <c r="AH170" i="3"/>
  <c r="AJ170" i="3"/>
  <c r="AL170" i="3"/>
  <c r="AN170" i="3"/>
  <c r="AP170" i="3"/>
  <c r="AR170" i="3"/>
  <c r="AT170" i="3"/>
  <c r="AV170" i="3"/>
  <c r="AX170" i="3"/>
  <c r="AZ170" i="3"/>
  <c r="BB170" i="3"/>
  <c r="BD170" i="3"/>
  <c r="BF170" i="3"/>
  <c r="BH170" i="3"/>
  <c r="M170" i="3"/>
  <c r="O170" i="3"/>
  <c r="Q170" i="3"/>
  <c r="S170" i="3"/>
  <c r="U170" i="3"/>
  <c r="W170" i="3"/>
  <c r="Y170" i="3"/>
  <c r="AA170" i="3"/>
  <c r="AC170" i="3"/>
  <c r="AE170" i="3"/>
  <c r="AG170" i="3"/>
  <c r="AI170" i="3"/>
  <c r="AK170" i="3"/>
  <c r="AM170" i="3"/>
  <c r="AO170" i="3"/>
  <c r="AQ170" i="3"/>
  <c r="AS170" i="3"/>
  <c r="AU170" i="3"/>
  <c r="AW170" i="3"/>
  <c r="AY170" i="3"/>
  <c r="BA170" i="3"/>
  <c r="BC170" i="3"/>
  <c r="BE170" i="3"/>
  <c r="BG170" i="3"/>
  <c r="BI170" i="3"/>
  <c r="N178" i="3"/>
  <c r="P178" i="3"/>
  <c r="R178" i="3"/>
  <c r="T178" i="3"/>
  <c r="V178" i="3"/>
  <c r="X178" i="3"/>
  <c r="Z178" i="3"/>
  <c r="AB178" i="3"/>
  <c r="AD178" i="3"/>
  <c r="AF178" i="3"/>
  <c r="AH178" i="3"/>
  <c r="AJ178" i="3"/>
  <c r="AL178" i="3"/>
  <c r="AN178" i="3"/>
  <c r="AP178" i="3"/>
  <c r="AR178" i="3"/>
  <c r="AT178" i="3"/>
  <c r="AV178" i="3"/>
  <c r="AX178" i="3"/>
  <c r="AZ178" i="3"/>
  <c r="BB178" i="3"/>
  <c r="BD178" i="3"/>
  <c r="BF178" i="3"/>
  <c r="BH178" i="3"/>
  <c r="M178" i="3"/>
  <c r="O178" i="3"/>
  <c r="Q178" i="3"/>
  <c r="S178" i="3"/>
  <c r="U178" i="3"/>
  <c r="W178" i="3"/>
  <c r="Y178" i="3"/>
  <c r="AA178" i="3"/>
  <c r="AC178" i="3"/>
  <c r="AE178" i="3"/>
  <c r="AG178" i="3"/>
  <c r="AI178" i="3"/>
  <c r="AK178" i="3"/>
  <c r="AM178" i="3"/>
  <c r="AO178" i="3"/>
  <c r="AQ178" i="3"/>
  <c r="AS178" i="3"/>
  <c r="AU178" i="3"/>
  <c r="AW178" i="3"/>
  <c r="AY178" i="3"/>
  <c r="BA178" i="3"/>
  <c r="BC178" i="3"/>
  <c r="BE178" i="3"/>
  <c r="BG178" i="3"/>
  <c r="BI178" i="3"/>
  <c r="M187" i="3"/>
  <c r="O187" i="3"/>
  <c r="Q187" i="3"/>
  <c r="S187" i="3"/>
  <c r="U187" i="3"/>
  <c r="W187" i="3"/>
  <c r="Y187" i="3"/>
  <c r="AA187" i="3"/>
  <c r="AC187" i="3"/>
  <c r="AE187" i="3"/>
  <c r="AG187" i="3"/>
  <c r="AI187" i="3"/>
  <c r="AK187" i="3"/>
  <c r="AM187" i="3"/>
  <c r="AO187" i="3"/>
  <c r="AQ187" i="3"/>
  <c r="AS187" i="3"/>
  <c r="AU187" i="3"/>
  <c r="AW187" i="3"/>
  <c r="AY187" i="3"/>
  <c r="BA187" i="3"/>
  <c r="BC187" i="3"/>
  <c r="BE187" i="3"/>
  <c r="BG187" i="3"/>
  <c r="BI187" i="3"/>
  <c r="N187" i="3"/>
  <c r="P187" i="3"/>
  <c r="R187" i="3"/>
  <c r="T187" i="3"/>
  <c r="V187" i="3"/>
  <c r="X187" i="3"/>
  <c r="Z187" i="3"/>
  <c r="AB187" i="3"/>
  <c r="AD187" i="3"/>
  <c r="AF187" i="3"/>
  <c r="AH187" i="3"/>
  <c r="AJ187" i="3"/>
  <c r="AL187" i="3"/>
  <c r="AN187" i="3"/>
  <c r="AP187" i="3"/>
  <c r="AR187" i="3"/>
  <c r="AT187" i="3"/>
  <c r="AV187" i="3"/>
  <c r="AX187" i="3"/>
  <c r="AZ187" i="3"/>
  <c r="BB187" i="3"/>
  <c r="BD187" i="3"/>
  <c r="BF187" i="3"/>
  <c r="BH187" i="3"/>
  <c r="M189" i="3"/>
  <c r="O189" i="3"/>
  <c r="Q189" i="3"/>
  <c r="S189" i="3"/>
  <c r="U189" i="3"/>
  <c r="W189" i="3"/>
  <c r="Y189" i="3"/>
  <c r="AA189" i="3"/>
  <c r="AC189" i="3"/>
  <c r="AE189" i="3"/>
  <c r="AG189" i="3"/>
  <c r="AI189" i="3"/>
  <c r="AK189" i="3"/>
  <c r="AM189" i="3"/>
  <c r="AO189" i="3"/>
  <c r="AQ189" i="3"/>
  <c r="AS189" i="3"/>
  <c r="AU189" i="3"/>
  <c r="AW189" i="3"/>
  <c r="AY189" i="3"/>
  <c r="BA189" i="3"/>
  <c r="BC189" i="3"/>
  <c r="BE189" i="3"/>
  <c r="BG189" i="3"/>
  <c r="BI189" i="3"/>
  <c r="N189" i="3"/>
  <c r="P189" i="3"/>
  <c r="R189" i="3"/>
  <c r="T189" i="3"/>
  <c r="V189" i="3"/>
  <c r="X189" i="3"/>
  <c r="Z189" i="3"/>
  <c r="AB189" i="3"/>
  <c r="AD189" i="3"/>
  <c r="AF189" i="3"/>
  <c r="AH189" i="3"/>
  <c r="AJ189" i="3"/>
  <c r="AL189" i="3"/>
  <c r="AN189" i="3"/>
  <c r="AP189" i="3"/>
  <c r="AR189" i="3"/>
  <c r="AT189" i="3"/>
  <c r="AV189" i="3"/>
  <c r="AX189" i="3"/>
  <c r="AZ189" i="3"/>
  <c r="BB189" i="3"/>
  <c r="BD189" i="3"/>
  <c r="BF189" i="3"/>
  <c r="BH189" i="3"/>
  <c r="M191" i="3"/>
  <c r="O191" i="3"/>
  <c r="Q191" i="3"/>
  <c r="S191" i="3"/>
  <c r="U191" i="3"/>
  <c r="W191" i="3"/>
  <c r="Y191" i="3"/>
  <c r="AA191" i="3"/>
  <c r="AC191" i="3"/>
  <c r="AE191" i="3"/>
  <c r="AG191" i="3"/>
  <c r="AI191" i="3"/>
  <c r="AK191" i="3"/>
  <c r="AM191" i="3"/>
  <c r="AO191" i="3"/>
  <c r="AQ191" i="3"/>
  <c r="AS191" i="3"/>
  <c r="AU191" i="3"/>
  <c r="AW191" i="3"/>
  <c r="AY191" i="3"/>
  <c r="BA191" i="3"/>
  <c r="BC191" i="3"/>
  <c r="BE191" i="3"/>
  <c r="BG191" i="3"/>
  <c r="BI191" i="3"/>
  <c r="N191" i="3"/>
  <c r="P191" i="3"/>
  <c r="R191" i="3"/>
  <c r="T191" i="3"/>
  <c r="V191" i="3"/>
  <c r="X191" i="3"/>
  <c r="Z191" i="3"/>
  <c r="AB191" i="3"/>
  <c r="AD191" i="3"/>
  <c r="AF191" i="3"/>
  <c r="AH191" i="3"/>
  <c r="AJ191" i="3"/>
  <c r="AL191" i="3"/>
  <c r="AN191" i="3"/>
  <c r="AP191" i="3"/>
  <c r="AR191" i="3"/>
  <c r="AT191" i="3"/>
  <c r="AV191" i="3"/>
  <c r="AX191" i="3"/>
  <c r="AZ191" i="3"/>
  <c r="BB191" i="3"/>
  <c r="BD191" i="3"/>
  <c r="BF191" i="3"/>
  <c r="BH191" i="3"/>
  <c r="N194" i="3"/>
  <c r="P194" i="3"/>
  <c r="R194" i="3"/>
  <c r="T194" i="3"/>
  <c r="V194" i="3"/>
  <c r="X194" i="3"/>
  <c r="Z194" i="3"/>
  <c r="AB194" i="3"/>
  <c r="AD194" i="3"/>
  <c r="AF194" i="3"/>
  <c r="AH194" i="3"/>
  <c r="AJ194" i="3"/>
  <c r="AL194" i="3"/>
  <c r="AN194" i="3"/>
  <c r="AP194" i="3"/>
  <c r="AR194" i="3"/>
  <c r="AT194" i="3"/>
  <c r="AV194" i="3"/>
  <c r="AX194" i="3"/>
  <c r="AZ194" i="3"/>
  <c r="BB194" i="3"/>
  <c r="BD194" i="3"/>
  <c r="BF194" i="3"/>
  <c r="BH194" i="3"/>
  <c r="M194" i="3"/>
  <c r="O194" i="3"/>
  <c r="Q194" i="3"/>
  <c r="S194" i="3"/>
  <c r="U194" i="3"/>
  <c r="W194" i="3"/>
  <c r="Y194" i="3"/>
  <c r="AA194" i="3"/>
  <c r="AC194" i="3"/>
  <c r="AE194" i="3"/>
  <c r="AG194" i="3"/>
  <c r="AI194" i="3"/>
  <c r="AK194" i="3"/>
  <c r="AM194" i="3"/>
  <c r="AO194" i="3"/>
  <c r="AQ194" i="3"/>
  <c r="AS194" i="3"/>
  <c r="AU194" i="3"/>
  <c r="AW194" i="3"/>
  <c r="AY194" i="3"/>
  <c r="BA194" i="3"/>
  <c r="BC194" i="3"/>
  <c r="BE194" i="3"/>
  <c r="BG194" i="3"/>
  <c r="BI194" i="3"/>
  <c r="M196" i="3"/>
  <c r="O196" i="3"/>
  <c r="Q196" i="3"/>
  <c r="S196" i="3"/>
  <c r="U196" i="3"/>
  <c r="W196" i="3"/>
  <c r="Y196" i="3"/>
  <c r="AA196" i="3"/>
  <c r="AC196" i="3"/>
  <c r="AE196" i="3"/>
  <c r="AG196" i="3"/>
  <c r="AI196" i="3"/>
  <c r="AK196" i="3"/>
  <c r="AM196" i="3"/>
  <c r="AO196" i="3"/>
  <c r="AQ196" i="3"/>
  <c r="AS196" i="3"/>
  <c r="AU196" i="3"/>
  <c r="AW196" i="3"/>
  <c r="AY196" i="3"/>
  <c r="BA196" i="3"/>
  <c r="BC196" i="3"/>
  <c r="BE196" i="3"/>
  <c r="BG196" i="3"/>
  <c r="BI196" i="3"/>
  <c r="N196" i="3"/>
  <c r="P196" i="3"/>
  <c r="R196" i="3"/>
  <c r="T196" i="3"/>
  <c r="V196" i="3"/>
  <c r="X196" i="3"/>
  <c r="Z196" i="3"/>
  <c r="AB196" i="3"/>
  <c r="AD196" i="3"/>
  <c r="AF196" i="3"/>
  <c r="AH196" i="3"/>
  <c r="AJ196" i="3"/>
  <c r="AL196" i="3"/>
  <c r="AN196" i="3"/>
  <c r="AP196" i="3"/>
  <c r="AR196" i="3"/>
  <c r="AT196" i="3"/>
  <c r="AV196" i="3"/>
  <c r="AX196" i="3"/>
  <c r="AZ196" i="3"/>
  <c r="BB196" i="3"/>
  <c r="BD196" i="3"/>
  <c r="BF196" i="3"/>
  <c r="BH196" i="3"/>
  <c r="N197" i="3"/>
  <c r="P197" i="3"/>
  <c r="R197" i="3"/>
  <c r="T197" i="3"/>
  <c r="V197" i="3"/>
  <c r="X197" i="3"/>
  <c r="Z197" i="3"/>
  <c r="AB197" i="3"/>
  <c r="AD197" i="3"/>
  <c r="AF197" i="3"/>
  <c r="AH197" i="3"/>
  <c r="AJ197" i="3"/>
  <c r="AL197" i="3"/>
  <c r="AN197" i="3"/>
  <c r="AP197" i="3"/>
  <c r="AR197" i="3"/>
  <c r="AT197" i="3"/>
  <c r="AV197" i="3"/>
  <c r="AX197" i="3"/>
  <c r="AZ197" i="3"/>
  <c r="BB197" i="3"/>
  <c r="BD197" i="3"/>
  <c r="BF197" i="3"/>
  <c r="BH197" i="3"/>
  <c r="M197" i="3"/>
  <c r="O197" i="3"/>
  <c r="Q197" i="3"/>
  <c r="S197" i="3"/>
  <c r="U197" i="3"/>
  <c r="W197" i="3"/>
  <c r="Y197" i="3"/>
  <c r="AA197" i="3"/>
  <c r="AC197" i="3"/>
  <c r="AE197" i="3"/>
  <c r="AG197" i="3"/>
  <c r="AI197" i="3"/>
  <c r="AK197" i="3"/>
  <c r="AM197" i="3"/>
  <c r="AO197" i="3"/>
  <c r="AQ197" i="3"/>
  <c r="AS197" i="3"/>
  <c r="AU197" i="3"/>
  <c r="AW197" i="3"/>
  <c r="AY197" i="3"/>
  <c r="BA197" i="3"/>
  <c r="BC197" i="3"/>
  <c r="BE197" i="3"/>
  <c r="BG197" i="3"/>
  <c r="BI197" i="3"/>
  <c r="M199" i="3"/>
  <c r="O199" i="3"/>
  <c r="Q199" i="3"/>
  <c r="S199" i="3"/>
  <c r="U199" i="3"/>
  <c r="W199" i="3"/>
  <c r="Y199" i="3"/>
  <c r="AA199" i="3"/>
  <c r="AC199" i="3"/>
  <c r="AE199" i="3"/>
  <c r="AG199" i="3"/>
  <c r="AI199" i="3"/>
  <c r="AK199" i="3"/>
  <c r="AM199" i="3"/>
  <c r="AO199" i="3"/>
  <c r="AQ199" i="3"/>
  <c r="AS199" i="3"/>
  <c r="AU199" i="3"/>
  <c r="AW199" i="3"/>
  <c r="AY199" i="3"/>
  <c r="BA199" i="3"/>
  <c r="BC199" i="3"/>
  <c r="BE199" i="3"/>
  <c r="N199" i="3"/>
  <c r="P199" i="3"/>
  <c r="R199" i="3"/>
  <c r="T199" i="3"/>
  <c r="V199" i="3"/>
  <c r="X199" i="3"/>
  <c r="Z199" i="3"/>
  <c r="AB199" i="3"/>
  <c r="AD199" i="3"/>
  <c r="AF199" i="3"/>
  <c r="AH199" i="3"/>
  <c r="AJ199" i="3"/>
  <c r="AL199" i="3"/>
  <c r="AN199" i="3"/>
  <c r="AP199" i="3"/>
  <c r="AR199" i="3"/>
  <c r="AT199" i="3"/>
  <c r="AV199" i="3"/>
  <c r="AX199" i="3"/>
  <c r="AZ199" i="3"/>
  <c r="BB199" i="3"/>
  <c r="BD199" i="3"/>
  <c r="BF199" i="3"/>
  <c r="BH199" i="3"/>
  <c r="BG199" i="3"/>
  <c r="BI199" i="3"/>
  <c r="M201" i="3"/>
  <c r="O201" i="3"/>
  <c r="Q201" i="3"/>
  <c r="S201" i="3"/>
  <c r="U201" i="3"/>
  <c r="W201" i="3"/>
  <c r="Y201" i="3"/>
  <c r="AA201" i="3"/>
  <c r="AC201" i="3"/>
  <c r="AE201" i="3"/>
  <c r="AG201" i="3"/>
  <c r="AI201" i="3"/>
  <c r="AK201" i="3"/>
  <c r="AM201" i="3"/>
  <c r="AO201" i="3"/>
  <c r="AQ201" i="3"/>
  <c r="AS201" i="3"/>
  <c r="AU201" i="3"/>
  <c r="AW201" i="3"/>
  <c r="AY201" i="3"/>
  <c r="BA201" i="3"/>
  <c r="BC201" i="3"/>
  <c r="BE201" i="3"/>
  <c r="BG201" i="3"/>
  <c r="BI201" i="3"/>
  <c r="N201" i="3"/>
  <c r="P201" i="3"/>
  <c r="R201" i="3"/>
  <c r="T201" i="3"/>
  <c r="V201" i="3"/>
  <c r="X201" i="3"/>
  <c r="Z201" i="3"/>
  <c r="AB201" i="3"/>
  <c r="AD201" i="3"/>
  <c r="AF201" i="3"/>
  <c r="AH201" i="3"/>
  <c r="AJ201" i="3"/>
  <c r="AL201" i="3"/>
  <c r="AN201" i="3"/>
  <c r="AP201" i="3"/>
  <c r="AR201" i="3"/>
  <c r="AT201" i="3"/>
  <c r="AV201" i="3"/>
  <c r="AX201" i="3"/>
  <c r="AZ201" i="3"/>
  <c r="BB201" i="3"/>
  <c r="BD201" i="3"/>
  <c r="BF201" i="3"/>
  <c r="BH201" i="3"/>
  <c r="N203" i="3"/>
  <c r="P203" i="3"/>
  <c r="R203" i="3"/>
  <c r="T203" i="3"/>
  <c r="V203" i="3"/>
  <c r="X203" i="3"/>
  <c r="Z203" i="3"/>
  <c r="AB203" i="3"/>
  <c r="AD203" i="3"/>
  <c r="AF203" i="3"/>
  <c r="AH203" i="3"/>
  <c r="AJ203" i="3"/>
  <c r="AL203" i="3"/>
  <c r="AN203" i="3"/>
  <c r="AP203" i="3"/>
  <c r="AR203" i="3"/>
  <c r="AT203" i="3"/>
  <c r="AV203" i="3"/>
  <c r="AX203" i="3"/>
  <c r="AZ203" i="3"/>
  <c r="BB203" i="3"/>
  <c r="BD203" i="3"/>
  <c r="BF203" i="3"/>
  <c r="BH203" i="3"/>
  <c r="M203" i="3"/>
  <c r="O203" i="3"/>
  <c r="Q203" i="3"/>
  <c r="S203" i="3"/>
  <c r="U203" i="3"/>
  <c r="W203" i="3"/>
  <c r="Y203" i="3"/>
  <c r="AA203" i="3"/>
  <c r="AC203" i="3"/>
  <c r="AE203" i="3"/>
  <c r="AG203" i="3"/>
  <c r="AI203" i="3"/>
  <c r="AK203" i="3"/>
  <c r="AM203" i="3"/>
  <c r="AO203" i="3"/>
  <c r="AQ203" i="3"/>
  <c r="AS203" i="3"/>
  <c r="AU203" i="3"/>
  <c r="AW203" i="3"/>
  <c r="AY203" i="3"/>
  <c r="BA203" i="3"/>
  <c r="BC203" i="3"/>
  <c r="BE203" i="3"/>
  <c r="BG203" i="3"/>
  <c r="BI203" i="3"/>
  <c r="M205" i="3"/>
  <c r="O205" i="3"/>
  <c r="Q205" i="3"/>
  <c r="S205" i="3"/>
  <c r="U205" i="3"/>
  <c r="W205" i="3"/>
  <c r="Y205" i="3"/>
  <c r="AA205" i="3"/>
  <c r="AC205" i="3"/>
  <c r="AE205" i="3"/>
  <c r="AG205" i="3"/>
  <c r="AI205" i="3"/>
  <c r="AK205" i="3"/>
  <c r="AM205" i="3"/>
  <c r="AO205" i="3"/>
  <c r="AQ205" i="3"/>
  <c r="AS205" i="3"/>
  <c r="AU205" i="3"/>
  <c r="AW205" i="3"/>
  <c r="AY205" i="3"/>
  <c r="BA205" i="3"/>
  <c r="BC205" i="3"/>
  <c r="BE205" i="3"/>
  <c r="BG205" i="3"/>
  <c r="BI205" i="3"/>
  <c r="N205" i="3"/>
  <c r="P205" i="3"/>
  <c r="R205" i="3"/>
  <c r="T205" i="3"/>
  <c r="V205" i="3"/>
  <c r="X205" i="3"/>
  <c r="Z205" i="3"/>
  <c r="AB205" i="3"/>
  <c r="AD205" i="3"/>
  <c r="AF205" i="3"/>
  <c r="AH205" i="3"/>
  <c r="AJ205" i="3"/>
  <c r="AL205" i="3"/>
  <c r="AN205" i="3"/>
  <c r="AP205" i="3"/>
  <c r="AR205" i="3"/>
  <c r="AT205" i="3"/>
  <c r="AV205" i="3"/>
  <c r="AX205" i="3"/>
  <c r="AZ205" i="3"/>
  <c r="BB205" i="3"/>
  <c r="BD205" i="3"/>
  <c r="BF205" i="3"/>
  <c r="BH205" i="3"/>
  <c r="N207" i="3"/>
  <c r="P207" i="3"/>
  <c r="R207" i="3"/>
  <c r="T207" i="3"/>
  <c r="V207" i="3"/>
  <c r="X207" i="3"/>
  <c r="Z207" i="3"/>
  <c r="AB207" i="3"/>
  <c r="AD207" i="3"/>
  <c r="AF207" i="3"/>
  <c r="AH207" i="3"/>
  <c r="AJ207" i="3"/>
  <c r="AL207" i="3"/>
  <c r="AN207" i="3"/>
  <c r="AP207" i="3"/>
  <c r="AR207" i="3"/>
  <c r="AT207" i="3"/>
  <c r="AV207" i="3"/>
  <c r="AX207" i="3"/>
  <c r="AZ207" i="3"/>
  <c r="BB207" i="3"/>
  <c r="BD207" i="3"/>
  <c r="BF207" i="3"/>
  <c r="BH207" i="3"/>
  <c r="M207" i="3"/>
  <c r="O207" i="3"/>
  <c r="Q207" i="3"/>
  <c r="S207" i="3"/>
  <c r="U207" i="3"/>
  <c r="W207" i="3"/>
  <c r="Y207" i="3"/>
  <c r="AA207" i="3"/>
  <c r="AC207" i="3"/>
  <c r="AE207" i="3"/>
  <c r="AG207" i="3"/>
  <c r="AI207" i="3"/>
  <c r="AK207" i="3"/>
  <c r="AM207" i="3"/>
  <c r="AO207" i="3"/>
  <c r="AQ207" i="3"/>
  <c r="AS207" i="3"/>
  <c r="AU207" i="3"/>
  <c r="AW207" i="3"/>
  <c r="AY207" i="3"/>
  <c r="BA207" i="3"/>
  <c r="BC207" i="3"/>
  <c r="BE207" i="3"/>
  <c r="BG207" i="3"/>
  <c r="BI207" i="3"/>
  <c r="M210" i="3"/>
  <c r="O210" i="3"/>
  <c r="Q210" i="3"/>
  <c r="S210" i="3"/>
  <c r="U210" i="3"/>
  <c r="W210" i="3"/>
  <c r="Y210" i="3"/>
  <c r="AA210" i="3"/>
  <c r="AC210" i="3"/>
  <c r="AE210" i="3"/>
  <c r="AG210" i="3"/>
  <c r="AI210" i="3"/>
  <c r="AK210" i="3"/>
  <c r="AM210" i="3"/>
  <c r="AO210" i="3"/>
  <c r="AQ210" i="3"/>
  <c r="AS210" i="3"/>
  <c r="AU210" i="3"/>
  <c r="AW210" i="3"/>
  <c r="AY210" i="3"/>
  <c r="BA210" i="3"/>
  <c r="BC210" i="3"/>
  <c r="BE210" i="3"/>
  <c r="BG210" i="3"/>
  <c r="BI210" i="3"/>
  <c r="N210" i="3"/>
  <c r="P210" i="3"/>
  <c r="R210" i="3"/>
  <c r="T210" i="3"/>
  <c r="V210" i="3"/>
  <c r="X210" i="3"/>
  <c r="Z210" i="3"/>
  <c r="AB210" i="3"/>
  <c r="AD210" i="3"/>
  <c r="AF210" i="3"/>
  <c r="AH210" i="3"/>
  <c r="AJ210" i="3"/>
  <c r="AL210" i="3"/>
  <c r="AN210" i="3"/>
  <c r="AP210" i="3"/>
  <c r="AR210" i="3"/>
  <c r="AT210" i="3"/>
  <c r="AV210" i="3"/>
  <c r="AX210" i="3"/>
  <c r="AZ210" i="3"/>
  <c r="BB210" i="3"/>
  <c r="BD210" i="3"/>
  <c r="BF210" i="3"/>
  <c r="BH210" i="3"/>
  <c r="N212" i="3"/>
  <c r="P212" i="3"/>
  <c r="R212" i="3"/>
  <c r="T212" i="3"/>
  <c r="V212" i="3"/>
  <c r="X212" i="3"/>
  <c r="Z212" i="3"/>
  <c r="AB212" i="3"/>
  <c r="AD212" i="3"/>
  <c r="AF212" i="3"/>
  <c r="AH212" i="3"/>
  <c r="AJ212" i="3"/>
  <c r="AL212" i="3"/>
  <c r="AN212" i="3"/>
  <c r="AP212" i="3"/>
  <c r="AR212" i="3"/>
  <c r="AT212" i="3"/>
  <c r="AV212" i="3"/>
  <c r="AX212" i="3"/>
  <c r="AZ212" i="3"/>
  <c r="BB212" i="3"/>
  <c r="BD212" i="3"/>
  <c r="BF212" i="3"/>
  <c r="BH212" i="3"/>
  <c r="M212" i="3"/>
  <c r="O212" i="3"/>
  <c r="Q212" i="3"/>
  <c r="S212" i="3"/>
  <c r="U212" i="3"/>
  <c r="W212" i="3"/>
  <c r="Y212" i="3"/>
  <c r="AA212" i="3"/>
  <c r="AC212" i="3"/>
  <c r="AE212" i="3"/>
  <c r="AG212" i="3"/>
  <c r="AI212" i="3"/>
  <c r="AK212" i="3"/>
  <c r="AM212" i="3"/>
  <c r="AO212" i="3"/>
  <c r="AQ212" i="3"/>
  <c r="AS212" i="3"/>
  <c r="AU212" i="3"/>
  <c r="AW212" i="3"/>
  <c r="AY212" i="3"/>
  <c r="BA212" i="3"/>
  <c r="BC212" i="3"/>
  <c r="BE212" i="3"/>
  <c r="BG212" i="3"/>
  <c r="BI212" i="3"/>
  <c r="N214" i="3"/>
  <c r="P214" i="3"/>
  <c r="R214" i="3"/>
  <c r="T214" i="3"/>
  <c r="V214" i="3"/>
  <c r="X214" i="3"/>
  <c r="Z214" i="3"/>
  <c r="AB214" i="3"/>
  <c r="AD214" i="3"/>
  <c r="AF214" i="3"/>
  <c r="AH214" i="3"/>
  <c r="AJ214" i="3"/>
  <c r="AL214" i="3"/>
  <c r="AN214" i="3"/>
  <c r="AP214" i="3"/>
  <c r="AR214" i="3"/>
  <c r="AT214" i="3"/>
  <c r="AV214" i="3"/>
  <c r="AX214" i="3"/>
  <c r="AZ214" i="3"/>
  <c r="BB214" i="3"/>
  <c r="BD214" i="3"/>
  <c r="BF214" i="3"/>
  <c r="BH214" i="3"/>
  <c r="M214" i="3"/>
  <c r="O214" i="3"/>
  <c r="Q214" i="3"/>
  <c r="S214" i="3"/>
  <c r="U214" i="3"/>
  <c r="W214" i="3"/>
  <c r="Y214" i="3"/>
  <c r="AA214" i="3"/>
  <c r="AC214" i="3"/>
  <c r="AE214" i="3"/>
  <c r="AG214" i="3"/>
  <c r="AI214" i="3"/>
  <c r="AK214" i="3"/>
  <c r="AM214" i="3"/>
  <c r="AO214" i="3"/>
  <c r="AQ214" i="3"/>
  <c r="AS214" i="3"/>
  <c r="AU214" i="3"/>
  <c r="AW214" i="3"/>
  <c r="AY214" i="3"/>
  <c r="BA214" i="3"/>
  <c r="BC214" i="3"/>
  <c r="BE214" i="3"/>
  <c r="BG214" i="3"/>
  <c r="BI214" i="3"/>
  <c r="M215" i="3"/>
  <c r="O215" i="3"/>
  <c r="Q215" i="3"/>
  <c r="S215" i="3"/>
  <c r="U215" i="3"/>
  <c r="W215" i="3"/>
  <c r="Y215" i="3"/>
  <c r="AA215" i="3"/>
  <c r="AC215" i="3"/>
  <c r="AE215" i="3"/>
  <c r="AG215" i="3"/>
  <c r="AI215" i="3"/>
  <c r="AK215" i="3"/>
  <c r="AM215" i="3"/>
  <c r="AO215" i="3"/>
  <c r="AQ215" i="3"/>
  <c r="AS215" i="3"/>
  <c r="AU215" i="3"/>
  <c r="AW215" i="3"/>
  <c r="AY215" i="3"/>
  <c r="BA215" i="3"/>
  <c r="BC215" i="3"/>
  <c r="BE215" i="3"/>
  <c r="BG215" i="3"/>
  <c r="BI215" i="3"/>
  <c r="N215" i="3"/>
  <c r="P215" i="3"/>
  <c r="R215" i="3"/>
  <c r="T215" i="3"/>
  <c r="V215" i="3"/>
  <c r="X215" i="3"/>
  <c r="Z215" i="3"/>
  <c r="AB215" i="3"/>
  <c r="AD215" i="3"/>
  <c r="AF215" i="3"/>
  <c r="AH215" i="3"/>
  <c r="AJ215" i="3"/>
  <c r="AL215" i="3"/>
  <c r="AN215" i="3"/>
  <c r="AP215" i="3"/>
  <c r="AR215" i="3"/>
  <c r="AT215" i="3"/>
  <c r="AV215" i="3"/>
  <c r="AX215" i="3"/>
  <c r="AZ215" i="3"/>
  <c r="BB215" i="3"/>
  <c r="BD215" i="3"/>
  <c r="BF215" i="3"/>
  <c r="BH215" i="3"/>
  <c r="M218" i="3"/>
  <c r="O218" i="3"/>
  <c r="Q218" i="3"/>
  <c r="S218" i="3"/>
  <c r="U218" i="3"/>
  <c r="W218" i="3"/>
  <c r="Y218" i="3"/>
  <c r="AA218" i="3"/>
  <c r="AC218" i="3"/>
  <c r="AE218" i="3"/>
  <c r="AG218" i="3"/>
  <c r="AI218" i="3"/>
  <c r="AK218" i="3"/>
  <c r="AM218" i="3"/>
  <c r="AO218" i="3"/>
  <c r="AQ218" i="3"/>
  <c r="AS218" i="3"/>
  <c r="AU218" i="3"/>
  <c r="AW218" i="3"/>
  <c r="AY218" i="3"/>
  <c r="BA218" i="3"/>
  <c r="BC218" i="3"/>
  <c r="BE218" i="3"/>
  <c r="BG218" i="3"/>
  <c r="BI218" i="3"/>
  <c r="N218" i="3"/>
  <c r="P218" i="3"/>
  <c r="R218" i="3"/>
  <c r="T218" i="3"/>
  <c r="V218" i="3"/>
  <c r="X218" i="3"/>
  <c r="Z218" i="3"/>
  <c r="AB218" i="3"/>
  <c r="AD218" i="3"/>
  <c r="AF218" i="3"/>
  <c r="AH218" i="3"/>
  <c r="AJ218" i="3"/>
  <c r="AL218" i="3"/>
  <c r="AN218" i="3"/>
  <c r="AP218" i="3"/>
  <c r="AR218" i="3"/>
  <c r="AT218" i="3"/>
  <c r="AV218" i="3"/>
  <c r="AX218" i="3"/>
  <c r="AZ218" i="3"/>
  <c r="BB218" i="3"/>
  <c r="BD218" i="3"/>
  <c r="BF218" i="3"/>
  <c r="BH218" i="3"/>
  <c r="N220" i="3"/>
  <c r="P220" i="3"/>
  <c r="R220" i="3"/>
  <c r="T220" i="3"/>
  <c r="V220" i="3"/>
  <c r="X220" i="3"/>
  <c r="Z220" i="3"/>
  <c r="AB220" i="3"/>
  <c r="AD220" i="3"/>
  <c r="AF220" i="3"/>
  <c r="AH220" i="3"/>
  <c r="AJ220" i="3"/>
  <c r="AL220" i="3"/>
  <c r="AN220" i="3"/>
  <c r="AP220" i="3"/>
  <c r="AR220" i="3"/>
  <c r="AT220" i="3"/>
  <c r="AV220" i="3"/>
  <c r="AX220" i="3"/>
  <c r="AZ220" i="3"/>
  <c r="BB220" i="3"/>
  <c r="BD220" i="3"/>
  <c r="BF220" i="3"/>
  <c r="BH220" i="3"/>
  <c r="M220" i="3"/>
  <c r="O220" i="3"/>
  <c r="Q220" i="3"/>
  <c r="S220" i="3"/>
  <c r="U220" i="3"/>
  <c r="W220" i="3"/>
  <c r="Y220" i="3"/>
  <c r="AA220" i="3"/>
  <c r="AC220" i="3"/>
  <c r="AE220" i="3"/>
  <c r="AG220" i="3"/>
  <c r="AI220" i="3"/>
  <c r="AK220" i="3"/>
  <c r="AM220" i="3"/>
  <c r="AO220" i="3"/>
  <c r="AQ220" i="3"/>
  <c r="AS220" i="3"/>
  <c r="AU220" i="3"/>
  <c r="AW220" i="3"/>
  <c r="AY220" i="3"/>
  <c r="BA220" i="3"/>
  <c r="BC220" i="3"/>
  <c r="BE220" i="3"/>
  <c r="BG220" i="3"/>
  <c r="BI220" i="3"/>
  <c r="M222" i="3"/>
  <c r="O222" i="3"/>
  <c r="Q222" i="3"/>
  <c r="S222" i="3"/>
  <c r="U222" i="3"/>
  <c r="W222" i="3"/>
  <c r="Y222" i="3"/>
  <c r="AA222" i="3"/>
  <c r="AC222" i="3"/>
  <c r="AE222" i="3"/>
  <c r="AG222" i="3"/>
  <c r="AI222" i="3"/>
  <c r="AK222" i="3"/>
  <c r="AM222" i="3"/>
  <c r="AO222" i="3"/>
  <c r="AQ222" i="3"/>
  <c r="AS222" i="3"/>
  <c r="AU222" i="3"/>
  <c r="AW222" i="3"/>
  <c r="AY222" i="3"/>
  <c r="BA222" i="3"/>
  <c r="BC222" i="3"/>
  <c r="BE222" i="3"/>
  <c r="BG222" i="3"/>
  <c r="BI222" i="3"/>
  <c r="N222" i="3"/>
  <c r="P222" i="3"/>
  <c r="R222" i="3"/>
  <c r="T222" i="3"/>
  <c r="V222" i="3"/>
  <c r="X222" i="3"/>
  <c r="Z222" i="3"/>
  <c r="AB222" i="3"/>
  <c r="AD222" i="3"/>
  <c r="AF222" i="3"/>
  <c r="AH222" i="3"/>
  <c r="AJ222" i="3"/>
  <c r="AL222" i="3"/>
  <c r="AN222" i="3"/>
  <c r="AP222" i="3"/>
  <c r="AR222" i="3"/>
  <c r="AT222" i="3"/>
  <c r="AV222" i="3"/>
  <c r="AX222" i="3"/>
  <c r="AZ222" i="3"/>
  <c r="BB222" i="3"/>
  <c r="BD222" i="3"/>
  <c r="BF222" i="3"/>
  <c r="BH222" i="3"/>
  <c r="N224" i="3"/>
  <c r="P224" i="3"/>
  <c r="R224" i="3"/>
  <c r="T224" i="3"/>
  <c r="V224" i="3"/>
  <c r="X224" i="3"/>
  <c r="Z224" i="3"/>
  <c r="AB224" i="3"/>
  <c r="AD224" i="3"/>
  <c r="AF224" i="3"/>
  <c r="AH224" i="3"/>
  <c r="AJ224" i="3"/>
  <c r="AL224" i="3"/>
  <c r="AN224" i="3"/>
  <c r="AP224" i="3"/>
  <c r="AR224" i="3"/>
  <c r="AT224" i="3"/>
  <c r="AV224" i="3"/>
  <c r="AX224" i="3"/>
  <c r="AZ224" i="3"/>
  <c r="BB224" i="3"/>
  <c r="BD224" i="3"/>
  <c r="BF224" i="3"/>
  <c r="BH224" i="3"/>
  <c r="M224" i="3"/>
  <c r="O224" i="3"/>
  <c r="Q224" i="3"/>
  <c r="S224" i="3"/>
  <c r="U224" i="3"/>
  <c r="W224" i="3"/>
  <c r="Y224" i="3"/>
  <c r="AA224" i="3"/>
  <c r="AC224" i="3"/>
  <c r="AE224" i="3"/>
  <c r="AG224" i="3"/>
  <c r="AI224" i="3"/>
  <c r="AK224" i="3"/>
  <c r="AM224" i="3"/>
  <c r="AO224" i="3"/>
  <c r="AQ224" i="3"/>
  <c r="AS224" i="3"/>
  <c r="AU224" i="3"/>
  <c r="AW224" i="3"/>
  <c r="AY224" i="3"/>
  <c r="BA224" i="3"/>
  <c r="BC224" i="3"/>
  <c r="BE224" i="3"/>
  <c r="BG224" i="3"/>
  <c r="BI224" i="3"/>
  <c r="M226" i="3"/>
  <c r="O226" i="3"/>
  <c r="Q226" i="3"/>
  <c r="S226" i="3"/>
  <c r="U226" i="3"/>
  <c r="W226" i="3"/>
  <c r="Y226" i="3"/>
  <c r="AA226" i="3"/>
  <c r="AC226" i="3"/>
  <c r="AE226" i="3"/>
  <c r="AG226" i="3"/>
  <c r="AI226" i="3"/>
  <c r="AK226" i="3"/>
  <c r="AM226" i="3"/>
  <c r="AO226" i="3"/>
  <c r="AQ226" i="3"/>
  <c r="AS226" i="3"/>
  <c r="AU226" i="3"/>
  <c r="AW226" i="3"/>
  <c r="AY226" i="3"/>
  <c r="BA226" i="3"/>
  <c r="BC226" i="3"/>
  <c r="BE226" i="3"/>
  <c r="BG226" i="3"/>
  <c r="BI226" i="3"/>
  <c r="N226" i="3"/>
  <c r="P226" i="3"/>
  <c r="R226" i="3"/>
  <c r="T226" i="3"/>
  <c r="V226" i="3"/>
  <c r="X226" i="3"/>
  <c r="Z226" i="3"/>
  <c r="AB226" i="3"/>
  <c r="AD226" i="3"/>
  <c r="AF226" i="3"/>
  <c r="AH226" i="3"/>
  <c r="AJ226" i="3"/>
  <c r="AL226" i="3"/>
  <c r="AN226" i="3"/>
  <c r="AP226" i="3"/>
  <c r="AR226" i="3"/>
  <c r="AT226" i="3"/>
  <c r="AV226" i="3"/>
  <c r="AX226" i="3"/>
  <c r="AZ226" i="3"/>
  <c r="BB226" i="3"/>
  <c r="BD226" i="3"/>
  <c r="BF226" i="3"/>
  <c r="BH226" i="3"/>
  <c r="N227" i="3"/>
  <c r="P227" i="3"/>
  <c r="R227" i="3"/>
  <c r="T227" i="3"/>
  <c r="V227" i="3"/>
  <c r="X227" i="3"/>
  <c r="Z227" i="3"/>
  <c r="AB227" i="3"/>
  <c r="AD227" i="3"/>
  <c r="AF227" i="3"/>
  <c r="AH227" i="3"/>
  <c r="AJ227" i="3"/>
  <c r="AL227" i="3"/>
  <c r="AN227" i="3"/>
  <c r="AP227" i="3"/>
  <c r="AR227" i="3"/>
  <c r="AT227" i="3"/>
  <c r="AV227" i="3"/>
  <c r="AX227" i="3"/>
  <c r="AZ227" i="3"/>
  <c r="BB227" i="3"/>
  <c r="BD227" i="3"/>
  <c r="BF227" i="3"/>
  <c r="BH227" i="3"/>
  <c r="M227" i="3"/>
  <c r="O227" i="3"/>
  <c r="Q227" i="3"/>
  <c r="S227" i="3"/>
  <c r="U227" i="3"/>
  <c r="W227" i="3"/>
  <c r="Y227" i="3"/>
  <c r="AA227" i="3"/>
  <c r="AC227" i="3"/>
  <c r="AE227" i="3"/>
  <c r="AG227" i="3"/>
  <c r="AI227" i="3"/>
  <c r="AK227" i="3"/>
  <c r="AM227" i="3"/>
  <c r="AO227" i="3"/>
  <c r="AQ227" i="3"/>
  <c r="AS227" i="3"/>
  <c r="AU227" i="3"/>
  <c r="AW227" i="3"/>
  <c r="AY227" i="3"/>
  <c r="BA227" i="3"/>
  <c r="BC227" i="3"/>
  <c r="BE227" i="3"/>
  <c r="BG227" i="3"/>
  <c r="BI227" i="3"/>
  <c r="M229" i="3"/>
  <c r="O229" i="3"/>
  <c r="Q229" i="3"/>
  <c r="S229" i="3"/>
  <c r="U229" i="3"/>
  <c r="W229" i="3"/>
  <c r="Y229" i="3"/>
  <c r="AA229" i="3"/>
  <c r="AC229" i="3"/>
  <c r="AE229" i="3"/>
  <c r="AG229" i="3"/>
  <c r="AI229" i="3"/>
  <c r="AK229" i="3"/>
  <c r="AM229" i="3"/>
  <c r="AO229" i="3"/>
  <c r="AQ229" i="3"/>
  <c r="AS229" i="3"/>
  <c r="AU229" i="3"/>
  <c r="AW229" i="3"/>
  <c r="AY229" i="3"/>
  <c r="BA229" i="3"/>
  <c r="BC229" i="3"/>
  <c r="BE229" i="3"/>
  <c r="BG229" i="3"/>
  <c r="BI229" i="3"/>
  <c r="N229" i="3"/>
  <c r="P229" i="3"/>
  <c r="R229" i="3"/>
  <c r="T229" i="3"/>
  <c r="V229" i="3"/>
  <c r="X229" i="3"/>
  <c r="Z229" i="3"/>
  <c r="AB229" i="3"/>
  <c r="AD229" i="3"/>
  <c r="AF229" i="3"/>
  <c r="AH229" i="3"/>
  <c r="AJ229" i="3"/>
  <c r="AL229" i="3"/>
  <c r="AN229" i="3"/>
  <c r="AP229" i="3"/>
  <c r="AR229" i="3"/>
  <c r="AT229" i="3"/>
  <c r="AV229" i="3"/>
  <c r="AX229" i="3"/>
  <c r="AZ229" i="3"/>
  <c r="BB229" i="3"/>
  <c r="BD229" i="3"/>
  <c r="BF229" i="3"/>
  <c r="BH229" i="3"/>
  <c r="N231" i="3"/>
  <c r="P231" i="3"/>
  <c r="R231" i="3"/>
  <c r="T231" i="3"/>
  <c r="V231" i="3"/>
  <c r="X231" i="3"/>
  <c r="Z231" i="3"/>
  <c r="AB231" i="3"/>
  <c r="AD231" i="3"/>
  <c r="AF231" i="3"/>
  <c r="AH231" i="3"/>
  <c r="AJ231" i="3"/>
  <c r="AL231" i="3"/>
  <c r="AN231" i="3"/>
  <c r="AP231" i="3"/>
  <c r="AR231" i="3"/>
  <c r="AT231" i="3"/>
  <c r="AV231" i="3"/>
  <c r="AX231" i="3"/>
  <c r="AZ231" i="3"/>
  <c r="BB231" i="3"/>
  <c r="BD231" i="3"/>
  <c r="BF231" i="3"/>
  <c r="BH231" i="3"/>
  <c r="M231" i="3"/>
  <c r="O231" i="3"/>
  <c r="Q231" i="3"/>
  <c r="S231" i="3"/>
  <c r="U231" i="3"/>
  <c r="W231" i="3"/>
  <c r="Y231" i="3"/>
  <c r="AA231" i="3"/>
  <c r="AC231" i="3"/>
  <c r="AE231" i="3"/>
  <c r="AG231" i="3"/>
  <c r="AI231" i="3"/>
  <c r="AK231" i="3"/>
  <c r="AM231" i="3"/>
  <c r="AO231" i="3"/>
  <c r="AQ231" i="3"/>
  <c r="AS231" i="3"/>
  <c r="AU231" i="3"/>
  <c r="AW231" i="3"/>
  <c r="AY231" i="3"/>
  <c r="BA231" i="3"/>
  <c r="BC231" i="3"/>
  <c r="BE231" i="3"/>
  <c r="BG231" i="3"/>
  <c r="BI231" i="3"/>
  <c r="N233" i="3"/>
  <c r="P233" i="3"/>
  <c r="R233" i="3"/>
  <c r="T233" i="3"/>
  <c r="V233" i="3"/>
  <c r="X233" i="3"/>
  <c r="Z233" i="3"/>
  <c r="AB233" i="3"/>
  <c r="AD233" i="3"/>
  <c r="AF233" i="3"/>
  <c r="AH233" i="3"/>
  <c r="AJ233" i="3"/>
  <c r="AL233" i="3"/>
  <c r="AN233" i="3"/>
  <c r="AP233" i="3"/>
  <c r="AR233" i="3"/>
  <c r="AT233" i="3"/>
  <c r="AV233" i="3"/>
  <c r="AX233" i="3"/>
  <c r="AZ233" i="3"/>
  <c r="BB233" i="3"/>
  <c r="BD233" i="3"/>
  <c r="BF233" i="3"/>
  <c r="BH233" i="3"/>
  <c r="M233" i="3"/>
  <c r="O233" i="3"/>
  <c r="Q233" i="3"/>
  <c r="S233" i="3"/>
  <c r="U233" i="3"/>
  <c r="W233" i="3"/>
  <c r="Y233" i="3"/>
  <c r="AA233" i="3"/>
  <c r="AC233" i="3"/>
  <c r="AE233" i="3"/>
  <c r="AG233" i="3"/>
  <c r="AI233" i="3"/>
  <c r="AK233" i="3"/>
  <c r="AM233" i="3"/>
  <c r="AO233" i="3"/>
  <c r="AQ233" i="3"/>
  <c r="AS233" i="3"/>
  <c r="AU233" i="3"/>
  <c r="AW233" i="3"/>
  <c r="AY233" i="3"/>
  <c r="BA233" i="3"/>
  <c r="BC233" i="3"/>
  <c r="BE233" i="3"/>
  <c r="BG233" i="3"/>
  <c r="BI233" i="3"/>
  <c r="M235" i="3"/>
  <c r="O235" i="3"/>
  <c r="Q235" i="3"/>
  <c r="S235" i="3"/>
  <c r="U235" i="3"/>
  <c r="W235" i="3"/>
  <c r="Y235" i="3"/>
  <c r="AA235" i="3"/>
  <c r="AC235" i="3"/>
  <c r="AE235" i="3"/>
  <c r="AG235" i="3"/>
  <c r="AI235" i="3"/>
  <c r="AK235" i="3"/>
  <c r="AM235" i="3"/>
  <c r="AO235" i="3"/>
  <c r="AQ235" i="3"/>
  <c r="AS235" i="3"/>
  <c r="AU235" i="3"/>
  <c r="AW235" i="3"/>
  <c r="AY235" i="3"/>
  <c r="BA235" i="3"/>
  <c r="BC235" i="3"/>
  <c r="BE235" i="3"/>
  <c r="BG235" i="3"/>
  <c r="BI235" i="3"/>
  <c r="N235" i="3"/>
  <c r="P235" i="3"/>
  <c r="R235" i="3"/>
  <c r="T235" i="3"/>
  <c r="V235" i="3"/>
  <c r="X235" i="3"/>
  <c r="Z235" i="3"/>
  <c r="AB235" i="3"/>
  <c r="AD235" i="3"/>
  <c r="AF235" i="3"/>
  <c r="AH235" i="3"/>
  <c r="AJ235" i="3"/>
  <c r="AL235" i="3"/>
  <c r="AN235" i="3"/>
  <c r="AP235" i="3"/>
  <c r="AR235" i="3"/>
  <c r="AT235" i="3"/>
  <c r="AV235" i="3"/>
  <c r="AX235" i="3"/>
  <c r="AZ235" i="3"/>
  <c r="BB235" i="3"/>
  <c r="BD235" i="3"/>
  <c r="BF235" i="3"/>
  <c r="BH235" i="3"/>
  <c r="M237" i="3"/>
  <c r="O237" i="3"/>
  <c r="Q237" i="3"/>
  <c r="S237" i="3"/>
  <c r="U237" i="3"/>
  <c r="W237" i="3"/>
  <c r="Y237" i="3"/>
  <c r="AA237" i="3"/>
  <c r="AC237" i="3"/>
  <c r="AE237" i="3"/>
  <c r="AG237" i="3"/>
  <c r="AI237" i="3"/>
  <c r="AK237" i="3"/>
  <c r="AM237" i="3"/>
  <c r="AO237" i="3"/>
  <c r="AQ237" i="3"/>
  <c r="AS237" i="3"/>
  <c r="AU237" i="3"/>
  <c r="AW237" i="3"/>
  <c r="AY237" i="3"/>
  <c r="BA237" i="3"/>
  <c r="BC237" i="3"/>
  <c r="BE237" i="3"/>
  <c r="BG237" i="3"/>
  <c r="BI237" i="3"/>
  <c r="N237" i="3"/>
  <c r="P237" i="3"/>
  <c r="R237" i="3"/>
  <c r="T237" i="3"/>
  <c r="V237" i="3"/>
  <c r="X237" i="3"/>
  <c r="Z237" i="3"/>
  <c r="AB237" i="3"/>
  <c r="AD237" i="3"/>
  <c r="AF237" i="3"/>
  <c r="AH237" i="3"/>
  <c r="AJ237" i="3"/>
  <c r="AL237" i="3"/>
  <c r="AN237" i="3"/>
  <c r="AP237" i="3"/>
  <c r="AR237" i="3"/>
  <c r="AT237" i="3"/>
  <c r="AV237" i="3"/>
  <c r="AX237" i="3"/>
  <c r="AZ237" i="3"/>
  <c r="BB237" i="3"/>
  <c r="BD237" i="3"/>
  <c r="BF237" i="3"/>
  <c r="BH237" i="3"/>
  <c r="N239" i="3"/>
  <c r="P239" i="3"/>
  <c r="R239" i="3"/>
  <c r="T239" i="3"/>
  <c r="V239" i="3"/>
  <c r="X239" i="3"/>
  <c r="Z239" i="3"/>
  <c r="AB239" i="3"/>
  <c r="AD239" i="3"/>
  <c r="AF239" i="3"/>
  <c r="AH239" i="3"/>
  <c r="AJ239" i="3"/>
  <c r="AL239" i="3"/>
  <c r="AN239" i="3"/>
  <c r="AP239" i="3"/>
  <c r="AR239" i="3"/>
  <c r="AT239" i="3"/>
  <c r="AV239" i="3"/>
  <c r="AX239" i="3"/>
  <c r="AZ239" i="3"/>
  <c r="BB239" i="3"/>
  <c r="BD239" i="3"/>
  <c r="BF239" i="3"/>
  <c r="BH239" i="3"/>
  <c r="M239" i="3"/>
  <c r="O239" i="3"/>
  <c r="Q239" i="3"/>
  <c r="S239" i="3"/>
  <c r="U239" i="3"/>
  <c r="W239" i="3"/>
  <c r="Y239" i="3"/>
  <c r="AA239" i="3"/>
  <c r="AC239" i="3"/>
  <c r="AE239" i="3"/>
  <c r="AG239" i="3"/>
  <c r="AI239" i="3"/>
  <c r="AK239" i="3"/>
  <c r="AM239" i="3"/>
  <c r="AO239" i="3"/>
  <c r="AQ239" i="3"/>
  <c r="AS239" i="3"/>
  <c r="AU239" i="3"/>
  <c r="AW239" i="3"/>
  <c r="AY239" i="3"/>
  <c r="BA239" i="3"/>
  <c r="BC239" i="3"/>
  <c r="BE239" i="3"/>
  <c r="BG239" i="3"/>
  <c r="BI239" i="3"/>
  <c r="N241" i="3"/>
  <c r="P241" i="3"/>
  <c r="R241" i="3"/>
  <c r="T241" i="3"/>
  <c r="V241" i="3"/>
  <c r="X241" i="3"/>
  <c r="Z241" i="3"/>
  <c r="AB241" i="3"/>
  <c r="AD241" i="3"/>
  <c r="AF241" i="3"/>
  <c r="AH241" i="3"/>
  <c r="AJ241" i="3"/>
  <c r="AL241" i="3"/>
  <c r="AN241" i="3"/>
  <c r="AP241" i="3"/>
  <c r="AR241" i="3"/>
  <c r="AT241" i="3"/>
  <c r="AV241" i="3"/>
  <c r="AX241" i="3"/>
  <c r="AZ241" i="3"/>
  <c r="BB241" i="3"/>
  <c r="BD241" i="3"/>
  <c r="BF241" i="3"/>
  <c r="BH241" i="3"/>
  <c r="M241" i="3"/>
  <c r="O241" i="3"/>
  <c r="Q241" i="3"/>
  <c r="S241" i="3"/>
  <c r="U241" i="3"/>
  <c r="W241" i="3"/>
  <c r="Y241" i="3"/>
  <c r="AA241" i="3"/>
  <c r="AC241" i="3"/>
  <c r="AE241" i="3"/>
  <c r="AG241" i="3"/>
  <c r="AI241" i="3"/>
  <c r="AK241" i="3"/>
  <c r="AM241" i="3"/>
  <c r="AO241" i="3"/>
  <c r="AQ241" i="3"/>
  <c r="AS241" i="3"/>
  <c r="AU241" i="3"/>
  <c r="AW241" i="3"/>
  <c r="AY241" i="3"/>
  <c r="BA241" i="3"/>
  <c r="BC241" i="3"/>
  <c r="BE241" i="3"/>
  <c r="BG241" i="3"/>
  <c r="BI241" i="3"/>
  <c r="M243" i="3"/>
  <c r="O243" i="3"/>
  <c r="Q243" i="3"/>
  <c r="S243" i="3"/>
  <c r="U243" i="3"/>
  <c r="W243" i="3"/>
  <c r="Y243" i="3"/>
  <c r="AA243" i="3"/>
  <c r="AC243" i="3"/>
  <c r="AE243" i="3"/>
  <c r="AG243" i="3"/>
  <c r="AI243" i="3"/>
  <c r="AK243" i="3"/>
  <c r="AM243" i="3"/>
  <c r="AO243" i="3"/>
  <c r="AQ243" i="3"/>
  <c r="AS243" i="3"/>
  <c r="AU243" i="3"/>
  <c r="AW243" i="3"/>
  <c r="AY243" i="3"/>
  <c r="BA243" i="3"/>
  <c r="BC243" i="3"/>
  <c r="BE243" i="3"/>
  <c r="BG243" i="3"/>
  <c r="BI243" i="3"/>
  <c r="N243" i="3"/>
  <c r="P243" i="3"/>
  <c r="R243" i="3"/>
  <c r="T243" i="3"/>
  <c r="V243" i="3"/>
  <c r="X243" i="3"/>
  <c r="Z243" i="3"/>
  <c r="AB243" i="3"/>
  <c r="AD243" i="3"/>
  <c r="AF243" i="3"/>
  <c r="AH243" i="3"/>
  <c r="AJ243" i="3"/>
  <c r="AL243" i="3"/>
  <c r="AN243" i="3"/>
  <c r="AP243" i="3"/>
  <c r="AR243" i="3"/>
  <c r="AT243" i="3"/>
  <c r="AV243" i="3"/>
  <c r="AX243" i="3"/>
  <c r="AZ243" i="3"/>
  <c r="BB243" i="3"/>
  <c r="BD243" i="3"/>
  <c r="BF243" i="3"/>
  <c r="BH243" i="3"/>
  <c r="N245" i="3"/>
  <c r="P245" i="3"/>
  <c r="R245" i="3"/>
  <c r="T245" i="3"/>
  <c r="V245" i="3"/>
  <c r="X245" i="3"/>
  <c r="Z245" i="3"/>
  <c r="AB245" i="3"/>
  <c r="AD245" i="3"/>
  <c r="AF245" i="3"/>
  <c r="AH245" i="3"/>
  <c r="AJ245" i="3"/>
  <c r="AL245" i="3"/>
  <c r="AN245" i="3"/>
  <c r="AP245" i="3"/>
  <c r="AR245" i="3"/>
  <c r="AT245" i="3"/>
  <c r="AV245" i="3"/>
  <c r="AX245" i="3"/>
  <c r="AZ245" i="3"/>
  <c r="BB245" i="3"/>
  <c r="BD245" i="3"/>
  <c r="BF245" i="3"/>
  <c r="BH245" i="3"/>
  <c r="M245" i="3"/>
  <c r="O245" i="3"/>
  <c r="Q245" i="3"/>
  <c r="S245" i="3"/>
  <c r="U245" i="3"/>
  <c r="W245" i="3"/>
  <c r="Y245" i="3"/>
  <c r="AA245" i="3"/>
  <c r="AC245" i="3"/>
  <c r="AE245" i="3"/>
  <c r="AG245" i="3"/>
  <c r="AI245" i="3"/>
  <c r="AK245" i="3"/>
  <c r="AM245" i="3"/>
  <c r="AO245" i="3"/>
  <c r="AQ245" i="3"/>
  <c r="AS245" i="3"/>
  <c r="AU245" i="3"/>
  <c r="AW245" i="3"/>
  <c r="AY245" i="3"/>
  <c r="BA245" i="3"/>
  <c r="BC245" i="3"/>
  <c r="BE245" i="3"/>
  <c r="BG245" i="3"/>
  <c r="BI245" i="3"/>
  <c r="N252" i="3"/>
  <c r="P252" i="3"/>
  <c r="R252" i="3"/>
  <c r="T252" i="3"/>
  <c r="V252" i="3"/>
  <c r="X252" i="3"/>
  <c r="Z252" i="3"/>
  <c r="AB252" i="3"/>
  <c r="AD252" i="3"/>
  <c r="AF252" i="3"/>
  <c r="AH252" i="3"/>
  <c r="AJ252" i="3"/>
  <c r="AL252" i="3"/>
  <c r="AN252" i="3"/>
  <c r="AP252" i="3"/>
  <c r="AR252" i="3"/>
  <c r="AT252" i="3"/>
  <c r="AV252" i="3"/>
  <c r="AX252" i="3"/>
  <c r="AZ252" i="3"/>
  <c r="BB252" i="3"/>
  <c r="BD252" i="3"/>
  <c r="BF252" i="3"/>
  <c r="BH252" i="3"/>
  <c r="M252" i="3"/>
  <c r="O252" i="3"/>
  <c r="Q252" i="3"/>
  <c r="S252" i="3"/>
  <c r="U252" i="3"/>
  <c r="W252" i="3"/>
  <c r="Y252" i="3"/>
  <c r="AA252" i="3"/>
  <c r="AC252" i="3"/>
  <c r="AE252" i="3"/>
  <c r="AG252" i="3"/>
  <c r="AI252" i="3"/>
  <c r="AK252" i="3"/>
  <c r="AM252" i="3"/>
  <c r="AO252" i="3"/>
  <c r="AQ252" i="3"/>
  <c r="AS252" i="3"/>
  <c r="AU252" i="3"/>
  <c r="AW252" i="3"/>
  <c r="AY252" i="3"/>
  <c r="BA252" i="3"/>
  <c r="BC252" i="3"/>
  <c r="BE252" i="3"/>
  <c r="BG252" i="3"/>
  <c r="BI252" i="3"/>
  <c r="M261" i="3"/>
  <c r="O261" i="3"/>
  <c r="Q261" i="3"/>
  <c r="S261" i="3"/>
  <c r="U261" i="3"/>
  <c r="W261" i="3"/>
  <c r="Y261" i="3"/>
  <c r="AA261" i="3"/>
  <c r="AC261" i="3"/>
  <c r="AE261" i="3"/>
  <c r="AG261" i="3"/>
  <c r="AI261" i="3"/>
  <c r="AK261" i="3"/>
  <c r="AM261" i="3"/>
  <c r="AO261" i="3"/>
  <c r="AQ261" i="3"/>
  <c r="AS261" i="3"/>
  <c r="AU261" i="3"/>
  <c r="AW261" i="3"/>
  <c r="AY261" i="3"/>
  <c r="BA261" i="3"/>
  <c r="BC261" i="3"/>
  <c r="BE261" i="3"/>
  <c r="BG261" i="3"/>
  <c r="BI261" i="3"/>
  <c r="N261" i="3"/>
  <c r="P261" i="3"/>
  <c r="R261" i="3"/>
  <c r="T261" i="3"/>
  <c r="V261" i="3"/>
  <c r="X261" i="3"/>
  <c r="Z261" i="3"/>
  <c r="AB261" i="3"/>
  <c r="AD261" i="3"/>
  <c r="AF261" i="3"/>
  <c r="AH261" i="3"/>
  <c r="AJ261" i="3"/>
  <c r="AL261" i="3"/>
  <c r="AN261" i="3"/>
  <c r="AP261" i="3"/>
  <c r="AR261" i="3"/>
  <c r="AT261" i="3"/>
  <c r="AV261" i="3"/>
  <c r="AX261" i="3"/>
  <c r="AZ261" i="3"/>
  <c r="BB261" i="3"/>
  <c r="BD261" i="3"/>
  <c r="BF261" i="3"/>
  <c r="BH261" i="3"/>
  <c r="M269" i="3"/>
  <c r="O269" i="3"/>
  <c r="Q269" i="3"/>
  <c r="S269" i="3"/>
  <c r="U269" i="3"/>
  <c r="W269" i="3"/>
  <c r="Y269" i="3"/>
  <c r="AA269" i="3"/>
  <c r="AC269" i="3"/>
  <c r="AE269" i="3"/>
  <c r="AG269" i="3"/>
  <c r="AI269" i="3"/>
  <c r="AK269" i="3"/>
  <c r="AM269" i="3"/>
  <c r="AO269" i="3"/>
  <c r="AQ269" i="3"/>
  <c r="AS269" i="3"/>
  <c r="AU269" i="3"/>
  <c r="AW269" i="3"/>
  <c r="AY269" i="3"/>
  <c r="BA269" i="3"/>
  <c r="BC269" i="3"/>
  <c r="BE269" i="3"/>
  <c r="BG269" i="3"/>
  <c r="BI269" i="3"/>
  <c r="N269" i="3"/>
  <c r="P269" i="3"/>
  <c r="R269" i="3"/>
  <c r="T269" i="3"/>
  <c r="V269" i="3"/>
  <c r="X269" i="3"/>
  <c r="Z269" i="3"/>
  <c r="AB269" i="3"/>
  <c r="AD269" i="3"/>
  <c r="AF269" i="3"/>
  <c r="AH269" i="3"/>
  <c r="AJ269" i="3"/>
  <c r="AL269" i="3"/>
  <c r="AN269" i="3"/>
  <c r="AP269" i="3"/>
  <c r="AR269" i="3"/>
  <c r="AT269" i="3"/>
  <c r="AV269" i="3"/>
  <c r="AX269" i="3"/>
  <c r="AZ269" i="3"/>
  <c r="BB269" i="3"/>
  <c r="BD269" i="3"/>
  <c r="BF269" i="3"/>
  <c r="BH269" i="3"/>
  <c r="N277" i="3"/>
  <c r="P277" i="3"/>
  <c r="R277" i="3"/>
  <c r="T277" i="3"/>
  <c r="V277" i="3"/>
  <c r="X277" i="3"/>
  <c r="Z277" i="3"/>
  <c r="AB277" i="3"/>
  <c r="AD277" i="3"/>
  <c r="AF277" i="3"/>
  <c r="AH277" i="3"/>
  <c r="AJ277" i="3"/>
  <c r="AL277" i="3"/>
  <c r="AN277" i="3"/>
  <c r="AP277" i="3"/>
  <c r="AR277" i="3"/>
  <c r="AT277" i="3"/>
  <c r="AV277" i="3"/>
  <c r="AX277" i="3"/>
  <c r="AZ277" i="3"/>
  <c r="BB277" i="3"/>
  <c r="BD277" i="3"/>
  <c r="BF277" i="3"/>
  <c r="BH277" i="3"/>
  <c r="M277" i="3"/>
  <c r="O277" i="3"/>
  <c r="Q277" i="3"/>
  <c r="S277" i="3"/>
  <c r="U277" i="3"/>
  <c r="W277" i="3"/>
  <c r="Y277" i="3"/>
  <c r="AA277" i="3"/>
  <c r="AC277" i="3"/>
  <c r="AE277" i="3"/>
  <c r="AG277" i="3"/>
  <c r="AI277" i="3"/>
  <c r="AK277" i="3"/>
  <c r="AM277" i="3"/>
  <c r="AO277" i="3"/>
  <c r="AQ277" i="3"/>
  <c r="AS277" i="3"/>
  <c r="AU277" i="3"/>
  <c r="AW277" i="3"/>
  <c r="AY277" i="3"/>
  <c r="BA277" i="3"/>
  <c r="BC277" i="3"/>
  <c r="BE277" i="3"/>
  <c r="BG277" i="3"/>
  <c r="BI277" i="3"/>
  <c r="N283" i="3"/>
  <c r="P283" i="3"/>
  <c r="R283" i="3"/>
  <c r="T283" i="3"/>
  <c r="V283" i="3"/>
  <c r="X283" i="3"/>
  <c r="Z283" i="3"/>
  <c r="AB283" i="3"/>
  <c r="AD283" i="3"/>
  <c r="AF283" i="3"/>
  <c r="AH283" i="3"/>
  <c r="AJ283" i="3"/>
  <c r="AL283" i="3"/>
  <c r="AN283" i="3"/>
  <c r="AP283" i="3"/>
  <c r="AR283" i="3"/>
  <c r="AT283" i="3"/>
  <c r="AV283" i="3"/>
  <c r="AX283" i="3"/>
  <c r="AZ283" i="3"/>
  <c r="BB283" i="3"/>
  <c r="BD283" i="3"/>
  <c r="BF283" i="3"/>
  <c r="BH283" i="3"/>
  <c r="M283" i="3"/>
  <c r="O283" i="3"/>
  <c r="Q283" i="3"/>
  <c r="S283" i="3"/>
  <c r="U283" i="3"/>
  <c r="W283" i="3"/>
  <c r="Y283" i="3"/>
  <c r="AA283" i="3"/>
  <c r="AC283" i="3"/>
  <c r="AE283" i="3"/>
  <c r="AG283" i="3"/>
  <c r="AI283" i="3"/>
  <c r="AK283" i="3"/>
  <c r="AM283" i="3"/>
  <c r="AO283" i="3"/>
  <c r="AQ283" i="3"/>
  <c r="AS283" i="3"/>
  <c r="AU283" i="3"/>
  <c r="AW283" i="3"/>
  <c r="AY283" i="3"/>
  <c r="BA283" i="3"/>
  <c r="BC283" i="3"/>
  <c r="BE283" i="3"/>
  <c r="BG283" i="3"/>
  <c r="BI283" i="3"/>
  <c r="N291" i="3"/>
  <c r="P291" i="3"/>
  <c r="R291" i="3"/>
  <c r="T291" i="3"/>
  <c r="V291" i="3"/>
  <c r="X291" i="3"/>
  <c r="Z291" i="3"/>
  <c r="AB291" i="3"/>
  <c r="AD291" i="3"/>
  <c r="AF291" i="3"/>
  <c r="AH291" i="3"/>
  <c r="AJ291" i="3"/>
  <c r="AL291" i="3"/>
  <c r="AN291" i="3"/>
  <c r="AP291" i="3"/>
  <c r="AR291" i="3"/>
  <c r="AT291" i="3"/>
  <c r="AV291" i="3"/>
  <c r="AX291" i="3"/>
  <c r="AZ291" i="3"/>
  <c r="BB291" i="3"/>
  <c r="BD291" i="3"/>
  <c r="BF291" i="3"/>
  <c r="BH291" i="3"/>
  <c r="M291" i="3"/>
  <c r="O291" i="3"/>
  <c r="Q291" i="3"/>
  <c r="S291" i="3"/>
  <c r="U291" i="3"/>
  <c r="W291" i="3"/>
  <c r="Y291" i="3"/>
  <c r="AA291" i="3"/>
  <c r="AC291" i="3"/>
  <c r="AE291" i="3"/>
  <c r="AG291" i="3"/>
  <c r="AI291" i="3"/>
  <c r="AK291" i="3"/>
  <c r="AM291" i="3"/>
  <c r="AO291" i="3"/>
  <c r="AQ291" i="3"/>
  <c r="AS291" i="3"/>
  <c r="AU291" i="3"/>
  <c r="AW291" i="3"/>
  <c r="AY291" i="3"/>
  <c r="BA291" i="3"/>
  <c r="BC291" i="3"/>
  <c r="BE291" i="3"/>
  <c r="BG291" i="3"/>
  <c r="BI291" i="3"/>
  <c r="BN104" i="3"/>
  <c r="BJ104" i="3"/>
  <c r="BN257" i="3"/>
  <c r="BN284" i="3"/>
  <c r="BM288" i="3"/>
  <c r="BM292" i="3"/>
  <c r="BJ262" i="3"/>
  <c r="BL262" i="3"/>
  <c r="BM262" i="3"/>
  <c r="BJ270" i="3"/>
  <c r="BL270" i="3"/>
  <c r="BM270" i="3"/>
  <c r="O294" i="3"/>
  <c r="S294" i="3"/>
  <c r="W294" i="3"/>
  <c r="AA294" i="3"/>
  <c r="AE294" i="3"/>
  <c r="AI294" i="3"/>
  <c r="AM294" i="3"/>
  <c r="AQ294" i="3"/>
  <c r="AU294" i="3"/>
  <c r="AY294" i="3"/>
  <c r="BC294" i="3"/>
  <c r="BG294" i="3"/>
  <c r="Q296" i="3"/>
  <c r="U296" i="3"/>
  <c r="Y296" i="3"/>
  <c r="AC296" i="3"/>
  <c r="AG296" i="3"/>
  <c r="AK296" i="3"/>
  <c r="AO296" i="3"/>
  <c r="AS296" i="3"/>
  <c r="AW296" i="3"/>
  <c r="BA296" i="3"/>
  <c r="BE296" i="3"/>
  <c r="BI296" i="3"/>
  <c r="M159" i="3"/>
  <c r="O159" i="3"/>
  <c r="Q159" i="3"/>
  <c r="S159" i="3"/>
  <c r="U159" i="3"/>
  <c r="W159" i="3"/>
  <c r="Y159" i="3"/>
  <c r="AA159" i="3"/>
  <c r="AC159" i="3"/>
  <c r="AE159" i="3"/>
  <c r="AG159" i="3"/>
  <c r="AI159" i="3"/>
  <c r="AK159" i="3"/>
  <c r="AM159" i="3"/>
  <c r="AO159" i="3"/>
  <c r="AQ159" i="3"/>
  <c r="AS159" i="3"/>
  <c r="AU159" i="3"/>
  <c r="AW159" i="3"/>
  <c r="AY159" i="3"/>
  <c r="BA159" i="3"/>
  <c r="BC159" i="3"/>
  <c r="BE159" i="3"/>
  <c r="BG159" i="3"/>
  <c r="BI159" i="3"/>
  <c r="N159" i="3"/>
  <c r="P159" i="3"/>
  <c r="R159" i="3"/>
  <c r="T159" i="3"/>
  <c r="V159" i="3"/>
  <c r="X159" i="3"/>
  <c r="Z159" i="3"/>
  <c r="AB159" i="3"/>
  <c r="AD159" i="3"/>
  <c r="AF159" i="3"/>
  <c r="AH159" i="3"/>
  <c r="AJ159" i="3"/>
  <c r="AL159" i="3"/>
  <c r="AN159" i="3"/>
  <c r="AP159" i="3"/>
  <c r="AR159" i="3"/>
  <c r="AT159" i="3"/>
  <c r="AV159" i="3"/>
  <c r="AX159" i="3"/>
  <c r="AZ159" i="3"/>
  <c r="BB159" i="3"/>
  <c r="BD159" i="3"/>
  <c r="BF159" i="3"/>
  <c r="BH159" i="3"/>
  <c r="M247" i="3"/>
  <c r="O247" i="3"/>
  <c r="Q247" i="3"/>
  <c r="S247" i="3"/>
  <c r="U247" i="3"/>
  <c r="W247" i="3"/>
  <c r="Y247" i="3"/>
  <c r="AA247" i="3"/>
  <c r="AC247" i="3"/>
  <c r="AE247" i="3"/>
  <c r="AG247" i="3"/>
  <c r="AI247" i="3"/>
  <c r="AK247" i="3"/>
  <c r="AM247" i="3"/>
  <c r="AO247" i="3"/>
  <c r="AQ247" i="3"/>
  <c r="AS247" i="3"/>
  <c r="AU247" i="3"/>
  <c r="AW247" i="3"/>
  <c r="AY247" i="3"/>
  <c r="BA247" i="3"/>
  <c r="BC247" i="3"/>
  <c r="BE247" i="3"/>
  <c r="BG247" i="3"/>
  <c r="BI247" i="3"/>
  <c r="N247" i="3"/>
  <c r="P247" i="3"/>
  <c r="R247" i="3"/>
  <c r="T247" i="3"/>
  <c r="V247" i="3"/>
  <c r="X247" i="3"/>
  <c r="Z247" i="3"/>
  <c r="AB247" i="3"/>
  <c r="AD247" i="3"/>
  <c r="AF247" i="3"/>
  <c r="AH247" i="3"/>
  <c r="AJ247" i="3"/>
  <c r="AL247" i="3"/>
  <c r="AN247" i="3"/>
  <c r="AP247" i="3"/>
  <c r="AR247" i="3"/>
  <c r="AT247" i="3"/>
  <c r="AV247" i="3"/>
  <c r="AX247" i="3"/>
  <c r="AZ247" i="3"/>
  <c r="BB247" i="3"/>
  <c r="BD247" i="3"/>
  <c r="BF247" i="3"/>
  <c r="BH247" i="3"/>
  <c r="N251" i="3"/>
  <c r="P251" i="3"/>
  <c r="R251" i="3"/>
  <c r="T251" i="3"/>
  <c r="V251" i="3"/>
  <c r="X251" i="3"/>
  <c r="Z251" i="3"/>
  <c r="AB251" i="3"/>
  <c r="AD251" i="3"/>
  <c r="AF251" i="3"/>
  <c r="AH251" i="3"/>
  <c r="AJ251" i="3"/>
  <c r="AL251" i="3"/>
  <c r="AN251" i="3"/>
  <c r="AP251" i="3"/>
  <c r="AR251" i="3"/>
  <c r="AT251" i="3"/>
  <c r="AV251" i="3"/>
  <c r="AX251" i="3"/>
  <c r="AZ251" i="3"/>
  <c r="BB251" i="3"/>
  <c r="BD251" i="3"/>
  <c r="BF251" i="3"/>
  <c r="BH251" i="3"/>
  <c r="M251" i="3"/>
  <c r="O251" i="3"/>
  <c r="Q251" i="3"/>
  <c r="S251" i="3"/>
  <c r="U251" i="3"/>
  <c r="W251" i="3"/>
  <c r="Y251" i="3"/>
  <c r="AA251" i="3"/>
  <c r="AC251" i="3"/>
  <c r="AE251" i="3"/>
  <c r="AG251" i="3"/>
  <c r="AI251" i="3"/>
  <c r="AK251" i="3"/>
  <c r="AM251" i="3"/>
  <c r="AO251" i="3"/>
  <c r="AQ251" i="3"/>
  <c r="AS251" i="3"/>
  <c r="AU251" i="3"/>
  <c r="AW251" i="3"/>
  <c r="AY251" i="3"/>
  <c r="BA251" i="3"/>
  <c r="BC251" i="3"/>
  <c r="BE251" i="3"/>
  <c r="BG251" i="3"/>
  <c r="BI251" i="3"/>
  <c r="M254" i="3"/>
  <c r="O254" i="3"/>
  <c r="Q254" i="3"/>
  <c r="S254" i="3"/>
  <c r="U254" i="3"/>
  <c r="W254" i="3"/>
  <c r="Y254" i="3"/>
  <c r="AA254" i="3"/>
  <c r="AC254" i="3"/>
  <c r="AE254" i="3"/>
  <c r="AG254" i="3"/>
  <c r="AI254" i="3"/>
  <c r="AK254" i="3"/>
  <c r="AM254" i="3"/>
  <c r="AO254" i="3"/>
  <c r="AQ254" i="3"/>
  <c r="AS254" i="3"/>
  <c r="AU254" i="3"/>
  <c r="AW254" i="3"/>
  <c r="AY254" i="3"/>
  <c r="BA254" i="3"/>
  <c r="BC254" i="3"/>
  <c r="BE254" i="3"/>
  <c r="N254" i="3"/>
  <c r="P254" i="3"/>
  <c r="R254" i="3"/>
  <c r="T254" i="3"/>
  <c r="V254" i="3"/>
  <c r="X254" i="3"/>
  <c r="Z254" i="3"/>
  <c r="AB254" i="3"/>
  <c r="AD254" i="3"/>
  <c r="AF254" i="3"/>
  <c r="AH254" i="3"/>
  <c r="AJ254" i="3"/>
  <c r="AL254" i="3"/>
  <c r="AN254" i="3"/>
  <c r="AP254" i="3"/>
  <c r="AR254" i="3"/>
  <c r="AT254" i="3"/>
  <c r="AV254" i="3"/>
  <c r="AX254" i="3"/>
  <c r="AZ254" i="3"/>
  <c r="BB254" i="3"/>
  <c r="BD254" i="3"/>
  <c r="BG254" i="3"/>
  <c r="BI254" i="3"/>
  <c r="BF254" i="3"/>
  <c r="BH254" i="3"/>
  <c r="M258" i="3"/>
  <c r="O258" i="3"/>
  <c r="Q258" i="3"/>
  <c r="S258" i="3"/>
  <c r="U258" i="3"/>
  <c r="W258" i="3"/>
  <c r="Y258" i="3"/>
  <c r="AA258" i="3"/>
  <c r="AC258" i="3"/>
  <c r="AE258" i="3"/>
  <c r="AG258" i="3"/>
  <c r="AI258" i="3"/>
  <c r="AK258" i="3"/>
  <c r="AM258" i="3"/>
  <c r="AO258" i="3"/>
  <c r="AQ258" i="3"/>
  <c r="AS258" i="3"/>
  <c r="AU258" i="3"/>
  <c r="AW258" i="3"/>
  <c r="AY258" i="3"/>
  <c r="BA258" i="3"/>
  <c r="BC258" i="3"/>
  <c r="BE258" i="3"/>
  <c r="BG258" i="3"/>
  <c r="BI258" i="3"/>
  <c r="N258" i="3"/>
  <c r="P258" i="3"/>
  <c r="R258" i="3"/>
  <c r="T258" i="3"/>
  <c r="V258" i="3"/>
  <c r="X258" i="3"/>
  <c r="Z258" i="3"/>
  <c r="AB258" i="3"/>
  <c r="AD258" i="3"/>
  <c r="AF258" i="3"/>
  <c r="AH258" i="3"/>
  <c r="AJ258" i="3"/>
  <c r="AL258" i="3"/>
  <c r="AN258" i="3"/>
  <c r="AP258" i="3"/>
  <c r="AR258" i="3"/>
  <c r="AT258" i="3"/>
  <c r="AV258" i="3"/>
  <c r="AX258" i="3"/>
  <c r="AZ258" i="3"/>
  <c r="BB258" i="3"/>
  <c r="BD258" i="3"/>
  <c r="BF258" i="3"/>
  <c r="BH258" i="3"/>
  <c r="N263" i="3"/>
  <c r="P263" i="3"/>
  <c r="R263" i="3"/>
  <c r="T263" i="3"/>
  <c r="V263" i="3"/>
  <c r="X263" i="3"/>
  <c r="Z263" i="3"/>
  <c r="AB263" i="3"/>
  <c r="AD263" i="3"/>
  <c r="AF263" i="3"/>
  <c r="AH263" i="3"/>
  <c r="AJ263" i="3"/>
  <c r="AL263" i="3"/>
  <c r="AN263" i="3"/>
  <c r="AP263" i="3"/>
  <c r="AR263" i="3"/>
  <c r="AT263" i="3"/>
  <c r="AV263" i="3"/>
  <c r="AX263" i="3"/>
  <c r="AZ263" i="3"/>
  <c r="BB263" i="3"/>
  <c r="BD263" i="3"/>
  <c r="BF263" i="3"/>
  <c r="BH263" i="3"/>
  <c r="M263" i="3"/>
  <c r="O263" i="3"/>
  <c r="Q263" i="3"/>
  <c r="S263" i="3"/>
  <c r="U263" i="3"/>
  <c r="W263" i="3"/>
  <c r="Y263" i="3"/>
  <c r="AA263" i="3"/>
  <c r="AC263" i="3"/>
  <c r="AE263" i="3"/>
  <c r="AG263" i="3"/>
  <c r="AI263" i="3"/>
  <c r="AK263" i="3"/>
  <c r="AM263" i="3"/>
  <c r="AO263" i="3"/>
  <c r="AQ263" i="3"/>
  <c r="AS263" i="3"/>
  <c r="AU263" i="3"/>
  <c r="AW263" i="3"/>
  <c r="AY263" i="3"/>
  <c r="BA263" i="3"/>
  <c r="BC263" i="3"/>
  <c r="BE263" i="3"/>
  <c r="BG263" i="3"/>
  <c r="BI263" i="3"/>
  <c r="N267" i="3"/>
  <c r="P267" i="3"/>
  <c r="R267" i="3"/>
  <c r="T267" i="3"/>
  <c r="V267" i="3"/>
  <c r="X267" i="3"/>
  <c r="Z267" i="3"/>
  <c r="AB267" i="3"/>
  <c r="AD267" i="3"/>
  <c r="AF267" i="3"/>
  <c r="AH267" i="3"/>
  <c r="AJ267" i="3"/>
  <c r="AL267" i="3"/>
  <c r="AN267" i="3"/>
  <c r="AP267" i="3"/>
  <c r="AR267" i="3"/>
  <c r="AT267" i="3"/>
  <c r="AV267" i="3"/>
  <c r="AX267" i="3"/>
  <c r="AZ267" i="3"/>
  <c r="BB267" i="3"/>
  <c r="BD267" i="3"/>
  <c r="BF267" i="3"/>
  <c r="BH267" i="3"/>
  <c r="M267" i="3"/>
  <c r="O267" i="3"/>
  <c r="Q267" i="3"/>
  <c r="S267" i="3"/>
  <c r="U267" i="3"/>
  <c r="W267" i="3"/>
  <c r="Y267" i="3"/>
  <c r="AA267" i="3"/>
  <c r="AC267" i="3"/>
  <c r="AE267" i="3"/>
  <c r="AG267" i="3"/>
  <c r="AI267" i="3"/>
  <c r="AK267" i="3"/>
  <c r="AM267" i="3"/>
  <c r="AO267" i="3"/>
  <c r="AQ267" i="3"/>
  <c r="AS267" i="3"/>
  <c r="AU267" i="3"/>
  <c r="AW267" i="3"/>
  <c r="AY267" i="3"/>
  <c r="BA267" i="3"/>
  <c r="BC267" i="3"/>
  <c r="BE267" i="3"/>
  <c r="BG267" i="3"/>
  <c r="BI267" i="3"/>
  <c r="N271" i="3"/>
  <c r="P271" i="3"/>
  <c r="R271" i="3"/>
  <c r="T271" i="3"/>
  <c r="V271" i="3"/>
  <c r="X271" i="3"/>
  <c r="Z271" i="3"/>
  <c r="AB271" i="3"/>
  <c r="AD271" i="3"/>
  <c r="AF271" i="3"/>
  <c r="AH271" i="3"/>
  <c r="AJ271" i="3"/>
  <c r="AL271" i="3"/>
  <c r="AN271" i="3"/>
  <c r="AP271" i="3"/>
  <c r="AR271" i="3"/>
  <c r="AT271" i="3"/>
  <c r="AV271" i="3"/>
  <c r="AX271" i="3"/>
  <c r="AZ271" i="3"/>
  <c r="BB271" i="3"/>
  <c r="BD271" i="3"/>
  <c r="BF271" i="3"/>
  <c r="BH271" i="3"/>
  <c r="M271" i="3"/>
  <c r="O271" i="3"/>
  <c r="Q271" i="3"/>
  <c r="S271" i="3"/>
  <c r="U271" i="3"/>
  <c r="W271" i="3"/>
  <c r="Y271" i="3"/>
  <c r="AA271" i="3"/>
  <c r="AC271" i="3"/>
  <c r="AE271" i="3"/>
  <c r="AG271" i="3"/>
  <c r="AI271" i="3"/>
  <c r="AK271" i="3"/>
  <c r="AM271" i="3"/>
  <c r="AO271" i="3"/>
  <c r="AQ271" i="3"/>
  <c r="AS271" i="3"/>
  <c r="AU271" i="3"/>
  <c r="AW271" i="3"/>
  <c r="AY271" i="3"/>
  <c r="BA271" i="3"/>
  <c r="BC271" i="3"/>
  <c r="BE271" i="3"/>
  <c r="BG271" i="3"/>
  <c r="BI271" i="3"/>
  <c r="M275" i="3"/>
  <c r="O275" i="3"/>
  <c r="Q275" i="3"/>
  <c r="S275" i="3"/>
  <c r="U275" i="3"/>
  <c r="W275" i="3"/>
  <c r="Y275" i="3"/>
  <c r="AA275" i="3"/>
  <c r="AC275" i="3"/>
  <c r="AE275" i="3"/>
  <c r="AG275" i="3"/>
  <c r="AI275" i="3"/>
  <c r="AK275" i="3"/>
  <c r="AM275" i="3"/>
  <c r="AO275" i="3"/>
  <c r="AQ275" i="3"/>
  <c r="AS275" i="3"/>
  <c r="AU275" i="3"/>
  <c r="AW275" i="3"/>
  <c r="AY275" i="3"/>
  <c r="BA275" i="3"/>
  <c r="BC275" i="3"/>
  <c r="BE275" i="3"/>
  <c r="BG275" i="3"/>
  <c r="BI275" i="3"/>
  <c r="N275" i="3"/>
  <c r="P275" i="3"/>
  <c r="R275" i="3"/>
  <c r="T275" i="3"/>
  <c r="V275" i="3"/>
  <c r="X275" i="3"/>
  <c r="Z275" i="3"/>
  <c r="AB275" i="3"/>
  <c r="AD275" i="3"/>
  <c r="AF275" i="3"/>
  <c r="AH275" i="3"/>
  <c r="AJ275" i="3"/>
  <c r="AL275" i="3"/>
  <c r="AN275" i="3"/>
  <c r="AP275" i="3"/>
  <c r="AR275" i="3"/>
  <c r="AT275" i="3"/>
  <c r="AV275" i="3"/>
  <c r="AX275" i="3"/>
  <c r="AZ275" i="3"/>
  <c r="BB275" i="3"/>
  <c r="BD275" i="3"/>
  <c r="BF275" i="3"/>
  <c r="BH275" i="3"/>
  <c r="N279" i="3"/>
  <c r="P279" i="3"/>
  <c r="R279" i="3"/>
  <c r="T279" i="3"/>
  <c r="V279" i="3"/>
  <c r="X279" i="3"/>
  <c r="Z279" i="3"/>
  <c r="AB279" i="3"/>
  <c r="AD279" i="3"/>
  <c r="AF279" i="3"/>
  <c r="AH279" i="3"/>
  <c r="AJ279" i="3"/>
  <c r="AL279" i="3"/>
  <c r="AN279" i="3"/>
  <c r="AP279" i="3"/>
  <c r="AR279" i="3"/>
  <c r="AT279" i="3"/>
  <c r="AV279" i="3"/>
  <c r="AX279" i="3"/>
  <c r="AZ279" i="3"/>
  <c r="BB279" i="3"/>
  <c r="BD279" i="3"/>
  <c r="BF279" i="3"/>
  <c r="BH279" i="3"/>
  <c r="M279" i="3"/>
  <c r="O279" i="3"/>
  <c r="Q279" i="3"/>
  <c r="S279" i="3"/>
  <c r="U279" i="3"/>
  <c r="W279" i="3"/>
  <c r="Y279" i="3"/>
  <c r="AA279" i="3"/>
  <c r="AC279" i="3"/>
  <c r="AE279" i="3"/>
  <c r="AG279" i="3"/>
  <c r="AI279" i="3"/>
  <c r="AK279" i="3"/>
  <c r="AM279" i="3"/>
  <c r="AO279" i="3"/>
  <c r="AQ279" i="3"/>
  <c r="AS279" i="3"/>
  <c r="AU279" i="3"/>
  <c r="AW279" i="3"/>
  <c r="AY279" i="3"/>
  <c r="BA279" i="3"/>
  <c r="BC279" i="3"/>
  <c r="BE279" i="3"/>
  <c r="BG279" i="3"/>
  <c r="BI279" i="3"/>
  <c r="N281" i="3"/>
  <c r="P281" i="3"/>
  <c r="R281" i="3"/>
  <c r="T281" i="3"/>
  <c r="V281" i="3"/>
  <c r="X281" i="3"/>
  <c r="Z281" i="3"/>
  <c r="AB281" i="3"/>
  <c r="AD281" i="3"/>
  <c r="AF281" i="3"/>
  <c r="AH281" i="3"/>
  <c r="AJ281" i="3"/>
  <c r="AL281" i="3"/>
  <c r="AN281" i="3"/>
  <c r="AP281" i="3"/>
  <c r="AR281" i="3"/>
  <c r="AT281" i="3"/>
  <c r="AV281" i="3"/>
  <c r="AX281" i="3"/>
  <c r="AZ281" i="3"/>
  <c r="BB281" i="3"/>
  <c r="BD281" i="3"/>
  <c r="BF281" i="3"/>
  <c r="BH281" i="3"/>
  <c r="M281" i="3"/>
  <c r="O281" i="3"/>
  <c r="Q281" i="3"/>
  <c r="S281" i="3"/>
  <c r="U281" i="3"/>
  <c r="W281" i="3"/>
  <c r="Y281" i="3"/>
  <c r="AA281" i="3"/>
  <c r="AC281" i="3"/>
  <c r="AE281" i="3"/>
  <c r="AG281" i="3"/>
  <c r="AI281" i="3"/>
  <c r="AK281" i="3"/>
  <c r="AM281" i="3"/>
  <c r="AO281" i="3"/>
  <c r="AQ281" i="3"/>
  <c r="AS281" i="3"/>
  <c r="AU281" i="3"/>
  <c r="AW281" i="3"/>
  <c r="AY281" i="3"/>
  <c r="BA281" i="3"/>
  <c r="BC281" i="3"/>
  <c r="BE281" i="3"/>
  <c r="BG281" i="3"/>
  <c r="BI281" i="3"/>
  <c r="N285" i="3"/>
  <c r="P285" i="3"/>
  <c r="R285" i="3"/>
  <c r="T285" i="3"/>
  <c r="V285" i="3"/>
  <c r="X285" i="3"/>
  <c r="Z285" i="3"/>
  <c r="AB285" i="3"/>
  <c r="AD285" i="3"/>
  <c r="AF285" i="3"/>
  <c r="AH285" i="3"/>
  <c r="AJ285" i="3"/>
  <c r="AL285" i="3"/>
  <c r="AN285" i="3"/>
  <c r="AP285" i="3"/>
  <c r="AR285" i="3"/>
  <c r="AT285" i="3"/>
  <c r="AV285" i="3"/>
  <c r="AX285" i="3"/>
  <c r="AZ285" i="3"/>
  <c r="BB285" i="3"/>
  <c r="BD285" i="3"/>
  <c r="BF285" i="3"/>
  <c r="BH285" i="3"/>
  <c r="M285" i="3"/>
  <c r="O285" i="3"/>
  <c r="Q285" i="3"/>
  <c r="S285" i="3"/>
  <c r="U285" i="3"/>
  <c r="W285" i="3"/>
  <c r="Y285" i="3"/>
  <c r="AA285" i="3"/>
  <c r="AC285" i="3"/>
  <c r="AE285" i="3"/>
  <c r="AG285" i="3"/>
  <c r="AI285" i="3"/>
  <c r="AK285" i="3"/>
  <c r="AM285" i="3"/>
  <c r="AO285" i="3"/>
  <c r="AQ285" i="3"/>
  <c r="AS285" i="3"/>
  <c r="AU285" i="3"/>
  <c r="AW285" i="3"/>
  <c r="AY285" i="3"/>
  <c r="BA285" i="3"/>
  <c r="BC285" i="3"/>
  <c r="BE285" i="3"/>
  <c r="BG285" i="3"/>
  <c r="BI285" i="3"/>
  <c r="N289" i="3"/>
  <c r="P289" i="3"/>
  <c r="R289" i="3"/>
  <c r="T289" i="3"/>
  <c r="V289" i="3"/>
  <c r="X289" i="3"/>
  <c r="Z289" i="3"/>
  <c r="AB289" i="3"/>
  <c r="AD289" i="3"/>
  <c r="AF289" i="3"/>
  <c r="AH289" i="3"/>
  <c r="AJ289" i="3"/>
  <c r="AL289" i="3"/>
  <c r="AN289" i="3"/>
  <c r="AP289" i="3"/>
  <c r="AR289" i="3"/>
  <c r="AT289" i="3"/>
  <c r="AV289" i="3"/>
  <c r="AX289" i="3"/>
  <c r="AZ289" i="3"/>
  <c r="BB289" i="3"/>
  <c r="BD289" i="3"/>
  <c r="BF289" i="3"/>
  <c r="BH289" i="3"/>
  <c r="M289" i="3"/>
  <c r="O289" i="3"/>
  <c r="Q289" i="3"/>
  <c r="S289" i="3"/>
  <c r="U289" i="3"/>
  <c r="W289" i="3"/>
  <c r="Y289" i="3"/>
  <c r="AA289" i="3"/>
  <c r="AC289" i="3"/>
  <c r="AE289" i="3"/>
  <c r="AG289" i="3"/>
  <c r="AI289" i="3"/>
  <c r="AK289" i="3"/>
  <c r="AM289" i="3"/>
  <c r="AO289" i="3"/>
  <c r="AQ289" i="3"/>
  <c r="AS289" i="3"/>
  <c r="AU289" i="3"/>
  <c r="AW289" i="3"/>
  <c r="AY289" i="3"/>
  <c r="BA289" i="3"/>
  <c r="BC289" i="3"/>
  <c r="BE289" i="3"/>
  <c r="BG289" i="3"/>
  <c r="BI289" i="3"/>
  <c r="N293" i="3"/>
  <c r="P293" i="3"/>
  <c r="R293" i="3"/>
  <c r="T293" i="3"/>
  <c r="V293" i="3"/>
  <c r="X293" i="3"/>
  <c r="Z293" i="3"/>
  <c r="AB293" i="3"/>
  <c r="AD293" i="3"/>
  <c r="AF293" i="3"/>
  <c r="AH293" i="3"/>
  <c r="AJ293" i="3"/>
  <c r="AL293" i="3"/>
  <c r="AN293" i="3"/>
  <c r="AP293" i="3"/>
  <c r="AR293" i="3"/>
  <c r="AT293" i="3"/>
  <c r="AV293" i="3"/>
  <c r="AX293" i="3"/>
  <c r="AZ293" i="3"/>
  <c r="BB293" i="3"/>
  <c r="BD293" i="3"/>
  <c r="BF293" i="3"/>
  <c r="BH293" i="3"/>
  <c r="M293" i="3"/>
  <c r="O293" i="3"/>
  <c r="Q293" i="3"/>
  <c r="S293" i="3"/>
  <c r="U293" i="3"/>
  <c r="W293" i="3"/>
  <c r="Y293" i="3"/>
  <c r="AA293" i="3"/>
  <c r="AC293" i="3"/>
  <c r="AE293" i="3"/>
  <c r="AG293" i="3"/>
  <c r="AI293" i="3"/>
  <c r="AK293" i="3"/>
  <c r="AM293" i="3"/>
  <c r="AO293" i="3"/>
  <c r="AQ293" i="3"/>
  <c r="AS293" i="3"/>
  <c r="AU293" i="3"/>
  <c r="AW293" i="3"/>
  <c r="AY293" i="3"/>
  <c r="BA293" i="3"/>
  <c r="BC293" i="3"/>
  <c r="BE293" i="3"/>
  <c r="BG293" i="3"/>
  <c r="BI293" i="3"/>
  <c r="BJ102" i="3"/>
  <c r="BL103" i="3"/>
  <c r="BL105" i="3"/>
  <c r="BN106" i="3"/>
  <c r="BJ106" i="3"/>
  <c r="BL107" i="3"/>
  <c r="BN108" i="3"/>
  <c r="BJ108" i="3"/>
  <c r="BJ110" i="3"/>
  <c r="BL111" i="3"/>
  <c r="BN112" i="3"/>
  <c r="BJ112" i="3"/>
  <c r="BL113" i="3"/>
  <c r="BL115" i="3"/>
  <c r="BJ118" i="3"/>
  <c r="BL121" i="3"/>
  <c r="BL123" i="3"/>
  <c r="BN126" i="3"/>
  <c r="BJ126" i="3"/>
  <c r="BL127" i="3"/>
  <c r="BL129" i="3"/>
  <c r="BN130" i="3"/>
  <c r="BJ130" i="3"/>
  <c r="BN138" i="3"/>
  <c r="BJ138" i="3"/>
  <c r="BM146" i="3"/>
  <c r="BK146" i="3"/>
  <c r="BL151" i="3"/>
  <c r="BM154" i="3"/>
  <c r="BK154" i="3"/>
  <c r="BH163" i="3"/>
  <c r="BD163" i="3"/>
  <c r="AZ163" i="3"/>
  <c r="AV163" i="3"/>
  <c r="AR163" i="3"/>
  <c r="AN163" i="3"/>
  <c r="AJ163" i="3"/>
  <c r="AF163" i="3"/>
  <c r="AB163" i="3"/>
  <c r="X163" i="3"/>
  <c r="T163" i="3"/>
  <c r="P163" i="3"/>
  <c r="BI163" i="3"/>
  <c r="BE163" i="3"/>
  <c r="BA163" i="3"/>
  <c r="AW163" i="3"/>
  <c r="AS163" i="3"/>
  <c r="AO163" i="3"/>
  <c r="AK163" i="3"/>
  <c r="AG163" i="3"/>
  <c r="AC163" i="3"/>
  <c r="Y163" i="3"/>
  <c r="U163" i="3"/>
  <c r="Q163" i="3"/>
  <c r="BF167" i="3"/>
  <c r="BB167" i="3"/>
  <c r="AX167" i="3"/>
  <c r="AT167" i="3"/>
  <c r="AP167" i="3"/>
  <c r="AL167" i="3"/>
  <c r="AH167" i="3"/>
  <c r="AD167" i="3"/>
  <c r="Z167" i="3"/>
  <c r="V167" i="3"/>
  <c r="R167" i="3"/>
  <c r="N167" i="3"/>
  <c r="BG167" i="3"/>
  <c r="BC167" i="3"/>
  <c r="AY167" i="3"/>
  <c r="AU167" i="3"/>
  <c r="AQ167" i="3"/>
  <c r="AM167" i="3"/>
  <c r="AI167" i="3"/>
  <c r="AE167" i="3"/>
  <c r="AA167" i="3"/>
  <c r="W167" i="3"/>
  <c r="S167" i="3"/>
  <c r="BH171" i="3"/>
  <c r="BD171" i="3"/>
  <c r="AZ171" i="3"/>
  <c r="AV171" i="3"/>
  <c r="AR171" i="3"/>
  <c r="AN171" i="3"/>
  <c r="AJ171" i="3"/>
  <c r="AF171" i="3"/>
  <c r="AB171" i="3"/>
  <c r="X171" i="3"/>
  <c r="T171" i="3"/>
  <c r="P171" i="3"/>
  <c r="BI171" i="3"/>
  <c r="BE171" i="3"/>
  <c r="BA171" i="3"/>
  <c r="AW171" i="3"/>
  <c r="AS171" i="3"/>
  <c r="AO171" i="3"/>
  <c r="AK171" i="3"/>
  <c r="AG171" i="3"/>
  <c r="AC171" i="3"/>
  <c r="Y171" i="3"/>
  <c r="U171" i="3"/>
  <c r="Q171" i="3"/>
  <c r="BF179" i="3"/>
  <c r="BB179" i="3"/>
  <c r="AX179" i="3"/>
  <c r="AT179" i="3"/>
  <c r="AP179" i="3"/>
  <c r="AL179" i="3"/>
  <c r="AH179" i="3"/>
  <c r="AD179" i="3"/>
  <c r="Z179" i="3"/>
  <c r="V179" i="3"/>
  <c r="R179" i="3"/>
  <c r="N179" i="3"/>
  <c r="BG179" i="3"/>
  <c r="BC179" i="3"/>
  <c r="AY179" i="3"/>
  <c r="AU179" i="3"/>
  <c r="AQ179" i="3"/>
  <c r="AM179" i="3"/>
  <c r="AI179" i="3"/>
  <c r="AE179" i="3"/>
  <c r="AA179" i="3"/>
  <c r="W179" i="3"/>
  <c r="S179" i="3"/>
  <c r="BL250" i="3"/>
  <c r="BJ250" i="3"/>
  <c r="BN250" i="3"/>
  <c r="BL255" i="3"/>
  <c r="BM255" i="3"/>
  <c r="BJ255" i="3"/>
  <c r="BK259" i="3"/>
  <c r="BN264" i="3"/>
  <c r="BJ264" i="3"/>
  <c r="BL264" i="3"/>
  <c r="BM264" i="3"/>
  <c r="BN272" i="3"/>
  <c r="BJ272" i="3"/>
  <c r="BL272" i="3"/>
  <c r="P294" i="3"/>
  <c r="T294" i="3"/>
  <c r="X294" i="3"/>
  <c r="AB294" i="3"/>
  <c r="AF294" i="3"/>
  <c r="AJ294" i="3"/>
  <c r="AN294" i="3"/>
  <c r="AR294" i="3"/>
  <c r="AV294" i="3"/>
  <c r="AZ294" i="3"/>
  <c r="BD294" i="3"/>
  <c r="BH294" i="3"/>
  <c r="O295" i="3"/>
  <c r="S295" i="3"/>
  <c r="W295" i="3"/>
  <c r="AA295" i="3"/>
  <c r="AE295" i="3"/>
  <c r="AI295" i="3"/>
  <c r="AM295" i="3"/>
  <c r="AQ295" i="3"/>
  <c r="AU295" i="3"/>
  <c r="AY295" i="3"/>
  <c r="BC295" i="3"/>
  <c r="N296" i="3"/>
  <c r="R296" i="3"/>
  <c r="V296" i="3"/>
  <c r="Z296" i="3"/>
  <c r="AD296" i="3"/>
  <c r="AH296" i="3"/>
  <c r="AL296" i="3"/>
  <c r="AP296" i="3"/>
  <c r="AT296" i="3"/>
  <c r="AX296" i="3"/>
  <c r="BB296" i="3"/>
  <c r="BF296" i="3"/>
  <c r="BL101" i="3"/>
  <c r="BJ142" i="3"/>
  <c r="BL145" i="3"/>
  <c r="BL158" i="3"/>
  <c r="BN158" i="3"/>
  <c r="BJ158" i="3"/>
  <c r="BH175" i="3"/>
  <c r="BD175" i="3"/>
  <c r="AZ175" i="3"/>
  <c r="AV175" i="3"/>
  <c r="AR175" i="3"/>
  <c r="AN175" i="3"/>
  <c r="AJ175" i="3"/>
  <c r="AF175" i="3"/>
  <c r="AB175" i="3"/>
  <c r="X175" i="3"/>
  <c r="T175" i="3"/>
  <c r="P175" i="3"/>
  <c r="BI175" i="3"/>
  <c r="BE175" i="3"/>
  <c r="BA175" i="3"/>
  <c r="AW175" i="3"/>
  <c r="AS175" i="3"/>
  <c r="AO175" i="3"/>
  <c r="AK175" i="3"/>
  <c r="AG175" i="3"/>
  <c r="AC175" i="3"/>
  <c r="Y175" i="3"/>
  <c r="U175" i="3"/>
  <c r="Q175" i="3"/>
  <c r="BF183" i="3"/>
  <c r="BB183" i="3"/>
  <c r="AX183" i="3"/>
  <c r="AT183" i="3"/>
  <c r="AP183" i="3"/>
  <c r="AL183" i="3"/>
  <c r="AH183" i="3"/>
  <c r="AD183" i="3"/>
  <c r="Z183" i="3"/>
  <c r="V183" i="3"/>
  <c r="R183" i="3"/>
  <c r="N183" i="3"/>
  <c r="BG183" i="3"/>
  <c r="BC183" i="3"/>
  <c r="AY183" i="3"/>
  <c r="AU183" i="3"/>
  <c r="AQ183" i="3"/>
  <c r="AM183" i="3"/>
  <c r="AI183" i="3"/>
  <c r="AE183" i="3"/>
  <c r="AA183" i="3"/>
  <c r="W183" i="3"/>
  <c r="S183" i="3"/>
  <c r="BM248" i="3"/>
  <c r="BL248" i="3"/>
  <c r="BJ248" i="3"/>
  <c r="BN248" i="3"/>
  <c r="BJ253" i="3"/>
  <c r="BM253" i="3"/>
  <c r="BL253" i="3"/>
  <c r="BH116" i="3"/>
  <c r="BD116" i="3"/>
  <c r="AZ116" i="3"/>
  <c r="AV116" i="3"/>
  <c r="AR116" i="3"/>
  <c r="AN116" i="3"/>
  <c r="AJ116" i="3"/>
  <c r="AF116" i="3"/>
  <c r="AB116" i="3"/>
  <c r="X116" i="3"/>
  <c r="T116" i="3"/>
  <c r="P116" i="3"/>
  <c r="BI116" i="3"/>
  <c r="BE116" i="3"/>
  <c r="BA116" i="3"/>
  <c r="AW116" i="3"/>
  <c r="AS116" i="3"/>
  <c r="AO116" i="3"/>
  <c r="AK116" i="3"/>
  <c r="AG116" i="3"/>
  <c r="AC116" i="3"/>
  <c r="Y116" i="3"/>
  <c r="U116" i="3"/>
  <c r="Q116" i="3"/>
  <c r="BF124" i="3"/>
  <c r="BB124" i="3"/>
  <c r="AX124" i="3"/>
  <c r="AT124" i="3"/>
  <c r="AP124" i="3"/>
  <c r="AL124" i="3"/>
  <c r="AH124" i="3"/>
  <c r="AD124" i="3"/>
  <c r="Z124" i="3"/>
  <c r="V124" i="3"/>
  <c r="R124" i="3"/>
  <c r="N124" i="3"/>
  <c r="BG124" i="3"/>
  <c r="BC124" i="3"/>
  <c r="AY124" i="3"/>
  <c r="AU124" i="3"/>
  <c r="AQ124" i="3"/>
  <c r="AM124" i="3"/>
  <c r="AI124" i="3"/>
  <c r="AE124" i="3"/>
  <c r="AA124" i="3"/>
  <c r="W124" i="3"/>
  <c r="S124" i="3"/>
  <c r="BF136" i="3"/>
  <c r="BB136" i="3"/>
  <c r="AX136" i="3"/>
  <c r="AT136" i="3"/>
  <c r="AP136" i="3"/>
  <c r="AL136" i="3"/>
  <c r="AH136" i="3"/>
  <c r="AD136" i="3"/>
  <c r="Z136" i="3"/>
  <c r="V136" i="3"/>
  <c r="R136" i="3"/>
  <c r="N136" i="3"/>
  <c r="BG136" i="3"/>
  <c r="BC136" i="3"/>
  <c r="AY136" i="3"/>
  <c r="AU136" i="3"/>
  <c r="AQ136" i="3"/>
  <c r="AM136" i="3"/>
  <c r="AI136" i="3"/>
  <c r="AE136" i="3"/>
  <c r="AA136" i="3"/>
  <c r="W136" i="3"/>
  <c r="S136" i="3"/>
  <c r="BH140" i="3"/>
  <c r="BD140" i="3"/>
  <c r="AZ140" i="3"/>
  <c r="AV140" i="3"/>
  <c r="AR140" i="3"/>
  <c r="AN140" i="3"/>
  <c r="AJ140" i="3"/>
  <c r="AF140" i="3"/>
  <c r="AB140" i="3"/>
  <c r="X140" i="3"/>
  <c r="T140" i="3"/>
  <c r="P140" i="3"/>
  <c r="BI140" i="3"/>
  <c r="BE140" i="3"/>
  <c r="BA140" i="3"/>
  <c r="AW140" i="3"/>
  <c r="AS140" i="3"/>
  <c r="AO140" i="3"/>
  <c r="AK140" i="3"/>
  <c r="AG140" i="3"/>
  <c r="AC140" i="3"/>
  <c r="Y140" i="3"/>
  <c r="U140" i="3"/>
  <c r="Q140" i="3"/>
  <c r="BC144" i="3"/>
  <c r="AU144" i="3"/>
  <c r="AM144" i="3"/>
  <c r="AE144" i="3"/>
  <c r="W144" i="3"/>
  <c r="O144" i="3"/>
  <c r="BE144" i="3"/>
  <c r="AW144" i="3"/>
  <c r="AO144" i="3"/>
  <c r="AG144" i="3"/>
  <c r="Y144" i="3"/>
  <c r="Q144" i="3"/>
  <c r="BH144" i="3"/>
  <c r="BD144" i="3"/>
  <c r="AZ144" i="3"/>
  <c r="AV144" i="3"/>
  <c r="AR144" i="3"/>
  <c r="AN144" i="3"/>
  <c r="AJ144" i="3"/>
  <c r="AF144" i="3"/>
  <c r="AB144" i="3"/>
  <c r="X144" i="3"/>
  <c r="T144" i="3"/>
  <c r="BI148" i="3"/>
  <c r="BE148" i="3"/>
  <c r="BA148" i="3"/>
  <c r="AW148" i="3"/>
  <c r="AS148" i="3"/>
  <c r="AO148" i="3"/>
  <c r="AK148" i="3"/>
  <c r="AG148" i="3"/>
  <c r="AC148" i="3"/>
  <c r="Y148" i="3"/>
  <c r="U148" i="3"/>
  <c r="Q148" i="3"/>
  <c r="M148" i="3"/>
  <c r="BF148" i="3"/>
  <c r="BB148" i="3"/>
  <c r="AX148" i="3"/>
  <c r="AT148" i="3"/>
  <c r="AP148" i="3"/>
  <c r="AL148" i="3"/>
  <c r="AH148" i="3"/>
  <c r="AD148" i="3"/>
  <c r="Z148" i="3"/>
  <c r="V148" i="3"/>
  <c r="R148" i="3"/>
  <c r="BL155" i="3"/>
  <c r="BI160" i="3"/>
  <c r="BE160" i="3"/>
  <c r="BA160" i="3"/>
  <c r="AW160" i="3"/>
  <c r="AS160" i="3"/>
  <c r="AO160" i="3"/>
  <c r="AK160" i="3"/>
  <c r="AG160" i="3"/>
  <c r="AC160" i="3"/>
  <c r="Y160" i="3"/>
  <c r="U160" i="3"/>
  <c r="Q160" i="3"/>
  <c r="M160" i="3"/>
  <c r="BF160" i="3"/>
  <c r="BB160" i="3"/>
  <c r="AX160" i="3"/>
  <c r="AT160" i="3"/>
  <c r="AP160" i="3"/>
  <c r="AL160" i="3"/>
  <c r="AH160" i="3"/>
  <c r="AD160" i="3"/>
  <c r="Z160" i="3"/>
  <c r="V160" i="3"/>
  <c r="R160" i="3"/>
  <c r="BM169" i="3"/>
  <c r="BM177" i="3"/>
  <c r="BM185" i="3"/>
  <c r="BF120" i="3"/>
  <c r="BB120" i="3"/>
  <c r="AX120" i="3"/>
  <c r="AT120" i="3"/>
  <c r="AP120" i="3"/>
  <c r="AL120" i="3"/>
  <c r="AH120" i="3"/>
  <c r="AD120" i="3"/>
  <c r="Z120" i="3"/>
  <c r="V120" i="3"/>
  <c r="R120" i="3"/>
  <c r="N120" i="3"/>
  <c r="BG120" i="3"/>
  <c r="BC120" i="3"/>
  <c r="AY120" i="3"/>
  <c r="AU120" i="3"/>
  <c r="AQ120" i="3"/>
  <c r="AM120" i="3"/>
  <c r="AI120" i="3"/>
  <c r="AE120" i="3"/>
  <c r="AA120" i="3"/>
  <c r="W120" i="3"/>
  <c r="S120" i="3"/>
  <c r="BI128" i="3"/>
  <c r="BE128" i="3"/>
  <c r="BA128" i="3"/>
  <c r="AW128" i="3"/>
  <c r="AS128" i="3"/>
  <c r="AO128" i="3"/>
  <c r="AK128" i="3"/>
  <c r="AG128" i="3"/>
  <c r="AC128" i="3"/>
  <c r="Y128" i="3"/>
  <c r="U128" i="3"/>
  <c r="Q128" i="3"/>
  <c r="M128" i="3"/>
  <c r="BF128" i="3"/>
  <c r="BB128" i="3"/>
  <c r="AX128" i="3"/>
  <c r="AT128" i="3"/>
  <c r="AP128" i="3"/>
  <c r="AL128" i="3"/>
  <c r="AH128" i="3"/>
  <c r="AD128" i="3"/>
  <c r="Z128" i="3"/>
  <c r="V128" i="3"/>
  <c r="R128" i="3"/>
  <c r="BG132" i="3"/>
  <c r="BC132" i="3"/>
  <c r="AY132" i="3"/>
  <c r="AU132" i="3"/>
  <c r="AQ132" i="3"/>
  <c r="BH132" i="3"/>
  <c r="BD132" i="3"/>
  <c r="AZ132" i="3"/>
  <c r="AV132" i="3"/>
  <c r="AR132" i="3"/>
  <c r="AN132" i="3"/>
  <c r="AK132" i="3"/>
  <c r="AG132" i="3"/>
  <c r="AC132" i="3"/>
  <c r="Y132" i="3"/>
  <c r="U132" i="3"/>
  <c r="Q132" i="3"/>
  <c r="M132" i="3"/>
  <c r="AJ132" i="3"/>
  <c r="AF132" i="3"/>
  <c r="AB132" i="3"/>
  <c r="X132" i="3"/>
  <c r="T132" i="3"/>
  <c r="BF152" i="3"/>
  <c r="BB152" i="3"/>
  <c r="AX152" i="3"/>
  <c r="AT152" i="3"/>
  <c r="AP152" i="3"/>
  <c r="AL152" i="3"/>
  <c r="AH152" i="3"/>
  <c r="AD152" i="3"/>
  <c r="Z152" i="3"/>
  <c r="V152" i="3"/>
  <c r="R152" i="3"/>
  <c r="N152" i="3"/>
  <c r="BG152" i="3"/>
  <c r="BC152" i="3"/>
  <c r="AY152" i="3"/>
  <c r="AU152" i="3"/>
  <c r="AQ152" i="3"/>
  <c r="AM152" i="3"/>
  <c r="AI152" i="3"/>
  <c r="AE152" i="3"/>
  <c r="AA152" i="3"/>
  <c r="W152" i="3"/>
  <c r="S152" i="3"/>
  <c r="BH156" i="3"/>
  <c r="BD156" i="3"/>
  <c r="AZ156" i="3"/>
  <c r="AV156" i="3"/>
  <c r="AR156" i="3"/>
  <c r="AN156" i="3"/>
  <c r="AJ156" i="3"/>
  <c r="AF156" i="3"/>
  <c r="AB156" i="3"/>
  <c r="X156" i="3"/>
  <c r="T156" i="3"/>
  <c r="P156" i="3"/>
  <c r="BI156" i="3"/>
  <c r="BE156" i="3"/>
  <c r="BA156" i="3"/>
  <c r="AW156" i="3"/>
  <c r="AS156" i="3"/>
  <c r="AO156" i="3"/>
  <c r="AK156" i="3"/>
  <c r="AG156" i="3"/>
  <c r="AC156" i="3"/>
  <c r="Y156" i="3"/>
  <c r="U156" i="3"/>
  <c r="Q156" i="3"/>
  <c r="BG164" i="3"/>
  <c r="BC164" i="3"/>
  <c r="AY164" i="3"/>
  <c r="AU164" i="3"/>
  <c r="AQ164" i="3"/>
  <c r="AM164" i="3"/>
  <c r="AI164" i="3"/>
  <c r="AE164" i="3"/>
  <c r="AA164" i="3"/>
  <c r="W164" i="3"/>
  <c r="S164" i="3"/>
  <c r="O164" i="3"/>
  <c r="BH164" i="3"/>
  <c r="BD164" i="3"/>
  <c r="AZ164" i="3"/>
  <c r="AV164" i="3"/>
  <c r="AR164" i="3"/>
  <c r="AN164" i="3"/>
  <c r="AJ164" i="3"/>
  <c r="AF164" i="3"/>
  <c r="AB164" i="3"/>
  <c r="X164" i="3"/>
  <c r="T164" i="3"/>
  <c r="BI168" i="3"/>
  <c r="BE168" i="3"/>
  <c r="BA168" i="3"/>
  <c r="AW168" i="3"/>
  <c r="AS168" i="3"/>
  <c r="AO168" i="3"/>
  <c r="AK168" i="3"/>
  <c r="AG168" i="3"/>
  <c r="AC168" i="3"/>
  <c r="Y168" i="3"/>
  <c r="U168" i="3"/>
  <c r="Q168" i="3"/>
  <c r="M168" i="3"/>
  <c r="BF168" i="3"/>
  <c r="BB168" i="3"/>
  <c r="AX168" i="3"/>
  <c r="AT168" i="3"/>
  <c r="AP168" i="3"/>
  <c r="AL168" i="3"/>
  <c r="AH168" i="3"/>
  <c r="AD168" i="3"/>
  <c r="Z168" i="3"/>
  <c r="V168" i="3"/>
  <c r="R168" i="3"/>
  <c r="BG172" i="3"/>
  <c r="BC172" i="3"/>
  <c r="AY172" i="3"/>
  <c r="AU172" i="3"/>
  <c r="AQ172" i="3"/>
  <c r="AM172" i="3"/>
  <c r="AI172" i="3"/>
  <c r="AE172" i="3"/>
  <c r="AA172" i="3"/>
  <c r="W172" i="3"/>
  <c r="BH172" i="3"/>
  <c r="BD172" i="3"/>
  <c r="AZ172" i="3"/>
  <c r="AV172" i="3"/>
  <c r="AR172" i="3"/>
  <c r="AN172" i="3"/>
  <c r="AJ172" i="3"/>
  <c r="AF172" i="3"/>
  <c r="AB172" i="3"/>
  <c r="X172" i="3"/>
  <c r="T172" i="3"/>
  <c r="Q172" i="3"/>
  <c r="M172" i="3"/>
  <c r="BI176" i="3"/>
  <c r="BE176" i="3"/>
  <c r="BA176" i="3"/>
  <c r="AW176" i="3"/>
  <c r="AS176" i="3"/>
  <c r="AO176" i="3"/>
  <c r="AK176" i="3"/>
  <c r="AG176" i="3"/>
  <c r="AC176" i="3"/>
  <c r="Y176" i="3"/>
  <c r="U176" i="3"/>
  <c r="Q176" i="3"/>
  <c r="M176" i="3"/>
  <c r="BF176" i="3"/>
  <c r="BB176" i="3"/>
  <c r="AX176" i="3"/>
  <c r="AT176" i="3"/>
  <c r="AP176" i="3"/>
  <c r="AL176" i="3"/>
  <c r="AH176" i="3"/>
  <c r="AD176" i="3"/>
  <c r="Z176" i="3"/>
  <c r="V176" i="3"/>
  <c r="R176" i="3"/>
  <c r="BG180" i="3"/>
  <c r="BC180" i="3"/>
  <c r="AY180" i="3"/>
  <c r="AU180" i="3"/>
  <c r="AQ180" i="3"/>
  <c r="AM180" i="3"/>
  <c r="AI180" i="3"/>
  <c r="AE180" i="3"/>
  <c r="AA180" i="3"/>
  <c r="W180" i="3"/>
  <c r="S180" i="3"/>
  <c r="O180" i="3"/>
  <c r="BH180" i="3"/>
  <c r="BD180" i="3"/>
  <c r="AZ180" i="3"/>
  <c r="AV180" i="3"/>
  <c r="AR180" i="3"/>
  <c r="AN180" i="3"/>
  <c r="AJ180" i="3"/>
  <c r="AF180" i="3"/>
  <c r="AB180" i="3"/>
  <c r="X180" i="3"/>
  <c r="T180" i="3"/>
  <c r="BI184" i="3"/>
  <c r="BE184" i="3"/>
  <c r="BA184" i="3"/>
  <c r="AW184" i="3"/>
  <c r="AS184" i="3"/>
  <c r="AO184" i="3"/>
  <c r="AK184" i="3"/>
  <c r="AG184" i="3"/>
  <c r="AC184" i="3"/>
  <c r="Y184" i="3"/>
  <c r="U184" i="3"/>
  <c r="Q184" i="3"/>
  <c r="M184" i="3"/>
  <c r="BF184" i="3"/>
  <c r="BB184" i="3"/>
  <c r="AX184" i="3"/>
  <c r="AT184" i="3"/>
  <c r="AP184" i="3"/>
  <c r="AL184" i="3"/>
  <c r="AH184" i="3"/>
  <c r="AD184" i="3"/>
  <c r="Z184" i="3"/>
  <c r="V184" i="3"/>
  <c r="R184" i="3"/>
  <c r="BG246" i="3"/>
  <c r="BC246" i="3"/>
  <c r="AY246" i="3"/>
  <c r="AU246" i="3"/>
  <c r="AQ246" i="3"/>
  <c r="AM246" i="3"/>
  <c r="AI246" i="3"/>
  <c r="AE246" i="3"/>
  <c r="AA246" i="3"/>
  <c r="W246" i="3"/>
  <c r="S246" i="3"/>
  <c r="O246" i="3"/>
  <c r="BH246" i="3"/>
  <c r="BD246" i="3"/>
  <c r="AZ246" i="3"/>
  <c r="AV246" i="3"/>
  <c r="AR246" i="3"/>
  <c r="AN246" i="3"/>
  <c r="AJ246" i="3"/>
  <c r="AF246" i="3"/>
  <c r="AB246" i="3"/>
  <c r="X246" i="3"/>
  <c r="T246" i="3"/>
  <c r="K17" i="3"/>
  <c r="BH17" i="3" s="1"/>
  <c r="K13" i="3"/>
  <c r="K11" i="3"/>
  <c r="K9" i="3"/>
  <c r="L81" i="3"/>
  <c r="L77" i="3"/>
  <c r="L73" i="3"/>
  <c r="L69" i="3"/>
  <c r="L49" i="3"/>
  <c r="L45" i="3"/>
  <c r="L41" i="3"/>
  <c r="L37" i="3"/>
  <c r="L17" i="3"/>
  <c r="BD17" i="3" s="1"/>
  <c r="L53" i="3"/>
  <c r="L21" i="3"/>
  <c r="L85" i="3"/>
  <c r="L68" i="3"/>
  <c r="K99" i="3"/>
  <c r="K67" i="3"/>
  <c r="K66" i="3"/>
  <c r="K37" i="3"/>
  <c r="K36" i="3"/>
  <c r="K35" i="3"/>
  <c r="K34" i="3"/>
  <c r="L97" i="3"/>
  <c r="L93" i="3"/>
  <c r="L89" i="3"/>
  <c r="K83" i="3"/>
  <c r="L65" i="3"/>
  <c r="L61" i="3"/>
  <c r="L57" i="3"/>
  <c r="K53" i="3"/>
  <c r="AB53" i="3" s="1"/>
  <c r="L52" i="3"/>
  <c r="K52" i="3"/>
  <c r="K51" i="3"/>
  <c r="K50" i="3"/>
  <c r="L33" i="3"/>
  <c r="L29" i="3"/>
  <c r="L25" i="3"/>
  <c r="K21" i="3"/>
  <c r="K20" i="3"/>
  <c r="K19" i="3"/>
  <c r="K18" i="3"/>
  <c r="K14" i="3"/>
  <c r="K12" i="3"/>
  <c r="K10" i="3"/>
  <c r="K91" i="3"/>
  <c r="K75" i="3"/>
  <c r="K61" i="3"/>
  <c r="K60" i="3"/>
  <c r="K59" i="3"/>
  <c r="K58" i="3"/>
  <c r="K45" i="3"/>
  <c r="L44" i="3"/>
  <c r="K44" i="3"/>
  <c r="K43" i="3"/>
  <c r="K42" i="3"/>
  <c r="K29" i="3"/>
  <c r="K28" i="3"/>
  <c r="K27" i="3"/>
  <c r="K26" i="3"/>
  <c r="AB17" i="3"/>
  <c r="L13" i="3"/>
  <c r="N13" i="3" s="1"/>
  <c r="L9" i="3"/>
  <c r="L95" i="3"/>
  <c r="L94" i="3"/>
  <c r="L88" i="3"/>
  <c r="L87" i="3"/>
  <c r="L86" i="3"/>
  <c r="L80" i="3"/>
  <c r="L79" i="3"/>
  <c r="L78" i="3"/>
  <c r="L72" i="3"/>
  <c r="L71" i="3"/>
  <c r="L70" i="3"/>
  <c r="L47" i="3"/>
  <c r="L46" i="3"/>
  <c r="L32" i="3"/>
  <c r="L31" i="3"/>
  <c r="L30" i="3"/>
  <c r="L16" i="3"/>
  <c r="L15" i="3"/>
  <c r="L11" i="3"/>
  <c r="L96" i="3"/>
  <c r="L63" i="3"/>
  <c r="L62" i="3"/>
  <c r="K16" i="3"/>
  <c r="K15" i="3"/>
  <c r="L14" i="3"/>
  <c r="L12" i="3"/>
  <c r="L10" i="3"/>
  <c r="L100" i="3"/>
  <c r="L99" i="3"/>
  <c r="L98" i="3"/>
  <c r="K95" i="3"/>
  <c r="L92" i="3"/>
  <c r="L91" i="3"/>
  <c r="L90" i="3"/>
  <c r="K87" i="3"/>
  <c r="L84" i="3"/>
  <c r="L83" i="3"/>
  <c r="L82" i="3"/>
  <c r="K79" i="3"/>
  <c r="L76" i="3"/>
  <c r="L75" i="3"/>
  <c r="L74" i="3"/>
  <c r="K71" i="3"/>
  <c r="L67" i="3"/>
  <c r="AH67" i="3" s="1"/>
  <c r="L66" i="3"/>
  <c r="L64" i="3"/>
  <c r="K63" i="3"/>
  <c r="K62" i="3"/>
  <c r="L60" i="3"/>
  <c r="L59" i="3"/>
  <c r="L58" i="3"/>
  <c r="L55" i="3"/>
  <c r="L54" i="3"/>
  <c r="L40" i="3"/>
  <c r="L39" i="3"/>
  <c r="L38" i="3"/>
  <c r="L24" i="3"/>
  <c r="L23" i="3"/>
  <c r="L22" i="3"/>
  <c r="O17" i="3"/>
  <c r="AE17" i="3"/>
  <c r="AM17" i="3"/>
  <c r="AU17" i="3"/>
  <c r="BC17" i="3"/>
  <c r="BF17" i="3"/>
  <c r="AP17" i="3"/>
  <c r="Z17" i="3"/>
  <c r="K57" i="3"/>
  <c r="L56" i="3"/>
  <c r="K56" i="3"/>
  <c r="K55" i="3"/>
  <c r="K54" i="3"/>
  <c r="L51" i="3"/>
  <c r="L50" i="3"/>
  <c r="K49" i="3"/>
  <c r="L48" i="3"/>
  <c r="K48" i="3"/>
  <c r="K47" i="3"/>
  <c r="K46" i="3"/>
  <c r="L43" i="3"/>
  <c r="L42" i="3"/>
  <c r="K41" i="3"/>
  <c r="K40" i="3"/>
  <c r="K39" i="3"/>
  <c r="K38" i="3"/>
  <c r="L36" i="3"/>
  <c r="L35" i="3"/>
  <c r="L34" i="3"/>
  <c r="K33" i="3"/>
  <c r="K32" i="3"/>
  <c r="K31" i="3"/>
  <c r="K30" i="3"/>
  <c r="L28" i="3"/>
  <c r="L27" i="3"/>
  <c r="L26" i="3"/>
  <c r="K25" i="3"/>
  <c r="K24" i="3"/>
  <c r="K23" i="3"/>
  <c r="K22" i="3"/>
  <c r="L20" i="3"/>
  <c r="L19" i="3"/>
  <c r="L18" i="3"/>
  <c r="K100" i="3"/>
  <c r="K92" i="3"/>
  <c r="K80" i="3"/>
  <c r="K96" i="3"/>
  <c r="K84" i="3"/>
  <c r="K72" i="3"/>
  <c r="K97" i="3"/>
  <c r="K93" i="3"/>
  <c r="K89" i="3"/>
  <c r="K85" i="3"/>
  <c r="K81" i="3"/>
  <c r="K77" i="3"/>
  <c r="K73" i="3"/>
  <c r="K69" i="3"/>
  <c r="K65" i="3"/>
  <c r="K88" i="3"/>
  <c r="K76" i="3"/>
  <c r="K68" i="3"/>
  <c r="K64" i="3"/>
  <c r="K98" i="3"/>
  <c r="K94" i="3"/>
  <c r="K90" i="3"/>
  <c r="K86" i="3"/>
  <c r="K82" i="3"/>
  <c r="K78" i="3"/>
  <c r="K74" i="3"/>
  <c r="K70" i="3"/>
  <c r="BN142" i="3" l="1"/>
  <c r="BJ292" i="3"/>
  <c r="BJ286" i="3"/>
  <c r="BL286" i="3"/>
  <c r="BL284" i="3"/>
  <c r="BL278" i="3"/>
  <c r="BN255" i="3"/>
  <c r="BN149" i="3"/>
  <c r="BK276" i="3"/>
  <c r="W17" i="3"/>
  <c r="BK284" i="3"/>
  <c r="BK278" i="3"/>
  <c r="BM149" i="3"/>
  <c r="BJ276" i="3"/>
  <c r="T45" i="3"/>
  <c r="AN17" i="3"/>
  <c r="BM139" i="3"/>
  <c r="BK139" i="3"/>
  <c r="BM145" i="3"/>
  <c r="BJ145" i="3"/>
  <c r="BL282" i="3"/>
  <c r="BL125" i="3"/>
  <c r="BL117" i="3"/>
  <c r="BK142" i="3"/>
  <c r="BN145" i="3"/>
  <c r="BK177" i="3"/>
  <c r="BM137" i="3"/>
  <c r="BJ139" i="3"/>
  <c r="BJ137" i="3"/>
  <c r="BK290" i="3"/>
  <c r="BJ290" i="3"/>
  <c r="BK282" i="3"/>
  <c r="BM290" i="3"/>
  <c r="BK145" i="3"/>
  <c r="BN139" i="3"/>
  <c r="BM115" i="3"/>
  <c r="BK112" i="3"/>
  <c r="BN109" i="3"/>
  <c r="BL157" i="3"/>
  <c r="R17" i="3"/>
  <c r="AH17" i="3"/>
  <c r="AX17" i="3"/>
  <c r="BG17" i="3"/>
  <c r="AY17" i="3"/>
  <c r="AQ17" i="3"/>
  <c r="AI17" i="3"/>
  <c r="AA17" i="3"/>
  <c r="S17" i="3"/>
  <c r="T58" i="3"/>
  <c r="AR17" i="3"/>
  <c r="BK294" i="3"/>
  <c r="BN101" i="3"/>
  <c r="BK130" i="3"/>
  <c r="BN115" i="3"/>
  <c r="BK114" i="3"/>
  <c r="BL114" i="3"/>
  <c r="BL112" i="3"/>
  <c r="BJ111" i="3"/>
  <c r="BJ107" i="3"/>
  <c r="BM106" i="3"/>
  <c r="BN105" i="3"/>
  <c r="BM105" i="3"/>
  <c r="BM133" i="3"/>
  <c r="BJ123" i="3"/>
  <c r="BL165" i="3"/>
  <c r="BN155" i="3"/>
  <c r="BK155" i="3"/>
  <c r="BM153" i="3"/>
  <c r="BJ101" i="3"/>
  <c r="BM157" i="3"/>
  <c r="BJ141" i="3"/>
  <c r="BK141" i="3"/>
  <c r="BM118" i="3"/>
  <c r="BJ113" i="3"/>
  <c r="BK111" i="3"/>
  <c r="BK107" i="3"/>
  <c r="BM104" i="3"/>
  <c r="BN103" i="3"/>
  <c r="BL102" i="3"/>
  <c r="BK270" i="3"/>
  <c r="BM150" i="3"/>
  <c r="BN147" i="3"/>
  <c r="BK147" i="3"/>
  <c r="BJ147" i="3"/>
  <c r="BM143" i="3"/>
  <c r="BN118" i="3"/>
  <c r="BN185" i="3"/>
  <c r="BK185" i="3"/>
  <c r="BJ185" i="3"/>
  <c r="BL185" i="3"/>
  <c r="BL181" i="3"/>
  <c r="BJ181" i="3"/>
  <c r="BK173" i="3"/>
  <c r="BN173" i="3"/>
  <c r="BN165" i="3"/>
  <c r="BK165" i="3"/>
  <c r="BM155" i="3"/>
  <c r="BK153" i="3"/>
  <c r="BN153" i="3"/>
  <c r="BN135" i="3"/>
  <c r="BL134" i="3"/>
  <c r="BK134" i="3"/>
  <c r="BM131" i="3"/>
  <c r="BN131" i="3"/>
  <c r="BK131" i="3"/>
  <c r="BJ131" i="3"/>
  <c r="BL130" i="3"/>
  <c r="BK123" i="3"/>
  <c r="BK101" i="3"/>
  <c r="X17" i="3"/>
  <c r="AQ37" i="3"/>
  <c r="BK116" i="3"/>
  <c r="BK175" i="3"/>
  <c r="BK171" i="3"/>
  <c r="BM147" i="3"/>
  <c r="BJ165" i="3"/>
  <c r="BM110" i="3"/>
  <c r="BM109" i="3"/>
  <c r="BL108" i="3"/>
  <c r="BM103" i="3"/>
  <c r="BK262" i="3"/>
  <c r="BN150" i="3"/>
  <c r="BL150" i="3"/>
  <c r="BK150" i="3"/>
  <c r="BJ288" i="3"/>
  <c r="BN288" i="3"/>
  <c r="BL146" i="3"/>
  <c r="BN143" i="3"/>
  <c r="BK143" i="3"/>
  <c r="BJ143" i="3"/>
  <c r="BL141" i="3"/>
  <c r="BK126" i="3"/>
  <c r="BK248" i="3"/>
  <c r="BK181" i="3"/>
  <c r="BN181" i="3"/>
  <c r="BN177" i="3"/>
  <c r="BJ177" i="3"/>
  <c r="BL177" i="3"/>
  <c r="BJ173" i="3"/>
  <c r="BL173" i="3"/>
  <c r="BK169" i="3"/>
  <c r="BN169" i="3"/>
  <c r="BJ169" i="3"/>
  <c r="BL169" i="3"/>
  <c r="BM158" i="3"/>
  <c r="BN157" i="3"/>
  <c r="BK157" i="3"/>
  <c r="BJ157" i="3"/>
  <c r="BJ155" i="3"/>
  <c r="BL154" i="3"/>
  <c r="BJ153" i="3"/>
  <c r="BM135" i="3"/>
  <c r="BM134" i="3"/>
  <c r="BN133" i="3"/>
  <c r="BK129" i="3"/>
  <c r="BJ129" i="3"/>
  <c r="BM122" i="3"/>
  <c r="BM121" i="3"/>
  <c r="BN121" i="3"/>
  <c r="BM101" i="3"/>
  <c r="BN134" i="3"/>
  <c r="BJ176" i="3"/>
  <c r="BJ128" i="3"/>
  <c r="BL120" i="3"/>
  <c r="BL152" i="3"/>
  <c r="BJ160" i="3"/>
  <c r="BL136" i="3"/>
  <c r="BL167" i="3"/>
  <c r="BG53" i="3"/>
  <c r="N9" i="3"/>
  <c r="AJ37" i="3"/>
  <c r="T17" i="3"/>
  <c r="BJ184" i="3"/>
  <c r="BJ168" i="3"/>
  <c r="BN128" i="3"/>
  <c r="BJ148" i="3"/>
  <c r="BM124" i="3"/>
  <c r="BL124" i="3"/>
  <c r="BL183" i="3"/>
  <c r="BM175" i="3"/>
  <c r="BN296" i="3"/>
  <c r="BL179" i="3"/>
  <c r="BM171" i="3"/>
  <c r="BK163" i="3"/>
  <c r="BM224" i="3"/>
  <c r="BN156" i="3"/>
  <c r="BN140" i="3"/>
  <c r="BK296" i="3"/>
  <c r="BM256" i="3"/>
  <c r="BM180" i="3"/>
  <c r="AZ3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AL37" i="3"/>
  <c r="O58" i="3"/>
  <c r="BA75" i="3"/>
  <c r="N14" i="3"/>
  <c r="O11" i="3"/>
  <c r="AJ17" i="3"/>
  <c r="AZ17" i="3"/>
  <c r="P17" i="3"/>
  <c r="AF17" i="3"/>
  <c r="AV17" i="3"/>
  <c r="N21" i="3"/>
  <c r="BN184" i="3"/>
  <c r="BK184" i="3"/>
  <c r="BL180" i="3"/>
  <c r="BK172" i="3"/>
  <c r="BN172" i="3"/>
  <c r="BN168" i="3"/>
  <c r="BK168" i="3"/>
  <c r="BL164" i="3"/>
  <c r="BK156" i="3"/>
  <c r="BM152" i="3"/>
  <c r="BN132" i="3"/>
  <c r="BK132" i="3"/>
  <c r="BM120" i="3"/>
  <c r="BN148" i="3"/>
  <c r="BL144" i="3"/>
  <c r="BK140" i="3"/>
  <c r="BM136" i="3"/>
  <c r="BJ124" i="3"/>
  <c r="BJ183" i="3"/>
  <c r="BL296" i="3"/>
  <c r="BL295" i="3"/>
  <c r="BJ179" i="3"/>
  <c r="BM163" i="3"/>
  <c r="BM293" i="3"/>
  <c r="BL293" i="3"/>
  <c r="BN289" i="3"/>
  <c r="BK289" i="3"/>
  <c r="BJ289" i="3"/>
  <c r="BM285" i="3"/>
  <c r="BL285" i="3"/>
  <c r="BN281" i="3"/>
  <c r="BK281" i="3"/>
  <c r="BJ281" i="3"/>
  <c r="BM279" i="3"/>
  <c r="BL279" i="3"/>
  <c r="BN275" i="3"/>
  <c r="BJ271" i="3"/>
  <c r="BM271" i="3"/>
  <c r="BL271" i="3"/>
  <c r="BK267" i="3"/>
  <c r="BN267" i="3"/>
  <c r="BJ263" i="3"/>
  <c r="BM263" i="3"/>
  <c r="BL263" i="3"/>
  <c r="BM258" i="3"/>
  <c r="BL258" i="3"/>
  <c r="BJ258" i="3"/>
  <c r="BN258" i="3"/>
  <c r="BK258" i="3"/>
  <c r="BK251" i="3"/>
  <c r="BN251" i="3"/>
  <c r="BJ247" i="3"/>
  <c r="BM247" i="3"/>
  <c r="BL247" i="3"/>
  <c r="BK159" i="3"/>
  <c r="BN159" i="3"/>
  <c r="BL294" i="3"/>
  <c r="BM291" i="3"/>
  <c r="BL291" i="3"/>
  <c r="BN283" i="3"/>
  <c r="BK283" i="3"/>
  <c r="BJ283" i="3"/>
  <c r="BM277" i="3"/>
  <c r="BL277" i="3"/>
  <c r="BK269" i="3"/>
  <c r="BN269" i="3"/>
  <c r="BJ261" i="3"/>
  <c r="BM261" i="3"/>
  <c r="BL261" i="3"/>
  <c r="BM252" i="3"/>
  <c r="BL252" i="3"/>
  <c r="BJ252" i="3"/>
  <c r="BN252" i="3"/>
  <c r="BK252" i="3"/>
  <c r="BJ245" i="3"/>
  <c r="BM245" i="3"/>
  <c r="BL245" i="3"/>
  <c r="BK243" i="3"/>
  <c r="BN243" i="3"/>
  <c r="BJ241" i="3"/>
  <c r="BM241" i="3"/>
  <c r="BL241" i="3"/>
  <c r="BK239" i="3"/>
  <c r="BN239" i="3"/>
  <c r="BJ237" i="3"/>
  <c r="BM237" i="3"/>
  <c r="BL237" i="3"/>
  <c r="BK235" i="3"/>
  <c r="BN235" i="3"/>
  <c r="BJ233" i="3"/>
  <c r="BM233" i="3"/>
  <c r="BL233" i="3"/>
  <c r="BL231" i="3"/>
  <c r="BK231" i="3"/>
  <c r="BN231" i="3"/>
  <c r="BJ231" i="3"/>
  <c r="BJ229" i="3"/>
  <c r="BM229" i="3"/>
  <c r="BL229" i="3"/>
  <c r="BM227" i="3"/>
  <c r="BK227" i="3"/>
  <c r="BN227" i="3"/>
  <c r="BJ227" i="3"/>
  <c r="BJ226" i="3"/>
  <c r="BL226" i="3"/>
  <c r="BN224" i="3"/>
  <c r="BJ224" i="3"/>
  <c r="BJ222" i="3"/>
  <c r="BL222" i="3"/>
  <c r="BN220" i="3"/>
  <c r="BJ220" i="3"/>
  <c r="BJ218" i="3"/>
  <c r="BL218" i="3"/>
  <c r="BM215" i="3"/>
  <c r="BK215" i="3"/>
  <c r="BN215" i="3"/>
  <c r="BL214" i="3"/>
  <c r="BN212" i="3"/>
  <c r="BJ212" i="3"/>
  <c r="BJ210" i="3"/>
  <c r="BL210" i="3"/>
  <c r="BM207" i="3"/>
  <c r="BK207" i="3"/>
  <c r="BN207" i="3"/>
  <c r="BJ207" i="3"/>
  <c r="BJ205" i="3"/>
  <c r="BM205" i="3"/>
  <c r="BL205" i="3"/>
  <c r="BM203" i="3"/>
  <c r="BK203" i="3"/>
  <c r="BN203" i="3"/>
  <c r="BJ203" i="3"/>
  <c r="BJ201" i="3"/>
  <c r="BM201" i="3"/>
  <c r="BL201" i="3"/>
  <c r="BM199" i="3"/>
  <c r="BK199" i="3"/>
  <c r="BN199" i="3"/>
  <c r="BM197" i="3"/>
  <c r="BL197" i="3"/>
  <c r="BK196" i="3"/>
  <c r="BN196" i="3"/>
  <c r="BM194" i="3"/>
  <c r="BL194" i="3"/>
  <c r="BJ191" i="3"/>
  <c r="BN191" i="3"/>
  <c r="BK191" i="3"/>
  <c r="BJ189" i="3"/>
  <c r="BL189" i="3"/>
  <c r="BM187" i="3"/>
  <c r="BN187" i="3"/>
  <c r="BK187" i="3"/>
  <c r="BM178" i="3"/>
  <c r="BL178" i="3"/>
  <c r="BN170" i="3"/>
  <c r="BK170" i="3"/>
  <c r="BJ170" i="3"/>
  <c r="BM162" i="3"/>
  <c r="BL162" i="3"/>
  <c r="BJ295" i="3"/>
  <c r="BJ246" i="3"/>
  <c r="BL184" i="3"/>
  <c r="BJ180" i="3"/>
  <c r="BN180" i="3"/>
  <c r="BK180" i="3"/>
  <c r="BM176" i="3"/>
  <c r="BM172" i="3"/>
  <c r="BL168" i="3"/>
  <c r="BJ164" i="3"/>
  <c r="BN164" i="3"/>
  <c r="BK164" i="3"/>
  <c r="BL132" i="3"/>
  <c r="BL128" i="3"/>
  <c r="BK120" i="3"/>
  <c r="BL160" i="3"/>
  <c r="BK148" i="3"/>
  <c r="BL148" i="3"/>
  <c r="BN144" i="3"/>
  <c r="BJ144" i="3"/>
  <c r="BK144" i="3"/>
  <c r="BL116" i="3"/>
  <c r="BJ116" i="3"/>
  <c r="BL175" i="3"/>
  <c r="BJ175" i="3"/>
  <c r="BN295" i="3"/>
  <c r="BK295" i="3"/>
  <c r="BJ294" i="3"/>
  <c r="BK179" i="3"/>
  <c r="BN179" i="3"/>
  <c r="BM179" i="3"/>
  <c r="BL163" i="3"/>
  <c r="BJ163" i="3"/>
  <c r="BM287" i="3"/>
  <c r="BL287" i="3"/>
  <c r="BM280" i="3"/>
  <c r="BN280" i="3"/>
  <c r="BK280" i="3"/>
  <c r="BJ273" i="3"/>
  <c r="BM273" i="3"/>
  <c r="BL273" i="3"/>
  <c r="BK265" i="3"/>
  <c r="BN265" i="3"/>
  <c r="BK249" i="3"/>
  <c r="BN249" i="3"/>
  <c r="BM242" i="3"/>
  <c r="BL242" i="3"/>
  <c r="BJ242" i="3"/>
  <c r="BN242" i="3"/>
  <c r="BK242" i="3"/>
  <c r="BM240" i="3"/>
  <c r="BM238" i="3"/>
  <c r="BL238" i="3"/>
  <c r="BJ238" i="3"/>
  <c r="BN238" i="3"/>
  <c r="BK238" i="3"/>
  <c r="BM236" i="3"/>
  <c r="BM234" i="3"/>
  <c r="BL234" i="3"/>
  <c r="BJ234" i="3"/>
  <c r="BN234" i="3"/>
  <c r="BK234" i="3"/>
  <c r="BM230" i="3"/>
  <c r="BK230" i="3"/>
  <c r="BN230" i="3"/>
  <c r="BM228" i="3"/>
  <c r="BK228" i="3"/>
  <c r="BL228" i="3"/>
  <c r="BK225" i="3"/>
  <c r="BN225" i="3"/>
  <c r="BL223" i="3"/>
  <c r="BK221" i="3"/>
  <c r="BN221" i="3"/>
  <c r="BL219" i="3"/>
  <c r="BK217" i="3"/>
  <c r="BN217" i="3"/>
  <c r="BJ216" i="3"/>
  <c r="BK216" i="3"/>
  <c r="BM216" i="3"/>
  <c r="BL216" i="3"/>
  <c r="BK213" i="3"/>
  <c r="BN213" i="3"/>
  <c r="BJ213" i="3"/>
  <c r="BL211" i="3"/>
  <c r="BK209" i="3"/>
  <c r="BN209" i="3"/>
  <c r="BM208" i="3"/>
  <c r="BK208" i="3"/>
  <c r="BL208" i="3"/>
  <c r="BM206" i="3"/>
  <c r="BN206" i="3"/>
  <c r="BK206" i="3"/>
  <c r="BM204" i="3"/>
  <c r="BK204" i="3"/>
  <c r="BL204" i="3"/>
  <c r="BM202" i="3"/>
  <c r="BN202" i="3"/>
  <c r="BK202" i="3"/>
  <c r="BM200" i="3"/>
  <c r="BK200" i="3"/>
  <c r="BL200" i="3"/>
  <c r="BK198" i="3"/>
  <c r="BN198" i="3"/>
  <c r="BJ198" i="3"/>
  <c r="BJ195" i="3"/>
  <c r="BM195" i="3"/>
  <c r="BL195" i="3"/>
  <c r="BK193" i="3"/>
  <c r="BN193" i="3"/>
  <c r="BJ193" i="3"/>
  <c r="BJ192" i="3"/>
  <c r="BM192" i="3"/>
  <c r="BL192" i="3"/>
  <c r="BN190" i="3"/>
  <c r="BK190" i="3"/>
  <c r="BJ190" i="3"/>
  <c r="BM188" i="3"/>
  <c r="BL188" i="3"/>
  <c r="BN186" i="3"/>
  <c r="BK186" i="3"/>
  <c r="BJ186" i="3"/>
  <c r="BM182" i="3"/>
  <c r="BL182" i="3"/>
  <c r="BK174" i="3"/>
  <c r="BN174" i="3"/>
  <c r="BJ174" i="3"/>
  <c r="BM166" i="3"/>
  <c r="BL166" i="3"/>
  <c r="BM161" i="3"/>
  <c r="BN161" i="3"/>
  <c r="BK161" i="3"/>
  <c r="BN294" i="3"/>
  <c r="BN163" i="3"/>
  <c r="BN176" i="3"/>
  <c r="BK176" i="3"/>
  <c r="BM164" i="3"/>
  <c r="BM156" i="3"/>
  <c r="BN152" i="3"/>
  <c r="BJ152" i="3"/>
  <c r="BK128" i="3"/>
  <c r="BN120" i="3"/>
  <c r="BJ120" i="3"/>
  <c r="BN160" i="3"/>
  <c r="BK160" i="3"/>
  <c r="BM140" i="3"/>
  <c r="BN136" i="3"/>
  <c r="BJ136" i="3"/>
  <c r="BJ296" i="3"/>
  <c r="BM295" i="3"/>
  <c r="BJ167" i="3"/>
  <c r="BN293" i="3"/>
  <c r="BK293" i="3"/>
  <c r="BJ293" i="3"/>
  <c r="BM289" i="3"/>
  <c r="BL289" i="3"/>
  <c r="BK285" i="3"/>
  <c r="BN285" i="3"/>
  <c r="BJ285" i="3"/>
  <c r="BM281" i="3"/>
  <c r="BL281" i="3"/>
  <c r="BN279" i="3"/>
  <c r="BK279" i="3"/>
  <c r="BJ279" i="3"/>
  <c r="BJ275" i="3"/>
  <c r="BK275" i="3"/>
  <c r="BM275" i="3"/>
  <c r="BL275" i="3"/>
  <c r="BK271" i="3"/>
  <c r="BN271" i="3"/>
  <c r="BJ267" i="3"/>
  <c r="BM267" i="3"/>
  <c r="BL267" i="3"/>
  <c r="BK263" i="3"/>
  <c r="BN263" i="3"/>
  <c r="BM254" i="3"/>
  <c r="BL254" i="3"/>
  <c r="BJ254" i="3"/>
  <c r="BN254" i="3"/>
  <c r="BK254" i="3"/>
  <c r="BJ251" i="3"/>
  <c r="BM251" i="3"/>
  <c r="BL251" i="3"/>
  <c r="BK247" i="3"/>
  <c r="BN247" i="3"/>
  <c r="BJ159" i="3"/>
  <c r="BM159" i="3"/>
  <c r="BL159" i="3"/>
  <c r="BM296" i="3"/>
  <c r="BM294" i="3"/>
  <c r="BK291" i="3"/>
  <c r="BN291" i="3"/>
  <c r="BJ291" i="3"/>
  <c r="BM283" i="3"/>
  <c r="BL283" i="3"/>
  <c r="BK277" i="3"/>
  <c r="BN277" i="3"/>
  <c r="BJ277" i="3"/>
  <c r="BJ269" i="3"/>
  <c r="BM269" i="3"/>
  <c r="BL269" i="3"/>
  <c r="BK261" i="3"/>
  <c r="BN261" i="3"/>
  <c r="BK245" i="3"/>
  <c r="BN245" i="3"/>
  <c r="BJ243" i="3"/>
  <c r="BM243" i="3"/>
  <c r="BL243" i="3"/>
  <c r="BK241" i="3"/>
  <c r="BN241" i="3"/>
  <c r="BJ239" i="3"/>
  <c r="BM239" i="3"/>
  <c r="BL239" i="3"/>
  <c r="BK237" i="3"/>
  <c r="BN237" i="3"/>
  <c r="BJ235" i="3"/>
  <c r="BM235" i="3"/>
  <c r="BL235" i="3"/>
  <c r="BK233" i="3"/>
  <c r="BN233" i="3"/>
  <c r="BM231" i="3"/>
  <c r="BK229" i="3"/>
  <c r="BN229" i="3"/>
  <c r="BL227" i="3"/>
  <c r="BM226" i="3"/>
  <c r="BN226" i="3"/>
  <c r="BK226" i="3"/>
  <c r="BK224" i="3"/>
  <c r="BL224" i="3"/>
  <c r="BM222" i="3"/>
  <c r="BN222" i="3"/>
  <c r="BK222" i="3"/>
  <c r="BM220" i="3"/>
  <c r="BK220" i="3"/>
  <c r="BL220" i="3"/>
  <c r="BM218" i="3"/>
  <c r="BK218" i="3"/>
  <c r="BN218" i="3"/>
  <c r="BJ215" i="3"/>
  <c r="BL215" i="3"/>
  <c r="BM214" i="3"/>
  <c r="BN214" i="3"/>
  <c r="BK214" i="3"/>
  <c r="BJ214" i="3"/>
  <c r="BK212" i="3"/>
  <c r="BM212" i="3"/>
  <c r="BL212" i="3"/>
  <c r="BM210" i="3"/>
  <c r="BN210" i="3"/>
  <c r="BK210" i="3"/>
  <c r="BL207" i="3"/>
  <c r="BK205" i="3"/>
  <c r="BN205" i="3"/>
  <c r="BL203" i="3"/>
  <c r="BK201" i="3"/>
  <c r="BN201" i="3"/>
  <c r="BJ199" i="3"/>
  <c r="BL199" i="3"/>
  <c r="BK197" i="3"/>
  <c r="BN197" i="3"/>
  <c r="BJ197" i="3"/>
  <c r="BJ196" i="3"/>
  <c r="BM196" i="3"/>
  <c r="BL196" i="3"/>
  <c r="BK194" i="3"/>
  <c r="BN194" i="3"/>
  <c r="BJ194" i="3"/>
  <c r="BM191" i="3"/>
  <c r="BL191" i="3"/>
  <c r="BM189" i="3"/>
  <c r="BN189" i="3"/>
  <c r="BK189" i="3"/>
  <c r="BJ187" i="3"/>
  <c r="BL187" i="3"/>
  <c r="BN178" i="3"/>
  <c r="BK178" i="3"/>
  <c r="BJ178" i="3"/>
  <c r="BM170" i="3"/>
  <c r="BL170" i="3"/>
  <c r="BN162" i="3"/>
  <c r="BK162" i="3"/>
  <c r="BJ162" i="3"/>
  <c r="BN246" i="3"/>
  <c r="BK246" i="3"/>
  <c r="BL246" i="3"/>
  <c r="BM246" i="3"/>
  <c r="BM184" i="3"/>
  <c r="BL176" i="3"/>
  <c r="BJ172" i="3"/>
  <c r="BL172" i="3"/>
  <c r="BM168" i="3"/>
  <c r="BL156" i="3"/>
  <c r="BJ156" i="3"/>
  <c r="BK152" i="3"/>
  <c r="BJ132" i="3"/>
  <c r="BM132" i="3"/>
  <c r="BM128" i="3"/>
  <c r="BM160" i="3"/>
  <c r="BM148" i="3"/>
  <c r="BM144" i="3"/>
  <c r="BL140" i="3"/>
  <c r="BJ140" i="3"/>
  <c r="BK136" i="3"/>
  <c r="BN124" i="3"/>
  <c r="BK124" i="3"/>
  <c r="BM116" i="3"/>
  <c r="BK183" i="3"/>
  <c r="BN183" i="3"/>
  <c r="BM183" i="3"/>
  <c r="BL171" i="3"/>
  <c r="BJ171" i="3"/>
  <c r="BN167" i="3"/>
  <c r="BK167" i="3"/>
  <c r="BM167" i="3"/>
  <c r="BN287" i="3"/>
  <c r="BK287" i="3"/>
  <c r="BJ287" i="3"/>
  <c r="BJ280" i="3"/>
  <c r="BL280" i="3"/>
  <c r="BK273" i="3"/>
  <c r="BN273" i="3"/>
  <c r="BJ265" i="3"/>
  <c r="BM265" i="3"/>
  <c r="BL265" i="3"/>
  <c r="BL256" i="3"/>
  <c r="BJ256" i="3"/>
  <c r="BN256" i="3"/>
  <c r="BK256" i="3"/>
  <c r="BJ249" i="3"/>
  <c r="BM249" i="3"/>
  <c r="BL249" i="3"/>
  <c r="BM244" i="3"/>
  <c r="BL244" i="3"/>
  <c r="BJ244" i="3"/>
  <c r="BN244" i="3"/>
  <c r="BK244" i="3"/>
  <c r="BL240" i="3"/>
  <c r="BJ240" i="3"/>
  <c r="BN240" i="3"/>
  <c r="BK240" i="3"/>
  <c r="BL236" i="3"/>
  <c r="BJ236" i="3"/>
  <c r="BN236" i="3"/>
  <c r="BK236" i="3"/>
  <c r="BM232" i="3"/>
  <c r="BL232" i="3"/>
  <c r="BJ232" i="3"/>
  <c r="BN232" i="3"/>
  <c r="BK232" i="3"/>
  <c r="BJ230" i="3"/>
  <c r="BL230" i="3"/>
  <c r="BN228" i="3"/>
  <c r="BJ228" i="3"/>
  <c r="BJ225" i="3"/>
  <c r="BM225" i="3"/>
  <c r="BL225" i="3"/>
  <c r="BM223" i="3"/>
  <c r="BK223" i="3"/>
  <c r="BN223" i="3"/>
  <c r="BJ223" i="3"/>
  <c r="BJ221" i="3"/>
  <c r="BM221" i="3"/>
  <c r="BL221" i="3"/>
  <c r="BM219" i="3"/>
  <c r="BK219" i="3"/>
  <c r="BN219" i="3"/>
  <c r="BJ219" i="3"/>
  <c r="BJ217" i="3"/>
  <c r="BM217" i="3"/>
  <c r="BL217" i="3"/>
  <c r="BN216" i="3"/>
  <c r="BM213" i="3"/>
  <c r="BL213" i="3"/>
  <c r="BM211" i="3"/>
  <c r="BK211" i="3"/>
  <c r="BN211" i="3"/>
  <c r="BJ211" i="3"/>
  <c r="BJ209" i="3"/>
  <c r="BM209" i="3"/>
  <c r="BL209" i="3"/>
  <c r="BN208" i="3"/>
  <c r="BJ208" i="3"/>
  <c r="BJ206" i="3"/>
  <c r="BL206" i="3"/>
  <c r="BN204" i="3"/>
  <c r="BJ204" i="3"/>
  <c r="BJ202" i="3"/>
  <c r="BL202" i="3"/>
  <c r="BN200" i="3"/>
  <c r="BJ200" i="3"/>
  <c r="BM198" i="3"/>
  <c r="BL198" i="3"/>
  <c r="BN195" i="3"/>
  <c r="BK195" i="3"/>
  <c r="BM193" i="3"/>
  <c r="BL193" i="3"/>
  <c r="BN192" i="3"/>
  <c r="BK192" i="3"/>
  <c r="BM190" i="3"/>
  <c r="BL190" i="3"/>
  <c r="BN188" i="3"/>
  <c r="BK188" i="3"/>
  <c r="BJ188" i="3"/>
  <c r="BM186" i="3"/>
  <c r="BL186" i="3"/>
  <c r="BN182" i="3"/>
  <c r="BK182" i="3"/>
  <c r="BJ182" i="3"/>
  <c r="BM174" i="3"/>
  <c r="BL174" i="3"/>
  <c r="BN166" i="3"/>
  <c r="BK166" i="3"/>
  <c r="BJ166" i="3"/>
  <c r="BJ161" i="3"/>
  <c r="BL161" i="3"/>
  <c r="BN116" i="3"/>
  <c r="BN171" i="3"/>
  <c r="BN175" i="3"/>
  <c r="AG21" i="3"/>
  <c r="AJ21" i="3"/>
  <c r="T21" i="3"/>
  <c r="AZ91" i="3"/>
  <c r="BE59" i="3"/>
  <c r="Y59" i="3"/>
  <c r="AW21" i="3"/>
  <c r="AF53" i="3"/>
  <c r="AP45" i="3"/>
  <c r="AO59" i="3"/>
  <c r="AT61" i="3"/>
  <c r="Z50" i="3"/>
  <c r="AK45" i="3"/>
  <c r="AP21" i="3"/>
  <c r="Q21" i="3"/>
  <c r="AA53" i="3"/>
  <c r="M75" i="3"/>
  <c r="O12" i="3"/>
  <c r="AM45" i="3"/>
  <c r="M18" i="3"/>
  <c r="O27" i="3"/>
  <c r="M43" i="3"/>
  <c r="AF37" i="3"/>
  <c r="BG37" i="3"/>
  <c r="AA37" i="3"/>
  <c r="M67" i="3"/>
  <c r="AW59" i="3"/>
  <c r="Y52" i="3"/>
  <c r="AJ83" i="3"/>
  <c r="AJ53" i="3"/>
  <c r="Q59" i="3"/>
  <c r="AG59" i="3"/>
  <c r="N61" i="3"/>
  <c r="BH21" i="3"/>
  <c r="BI21" i="3"/>
  <c r="AS21" i="3"/>
  <c r="AC21" i="3"/>
  <c r="M21" i="3"/>
  <c r="P21" i="3"/>
  <c r="V53" i="3"/>
  <c r="AI53" i="3"/>
  <c r="T91" i="3"/>
  <c r="AG99" i="3"/>
  <c r="BA45" i="3"/>
  <c r="BC45" i="3"/>
  <c r="AX45" i="3"/>
  <c r="R45" i="3"/>
  <c r="W29" i="3"/>
  <c r="V44" i="3"/>
  <c r="X60" i="3"/>
  <c r="AC52" i="3"/>
  <c r="AP67" i="3"/>
  <c r="BH37" i="3"/>
  <c r="P20" i="3"/>
  <c r="BF34" i="3"/>
  <c r="V52" i="3"/>
  <c r="AJ58" i="3"/>
  <c r="AD61" i="3"/>
  <c r="BB21" i="3"/>
  <c r="AZ21" i="3"/>
  <c r="BE21" i="3"/>
  <c r="AO21" i="3"/>
  <c r="Y21" i="3"/>
  <c r="AB21" i="3"/>
  <c r="AB37" i="3"/>
  <c r="BB37" i="3"/>
  <c r="V37" i="3"/>
  <c r="AY37" i="3"/>
  <c r="AI37" i="3"/>
  <c r="S37" i="3"/>
  <c r="Z52" i="3"/>
  <c r="BB53" i="3"/>
  <c r="AY53" i="3"/>
  <c r="S53" i="3"/>
  <c r="BE29" i="3"/>
  <c r="M45" i="3"/>
  <c r="W45" i="3"/>
  <c r="AH45" i="3"/>
  <c r="P37" i="3"/>
  <c r="AD37" i="3"/>
  <c r="BC37" i="3"/>
  <c r="W37" i="3"/>
  <c r="T37" i="3"/>
  <c r="BB52" i="3"/>
  <c r="BF21" i="3"/>
  <c r="AR21" i="3"/>
  <c r="BA21" i="3"/>
  <c r="AK21" i="3"/>
  <c r="U21" i="3"/>
  <c r="X21" i="3"/>
  <c r="AV37" i="3"/>
  <c r="AT37" i="3"/>
  <c r="N37" i="3"/>
  <c r="AU37" i="3"/>
  <c r="AE37" i="3"/>
  <c r="BE52" i="3"/>
  <c r="AL53" i="3"/>
  <c r="AQ53" i="3"/>
  <c r="M60" i="3"/>
  <c r="P66" i="3"/>
  <c r="O83" i="3"/>
  <c r="N10" i="3"/>
  <c r="AG45" i="3"/>
  <c r="BF45" i="3"/>
  <c r="Z45" i="3"/>
  <c r="AM37" i="3"/>
  <c r="U66" i="3"/>
  <c r="BD37" i="3"/>
  <c r="X37" i="3"/>
  <c r="AX37" i="3"/>
  <c r="AH37" i="3"/>
  <c r="R37" i="3"/>
  <c r="BE37" i="3"/>
  <c r="AW37" i="3"/>
  <c r="AO37" i="3"/>
  <c r="AG37" i="3"/>
  <c r="Y37" i="3"/>
  <c r="Q37" i="3"/>
  <c r="AR52" i="3"/>
  <c r="AS52" i="3"/>
  <c r="M52" i="3"/>
  <c r="AZ29" i="3"/>
  <c r="O37" i="3"/>
  <c r="AJ52" i="3"/>
  <c r="AO52" i="3"/>
  <c r="AR37" i="3"/>
  <c r="AN37" i="3"/>
  <c r="BF37" i="3"/>
  <c r="AP37" i="3"/>
  <c r="Z37" i="3"/>
  <c r="BI37" i="3"/>
  <c r="BA37" i="3"/>
  <c r="AS37" i="3"/>
  <c r="AK37" i="3"/>
  <c r="AC37" i="3"/>
  <c r="U37" i="3"/>
  <c r="M37" i="3"/>
  <c r="AP52" i="3"/>
  <c r="BI52" i="3"/>
  <c r="AC44" i="3"/>
  <c r="BH29" i="3"/>
  <c r="Q52" i="3"/>
  <c r="AK61" i="3"/>
  <c r="AZ58" i="3"/>
  <c r="BH52" i="3"/>
  <c r="AB52" i="3"/>
  <c r="BA52" i="3"/>
  <c r="AK52" i="3"/>
  <c r="U52" i="3"/>
  <c r="P59" i="3"/>
  <c r="BC29" i="3"/>
  <c r="AO29" i="3"/>
  <c r="AJ29" i="3"/>
  <c r="BF52" i="3"/>
  <c r="AZ52" i="3"/>
  <c r="T52" i="3"/>
  <c r="AW52" i="3"/>
  <c r="AG52" i="3"/>
  <c r="P75" i="3"/>
  <c r="O91" i="3"/>
  <c r="BC99" i="3"/>
  <c r="AM29" i="3"/>
  <c r="Y29" i="3"/>
  <c r="T29" i="3"/>
  <c r="BI44" i="3"/>
  <c r="AF61" i="3"/>
  <c r="O61" i="3"/>
  <c r="BB44" i="3"/>
  <c r="AE44" i="3"/>
  <c r="AL44" i="3"/>
  <c r="BE45" i="3"/>
  <c r="AY45" i="3"/>
  <c r="S45" i="3"/>
  <c r="AV45" i="3"/>
  <c r="AF45" i="3"/>
  <c r="P45" i="3"/>
  <c r="BC61" i="3"/>
  <c r="R29" i="3"/>
  <c r="AP61" i="3"/>
  <c r="BI45" i="3"/>
  <c r="Y45" i="3"/>
  <c r="AI45" i="3"/>
  <c r="BD45" i="3"/>
  <c r="AN45" i="3"/>
  <c r="X45" i="3"/>
  <c r="N52" i="3"/>
  <c r="T44" i="3"/>
  <c r="BH58" i="3"/>
  <c r="BD60" i="3"/>
  <c r="AK75" i="3"/>
  <c r="W61" i="3"/>
  <c r="AZ83" i="3"/>
  <c r="BA66" i="3"/>
  <c r="AW99" i="3"/>
  <c r="AL52" i="3"/>
  <c r="T53" i="3"/>
  <c r="AZ53" i="3"/>
  <c r="AB58" i="3"/>
  <c r="AR58" i="3"/>
  <c r="V61" i="3"/>
  <c r="AL61" i="3"/>
  <c r="BB61" i="3"/>
  <c r="T83" i="3"/>
  <c r="AJ91" i="3"/>
  <c r="Q9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X52" i="3"/>
  <c r="AH52" i="3"/>
  <c r="R52" i="3"/>
  <c r="BD52" i="3"/>
  <c r="AV52" i="3"/>
  <c r="AN52" i="3"/>
  <c r="AF52" i="3"/>
  <c r="X52" i="3"/>
  <c r="P52" i="3"/>
  <c r="BG52" i="3"/>
  <c r="BC52" i="3"/>
  <c r="AY52" i="3"/>
  <c r="AU52" i="3"/>
  <c r="AQ52" i="3"/>
  <c r="AM52" i="3"/>
  <c r="AI52" i="3"/>
  <c r="AE52" i="3"/>
  <c r="AA52" i="3"/>
  <c r="W52" i="3"/>
  <c r="S52" i="3"/>
  <c r="O52" i="3"/>
  <c r="BD53" i="3"/>
  <c r="X53" i="3"/>
  <c r="AX53" i="3"/>
  <c r="AH53" i="3"/>
  <c r="R53" i="3"/>
  <c r="BE53" i="3"/>
  <c r="AW53" i="3"/>
  <c r="AO53" i="3"/>
  <c r="AG53" i="3"/>
  <c r="Y53" i="3"/>
  <c r="Q53" i="3"/>
  <c r="R61" i="3"/>
  <c r="AX61" i="3"/>
  <c r="AY29" i="3"/>
  <c r="AI29" i="3"/>
  <c r="S29" i="3"/>
  <c r="BA29" i="3"/>
  <c r="AK29" i="3"/>
  <c r="U29" i="3"/>
  <c r="BF29" i="3"/>
  <c r="AR29" i="3"/>
  <c r="AB29" i="3"/>
  <c r="AQ44" i="3"/>
  <c r="AS44" i="3"/>
  <c r="M44" i="3"/>
  <c r="AT44" i="3"/>
  <c r="AD44" i="3"/>
  <c r="N44" i="3"/>
  <c r="AV61" i="3"/>
  <c r="P61" i="3"/>
  <c r="AU61" i="3"/>
  <c r="AT52" i="3"/>
  <c r="U61" i="3"/>
  <c r="BN21" i="3"/>
  <c r="BJ37" i="3"/>
  <c r="BH61" i="3"/>
  <c r="AR61" i="3"/>
  <c r="AB61" i="3"/>
  <c r="BI61" i="3"/>
  <c r="BA61" i="3"/>
  <c r="AM61" i="3"/>
  <c r="AE61" i="3"/>
  <c r="Q61" i="3"/>
  <c r="AR53" i="3"/>
  <c r="BJ21" i="3"/>
  <c r="BL52" i="3"/>
  <c r="BN52" i="3"/>
  <c r="BK37" i="3"/>
  <c r="BN37" i="3"/>
  <c r="AS61" i="3"/>
  <c r="AC61" i="3"/>
  <c r="M61" i="3"/>
  <c r="AV60" i="3"/>
  <c r="AF60" i="3"/>
  <c r="AC66" i="3"/>
  <c r="U75" i="3"/>
  <c r="BE75" i="3"/>
  <c r="BD83" i="3"/>
  <c r="BD91" i="3"/>
  <c r="U99" i="3"/>
  <c r="BA99" i="3"/>
  <c r="BK21" i="3"/>
  <c r="BM37" i="3"/>
  <c r="W44" i="3"/>
  <c r="AN60" i="3"/>
  <c r="AK66" i="3"/>
  <c r="R67" i="3"/>
  <c r="AX67" i="3"/>
  <c r="AC75" i="3"/>
  <c r="AS75" i="3"/>
  <c r="BI75" i="3"/>
  <c r="AB83" i="3"/>
  <c r="AR83" i="3"/>
  <c r="BH83" i="3"/>
  <c r="AB91" i="3"/>
  <c r="AR91" i="3"/>
  <c r="BH91" i="3"/>
  <c r="Y99" i="3"/>
  <c r="AO99" i="3"/>
  <c r="BE99" i="3"/>
  <c r="AV53" i="3"/>
  <c r="P53" i="3"/>
  <c r="AT53" i="3"/>
  <c r="AD53" i="3"/>
  <c r="N53" i="3"/>
  <c r="BC53" i="3"/>
  <c r="AU53" i="3"/>
  <c r="AM53" i="3"/>
  <c r="AE53" i="3"/>
  <c r="W53" i="3"/>
  <c r="O53" i="3"/>
  <c r="AM44" i="3"/>
  <c r="Z61" i="3"/>
  <c r="BF61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44" i="3"/>
  <c r="AA44" i="3"/>
  <c r="BA44" i="3"/>
  <c r="AK44" i="3"/>
  <c r="U44" i="3"/>
  <c r="BF44" i="3"/>
  <c r="AX44" i="3"/>
  <c r="AP44" i="3"/>
  <c r="AH44" i="3"/>
  <c r="Z44" i="3"/>
  <c r="R44" i="3"/>
  <c r="AS45" i="3"/>
  <c r="AW45" i="3"/>
  <c r="Q45" i="3"/>
  <c r="AU45" i="3"/>
  <c r="AE45" i="3"/>
  <c r="O45" i="3"/>
  <c r="BB45" i="3"/>
  <c r="AT45" i="3"/>
  <c r="AL45" i="3"/>
  <c r="AD45" i="3"/>
  <c r="V45" i="3"/>
  <c r="N45" i="3"/>
  <c r="BD61" i="3"/>
  <c r="AN61" i="3"/>
  <c r="X61" i="3"/>
  <c r="BG61" i="3"/>
  <c r="AY61" i="3"/>
  <c r="AQ61" i="3"/>
  <c r="AI61" i="3"/>
  <c r="AA61" i="3"/>
  <c r="S61" i="3"/>
  <c r="BI66" i="3"/>
  <c r="AO75" i="3"/>
  <c r="AN83" i="3"/>
  <c r="AN91" i="3"/>
  <c r="BC44" i="3"/>
  <c r="P60" i="3"/>
  <c r="M66" i="3"/>
  <c r="AS66" i="3"/>
  <c r="Z67" i="3"/>
  <c r="BF67" i="3"/>
  <c r="AG75" i="3"/>
  <c r="AW75" i="3"/>
  <c r="P83" i="3"/>
  <c r="AF83" i="3"/>
  <c r="AV83" i="3"/>
  <c r="P91" i="3"/>
  <c r="AF91" i="3"/>
  <c r="AV91" i="3"/>
  <c r="M99" i="3"/>
  <c r="AC99" i="3"/>
  <c r="AS99" i="3"/>
  <c r="BI99" i="3"/>
  <c r="AN53" i="3"/>
  <c r="BF53" i="3"/>
  <c r="AP53" i="3"/>
  <c r="Z53" i="3"/>
  <c r="BI53" i="3"/>
  <c r="BA53" i="3"/>
  <c r="AS53" i="3"/>
  <c r="AK53" i="3"/>
  <c r="AC53" i="3"/>
  <c r="U53" i="3"/>
  <c r="M53" i="3"/>
  <c r="U45" i="3"/>
  <c r="AH61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U44" i="3"/>
  <c r="AY44" i="3"/>
  <c r="S44" i="3"/>
  <c r="AW44" i="3"/>
  <c r="AG44" i="3"/>
  <c r="Q44" i="3"/>
  <c r="BD44" i="3"/>
  <c r="AV44" i="3"/>
  <c r="AN44" i="3"/>
  <c r="AF44" i="3"/>
  <c r="X44" i="3"/>
  <c r="P44" i="3"/>
  <c r="AC45" i="3"/>
  <c r="AO45" i="3"/>
  <c r="BG45" i="3"/>
  <c r="AQ45" i="3"/>
  <c r="AA45" i="3"/>
  <c r="BH45" i="3"/>
  <c r="AZ45" i="3"/>
  <c r="AR45" i="3"/>
  <c r="AJ45" i="3"/>
  <c r="AB45" i="3"/>
  <c r="AZ61" i="3"/>
  <c r="AJ61" i="3"/>
  <c r="T61" i="3"/>
  <c r="BE61" i="3"/>
  <c r="AW61" i="3"/>
  <c r="AO61" i="3"/>
  <c r="AG61" i="3"/>
  <c r="Y61" i="3"/>
  <c r="BH53" i="3"/>
  <c r="X83" i="3"/>
  <c r="X91" i="3"/>
  <c r="AK99" i="3"/>
  <c r="AX29" i="3"/>
  <c r="AP29" i="3"/>
  <c r="AH29" i="3"/>
  <c r="Z29" i="3"/>
  <c r="O44" i="3"/>
  <c r="AI44" i="3"/>
  <c r="BE44" i="3"/>
  <c r="AO44" i="3"/>
  <c r="Y44" i="3"/>
  <c r="BH44" i="3"/>
  <c r="AZ44" i="3"/>
  <c r="AR44" i="3"/>
  <c r="AJ44" i="3"/>
  <c r="AB44" i="3"/>
  <c r="BK52" i="3"/>
  <c r="AD52" i="3"/>
  <c r="BM52" i="3" s="1"/>
  <c r="AH34" i="3"/>
  <c r="BF50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N43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70" i="3"/>
  <c r="O70" i="3"/>
  <c r="Q70" i="3"/>
  <c r="S70" i="3"/>
  <c r="U70" i="3"/>
  <c r="W70" i="3"/>
  <c r="Y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P70" i="3"/>
  <c r="T70" i="3"/>
  <c r="X70" i="3"/>
  <c r="AB70" i="3"/>
  <c r="AF70" i="3"/>
  <c r="AJ70" i="3"/>
  <c r="AN70" i="3"/>
  <c r="AR70" i="3"/>
  <c r="AV70" i="3"/>
  <c r="AZ70" i="3"/>
  <c r="BD70" i="3"/>
  <c r="BH70" i="3"/>
  <c r="N70" i="3"/>
  <c r="V70" i="3"/>
  <c r="AD70" i="3"/>
  <c r="AL70" i="3"/>
  <c r="AT70" i="3"/>
  <c r="BB70" i="3"/>
  <c r="R70" i="3"/>
  <c r="Z70" i="3"/>
  <c r="AH70" i="3"/>
  <c r="AP70" i="3"/>
  <c r="AX70" i="3"/>
  <c r="BF70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M76" i="3"/>
  <c r="Q76" i="3"/>
  <c r="U76" i="3"/>
  <c r="Y76" i="3"/>
  <c r="AC76" i="3"/>
  <c r="AG76" i="3"/>
  <c r="AK76" i="3"/>
  <c r="AO76" i="3"/>
  <c r="AS76" i="3"/>
  <c r="AW76" i="3"/>
  <c r="BA76" i="3"/>
  <c r="BE76" i="3"/>
  <c r="BI76" i="3"/>
  <c r="O76" i="3"/>
  <c r="S76" i="3"/>
  <c r="W76" i="3"/>
  <c r="AA76" i="3"/>
  <c r="AE76" i="3"/>
  <c r="AI76" i="3"/>
  <c r="AM76" i="3"/>
  <c r="AQ76" i="3"/>
  <c r="AU76" i="3"/>
  <c r="AY76" i="3"/>
  <c r="BC76" i="3"/>
  <c r="BG76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P73" i="3"/>
  <c r="X73" i="3"/>
  <c r="AF73" i="3"/>
  <c r="AN73" i="3"/>
  <c r="AV73" i="3"/>
  <c r="BD73" i="3"/>
  <c r="T73" i="3"/>
  <c r="AB73" i="3"/>
  <c r="AJ73" i="3"/>
  <c r="AR73" i="3"/>
  <c r="AZ73" i="3"/>
  <c r="BH73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R81" i="3"/>
  <c r="V81" i="3"/>
  <c r="Z81" i="3"/>
  <c r="AD81" i="3"/>
  <c r="AH81" i="3"/>
  <c r="AL81" i="3"/>
  <c r="AP81" i="3"/>
  <c r="AT81" i="3"/>
  <c r="AX81" i="3"/>
  <c r="BB81" i="3"/>
  <c r="BF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N97" i="3"/>
  <c r="R97" i="3"/>
  <c r="V97" i="3"/>
  <c r="Z97" i="3"/>
  <c r="AD97" i="3"/>
  <c r="AH97" i="3"/>
  <c r="AL97" i="3"/>
  <c r="AP97" i="3"/>
  <c r="AT97" i="3"/>
  <c r="AX97" i="3"/>
  <c r="BB97" i="3"/>
  <c r="BF97" i="3"/>
  <c r="P97" i="3"/>
  <c r="T97" i="3"/>
  <c r="X97" i="3"/>
  <c r="AB97" i="3"/>
  <c r="AF97" i="3"/>
  <c r="AJ97" i="3"/>
  <c r="AN97" i="3"/>
  <c r="AR97" i="3"/>
  <c r="AV97" i="3"/>
  <c r="AZ97" i="3"/>
  <c r="BD97" i="3"/>
  <c r="BH97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O80" i="3"/>
  <c r="S80" i="3"/>
  <c r="W80" i="3"/>
  <c r="AA80" i="3"/>
  <c r="AE80" i="3"/>
  <c r="AI80" i="3"/>
  <c r="AM80" i="3"/>
  <c r="AQ80" i="3"/>
  <c r="AU80" i="3"/>
  <c r="AY80" i="3"/>
  <c r="BC80" i="3"/>
  <c r="BG80" i="3"/>
  <c r="M80" i="3"/>
  <c r="Q80" i="3"/>
  <c r="U80" i="3"/>
  <c r="Y80" i="3"/>
  <c r="AC80" i="3"/>
  <c r="AG80" i="3"/>
  <c r="AK80" i="3"/>
  <c r="AO80" i="3"/>
  <c r="AS80" i="3"/>
  <c r="AW80" i="3"/>
  <c r="BA80" i="3"/>
  <c r="BE80" i="3"/>
  <c r="BI8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F33" i="3"/>
  <c r="BD33" i="3"/>
  <c r="BH33" i="3"/>
  <c r="AM35" i="3"/>
  <c r="P35" i="3"/>
  <c r="T35" i="3"/>
  <c r="X35" i="3"/>
  <c r="AB35" i="3"/>
  <c r="AF35" i="3"/>
  <c r="AJ35" i="3"/>
  <c r="AN35" i="3"/>
  <c r="AR35" i="3"/>
  <c r="AV35" i="3"/>
  <c r="AZ35" i="3"/>
  <c r="BD35" i="3"/>
  <c r="BH35" i="3"/>
  <c r="Q35" i="3"/>
  <c r="Y35" i="3"/>
  <c r="AG35" i="3"/>
  <c r="AO35" i="3"/>
  <c r="AW35" i="3"/>
  <c r="BE35" i="3"/>
  <c r="S35" i="3"/>
  <c r="AI35" i="3"/>
  <c r="AY35" i="3"/>
  <c r="O35" i="3"/>
  <c r="AU35" i="3"/>
  <c r="N35" i="3"/>
  <c r="R35" i="3"/>
  <c r="V35" i="3"/>
  <c r="Z35" i="3"/>
  <c r="AD35" i="3"/>
  <c r="AH35" i="3"/>
  <c r="AL35" i="3"/>
  <c r="AP35" i="3"/>
  <c r="AT35" i="3"/>
  <c r="AX35" i="3"/>
  <c r="BB35" i="3"/>
  <c r="BF35" i="3"/>
  <c r="M35" i="3"/>
  <c r="U35" i="3"/>
  <c r="AC35" i="3"/>
  <c r="AK35" i="3"/>
  <c r="AS35" i="3"/>
  <c r="BA35" i="3"/>
  <c r="BI35" i="3"/>
  <c r="AA35" i="3"/>
  <c r="AQ35" i="3"/>
  <c r="BG35" i="3"/>
  <c r="AE35" i="3"/>
  <c r="W35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M38" i="3"/>
  <c r="Q38" i="3"/>
  <c r="U38" i="3"/>
  <c r="Y38" i="3"/>
  <c r="AC38" i="3"/>
  <c r="AG38" i="3"/>
  <c r="AK38" i="3"/>
  <c r="AO38" i="3"/>
  <c r="AS38" i="3"/>
  <c r="AW38" i="3"/>
  <c r="BA38" i="3"/>
  <c r="BE38" i="3"/>
  <c r="BI38" i="3"/>
  <c r="O38" i="3"/>
  <c r="W38" i="3"/>
  <c r="AE38" i="3"/>
  <c r="AM38" i="3"/>
  <c r="AU38" i="3"/>
  <c r="BC38" i="3"/>
  <c r="AA38" i="3"/>
  <c r="AQ38" i="3"/>
  <c r="BG38" i="3"/>
  <c r="AI38" i="3"/>
  <c r="S38" i="3"/>
  <c r="AY38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0" i="3"/>
  <c r="Q40" i="3"/>
  <c r="U40" i="3"/>
  <c r="Y40" i="3"/>
  <c r="AC40" i="3"/>
  <c r="AG40" i="3"/>
  <c r="AK40" i="3"/>
  <c r="AO40" i="3"/>
  <c r="AS40" i="3"/>
  <c r="AW40" i="3"/>
  <c r="BA40" i="3"/>
  <c r="BE40" i="3"/>
  <c r="BI40" i="3"/>
  <c r="S40" i="3"/>
  <c r="AA40" i="3"/>
  <c r="AI40" i="3"/>
  <c r="AQ40" i="3"/>
  <c r="AY40" i="3"/>
  <c r="BG40" i="3"/>
  <c r="W40" i="3"/>
  <c r="AM40" i="3"/>
  <c r="BC40" i="3"/>
  <c r="AE40" i="3"/>
  <c r="O40" i="3"/>
  <c r="AU40" i="3"/>
  <c r="N42" i="3"/>
  <c r="R42" i="3"/>
  <c r="V42" i="3"/>
  <c r="Z42" i="3"/>
  <c r="AD42" i="3"/>
  <c r="AH42" i="3"/>
  <c r="AL42" i="3"/>
  <c r="AP42" i="3"/>
  <c r="AT42" i="3"/>
  <c r="AX42" i="3"/>
  <c r="BB42" i="3"/>
  <c r="BF42" i="3"/>
  <c r="M42" i="3"/>
  <c r="U42" i="3"/>
  <c r="AC42" i="3"/>
  <c r="AK42" i="3"/>
  <c r="AS42" i="3"/>
  <c r="BA42" i="3"/>
  <c r="BI42" i="3"/>
  <c r="W42" i="3"/>
  <c r="AM42" i="3"/>
  <c r="BC42" i="3"/>
  <c r="AI42" i="3"/>
  <c r="P42" i="3"/>
  <c r="T42" i="3"/>
  <c r="X42" i="3"/>
  <c r="AB42" i="3"/>
  <c r="AF42" i="3"/>
  <c r="AJ42" i="3"/>
  <c r="AN42" i="3"/>
  <c r="AR42" i="3"/>
  <c r="AV42" i="3"/>
  <c r="AZ42" i="3"/>
  <c r="BD42" i="3"/>
  <c r="BH42" i="3"/>
  <c r="Q42" i="3"/>
  <c r="Y42" i="3"/>
  <c r="AG42" i="3"/>
  <c r="AO42" i="3"/>
  <c r="AW42" i="3"/>
  <c r="BE42" i="3"/>
  <c r="O42" i="3"/>
  <c r="AE42" i="3"/>
  <c r="AU42" i="3"/>
  <c r="S42" i="3"/>
  <c r="AY42" i="3"/>
  <c r="AQ42" i="3"/>
  <c r="BG42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46" i="3"/>
  <c r="R46" i="3"/>
  <c r="V46" i="3"/>
  <c r="Z46" i="3"/>
  <c r="AD46" i="3"/>
  <c r="AH46" i="3"/>
  <c r="AL46" i="3"/>
  <c r="AP46" i="3"/>
  <c r="AT46" i="3"/>
  <c r="AX46" i="3"/>
  <c r="BB46" i="3"/>
  <c r="BF46" i="3"/>
  <c r="P46" i="3"/>
  <c r="X46" i="3"/>
  <c r="AF46" i="3"/>
  <c r="AN46" i="3"/>
  <c r="AV46" i="3"/>
  <c r="BD46" i="3"/>
  <c r="AB46" i="3"/>
  <c r="AR46" i="3"/>
  <c r="BH46" i="3"/>
  <c r="T46" i="3"/>
  <c r="AZ46" i="3"/>
  <c r="AJ46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P48" i="3"/>
  <c r="T48" i="3"/>
  <c r="X48" i="3"/>
  <c r="AB48" i="3"/>
  <c r="AF48" i="3"/>
  <c r="AJ48" i="3"/>
  <c r="AN48" i="3"/>
  <c r="AR48" i="3"/>
  <c r="AV48" i="3"/>
  <c r="AZ48" i="3"/>
  <c r="BD48" i="3"/>
  <c r="BH48" i="3"/>
  <c r="R48" i="3"/>
  <c r="Z48" i="3"/>
  <c r="AH48" i="3"/>
  <c r="AP48" i="3"/>
  <c r="AX48" i="3"/>
  <c r="BF48" i="3"/>
  <c r="N48" i="3"/>
  <c r="AD48" i="3"/>
  <c r="AT48" i="3"/>
  <c r="V48" i="3"/>
  <c r="AL48" i="3"/>
  <c r="BB48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49" i="3"/>
  <c r="R49" i="3"/>
  <c r="V49" i="3"/>
  <c r="Z49" i="3"/>
  <c r="AD49" i="3"/>
  <c r="AH49" i="3"/>
  <c r="AL49" i="3"/>
  <c r="AP49" i="3"/>
  <c r="AT49" i="3"/>
  <c r="AX49" i="3"/>
  <c r="BB49" i="3"/>
  <c r="BF49" i="3"/>
  <c r="P49" i="3"/>
  <c r="X49" i="3"/>
  <c r="AF49" i="3"/>
  <c r="AN49" i="3"/>
  <c r="AV49" i="3"/>
  <c r="BD49" i="3"/>
  <c r="AB49" i="3"/>
  <c r="AR49" i="3"/>
  <c r="BH49" i="3"/>
  <c r="T49" i="3"/>
  <c r="AJ49" i="3"/>
  <c r="AZ49" i="3"/>
  <c r="O51" i="3"/>
  <c r="AE51" i="3"/>
  <c r="AU51" i="3"/>
  <c r="N51" i="3"/>
  <c r="R51" i="3"/>
  <c r="V51" i="3"/>
  <c r="Z51" i="3"/>
  <c r="AD51" i="3"/>
  <c r="AH51" i="3"/>
  <c r="AL51" i="3"/>
  <c r="AP51" i="3"/>
  <c r="AT51" i="3"/>
  <c r="AX51" i="3"/>
  <c r="BB51" i="3"/>
  <c r="BF51" i="3"/>
  <c r="M51" i="3"/>
  <c r="U51" i="3"/>
  <c r="AC51" i="3"/>
  <c r="AK51" i="3"/>
  <c r="AS51" i="3"/>
  <c r="BA51" i="3"/>
  <c r="BI51" i="3"/>
  <c r="AA51" i="3"/>
  <c r="AQ51" i="3"/>
  <c r="BG51" i="3"/>
  <c r="P51" i="3"/>
  <c r="T51" i="3"/>
  <c r="X51" i="3"/>
  <c r="AB51" i="3"/>
  <c r="AF51" i="3"/>
  <c r="AJ51" i="3"/>
  <c r="AN51" i="3"/>
  <c r="AR51" i="3"/>
  <c r="AV51" i="3"/>
  <c r="AZ51" i="3"/>
  <c r="BD51" i="3"/>
  <c r="BH51" i="3"/>
  <c r="Q51" i="3"/>
  <c r="Y51" i="3"/>
  <c r="AG51" i="3"/>
  <c r="AO51" i="3"/>
  <c r="AW51" i="3"/>
  <c r="BE51" i="3"/>
  <c r="S51" i="3"/>
  <c r="AI51" i="3"/>
  <c r="AY51" i="3"/>
  <c r="BC51" i="3"/>
  <c r="W51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P55" i="3"/>
  <c r="T55" i="3"/>
  <c r="X55" i="3"/>
  <c r="AB55" i="3"/>
  <c r="AF55" i="3"/>
  <c r="AJ55" i="3"/>
  <c r="AN55" i="3"/>
  <c r="AR55" i="3"/>
  <c r="AV55" i="3"/>
  <c r="AZ55" i="3"/>
  <c r="BD55" i="3"/>
  <c r="BH55" i="3"/>
  <c r="R55" i="3"/>
  <c r="Z55" i="3"/>
  <c r="AH55" i="3"/>
  <c r="AP55" i="3"/>
  <c r="AX55" i="3"/>
  <c r="BF55" i="3"/>
  <c r="N55" i="3"/>
  <c r="V55" i="3"/>
  <c r="AD55" i="3"/>
  <c r="AL55" i="3"/>
  <c r="AT55" i="3"/>
  <c r="BB55" i="3"/>
  <c r="AA42" i="3"/>
  <c r="BM17" i="3"/>
  <c r="BN17" i="3"/>
  <c r="BL17" i="3"/>
  <c r="BB19" i="3"/>
  <c r="AT19" i="3"/>
  <c r="AL19" i="3"/>
  <c r="AD19" i="3"/>
  <c r="V19" i="3"/>
  <c r="N19" i="3"/>
  <c r="BC19" i="3"/>
  <c r="AU19" i="3"/>
  <c r="AM19" i="3"/>
  <c r="AE19" i="3"/>
  <c r="W19" i="3"/>
  <c r="O19" i="3"/>
  <c r="N78" i="3"/>
  <c r="P78" i="3"/>
  <c r="R78" i="3"/>
  <c r="T78" i="3"/>
  <c r="V78" i="3"/>
  <c r="X78" i="3"/>
  <c r="Z78" i="3"/>
  <c r="AB78" i="3"/>
  <c r="AD78" i="3"/>
  <c r="AF78" i="3"/>
  <c r="AH78" i="3"/>
  <c r="AJ78" i="3"/>
  <c r="AL78" i="3"/>
  <c r="AN78" i="3"/>
  <c r="AP78" i="3"/>
  <c r="AR78" i="3"/>
  <c r="AT78" i="3"/>
  <c r="AV78" i="3"/>
  <c r="AX78" i="3"/>
  <c r="AZ78" i="3"/>
  <c r="BB78" i="3"/>
  <c r="BD78" i="3"/>
  <c r="BF78" i="3"/>
  <c r="BH78" i="3"/>
  <c r="M78" i="3"/>
  <c r="Q78" i="3"/>
  <c r="U78" i="3"/>
  <c r="Y78" i="3"/>
  <c r="AC78" i="3"/>
  <c r="AG78" i="3"/>
  <c r="AK78" i="3"/>
  <c r="AO78" i="3"/>
  <c r="AS78" i="3"/>
  <c r="AW78" i="3"/>
  <c r="BA78" i="3"/>
  <c r="BE78" i="3"/>
  <c r="BI78" i="3"/>
  <c r="O78" i="3"/>
  <c r="S78" i="3"/>
  <c r="W78" i="3"/>
  <c r="AA78" i="3"/>
  <c r="AE78" i="3"/>
  <c r="AI78" i="3"/>
  <c r="AM78" i="3"/>
  <c r="AQ78" i="3"/>
  <c r="AU78" i="3"/>
  <c r="AY78" i="3"/>
  <c r="BC78" i="3"/>
  <c r="BG78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Q94" i="3"/>
  <c r="U94" i="3"/>
  <c r="Y94" i="3"/>
  <c r="AC94" i="3"/>
  <c r="AG94" i="3"/>
  <c r="AK94" i="3"/>
  <c r="AO94" i="3"/>
  <c r="AS94" i="3"/>
  <c r="AW94" i="3"/>
  <c r="BA94" i="3"/>
  <c r="BE94" i="3"/>
  <c r="BI94" i="3"/>
  <c r="O94" i="3"/>
  <c r="S94" i="3"/>
  <c r="W94" i="3"/>
  <c r="AA94" i="3"/>
  <c r="AE94" i="3"/>
  <c r="AI94" i="3"/>
  <c r="AM94" i="3"/>
  <c r="AQ94" i="3"/>
  <c r="AU94" i="3"/>
  <c r="AY94" i="3"/>
  <c r="BC94" i="3"/>
  <c r="BG94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O64" i="3"/>
  <c r="S64" i="3"/>
  <c r="W64" i="3"/>
  <c r="AA64" i="3"/>
  <c r="AE64" i="3"/>
  <c r="AI64" i="3"/>
  <c r="AM64" i="3"/>
  <c r="AQ64" i="3"/>
  <c r="AU64" i="3"/>
  <c r="AY64" i="3"/>
  <c r="BC64" i="3"/>
  <c r="BG64" i="3"/>
  <c r="Q64" i="3"/>
  <c r="Y64" i="3"/>
  <c r="AG64" i="3"/>
  <c r="AO64" i="3"/>
  <c r="AW64" i="3"/>
  <c r="BE64" i="3"/>
  <c r="M64" i="3"/>
  <c r="U64" i="3"/>
  <c r="AC64" i="3"/>
  <c r="AK64" i="3"/>
  <c r="AS64" i="3"/>
  <c r="BA64" i="3"/>
  <c r="BI64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5" i="3"/>
  <c r="Q65" i="3"/>
  <c r="U65" i="3"/>
  <c r="Y65" i="3"/>
  <c r="AC65" i="3"/>
  <c r="AG65" i="3"/>
  <c r="AK65" i="3"/>
  <c r="AO65" i="3"/>
  <c r="AS65" i="3"/>
  <c r="AW65" i="3"/>
  <c r="BA65" i="3"/>
  <c r="BE65" i="3"/>
  <c r="BI65" i="3"/>
  <c r="O65" i="3"/>
  <c r="W65" i="3"/>
  <c r="AE65" i="3"/>
  <c r="AM65" i="3"/>
  <c r="AU65" i="3"/>
  <c r="BC65" i="3"/>
  <c r="S65" i="3"/>
  <c r="AA65" i="3"/>
  <c r="AI65" i="3"/>
  <c r="AQ65" i="3"/>
  <c r="AY65" i="3"/>
  <c r="BG65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89" i="3"/>
  <c r="R89" i="3"/>
  <c r="V89" i="3"/>
  <c r="Z89" i="3"/>
  <c r="AD89" i="3"/>
  <c r="AH89" i="3"/>
  <c r="AL89" i="3"/>
  <c r="AP89" i="3"/>
  <c r="AT89" i="3"/>
  <c r="AX89" i="3"/>
  <c r="BB89" i="3"/>
  <c r="BF89" i="3"/>
  <c r="P89" i="3"/>
  <c r="T89" i="3"/>
  <c r="X89" i="3"/>
  <c r="AB89" i="3"/>
  <c r="AF89" i="3"/>
  <c r="AJ89" i="3"/>
  <c r="AN89" i="3"/>
  <c r="AR89" i="3"/>
  <c r="AV89" i="3"/>
  <c r="AZ89" i="3"/>
  <c r="BD89" i="3"/>
  <c r="BH89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O84" i="3"/>
  <c r="S84" i="3"/>
  <c r="W84" i="3"/>
  <c r="AA84" i="3"/>
  <c r="AE84" i="3"/>
  <c r="AI84" i="3"/>
  <c r="AM84" i="3"/>
  <c r="AQ84" i="3"/>
  <c r="AU84" i="3"/>
  <c r="AY84" i="3"/>
  <c r="BC84" i="3"/>
  <c r="BG84" i="3"/>
  <c r="M84" i="3"/>
  <c r="Q84" i="3"/>
  <c r="U84" i="3"/>
  <c r="Y84" i="3"/>
  <c r="AC84" i="3"/>
  <c r="AG84" i="3"/>
  <c r="AK84" i="3"/>
  <c r="AO84" i="3"/>
  <c r="AS84" i="3"/>
  <c r="AW84" i="3"/>
  <c r="BA84" i="3"/>
  <c r="BE84" i="3"/>
  <c r="BI84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N100" i="3"/>
  <c r="R100" i="3"/>
  <c r="V100" i="3"/>
  <c r="Z100" i="3"/>
  <c r="AD100" i="3"/>
  <c r="AH100" i="3"/>
  <c r="AL100" i="3"/>
  <c r="AP100" i="3"/>
  <c r="AT100" i="3"/>
  <c r="AX100" i="3"/>
  <c r="BB100" i="3"/>
  <c r="BF100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Q74" i="3"/>
  <c r="U74" i="3"/>
  <c r="Y74" i="3"/>
  <c r="AC74" i="3"/>
  <c r="AG74" i="3"/>
  <c r="AK74" i="3"/>
  <c r="AO74" i="3"/>
  <c r="AS74" i="3"/>
  <c r="AW74" i="3"/>
  <c r="BA74" i="3"/>
  <c r="BE74" i="3"/>
  <c r="BI74" i="3"/>
  <c r="O74" i="3"/>
  <c r="W74" i="3"/>
  <c r="AE74" i="3"/>
  <c r="AM74" i="3"/>
  <c r="AU74" i="3"/>
  <c r="BC74" i="3"/>
  <c r="S74" i="3"/>
  <c r="AA74" i="3"/>
  <c r="AI74" i="3"/>
  <c r="AQ74" i="3"/>
  <c r="AY74" i="3"/>
  <c r="BG74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2" i="3"/>
  <c r="Q82" i="3"/>
  <c r="U82" i="3"/>
  <c r="Y82" i="3"/>
  <c r="AC82" i="3"/>
  <c r="AG82" i="3"/>
  <c r="AK82" i="3"/>
  <c r="AO82" i="3"/>
  <c r="AS82" i="3"/>
  <c r="AW82" i="3"/>
  <c r="BA82" i="3"/>
  <c r="BE82" i="3"/>
  <c r="BI82" i="3"/>
  <c r="O82" i="3"/>
  <c r="S82" i="3"/>
  <c r="W82" i="3"/>
  <c r="AA82" i="3"/>
  <c r="AE82" i="3"/>
  <c r="AI82" i="3"/>
  <c r="AM82" i="3"/>
  <c r="AQ82" i="3"/>
  <c r="AU82" i="3"/>
  <c r="AY82" i="3"/>
  <c r="BC82" i="3"/>
  <c r="BG82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Q90" i="3"/>
  <c r="U90" i="3"/>
  <c r="Y90" i="3"/>
  <c r="AC90" i="3"/>
  <c r="AG90" i="3"/>
  <c r="AK90" i="3"/>
  <c r="AO90" i="3"/>
  <c r="AS90" i="3"/>
  <c r="AW90" i="3"/>
  <c r="BA90" i="3"/>
  <c r="BE90" i="3"/>
  <c r="BI90" i="3"/>
  <c r="O90" i="3"/>
  <c r="S90" i="3"/>
  <c r="W90" i="3"/>
  <c r="AA90" i="3"/>
  <c r="AE90" i="3"/>
  <c r="AI90" i="3"/>
  <c r="AM90" i="3"/>
  <c r="AQ90" i="3"/>
  <c r="AU90" i="3"/>
  <c r="AY90" i="3"/>
  <c r="BC90" i="3"/>
  <c r="BG90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P98" i="3"/>
  <c r="T98" i="3"/>
  <c r="X98" i="3"/>
  <c r="AB98" i="3"/>
  <c r="AF98" i="3"/>
  <c r="AJ98" i="3"/>
  <c r="AN98" i="3"/>
  <c r="AR98" i="3"/>
  <c r="AV98" i="3"/>
  <c r="AZ98" i="3"/>
  <c r="BD98" i="3"/>
  <c r="BH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O68" i="3"/>
  <c r="S68" i="3"/>
  <c r="W68" i="3"/>
  <c r="AA68" i="3"/>
  <c r="AE68" i="3"/>
  <c r="AI68" i="3"/>
  <c r="AM68" i="3"/>
  <c r="AQ68" i="3"/>
  <c r="AU68" i="3"/>
  <c r="AY68" i="3"/>
  <c r="BC68" i="3"/>
  <c r="BG68" i="3"/>
  <c r="Q68" i="3"/>
  <c r="Y68" i="3"/>
  <c r="AG68" i="3"/>
  <c r="AO68" i="3"/>
  <c r="AW68" i="3"/>
  <c r="BE68" i="3"/>
  <c r="M68" i="3"/>
  <c r="U68" i="3"/>
  <c r="AC68" i="3"/>
  <c r="AK68" i="3"/>
  <c r="AS68" i="3"/>
  <c r="BA68" i="3"/>
  <c r="BI68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O88" i="3"/>
  <c r="S88" i="3"/>
  <c r="W88" i="3"/>
  <c r="AA88" i="3"/>
  <c r="AE88" i="3"/>
  <c r="AI88" i="3"/>
  <c r="AM88" i="3"/>
  <c r="AQ88" i="3"/>
  <c r="AU88" i="3"/>
  <c r="AY88" i="3"/>
  <c r="BC88" i="3"/>
  <c r="BG88" i="3"/>
  <c r="M88" i="3"/>
  <c r="Q88" i="3"/>
  <c r="U88" i="3"/>
  <c r="Y88" i="3"/>
  <c r="AC88" i="3"/>
  <c r="AG88" i="3"/>
  <c r="AK88" i="3"/>
  <c r="AO88" i="3"/>
  <c r="AS88" i="3"/>
  <c r="AW88" i="3"/>
  <c r="BA88" i="3"/>
  <c r="BE88" i="3"/>
  <c r="BI88" i="3"/>
  <c r="N69" i="3"/>
  <c r="P69" i="3"/>
  <c r="R69" i="3"/>
  <c r="T69" i="3"/>
  <c r="V69" i="3"/>
  <c r="X69" i="3"/>
  <c r="Z69" i="3"/>
  <c r="AB69" i="3"/>
  <c r="AD69" i="3"/>
  <c r="AF69" i="3"/>
  <c r="AH69" i="3"/>
  <c r="AJ69" i="3"/>
  <c r="AL69" i="3"/>
  <c r="AN69" i="3"/>
  <c r="AP69" i="3"/>
  <c r="AR69" i="3"/>
  <c r="AT69" i="3"/>
  <c r="AV69" i="3"/>
  <c r="AX69" i="3"/>
  <c r="AZ69" i="3"/>
  <c r="BB69" i="3"/>
  <c r="BD69" i="3"/>
  <c r="BF69" i="3"/>
  <c r="BH69" i="3"/>
  <c r="M69" i="3"/>
  <c r="Q69" i="3"/>
  <c r="U69" i="3"/>
  <c r="Y69" i="3"/>
  <c r="AC69" i="3"/>
  <c r="AG69" i="3"/>
  <c r="AK69" i="3"/>
  <c r="AO69" i="3"/>
  <c r="AS69" i="3"/>
  <c r="AW69" i="3"/>
  <c r="BA69" i="3"/>
  <c r="BE69" i="3"/>
  <c r="BI69" i="3"/>
  <c r="O69" i="3"/>
  <c r="W69" i="3"/>
  <c r="AE69" i="3"/>
  <c r="AM69" i="3"/>
  <c r="AU69" i="3"/>
  <c r="BC69" i="3"/>
  <c r="S69" i="3"/>
  <c r="AA69" i="3"/>
  <c r="AI69" i="3"/>
  <c r="AQ69" i="3"/>
  <c r="AY69" i="3"/>
  <c r="BG69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O77" i="3"/>
  <c r="S77" i="3"/>
  <c r="W77" i="3"/>
  <c r="AA77" i="3"/>
  <c r="AE77" i="3"/>
  <c r="AI77" i="3"/>
  <c r="AM77" i="3"/>
  <c r="AQ77" i="3"/>
  <c r="AU77" i="3"/>
  <c r="AY77" i="3"/>
  <c r="BC77" i="3"/>
  <c r="BG77" i="3"/>
  <c r="M77" i="3"/>
  <c r="Q77" i="3"/>
  <c r="U77" i="3"/>
  <c r="Y77" i="3"/>
  <c r="AC77" i="3"/>
  <c r="AG77" i="3"/>
  <c r="AK77" i="3"/>
  <c r="AO77" i="3"/>
  <c r="AS77" i="3"/>
  <c r="AW77" i="3"/>
  <c r="BA77" i="3"/>
  <c r="BE77" i="3"/>
  <c r="BI77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P72" i="3"/>
  <c r="T72" i="3"/>
  <c r="X72" i="3"/>
  <c r="AB72" i="3"/>
  <c r="AF72" i="3"/>
  <c r="AJ72" i="3"/>
  <c r="AN72" i="3"/>
  <c r="AR72" i="3"/>
  <c r="AV72" i="3"/>
  <c r="AZ72" i="3"/>
  <c r="BD72" i="3"/>
  <c r="BH72" i="3"/>
  <c r="R72" i="3"/>
  <c r="Z72" i="3"/>
  <c r="AH72" i="3"/>
  <c r="AP72" i="3"/>
  <c r="AX72" i="3"/>
  <c r="BF72" i="3"/>
  <c r="N72" i="3"/>
  <c r="V72" i="3"/>
  <c r="AD72" i="3"/>
  <c r="AL72" i="3"/>
  <c r="AT72" i="3"/>
  <c r="BB72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D96" i="3"/>
  <c r="BF96" i="3"/>
  <c r="BH96" i="3"/>
  <c r="O96" i="3"/>
  <c r="S96" i="3"/>
  <c r="W96" i="3"/>
  <c r="AA96" i="3"/>
  <c r="AE96" i="3"/>
  <c r="AI96" i="3"/>
  <c r="AM96" i="3"/>
  <c r="AQ96" i="3"/>
  <c r="AU96" i="3"/>
  <c r="AY96" i="3"/>
  <c r="BC96" i="3"/>
  <c r="BG96" i="3"/>
  <c r="M96" i="3"/>
  <c r="Q96" i="3"/>
  <c r="U96" i="3"/>
  <c r="Y96" i="3"/>
  <c r="AC96" i="3"/>
  <c r="AG96" i="3"/>
  <c r="AK96" i="3"/>
  <c r="AO96" i="3"/>
  <c r="AS96" i="3"/>
  <c r="AW96" i="3"/>
  <c r="BA96" i="3"/>
  <c r="BE96" i="3"/>
  <c r="BI96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O92" i="3"/>
  <c r="S92" i="3"/>
  <c r="W92" i="3"/>
  <c r="AA92" i="3"/>
  <c r="AE92" i="3"/>
  <c r="AI92" i="3"/>
  <c r="AM92" i="3"/>
  <c r="AQ92" i="3"/>
  <c r="AU92" i="3"/>
  <c r="AY92" i="3"/>
  <c r="BC92" i="3"/>
  <c r="BG92" i="3"/>
  <c r="M92" i="3"/>
  <c r="Q92" i="3"/>
  <c r="U92" i="3"/>
  <c r="Y92" i="3"/>
  <c r="AC92" i="3"/>
  <c r="AG92" i="3"/>
  <c r="AK92" i="3"/>
  <c r="AO92" i="3"/>
  <c r="AS92" i="3"/>
  <c r="AW92" i="3"/>
  <c r="BA92" i="3"/>
  <c r="BE92" i="3"/>
  <c r="BI92" i="3"/>
  <c r="BC35" i="3"/>
  <c r="AM51" i="3"/>
  <c r="BJ17" i="3"/>
  <c r="BK17" i="3"/>
  <c r="BF19" i="3"/>
  <c r="AX19" i="3"/>
  <c r="AP19" i="3"/>
  <c r="AH19" i="3"/>
  <c r="Z19" i="3"/>
  <c r="R19" i="3"/>
  <c r="BG19" i="3"/>
  <c r="AY19" i="3"/>
  <c r="AQ19" i="3"/>
  <c r="AI19" i="3"/>
  <c r="AA19" i="3"/>
  <c r="S19" i="3"/>
  <c r="BL53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M30" i="3"/>
  <c r="O30" i="3"/>
  <c r="Q30" i="3"/>
  <c r="S30" i="3"/>
  <c r="U30" i="3"/>
  <c r="W30" i="3"/>
  <c r="Y30" i="3"/>
  <c r="AA30" i="3"/>
  <c r="AC30" i="3"/>
  <c r="AE30" i="3"/>
  <c r="AG30" i="3"/>
  <c r="P30" i="3"/>
  <c r="T30" i="3"/>
  <c r="X30" i="3"/>
  <c r="AB30" i="3"/>
  <c r="AF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N30" i="3"/>
  <c r="R30" i="3"/>
  <c r="V30" i="3"/>
  <c r="Z30" i="3"/>
  <c r="AD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V36" i="3"/>
  <c r="BB36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O39" i="3"/>
  <c r="S39" i="3"/>
  <c r="W39" i="3"/>
  <c r="AA39" i="3"/>
  <c r="AE39" i="3"/>
  <c r="AI39" i="3"/>
  <c r="AM39" i="3"/>
  <c r="AQ39" i="3"/>
  <c r="AU39" i="3"/>
  <c r="AY39" i="3"/>
  <c r="BC39" i="3"/>
  <c r="BG39" i="3"/>
  <c r="M39" i="3"/>
  <c r="U39" i="3"/>
  <c r="AC39" i="3"/>
  <c r="AK39" i="3"/>
  <c r="AS39" i="3"/>
  <c r="BA39" i="3"/>
  <c r="BI39" i="3"/>
  <c r="Y39" i="3"/>
  <c r="AO39" i="3"/>
  <c r="BE39" i="3"/>
  <c r="Q39" i="3"/>
  <c r="AW39" i="3"/>
  <c r="AG39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O41" i="3"/>
  <c r="S41" i="3"/>
  <c r="W41" i="3"/>
  <c r="AA41" i="3"/>
  <c r="AE41" i="3"/>
  <c r="AI41" i="3"/>
  <c r="AM41" i="3"/>
  <c r="AQ41" i="3"/>
  <c r="AU41" i="3"/>
  <c r="AY41" i="3"/>
  <c r="BC41" i="3"/>
  <c r="BG41" i="3"/>
  <c r="Q41" i="3"/>
  <c r="Y41" i="3"/>
  <c r="AG41" i="3"/>
  <c r="AO41" i="3"/>
  <c r="AW41" i="3"/>
  <c r="BE41" i="3"/>
  <c r="U41" i="3"/>
  <c r="AK41" i="3"/>
  <c r="BA41" i="3"/>
  <c r="M41" i="3"/>
  <c r="AS41" i="3"/>
  <c r="AC41" i="3"/>
  <c r="BI41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P47" i="3"/>
  <c r="T47" i="3"/>
  <c r="X47" i="3"/>
  <c r="AB47" i="3"/>
  <c r="AF47" i="3"/>
  <c r="AJ47" i="3"/>
  <c r="AN47" i="3"/>
  <c r="AR47" i="3"/>
  <c r="AV47" i="3"/>
  <c r="AZ47" i="3"/>
  <c r="BD47" i="3"/>
  <c r="BH47" i="3"/>
  <c r="N47" i="3"/>
  <c r="V47" i="3"/>
  <c r="AD47" i="3"/>
  <c r="AL47" i="3"/>
  <c r="AT47" i="3"/>
  <c r="BB47" i="3"/>
  <c r="Z47" i="3"/>
  <c r="AP47" i="3"/>
  <c r="BF47" i="3"/>
  <c r="AH47" i="3"/>
  <c r="R47" i="3"/>
  <c r="AX47" i="3"/>
  <c r="R50" i="3"/>
  <c r="AH50" i="3"/>
  <c r="AX50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M54" i="3"/>
  <c r="Q54" i="3"/>
  <c r="U54" i="3"/>
  <c r="Y54" i="3"/>
  <c r="AC54" i="3"/>
  <c r="AG54" i="3"/>
  <c r="AK54" i="3"/>
  <c r="AO54" i="3"/>
  <c r="AS54" i="3"/>
  <c r="AW54" i="3"/>
  <c r="BA54" i="3"/>
  <c r="BC54" i="3"/>
  <c r="BE54" i="3"/>
  <c r="BG54" i="3"/>
  <c r="BI54" i="3"/>
  <c r="O54" i="3"/>
  <c r="W54" i="3"/>
  <c r="AE54" i="3"/>
  <c r="AM54" i="3"/>
  <c r="AU54" i="3"/>
  <c r="BB54" i="3"/>
  <c r="BF54" i="3"/>
  <c r="S54" i="3"/>
  <c r="AI54" i="3"/>
  <c r="AY54" i="3"/>
  <c r="BH54" i="3"/>
  <c r="AA54" i="3"/>
  <c r="AQ54" i="3"/>
  <c r="BD54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AQ56" i="3"/>
  <c r="AS56" i="3"/>
  <c r="AU56" i="3"/>
  <c r="AW56" i="3"/>
  <c r="AY56" i="3"/>
  <c r="BA56" i="3"/>
  <c r="BC56" i="3"/>
  <c r="BE56" i="3"/>
  <c r="BG56" i="3"/>
  <c r="BI56" i="3"/>
  <c r="N56" i="3"/>
  <c r="R56" i="3"/>
  <c r="V56" i="3"/>
  <c r="Z56" i="3"/>
  <c r="AD56" i="3"/>
  <c r="AH56" i="3"/>
  <c r="AL56" i="3"/>
  <c r="AP56" i="3"/>
  <c r="AT56" i="3"/>
  <c r="AX56" i="3"/>
  <c r="BB56" i="3"/>
  <c r="BF56" i="3"/>
  <c r="P56" i="3"/>
  <c r="X56" i="3"/>
  <c r="AF56" i="3"/>
  <c r="AN56" i="3"/>
  <c r="AV56" i="3"/>
  <c r="BD56" i="3"/>
  <c r="T56" i="3"/>
  <c r="AB56" i="3"/>
  <c r="AJ56" i="3"/>
  <c r="AR56" i="3"/>
  <c r="AZ56" i="3"/>
  <c r="BH56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P57" i="3"/>
  <c r="T57" i="3"/>
  <c r="X57" i="3"/>
  <c r="AB57" i="3"/>
  <c r="AF57" i="3"/>
  <c r="AJ57" i="3"/>
  <c r="AN57" i="3"/>
  <c r="AR57" i="3"/>
  <c r="AV57" i="3"/>
  <c r="AZ57" i="3"/>
  <c r="BD57" i="3"/>
  <c r="BH57" i="3"/>
  <c r="N57" i="3"/>
  <c r="V57" i="3"/>
  <c r="AD57" i="3"/>
  <c r="AL57" i="3"/>
  <c r="AT57" i="3"/>
  <c r="BB57" i="3"/>
  <c r="R57" i="3"/>
  <c r="Z57" i="3"/>
  <c r="AH57" i="3"/>
  <c r="AP57" i="3"/>
  <c r="AX57" i="3"/>
  <c r="BF57" i="3"/>
  <c r="AL36" i="3"/>
  <c r="AP50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BJ20" i="3" s="1"/>
  <c r="AX34" i="3"/>
  <c r="BB34" i="3"/>
  <c r="Z34" i="3"/>
  <c r="BD34" i="3"/>
  <c r="AT34" i="3"/>
  <c r="AD34" i="3"/>
  <c r="N34" i="3"/>
  <c r="BG34" i="3"/>
  <c r="BC34" i="3"/>
  <c r="AY34" i="3"/>
  <c r="AR34" i="3"/>
  <c r="AJ34" i="3"/>
  <c r="AB34" i="3"/>
  <c r="T34" i="3"/>
  <c r="AW34" i="3"/>
  <c r="AS34" i="3"/>
  <c r="AO34" i="3"/>
  <c r="AK34" i="3"/>
  <c r="AG34" i="3"/>
  <c r="AC34" i="3"/>
  <c r="Y34" i="3"/>
  <c r="U34" i="3"/>
  <c r="Q34" i="3"/>
  <c r="M34" i="3"/>
  <c r="AD36" i="3"/>
  <c r="BF36" i="3"/>
  <c r="AP36" i="3"/>
  <c r="Z36" i="3"/>
  <c r="BH36" i="3"/>
  <c r="AZ36" i="3"/>
  <c r="AR36" i="3"/>
  <c r="AJ36" i="3"/>
  <c r="AB36" i="3"/>
  <c r="T36" i="3"/>
  <c r="BI36" i="3"/>
  <c r="BE36" i="3"/>
  <c r="BA36" i="3"/>
  <c r="AW36" i="3"/>
  <c r="AS36" i="3"/>
  <c r="AO36" i="3"/>
  <c r="AK36" i="3"/>
  <c r="AG36" i="3"/>
  <c r="AC36" i="3"/>
  <c r="Y36" i="3"/>
  <c r="U36" i="3"/>
  <c r="Q36" i="3"/>
  <c r="M36" i="3"/>
  <c r="BB50" i="3"/>
  <c r="AL50" i="3"/>
  <c r="V50" i="3"/>
  <c r="BH50" i="3"/>
  <c r="AZ50" i="3"/>
  <c r="AR50" i="3"/>
  <c r="AJ50" i="3"/>
  <c r="AB50" i="3"/>
  <c r="T50" i="3"/>
  <c r="BI50" i="3"/>
  <c r="BE50" i="3"/>
  <c r="BA50" i="3"/>
  <c r="AW50" i="3"/>
  <c r="AS50" i="3"/>
  <c r="AO50" i="3"/>
  <c r="AK50" i="3"/>
  <c r="AG50" i="3"/>
  <c r="AC50" i="3"/>
  <c r="Y50" i="3"/>
  <c r="U50" i="3"/>
  <c r="Q50" i="3"/>
  <c r="M50" i="3"/>
  <c r="BJ52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M63" i="3"/>
  <c r="Q63" i="3"/>
  <c r="U63" i="3"/>
  <c r="Y63" i="3"/>
  <c r="AC63" i="3"/>
  <c r="AG63" i="3"/>
  <c r="AK63" i="3"/>
  <c r="AO63" i="3"/>
  <c r="AS63" i="3"/>
  <c r="AW63" i="3"/>
  <c r="BA63" i="3"/>
  <c r="BE63" i="3"/>
  <c r="BI63" i="3"/>
  <c r="S63" i="3"/>
  <c r="AA63" i="3"/>
  <c r="AI63" i="3"/>
  <c r="AQ63" i="3"/>
  <c r="AY63" i="3"/>
  <c r="BG63" i="3"/>
  <c r="O63" i="3"/>
  <c r="W63" i="3"/>
  <c r="AE63" i="3"/>
  <c r="AM63" i="3"/>
  <c r="AU63" i="3"/>
  <c r="BC63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N71" i="3"/>
  <c r="R71" i="3"/>
  <c r="V71" i="3"/>
  <c r="Z71" i="3"/>
  <c r="AD71" i="3"/>
  <c r="AH71" i="3"/>
  <c r="AL71" i="3"/>
  <c r="AP71" i="3"/>
  <c r="AT71" i="3"/>
  <c r="AX71" i="3"/>
  <c r="BB71" i="3"/>
  <c r="BF71" i="3"/>
  <c r="T71" i="3"/>
  <c r="AB71" i="3"/>
  <c r="AJ71" i="3"/>
  <c r="AR71" i="3"/>
  <c r="AZ71" i="3"/>
  <c r="BH71" i="3"/>
  <c r="P71" i="3"/>
  <c r="X71" i="3"/>
  <c r="AF71" i="3"/>
  <c r="AN71" i="3"/>
  <c r="AV71" i="3"/>
  <c r="BD71" i="3"/>
  <c r="M79" i="3"/>
  <c r="O79" i="3"/>
  <c r="Q79" i="3"/>
  <c r="S79" i="3"/>
  <c r="U79" i="3"/>
  <c r="W79" i="3"/>
  <c r="Y79" i="3"/>
  <c r="AA79" i="3"/>
  <c r="AC79" i="3"/>
  <c r="AE79" i="3"/>
  <c r="AG79" i="3"/>
  <c r="AI79" i="3"/>
  <c r="AK79" i="3"/>
  <c r="AM79" i="3"/>
  <c r="AO79" i="3"/>
  <c r="AQ79" i="3"/>
  <c r="AS79" i="3"/>
  <c r="AU79" i="3"/>
  <c r="AW79" i="3"/>
  <c r="AY79" i="3"/>
  <c r="BA79" i="3"/>
  <c r="BC79" i="3"/>
  <c r="BE79" i="3"/>
  <c r="BG79" i="3"/>
  <c r="BI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N79" i="3"/>
  <c r="R79" i="3"/>
  <c r="V79" i="3"/>
  <c r="Z79" i="3"/>
  <c r="AD79" i="3"/>
  <c r="AH79" i="3"/>
  <c r="AL79" i="3"/>
  <c r="AP79" i="3"/>
  <c r="AT79" i="3"/>
  <c r="AX79" i="3"/>
  <c r="BB79" i="3"/>
  <c r="BF79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P87" i="3"/>
  <c r="T87" i="3"/>
  <c r="X87" i="3"/>
  <c r="AB87" i="3"/>
  <c r="AF87" i="3"/>
  <c r="AJ87" i="3"/>
  <c r="AN87" i="3"/>
  <c r="AR87" i="3"/>
  <c r="AV87" i="3"/>
  <c r="AZ87" i="3"/>
  <c r="BD87" i="3"/>
  <c r="BH87" i="3"/>
  <c r="N87" i="3"/>
  <c r="R87" i="3"/>
  <c r="V87" i="3"/>
  <c r="Z87" i="3"/>
  <c r="AD87" i="3"/>
  <c r="AH87" i="3"/>
  <c r="AL87" i="3"/>
  <c r="AP87" i="3"/>
  <c r="AT87" i="3"/>
  <c r="AX87" i="3"/>
  <c r="BB87" i="3"/>
  <c r="BF87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P95" i="3"/>
  <c r="T95" i="3"/>
  <c r="X95" i="3"/>
  <c r="AB95" i="3"/>
  <c r="AF95" i="3"/>
  <c r="AJ95" i="3"/>
  <c r="AN95" i="3"/>
  <c r="AR95" i="3"/>
  <c r="AV95" i="3"/>
  <c r="AZ95" i="3"/>
  <c r="BD95" i="3"/>
  <c r="BH95" i="3"/>
  <c r="N95" i="3"/>
  <c r="R95" i="3"/>
  <c r="V95" i="3"/>
  <c r="Z95" i="3"/>
  <c r="AD95" i="3"/>
  <c r="AH95" i="3"/>
  <c r="AL95" i="3"/>
  <c r="AP95" i="3"/>
  <c r="AT95" i="3"/>
  <c r="AX95" i="3"/>
  <c r="BB95" i="3"/>
  <c r="BF95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H99" i="3"/>
  <c r="BD99" i="3"/>
  <c r="AZ99" i="3"/>
  <c r="AV99" i="3"/>
  <c r="AR99" i="3"/>
  <c r="AN99" i="3"/>
  <c r="AJ99" i="3"/>
  <c r="AF99" i="3"/>
  <c r="AB99" i="3"/>
  <c r="X99" i="3"/>
  <c r="T99" i="3"/>
  <c r="P99" i="3"/>
  <c r="BD43" i="3"/>
  <c r="X58" i="3"/>
  <c r="AN58" i="3"/>
  <c r="BD58" i="3"/>
  <c r="U59" i="3"/>
  <c r="AK59" i="3"/>
  <c r="BA59" i="3"/>
  <c r="T60" i="3"/>
  <c r="AJ60" i="3"/>
  <c r="AZ60" i="3"/>
  <c r="Q66" i="3"/>
  <c r="AG66" i="3"/>
  <c r="AW66" i="3"/>
  <c r="N67" i="3"/>
  <c r="AD67" i="3"/>
  <c r="AT67" i="3"/>
  <c r="Q75" i="3"/>
  <c r="AE75" i="3"/>
  <c r="AM75" i="3"/>
  <c r="AU75" i="3"/>
  <c r="BC75" i="3"/>
  <c r="N83" i="3"/>
  <c r="V83" i="3"/>
  <c r="AD83" i="3"/>
  <c r="AL83" i="3"/>
  <c r="AT83" i="3"/>
  <c r="BB83" i="3"/>
  <c r="N91" i="3"/>
  <c r="V91" i="3"/>
  <c r="AD91" i="3"/>
  <c r="AL91" i="3"/>
  <c r="AT91" i="3"/>
  <c r="BB91" i="3"/>
  <c r="S99" i="3"/>
  <c r="AA99" i="3"/>
  <c r="AI99" i="3"/>
  <c r="AQ99" i="3"/>
  <c r="AY99" i="3"/>
  <c r="BG99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AV43" i="3"/>
  <c r="P43" i="3"/>
  <c r="AZ43" i="3"/>
  <c r="AJ43" i="3"/>
  <c r="T43" i="3"/>
  <c r="BB43" i="3"/>
  <c r="AT43" i="3"/>
  <c r="AL43" i="3"/>
  <c r="AD43" i="3"/>
  <c r="V43" i="3"/>
  <c r="N43" i="3"/>
  <c r="BG43" i="3"/>
  <c r="BC43" i="3"/>
  <c r="AY43" i="3"/>
  <c r="AU43" i="3"/>
  <c r="AQ43" i="3"/>
  <c r="AM43" i="3"/>
  <c r="AI43" i="3"/>
  <c r="AE43" i="3"/>
  <c r="AA43" i="3"/>
  <c r="W43" i="3"/>
  <c r="S43" i="3"/>
  <c r="O43" i="3"/>
  <c r="BF58" i="3"/>
  <c r="AX58" i="3"/>
  <c r="AP58" i="3"/>
  <c r="AH58" i="3"/>
  <c r="Z58" i="3"/>
  <c r="R58" i="3"/>
  <c r="BI58" i="3"/>
  <c r="BE58" i="3"/>
  <c r="BA58" i="3"/>
  <c r="AW58" i="3"/>
  <c r="AS58" i="3"/>
  <c r="AO58" i="3"/>
  <c r="AK58" i="3"/>
  <c r="AG58" i="3"/>
  <c r="AC58" i="3"/>
  <c r="Y58" i="3"/>
  <c r="U58" i="3"/>
  <c r="Q58" i="3"/>
  <c r="M58" i="3"/>
  <c r="BC59" i="3"/>
  <c r="AU59" i="3"/>
  <c r="AM59" i="3"/>
  <c r="AE59" i="3"/>
  <c r="W59" i="3"/>
  <c r="O59" i="3"/>
  <c r="BF59" i="3"/>
  <c r="BB59" i="3"/>
  <c r="AX59" i="3"/>
  <c r="AT59" i="3"/>
  <c r="AP59" i="3"/>
  <c r="AL59" i="3"/>
  <c r="AH59" i="3"/>
  <c r="AD59" i="3"/>
  <c r="Z59" i="3"/>
  <c r="V59" i="3"/>
  <c r="R59" i="3"/>
  <c r="N59" i="3"/>
  <c r="BB60" i="3"/>
  <c r="AT60" i="3"/>
  <c r="AL60" i="3"/>
  <c r="AD60" i="3"/>
  <c r="V60" i="3"/>
  <c r="N60" i="3"/>
  <c r="BG60" i="3"/>
  <c r="BC60" i="3"/>
  <c r="AY60" i="3"/>
  <c r="AU60" i="3"/>
  <c r="AQ60" i="3"/>
  <c r="AM60" i="3"/>
  <c r="AI60" i="3"/>
  <c r="AE60" i="3"/>
  <c r="AA60" i="3"/>
  <c r="W60" i="3"/>
  <c r="S60" i="3"/>
  <c r="O60" i="3"/>
  <c r="BC66" i="3"/>
  <c r="AU66" i="3"/>
  <c r="AM66" i="3"/>
  <c r="AE66" i="3"/>
  <c r="W66" i="3"/>
  <c r="O66" i="3"/>
  <c r="BF66" i="3"/>
  <c r="BB66" i="3"/>
  <c r="AX66" i="3"/>
  <c r="AT66" i="3"/>
  <c r="AP66" i="3"/>
  <c r="AL66" i="3"/>
  <c r="AH66" i="3"/>
  <c r="AD66" i="3"/>
  <c r="Z66" i="3"/>
  <c r="V66" i="3"/>
  <c r="R66" i="3"/>
  <c r="N66" i="3"/>
  <c r="BD67" i="3"/>
  <c r="AV67" i="3"/>
  <c r="AN67" i="3"/>
  <c r="AF67" i="3"/>
  <c r="X67" i="3"/>
  <c r="P67" i="3"/>
  <c r="BG67" i="3"/>
  <c r="BC67" i="3"/>
  <c r="AY67" i="3"/>
  <c r="AU67" i="3"/>
  <c r="AQ67" i="3"/>
  <c r="AM67" i="3"/>
  <c r="AI67" i="3"/>
  <c r="AE67" i="3"/>
  <c r="AA67" i="3"/>
  <c r="W67" i="3"/>
  <c r="S67" i="3"/>
  <c r="O67" i="3"/>
  <c r="BF75" i="3"/>
  <c r="BB75" i="3"/>
  <c r="AX75" i="3"/>
  <c r="AT75" i="3"/>
  <c r="AP75" i="3"/>
  <c r="AL75" i="3"/>
  <c r="AH75" i="3"/>
  <c r="AD75" i="3"/>
  <c r="W75" i="3"/>
  <c r="O75" i="3"/>
  <c r="Z75" i="3"/>
  <c r="V75" i="3"/>
  <c r="R75" i="3"/>
  <c r="N75" i="3"/>
  <c r="BI83" i="3"/>
  <c r="BE83" i="3"/>
  <c r="BA83" i="3"/>
  <c r="AW83" i="3"/>
  <c r="AS83" i="3"/>
  <c r="AO83" i="3"/>
  <c r="AK83" i="3"/>
  <c r="AG83" i="3"/>
  <c r="AC83" i="3"/>
  <c r="Y83" i="3"/>
  <c r="U83" i="3"/>
  <c r="Q83" i="3"/>
  <c r="M83" i="3"/>
  <c r="BI91" i="3"/>
  <c r="BE91" i="3"/>
  <c r="BA91" i="3"/>
  <c r="AW91" i="3"/>
  <c r="AS91" i="3"/>
  <c r="AO91" i="3"/>
  <c r="AK91" i="3"/>
  <c r="AG91" i="3"/>
  <c r="AC91" i="3"/>
  <c r="Y91" i="3"/>
  <c r="U91" i="3"/>
  <c r="Q91" i="3"/>
  <c r="M91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BF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O99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BL21" i="3"/>
  <c r="R34" i="3"/>
  <c r="AP34" i="3"/>
  <c r="BH34" i="3"/>
  <c r="AZ34" i="3"/>
  <c r="AL34" i="3"/>
  <c r="V34" i="3"/>
  <c r="BI34" i="3"/>
  <c r="BE34" i="3"/>
  <c r="BA34" i="3"/>
  <c r="AV34" i="3"/>
  <c r="AN34" i="3"/>
  <c r="AF34" i="3"/>
  <c r="X34" i="3"/>
  <c r="P34" i="3"/>
  <c r="AU34" i="3"/>
  <c r="AQ34" i="3"/>
  <c r="AM34" i="3"/>
  <c r="AI34" i="3"/>
  <c r="AE34" i="3"/>
  <c r="AA34" i="3"/>
  <c r="W34" i="3"/>
  <c r="S34" i="3"/>
  <c r="O34" i="3"/>
  <c r="AT36" i="3"/>
  <c r="N36" i="3"/>
  <c r="AX36" i="3"/>
  <c r="AH36" i="3"/>
  <c r="R36" i="3"/>
  <c r="BD36" i="3"/>
  <c r="AV36" i="3"/>
  <c r="AN36" i="3"/>
  <c r="AF36" i="3"/>
  <c r="X36" i="3"/>
  <c r="P36" i="3"/>
  <c r="BG36" i="3"/>
  <c r="BC36" i="3"/>
  <c r="AY36" i="3"/>
  <c r="AU36" i="3"/>
  <c r="AQ36" i="3"/>
  <c r="AM36" i="3"/>
  <c r="AI36" i="3"/>
  <c r="AE36" i="3"/>
  <c r="AA36" i="3"/>
  <c r="W36" i="3"/>
  <c r="S36" i="3"/>
  <c r="O36" i="3"/>
  <c r="BL37" i="3"/>
  <c r="AT50" i="3"/>
  <c r="AD50" i="3"/>
  <c r="N50" i="3"/>
  <c r="BD50" i="3"/>
  <c r="AV50" i="3"/>
  <c r="AN50" i="3"/>
  <c r="AF50" i="3"/>
  <c r="X50" i="3"/>
  <c r="P50" i="3"/>
  <c r="BG50" i="3"/>
  <c r="BC50" i="3"/>
  <c r="AY50" i="3"/>
  <c r="AU50" i="3"/>
  <c r="AQ50" i="3"/>
  <c r="AM50" i="3"/>
  <c r="AI50" i="3"/>
  <c r="AE50" i="3"/>
  <c r="AA50" i="3"/>
  <c r="W50" i="3"/>
  <c r="S50" i="3"/>
  <c r="O50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O62" i="3"/>
  <c r="S62" i="3"/>
  <c r="W62" i="3"/>
  <c r="AA62" i="3"/>
  <c r="AE62" i="3"/>
  <c r="AI62" i="3"/>
  <c r="AM62" i="3"/>
  <c r="AQ62" i="3"/>
  <c r="AU62" i="3"/>
  <c r="AY62" i="3"/>
  <c r="BC62" i="3"/>
  <c r="BG62" i="3"/>
  <c r="M62" i="3"/>
  <c r="U62" i="3"/>
  <c r="AC62" i="3"/>
  <c r="AK62" i="3"/>
  <c r="AS62" i="3"/>
  <c r="BA62" i="3"/>
  <c r="BI62" i="3"/>
  <c r="Q62" i="3"/>
  <c r="Y62" i="3"/>
  <c r="AG62" i="3"/>
  <c r="AO62" i="3"/>
  <c r="AW62" i="3"/>
  <c r="BE62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F99" i="3"/>
  <c r="BB99" i="3"/>
  <c r="AX99" i="3"/>
  <c r="AT99" i="3"/>
  <c r="AP99" i="3"/>
  <c r="AL99" i="3"/>
  <c r="AH99" i="3"/>
  <c r="AD99" i="3"/>
  <c r="Z99" i="3"/>
  <c r="V99" i="3"/>
  <c r="R99" i="3"/>
  <c r="N99" i="3"/>
  <c r="X43" i="3"/>
  <c r="P58" i="3"/>
  <c r="AF58" i="3"/>
  <c r="AV58" i="3"/>
  <c r="M59" i="3"/>
  <c r="AC59" i="3"/>
  <c r="AS59" i="3"/>
  <c r="BI59" i="3"/>
  <c r="AB60" i="3"/>
  <c r="AR60" i="3"/>
  <c r="BH60" i="3"/>
  <c r="Y66" i="3"/>
  <c r="AO66" i="3"/>
  <c r="BE66" i="3"/>
  <c r="V67" i="3"/>
  <c r="AL67" i="3"/>
  <c r="BB67" i="3"/>
  <c r="Y75" i="3"/>
  <c r="AI75" i="3"/>
  <c r="AQ75" i="3"/>
  <c r="AY75" i="3"/>
  <c r="BG75" i="3"/>
  <c r="R83" i="3"/>
  <c r="Z83" i="3"/>
  <c r="AH83" i="3"/>
  <c r="AP83" i="3"/>
  <c r="AX83" i="3"/>
  <c r="BF83" i="3"/>
  <c r="R91" i="3"/>
  <c r="Z91" i="3"/>
  <c r="AH91" i="3"/>
  <c r="AP91" i="3"/>
  <c r="AX91" i="3"/>
  <c r="BF91" i="3"/>
  <c r="W99" i="3"/>
  <c r="AE99" i="3"/>
  <c r="AM99" i="3"/>
  <c r="AU99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L29" i="3"/>
  <c r="AF43" i="3"/>
  <c r="BH43" i="3"/>
  <c r="AR43" i="3"/>
  <c r="AB43" i="3"/>
  <c r="BF43" i="3"/>
  <c r="AX43" i="3"/>
  <c r="AP43" i="3"/>
  <c r="AH43" i="3"/>
  <c r="Z43" i="3"/>
  <c r="R43" i="3"/>
  <c r="BI43" i="3"/>
  <c r="BE43" i="3"/>
  <c r="BA43" i="3"/>
  <c r="AW43" i="3"/>
  <c r="AS43" i="3"/>
  <c r="AO43" i="3"/>
  <c r="AK43" i="3"/>
  <c r="AG43" i="3"/>
  <c r="AC43" i="3"/>
  <c r="Y43" i="3"/>
  <c r="U43" i="3"/>
  <c r="Q43" i="3"/>
  <c r="BB58" i="3"/>
  <c r="AT58" i="3"/>
  <c r="AL58" i="3"/>
  <c r="AD58" i="3"/>
  <c r="V58" i="3"/>
  <c r="N58" i="3"/>
  <c r="BG58" i="3"/>
  <c r="BC58" i="3"/>
  <c r="AY58" i="3"/>
  <c r="AU58" i="3"/>
  <c r="AQ58" i="3"/>
  <c r="AM58" i="3"/>
  <c r="AI58" i="3"/>
  <c r="AE58" i="3"/>
  <c r="AA58" i="3"/>
  <c r="W58" i="3"/>
  <c r="S58" i="3"/>
  <c r="BG59" i="3"/>
  <c r="AY59" i="3"/>
  <c r="AQ59" i="3"/>
  <c r="AI59" i="3"/>
  <c r="AA59" i="3"/>
  <c r="S59" i="3"/>
  <c r="BH59" i="3"/>
  <c r="BD59" i="3"/>
  <c r="AZ59" i="3"/>
  <c r="AV59" i="3"/>
  <c r="AR59" i="3"/>
  <c r="AN59" i="3"/>
  <c r="AJ59" i="3"/>
  <c r="AF59" i="3"/>
  <c r="AB59" i="3"/>
  <c r="X59" i="3"/>
  <c r="T59" i="3"/>
  <c r="BF60" i="3"/>
  <c r="AX60" i="3"/>
  <c r="AP60" i="3"/>
  <c r="AH60" i="3"/>
  <c r="Z60" i="3"/>
  <c r="R60" i="3"/>
  <c r="BI60" i="3"/>
  <c r="BE60" i="3"/>
  <c r="BA60" i="3"/>
  <c r="AW60" i="3"/>
  <c r="AS60" i="3"/>
  <c r="AO60" i="3"/>
  <c r="AK60" i="3"/>
  <c r="AG60" i="3"/>
  <c r="AC60" i="3"/>
  <c r="Y60" i="3"/>
  <c r="U60" i="3"/>
  <c r="Q60" i="3"/>
  <c r="BG66" i="3"/>
  <c r="AY66" i="3"/>
  <c r="AQ66" i="3"/>
  <c r="AI66" i="3"/>
  <c r="AA66" i="3"/>
  <c r="S66" i="3"/>
  <c r="BH66" i="3"/>
  <c r="BD66" i="3"/>
  <c r="AZ66" i="3"/>
  <c r="AV66" i="3"/>
  <c r="AR66" i="3"/>
  <c r="AN66" i="3"/>
  <c r="AJ66" i="3"/>
  <c r="AF66" i="3"/>
  <c r="AB66" i="3"/>
  <c r="X66" i="3"/>
  <c r="T66" i="3"/>
  <c r="BH67" i="3"/>
  <c r="AZ67" i="3"/>
  <c r="AR67" i="3"/>
  <c r="AJ67" i="3"/>
  <c r="AB67" i="3"/>
  <c r="T67" i="3"/>
  <c r="BI67" i="3"/>
  <c r="BE67" i="3"/>
  <c r="BA67" i="3"/>
  <c r="AW67" i="3"/>
  <c r="AS67" i="3"/>
  <c r="AO67" i="3"/>
  <c r="AK67" i="3"/>
  <c r="AG67" i="3"/>
  <c r="AC67" i="3"/>
  <c r="Y67" i="3"/>
  <c r="U67" i="3"/>
  <c r="Q67" i="3"/>
  <c r="BH75" i="3"/>
  <c r="BD75" i="3"/>
  <c r="AZ75" i="3"/>
  <c r="AV75" i="3"/>
  <c r="AR75" i="3"/>
  <c r="AN75" i="3"/>
  <c r="AJ75" i="3"/>
  <c r="AF75" i="3"/>
  <c r="AA75" i="3"/>
  <c r="S75" i="3"/>
  <c r="AB75" i="3"/>
  <c r="X75" i="3"/>
  <c r="T75" i="3"/>
  <c r="BG83" i="3"/>
  <c r="BC83" i="3"/>
  <c r="AY83" i="3"/>
  <c r="AU83" i="3"/>
  <c r="AQ83" i="3"/>
  <c r="AM83" i="3"/>
  <c r="AI83" i="3"/>
  <c r="AE83" i="3"/>
  <c r="AA83" i="3"/>
  <c r="W83" i="3"/>
  <c r="S83" i="3"/>
  <c r="BG91" i="3"/>
  <c r="BC91" i="3"/>
  <c r="AY91" i="3"/>
  <c r="AU91" i="3"/>
  <c r="AQ91" i="3"/>
  <c r="AM91" i="3"/>
  <c r="AI91" i="3"/>
  <c r="AE91" i="3"/>
  <c r="AA91" i="3"/>
  <c r="W91" i="3"/>
  <c r="S91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N61" i="3" l="1"/>
  <c r="BM21" i="3"/>
  <c r="BN20" i="3"/>
  <c r="BJ44" i="3"/>
  <c r="BL61" i="3"/>
  <c r="BL45" i="3"/>
  <c r="BN29" i="3"/>
  <c r="BK44" i="3"/>
  <c r="BM53" i="3"/>
  <c r="BM45" i="3"/>
  <c r="BK45" i="3"/>
  <c r="BJ61" i="3"/>
  <c r="BL44" i="3"/>
  <c r="BK53" i="3"/>
  <c r="BN53" i="3"/>
  <c r="BJ29" i="3"/>
  <c r="BK61" i="3"/>
  <c r="BM61" i="3"/>
  <c r="BM44" i="3"/>
  <c r="BM29" i="3"/>
  <c r="BN45" i="3"/>
  <c r="BJ45" i="3"/>
  <c r="BJ53" i="3"/>
  <c r="BK29" i="3"/>
  <c r="BN44" i="3"/>
  <c r="BK75" i="3"/>
  <c r="BM50" i="3"/>
  <c r="BM36" i="3"/>
  <c r="BL34" i="3"/>
  <c r="BN11" i="3"/>
  <c r="BL27" i="3"/>
  <c r="BK18" i="3"/>
  <c r="BM11" i="3"/>
  <c r="BM14" i="3"/>
  <c r="BL10" i="3"/>
  <c r="BM91" i="3"/>
  <c r="BM27" i="3"/>
  <c r="BL50" i="3"/>
  <c r="BL36" i="3"/>
  <c r="BM34" i="3"/>
  <c r="BL11" i="3"/>
  <c r="BJ10" i="3"/>
  <c r="BN66" i="3"/>
  <c r="BL58" i="3"/>
  <c r="BM19" i="3"/>
  <c r="BL40" i="3"/>
  <c r="BK22" i="3"/>
  <c r="BN13" i="3"/>
  <c r="BL13" i="3"/>
  <c r="BK11" i="3"/>
  <c r="BM9" i="3"/>
  <c r="BL14" i="3"/>
  <c r="BM12" i="3"/>
  <c r="BM10" i="3"/>
  <c r="BK10" i="3"/>
  <c r="BN10" i="3"/>
  <c r="BM83" i="3"/>
  <c r="BM59" i="3"/>
  <c r="BM58" i="3"/>
  <c r="BJ27" i="3"/>
  <c r="BM75" i="3"/>
  <c r="BN99" i="3"/>
  <c r="BN15" i="3"/>
  <c r="BL15" i="3"/>
  <c r="BK62" i="3"/>
  <c r="BL62" i="3"/>
  <c r="BN62" i="3"/>
  <c r="BJ62" i="3"/>
  <c r="BJ36" i="3"/>
  <c r="BK13" i="3"/>
  <c r="BM13" i="3"/>
  <c r="BJ9" i="3"/>
  <c r="BK12" i="3"/>
  <c r="BN12" i="3"/>
  <c r="BN83" i="3"/>
  <c r="BK83" i="3"/>
  <c r="BM67" i="3"/>
  <c r="BL60" i="3"/>
  <c r="BJ60" i="3"/>
  <c r="BN60" i="3"/>
  <c r="BJ59" i="3"/>
  <c r="BL59" i="3"/>
  <c r="BN58" i="3"/>
  <c r="BK58" i="3"/>
  <c r="BL43" i="3"/>
  <c r="BJ43" i="3"/>
  <c r="BN43" i="3"/>
  <c r="BJ95" i="3"/>
  <c r="BM95" i="3"/>
  <c r="BL95" i="3"/>
  <c r="BN87" i="3"/>
  <c r="BJ79" i="3"/>
  <c r="BM79" i="3"/>
  <c r="BL79" i="3"/>
  <c r="BN71" i="3"/>
  <c r="BK71" i="3"/>
  <c r="BL63" i="3"/>
  <c r="BM63" i="3"/>
  <c r="BN34" i="3"/>
  <c r="BK34" i="3"/>
  <c r="BK20" i="3"/>
  <c r="BM20" i="3"/>
  <c r="BM57" i="3"/>
  <c r="BL57" i="3"/>
  <c r="BK56" i="3"/>
  <c r="BL54" i="3"/>
  <c r="BJ47" i="3"/>
  <c r="BM47" i="3"/>
  <c r="BL47" i="3"/>
  <c r="BJ41" i="3"/>
  <c r="BL41" i="3"/>
  <c r="BM39" i="3"/>
  <c r="BK32" i="3"/>
  <c r="BM30" i="3"/>
  <c r="BL30" i="3"/>
  <c r="BJ25" i="3"/>
  <c r="BN25" i="3"/>
  <c r="BK25" i="3"/>
  <c r="BJ23" i="3"/>
  <c r="BM23" i="3"/>
  <c r="BL23" i="3"/>
  <c r="BL18" i="3"/>
  <c r="BM92" i="3"/>
  <c r="BN92" i="3"/>
  <c r="BK92" i="3"/>
  <c r="BL92" i="3"/>
  <c r="BJ92" i="3"/>
  <c r="BK72" i="3"/>
  <c r="BJ93" i="3"/>
  <c r="BM93" i="3"/>
  <c r="BL93" i="3"/>
  <c r="BN85" i="3"/>
  <c r="BK85" i="3"/>
  <c r="BM77" i="3"/>
  <c r="BJ77" i="3"/>
  <c r="BK69" i="3"/>
  <c r="BN69" i="3"/>
  <c r="BJ69" i="3"/>
  <c r="BK68" i="3"/>
  <c r="BN68" i="3"/>
  <c r="BL68" i="3"/>
  <c r="BJ68" i="3"/>
  <c r="BJ98" i="3"/>
  <c r="BK98" i="3"/>
  <c r="BN98" i="3"/>
  <c r="BL90" i="3"/>
  <c r="BM82" i="3"/>
  <c r="BN82" i="3"/>
  <c r="BK82" i="3"/>
  <c r="BJ82" i="3"/>
  <c r="BM74" i="3"/>
  <c r="BL74" i="3"/>
  <c r="BL100" i="3"/>
  <c r="BM100" i="3"/>
  <c r="BJ100" i="3"/>
  <c r="BN100" i="3"/>
  <c r="BK100" i="3"/>
  <c r="BK89" i="3"/>
  <c r="BN89" i="3"/>
  <c r="BM65" i="3"/>
  <c r="BL65" i="3"/>
  <c r="BJ65" i="3"/>
  <c r="BK64" i="3"/>
  <c r="BL64" i="3"/>
  <c r="BN64" i="3"/>
  <c r="BJ64" i="3"/>
  <c r="BL94" i="3"/>
  <c r="BM78" i="3"/>
  <c r="BN78" i="3"/>
  <c r="BK78" i="3"/>
  <c r="BJ78" i="3"/>
  <c r="BN55" i="3"/>
  <c r="BK55" i="3"/>
  <c r="BL51" i="3"/>
  <c r="BM49" i="3"/>
  <c r="BL49" i="3"/>
  <c r="BK48" i="3"/>
  <c r="BN46" i="3"/>
  <c r="BJ46" i="3"/>
  <c r="BM46" i="3"/>
  <c r="BL46" i="3"/>
  <c r="BL42" i="3"/>
  <c r="BK40" i="3"/>
  <c r="BN40" i="3"/>
  <c r="BJ40" i="3"/>
  <c r="BM38" i="3"/>
  <c r="BL38" i="3"/>
  <c r="BM35" i="3"/>
  <c r="BJ33" i="3"/>
  <c r="BN33" i="3"/>
  <c r="BK33" i="3"/>
  <c r="BJ31" i="3"/>
  <c r="BM31" i="3"/>
  <c r="BL31" i="3"/>
  <c r="BK28" i="3"/>
  <c r="BN28" i="3"/>
  <c r="BL28" i="3"/>
  <c r="BJ28" i="3"/>
  <c r="BM26" i="3"/>
  <c r="BK24" i="3"/>
  <c r="BL22" i="3"/>
  <c r="BL19" i="3"/>
  <c r="BK19" i="3"/>
  <c r="BJ81" i="3"/>
  <c r="BM81" i="3"/>
  <c r="BL81" i="3"/>
  <c r="BN73" i="3"/>
  <c r="BK73" i="3"/>
  <c r="BL86" i="3"/>
  <c r="BK70" i="3"/>
  <c r="BJ14" i="3"/>
  <c r="BK14" i="3"/>
  <c r="BN14" i="3"/>
  <c r="BJ12" i="3"/>
  <c r="BM66" i="3"/>
  <c r="BK66" i="3"/>
  <c r="BJ58" i="3"/>
  <c r="BJ99" i="3"/>
  <c r="BL91" i="3"/>
  <c r="BL83" i="3"/>
  <c r="BK59" i="3"/>
  <c r="BN59" i="3"/>
  <c r="BM15" i="3"/>
  <c r="BJ15" i="3"/>
  <c r="BK15" i="3"/>
  <c r="BM62" i="3"/>
  <c r="BJ50" i="3"/>
  <c r="BJ13" i="3"/>
  <c r="BJ11" i="3"/>
  <c r="BK9" i="3"/>
  <c r="BN9" i="3"/>
  <c r="BL9" i="3"/>
  <c r="BL99" i="3"/>
  <c r="BL12" i="3"/>
  <c r="BK91" i="3"/>
  <c r="BN91" i="3"/>
  <c r="BJ75" i="3"/>
  <c r="BL75" i="3"/>
  <c r="BL67" i="3"/>
  <c r="BK67" i="3"/>
  <c r="BJ66" i="3"/>
  <c r="BL66" i="3"/>
  <c r="BM60" i="3"/>
  <c r="BM43" i="3"/>
  <c r="BK43" i="3"/>
  <c r="BN27" i="3"/>
  <c r="BK27" i="3"/>
  <c r="BK99" i="3"/>
  <c r="BM99" i="3"/>
  <c r="BJ91" i="3"/>
  <c r="BJ83" i="3"/>
  <c r="BJ67" i="3"/>
  <c r="BN67" i="3"/>
  <c r="BK16" i="3"/>
  <c r="BN16" i="3"/>
  <c r="BM16" i="3"/>
  <c r="BL16" i="3"/>
  <c r="BJ16" i="3"/>
  <c r="BK95" i="3"/>
  <c r="BN95" i="3"/>
  <c r="BJ87" i="3"/>
  <c r="BK87" i="3"/>
  <c r="BM87" i="3"/>
  <c r="BL87" i="3"/>
  <c r="BN79" i="3"/>
  <c r="BK79" i="3"/>
  <c r="BJ71" i="3"/>
  <c r="BM71" i="3"/>
  <c r="BL71" i="3"/>
  <c r="BN63" i="3"/>
  <c r="BK63" i="3"/>
  <c r="BJ63" i="3"/>
  <c r="BN50" i="3"/>
  <c r="BK50" i="3"/>
  <c r="BK36" i="3"/>
  <c r="BN36" i="3"/>
  <c r="BJ34" i="3"/>
  <c r="BL20" i="3"/>
  <c r="BN75" i="3"/>
  <c r="BJ57" i="3"/>
  <c r="BN57" i="3"/>
  <c r="BK57" i="3"/>
  <c r="BN56" i="3"/>
  <c r="BJ56" i="3"/>
  <c r="BM56" i="3"/>
  <c r="BL56" i="3"/>
  <c r="BM54" i="3"/>
  <c r="BK54" i="3"/>
  <c r="BN54" i="3"/>
  <c r="BJ54" i="3"/>
  <c r="BN47" i="3"/>
  <c r="BK47" i="3"/>
  <c r="BN41" i="3"/>
  <c r="BK41" i="3"/>
  <c r="BM41" i="3"/>
  <c r="BN39" i="3"/>
  <c r="BK39" i="3"/>
  <c r="BL39" i="3"/>
  <c r="BJ39" i="3"/>
  <c r="BN32" i="3"/>
  <c r="BJ32" i="3"/>
  <c r="BM32" i="3"/>
  <c r="BL32" i="3"/>
  <c r="BN30" i="3"/>
  <c r="BJ30" i="3"/>
  <c r="BK30" i="3"/>
  <c r="BM25" i="3"/>
  <c r="BL25" i="3"/>
  <c r="BN23" i="3"/>
  <c r="BK23" i="3"/>
  <c r="BM18" i="3"/>
  <c r="BJ18" i="3"/>
  <c r="BM96" i="3"/>
  <c r="BN96" i="3"/>
  <c r="BK96" i="3"/>
  <c r="BL96" i="3"/>
  <c r="BJ96" i="3"/>
  <c r="BN72" i="3"/>
  <c r="BJ72" i="3"/>
  <c r="BM72" i="3"/>
  <c r="BL72" i="3"/>
  <c r="BK93" i="3"/>
  <c r="BN93" i="3"/>
  <c r="BJ85" i="3"/>
  <c r="BM85" i="3"/>
  <c r="BL85" i="3"/>
  <c r="BK77" i="3"/>
  <c r="BN77" i="3"/>
  <c r="BL77" i="3"/>
  <c r="BM69" i="3"/>
  <c r="BL69" i="3"/>
  <c r="BM88" i="3"/>
  <c r="BK88" i="3"/>
  <c r="BN88" i="3"/>
  <c r="BL88" i="3"/>
  <c r="BJ88" i="3"/>
  <c r="BM68" i="3"/>
  <c r="BM98" i="3"/>
  <c r="BL98" i="3"/>
  <c r="BM90" i="3"/>
  <c r="BN90" i="3"/>
  <c r="BK90" i="3"/>
  <c r="BJ90" i="3"/>
  <c r="BL82" i="3"/>
  <c r="BK74" i="3"/>
  <c r="BN74" i="3"/>
  <c r="BJ74" i="3"/>
  <c r="BM84" i="3"/>
  <c r="BN84" i="3"/>
  <c r="BK84" i="3"/>
  <c r="BL84" i="3"/>
  <c r="BJ84" i="3"/>
  <c r="BJ89" i="3"/>
  <c r="BM89" i="3"/>
  <c r="BL89" i="3"/>
  <c r="BN65" i="3"/>
  <c r="BK65" i="3"/>
  <c r="BM64" i="3"/>
  <c r="BM94" i="3"/>
  <c r="BN94" i="3"/>
  <c r="BK94" i="3"/>
  <c r="BJ94" i="3"/>
  <c r="BL78" i="3"/>
  <c r="BJ19" i="3"/>
  <c r="BN18" i="3"/>
  <c r="BJ55" i="3"/>
  <c r="BM55" i="3"/>
  <c r="BL55" i="3"/>
  <c r="BM51" i="3"/>
  <c r="BK51" i="3"/>
  <c r="BN51" i="3"/>
  <c r="BJ51" i="3"/>
  <c r="BJ49" i="3"/>
  <c r="BN49" i="3"/>
  <c r="BK49" i="3"/>
  <c r="BN48" i="3"/>
  <c r="BJ48" i="3"/>
  <c r="BM48" i="3"/>
  <c r="BL48" i="3"/>
  <c r="BK46" i="3"/>
  <c r="BM42" i="3"/>
  <c r="BN42" i="3"/>
  <c r="BK42" i="3"/>
  <c r="BJ42" i="3"/>
  <c r="BM40" i="3"/>
  <c r="BK38" i="3"/>
  <c r="BN38" i="3"/>
  <c r="BJ38" i="3"/>
  <c r="BN35" i="3"/>
  <c r="BK35" i="3"/>
  <c r="BJ35" i="3"/>
  <c r="BL35" i="3"/>
  <c r="BM33" i="3"/>
  <c r="BL33" i="3"/>
  <c r="BN31" i="3"/>
  <c r="BK31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BM80" i="3"/>
  <c r="BN80" i="3"/>
  <c r="BK80" i="3"/>
  <c r="BL80" i="3"/>
  <c r="BJ80" i="3"/>
  <c r="BJ97" i="3"/>
  <c r="BK97" i="3"/>
  <c r="BM97" i="3"/>
  <c r="BN97" i="3"/>
  <c r="BL97" i="3"/>
  <c r="BN81" i="3"/>
  <c r="BK81" i="3"/>
  <c r="BJ73" i="3"/>
  <c r="BM73" i="3"/>
  <c r="BL73" i="3"/>
  <c r="BM76" i="3"/>
  <c r="BN76" i="3"/>
  <c r="BK76" i="3"/>
  <c r="BL76" i="3"/>
  <c r="BJ76" i="3"/>
  <c r="BM86" i="3"/>
  <c r="BN86" i="3"/>
  <c r="BK86" i="3"/>
  <c r="BJ86" i="3"/>
  <c r="BN70" i="3"/>
  <c r="BJ70" i="3"/>
  <c r="BM70" i="3"/>
  <c r="BL70" i="3"/>
  <c r="BK60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<sst xmlns="http://schemas.openxmlformats.org/spreadsheetml/2006/main" count="3417" uniqueCount="500">
  <si>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</si>
  <si>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</si>
  <si>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</si>
  <si>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</si>
  <si>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</si>
  <si>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</si>
  <si>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</si>
  <si>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</si>
  <si>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</si>
  <si>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</si>
  <si>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</si>
  <si>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</si>
  <si>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</si>
  <si>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</si>
  <si>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</si>
  <si>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</si>
  <si>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</si>
  <si>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</si>
  <si>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</si>
  <si>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</si>
  <si>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</si>
  <si>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</si>
  <si>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</si>
  <si>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</si>
  <si>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</si>
  <si>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</si>
  <si>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</si>
  <si>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</si>
  <si>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</si>
  <si>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</si>
  <si>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</si>
  <si>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</si>
  <si>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</si>
  <si>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</si>
  <si>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</si>
  <si>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</si>
  <si>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</si>
  <si>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</si>
  <si>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</si>
  <si>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</si>
  <si>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</si>
  <si>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</si>
  <si>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</si>
  <si>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</si>
  <si>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</si>
  <si>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</si>
  <si>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</si>
  <si>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</si>
  <si>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</si>
  <si>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</si>
  <si>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</si>
  <si>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</si>
  <si>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</si>
  <si>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</si>
  <si>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</si>
  <si>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</si>
  <si>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</si>
  <si>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</si>
  <si>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</si>
  <si>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</si>
  <si>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</si>
  <si>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</si>
  <si>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</si>
  <si>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</si>
  <si>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</si>
  <si>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</si>
  <si>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</si>
  <si>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</si>
  <si>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</si>
  <si>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</si>
  <si>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</si>
  <si>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</si>
  <si>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</si>
  <si>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</si>
  <si>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</si>
  <si>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</si>
  <si>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</si>
  <si>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</si>
  <si>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</si>
  <si>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</si>
  <si>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</si>
  <si>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</si>
  <si>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</si>
  <si>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</si>
  <si>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</si>
  <si>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</si>
  <si>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</si>
  <si>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</si>
  <si>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</si>
  <si>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</si>
  <si>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</si>
  <si>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</si>
  <si>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</si>
  <si>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</si>
  <si>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</si>
  <si>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</si>
  <si>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</si>
  <si>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</si>
  <si>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</si>
  <si>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</si>
  <si>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</si>
  <si>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</si>
  <si>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</si>
  <si>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</si>
  <si>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</si>
  <si>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</si>
  <si>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</si>
  <si>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</si>
  <si>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</si>
  <si>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</si>
  <si>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</si>
  <si>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</si>
  <si>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</si>
  <si>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</si>
  <si>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</si>
  <si>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</si>
  <si>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</si>
  <si>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</si>
  <si>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</si>
  <si>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</si>
  <si>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</si>
  <si>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</si>
  <si>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</si>
  <si>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</si>
  <si>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</si>
  <si>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</si>
  <si>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</si>
  <si>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</si>
  <si>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</si>
  <si>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</si>
  <si>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</si>
  <si>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</si>
  <si>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</si>
  <si>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</si>
  <si>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</si>
  <si>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</si>
  <si>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</si>
  <si>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</si>
  <si>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</si>
  <si>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</si>
  <si>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</si>
  <si>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</si>
  <si>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</si>
  <si>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</si>
  <si>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</si>
  <si>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</si>
  <si>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</si>
  <si>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</si>
  <si>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</si>
  <si>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</si>
  <si>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</si>
  <si>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</si>
  <si>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</si>
  <si>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</si>
  <si>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</si>
  <si>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</si>
  <si>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</si>
  <si>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</si>
  <si>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</si>
  <si>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</si>
  <si>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</si>
  <si>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</si>
  <si>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</si>
  <si>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</si>
  <si>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</si>
  <si>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</si>
  <si>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</si>
  <si>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</si>
  <si>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</si>
  <si>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</si>
  <si>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</si>
  <si>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</si>
  <si>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</si>
  <si>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</si>
  <si>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</si>
  <si>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</si>
  <si>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</si>
  <si>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</si>
  <si>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</si>
  <si>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</si>
  <si>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</si>
  <si>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</si>
  <si>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</si>
  <si>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</si>
  <si>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</si>
  <si>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</si>
  <si>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</si>
  <si>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</si>
  <si>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</si>
  <si>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</si>
  <si>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</si>
  <si>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</si>
  <si>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</si>
  <si>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</si>
  <si>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</si>
  <si>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</si>
  <si>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</si>
  <si>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</si>
  <si>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</si>
  <si>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</si>
  <si>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</si>
  <si>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</si>
  <si>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</si>
  <si>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</si>
  <si>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</si>
  <si>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</si>
  <si>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</si>
  <si>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</si>
  <si>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</si>
  <si>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</si>
  <si>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</si>
  <si>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</si>
  <si>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</si>
  <si>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</si>
  <si>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</si>
  <si>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</si>
  <si>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</si>
  <si>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</si>
  <si>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</si>
  <si>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</si>
  <si>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</si>
  <si>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</si>
  <si>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</si>
  <si>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</si>
  <si>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</si>
  <si>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</si>
  <si>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</si>
  <si>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</si>
  <si>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</si>
  <si>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</si>
  <si>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</si>
  <si>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</si>
  <si>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</si>
  <si>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</si>
  <si>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</si>
  <si>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</si>
  <si>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</si>
  <si>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</si>
  <si>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</si>
  <si>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</si>
  <si>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</si>
  <si>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</si>
  <si>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</si>
  <si>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</si>
  <si>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</si>
  <si>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</si>
  <si>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</si>
  <si>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</si>
  <si>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</si>
  <si>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</si>
  <si>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</si>
  <si>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</si>
  <si>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</si>
  <si>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</si>
  <si>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</si>
  <si>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</si>
  <si>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</si>
  <si>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</si>
  <si>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</si>
  <si>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</si>
  <si>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</si>
  <si>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</si>
  <si>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</si>
  <si>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</si>
  <si>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</si>
  <si>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</si>
  <si>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</si>
  <si>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</si>
  <si>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</si>
  <si>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</si>
  <si>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</si>
  <si>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</si>
  <si>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</si>
  <si>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</si>
  <si>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</si>
  <si>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</si>
  <si>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</si>
  <si>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</si>
  <si>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</si>
  <si>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</si>
  <si>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</si>
  <si>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</si>
  <si>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</si>
  <si>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</si>
  <si>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</si>
  <si>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</si>
  <si>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</si>
  <si>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</si>
  <si>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</si>
  <si>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</si>
  <si>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</si>
  <si>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</si>
  <si>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</si>
  <si>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</si>
  <si>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</si>
  <si>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</si>
  <si>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</si>
  <si>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</si>
  <si>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</si>
  <si>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</si>
  <si>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</si>
  <si>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</si>
  <si>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</si>
  <si>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</si>
  <si>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</si>
  <si>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</si>
  <si>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</si>
  <si>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</si>
  <si>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</si>
  <si>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</si>
  <si>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</si>
  <si>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</si>
  <si>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</si>
  <si>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</si>
  <si>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</si>
  <si>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</si>
  <si>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</si>
  <si>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</si>
  <si>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</si>
  <si>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</si>
  <si>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</si>
  <si>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</si>
  <si>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</si>
  <si>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</si>
  <si>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</si>
  <si>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</si>
  <si>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</si>
  <si>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</si>
  <si>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</si>
  <si>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</si>
  <si>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</si>
  <si>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</si>
  <si>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</si>
  <si>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</si>
  <si>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</si>
  <si>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</si>
  <si>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</si>
  <si>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</si>
  <si>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</si>
  <si>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</si>
  <si>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</si>
  <si>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</si>
  <si>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</si>
  <si>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</si>
  <si>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</si>
  <si>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</si>
  <si>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</si>
  <si>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</si>
  <si>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</si>
  <si>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</si>
  <si>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</si>
  <si>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</si>
  <si>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</si>
  <si>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</si>
  <si>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</si>
  <si>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</si>
  <si>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</si>
  <si>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</si>
  <si>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</si>
  <si>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</si>
  <si>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</si>
  <si>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</si>
  <si>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</si>
  <si>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</si>
  <si>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</si>
  <si>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</si>
  <si>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</si>
  <si>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</si>
  <si>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</si>
  <si>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</si>
  <si>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</si>
  <si>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</si>
  <si>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</si>
  <si>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</si>
  <si>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</si>
  <si>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</si>
  <si>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</si>
  <si>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</si>
  <si>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</si>
  <si>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</si>
  <si>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</si>
  <si>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</si>
  <si>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</si>
  <si>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</si>
  <si>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</si>
  <si>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</si>
  <si>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</si>
  <si>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</si>
  <si>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</si>
  <si>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</si>
  <si>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</si>
  <si>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</si>
  <si>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</si>
  <si>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</si>
  <si>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</si>
  <si>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</si>
  <si>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</si>
  <si>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</si>
  <si>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</si>
  <si>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</si>
  <si>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</si>
  <si>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</si>
  <si>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</si>
  <si>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</si>
  <si>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</si>
  <si>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</si>
  <si>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</si>
  <si>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</si>
  <si>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</si>
  <si>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</si>
  <si>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</si>
  <si>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</si>
  <si>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</si>
  <si>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</si>
  <si>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</si>
  <si>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</si>
  <si>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</si>
  <si>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</si>
  <si>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</si>
  <si>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</si>
  <si>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</si>
  <si>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</si>
  <si>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</si>
  <si>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</si>
  <si>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</si>
  <si>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</si>
  <si>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</si>
  <si>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</si>
  <si>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</si>
  <si>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</si>
  <si>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</si>
  <si>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</si>
  <si>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</si>
  <si>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</si>
  <si>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</si>
  <si>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</si>
  <si>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</si>
  <si>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</si>
  <si>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</si>
  <si>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</si>
  <si>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</si>
  <si>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</si>
  <si>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</si>
  <si>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</si>
  <si>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</si>
  <si>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</si>
  <si>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</si>
  <si>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</si>
  <si>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</si>
  <si>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</si>
  <si>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</si>
  <si>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</si>
  <si>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</si>
  <si>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</si>
  <si>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</si>
  <si>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</si>
  <si>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</si>
  <si>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</si>
  <si>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</si>
  <si>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</si>
  <si>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</si>
  <si>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</si>
  <si>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</si>
  <si>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</si>
  <si>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</si>
  <si>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</si>
  <si>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</si>
  <si>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</si>
  <si>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</si>
  <si>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</si>
  <si>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</si>
  <si>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</si>
  <si>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</si>
  <si>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</si>
  <si>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</si>
  <si>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</si>
  <si>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</si>
  <si>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</si>
  <si>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</si>
  <si>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</si>
  <si>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</si>
  <si>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</si>
  <si>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</si>
  <si>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</si>
  <si>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</si>
  <si>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</si>
  <si>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</si>
  <si>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</si>
  <si>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</si>
  <si>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</si>
  <si>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</si>
  <si>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</si>
  <si>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</si>
  <si>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13/04/2021</t>
  </si>
  <si>
    <t>14/04/2021</t>
  </si>
  <si>
    <t>15/04/2021</t>
  </si>
  <si>
    <t>16/04/2021</t>
  </si>
  <si>
    <t>17/04/2021</t>
  </si>
  <si>
    <t>18/04/2021</t>
  </si>
  <si>
    <t>19/04/2021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</si>
</sst>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33" borderId="0" xfId="0" applyNumberFormat="1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80" zoomScaleNormal="80" workbookViewId="0">
      <selection activeCell="A2" sqref="A2:E405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1.5424836601307199</v>
      </c>
      <c r="D2">
        <v>0.95</v>
      </c>
      <c r="E2">
        <v>0.45</v>
      </c>
    </row>
    <row r="3" spans="1:5" x14ac:dyDescent="0.25">
      <c r="A3" t="s">
        <v>10</v>
      </c>
      <c r="B3" t="s">
        <v>241</v>
      </c>
      <c r="C3">
        <v>1.5424836601307199</v>
      </c>
      <c r="D3">
        <v>1.1399999999999999</v>
      </c>
      <c r="E3">
        <v>1.02</v>
      </c>
    </row>
    <row r="4" spans="1:5" x14ac:dyDescent="0.25">
      <c r="A4" t="s">
        <v>10</v>
      </c>
      <c r="B4" t="s">
        <v>244</v>
      </c>
      <c r="C4">
        <v>1.5424836601307199</v>
      </c>
      <c r="D4">
        <v>1.22</v>
      </c>
      <c r="E4">
        <v>1.18</v>
      </c>
    </row>
    <row r="5" spans="1:5" x14ac:dyDescent="0.25">
      <c r="A5" t="s">
        <v>10</v>
      </c>
      <c r="B5" t="s">
        <v>242</v>
      </c>
      <c r="C5">
        <v>1.5424836601307199</v>
      </c>
      <c r="D5">
        <v>0.95</v>
      </c>
      <c r="E5">
        <v>1.06</v>
      </c>
    </row>
    <row r="6" spans="1:5" x14ac:dyDescent="0.25">
      <c r="A6" t="s">
        <v>10</v>
      </c>
      <c r="B6" t="s">
        <v>49</v>
      </c>
      <c r="C6">
        <v>1.5424836601307199</v>
      </c>
      <c r="D6">
        <v>0.69</v>
      </c>
      <c r="E6">
        <v>0.65</v>
      </c>
    </row>
    <row r="7" spans="1:5" x14ac:dyDescent="0.25">
      <c r="A7" t="s">
        <v>10</v>
      </c>
      <c r="B7" t="s">
        <v>245</v>
      </c>
      <c r="C7">
        <v>1.5424836601307199</v>
      </c>
      <c r="D7">
        <v>1.3</v>
      </c>
      <c r="E7">
        <v>0.61</v>
      </c>
    </row>
    <row r="8" spans="1:5" x14ac:dyDescent="0.25">
      <c r="A8" t="s">
        <v>10</v>
      </c>
      <c r="B8" t="s">
        <v>11</v>
      </c>
      <c r="C8">
        <v>1.5424836601307199</v>
      </c>
      <c r="D8">
        <v>0.92</v>
      </c>
      <c r="E8">
        <v>1.22</v>
      </c>
    </row>
    <row r="9" spans="1:5" x14ac:dyDescent="0.25">
      <c r="A9" t="s">
        <v>10</v>
      </c>
      <c r="B9" t="s">
        <v>46</v>
      </c>
      <c r="C9">
        <v>1.5424836601307199</v>
      </c>
      <c r="D9">
        <v>1.45</v>
      </c>
      <c r="E9">
        <v>0.81</v>
      </c>
    </row>
    <row r="10" spans="1:5" x14ac:dyDescent="0.25">
      <c r="A10" t="s">
        <v>10</v>
      </c>
      <c r="B10" t="s">
        <v>240</v>
      </c>
      <c r="C10">
        <v>1.5424836601307199</v>
      </c>
      <c r="D10">
        <v>1.1100000000000001</v>
      </c>
      <c r="E10">
        <v>0.86</v>
      </c>
    </row>
    <row r="11" spans="1:5" x14ac:dyDescent="0.25">
      <c r="A11" t="s">
        <v>10</v>
      </c>
      <c r="B11" t="s">
        <v>44</v>
      </c>
      <c r="C11">
        <v>1.5424836601307199</v>
      </c>
      <c r="D11">
        <v>0.92</v>
      </c>
      <c r="E11">
        <v>1.43</v>
      </c>
    </row>
    <row r="12" spans="1:5" x14ac:dyDescent="0.25">
      <c r="A12" t="s">
        <v>10</v>
      </c>
      <c r="B12" t="s">
        <v>50</v>
      </c>
      <c r="C12">
        <v>1.5424836601307199</v>
      </c>
      <c r="D12">
        <v>1.1100000000000001</v>
      </c>
      <c r="E12">
        <v>1.22</v>
      </c>
    </row>
    <row r="13" spans="1:5" x14ac:dyDescent="0.25">
      <c r="A13" t="s">
        <v>10</v>
      </c>
      <c r="B13" t="s">
        <v>45</v>
      </c>
      <c r="C13">
        <v>1.5424836601307199</v>
      </c>
      <c r="D13">
        <v>0.65</v>
      </c>
      <c r="E13">
        <v>0.9</v>
      </c>
    </row>
    <row r="14" spans="1:5" x14ac:dyDescent="0.25">
      <c r="A14" t="s">
        <v>10</v>
      </c>
      <c r="B14" t="s">
        <v>43</v>
      </c>
      <c r="C14">
        <v>1.5424836601307199</v>
      </c>
      <c r="D14">
        <v>1.26</v>
      </c>
      <c r="E14">
        <v>0.86</v>
      </c>
    </row>
    <row r="15" spans="1:5" x14ac:dyDescent="0.25">
      <c r="A15" t="s">
        <v>10</v>
      </c>
      <c r="B15" t="s">
        <v>247</v>
      </c>
      <c r="C15">
        <v>1.5424836601307199</v>
      </c>
      <c r="D15">
        <v>0.92</v>
      </c>
      <c r="E15">
        <v>0.94</v>
      </c>
    </row>
    <row r="16" spans="1:5" x14ac:dyDescent="0.25">
      <c r="A16" t="s">
        <v>10</v>
      </c>
      <c r="B16" t="s">
        <v>246</v>
      </c>
      <c r="C16">
        <v>1.5424836601307199</v>
      </c>
      <c r="D16">
        <v>0.76</v>
      </c>
      <c r="E16">
        <v>0.81</v>
      </c>
    </row>
    <row r="17" spans="1:5" x14ac:dyDescent="0.25">
      <c r="A17" t="s">
        <v>10</v>
      </c>
      <c r="B17" t="s">
        <v>243</v>
      </c>
      <c r="C17">
        <v>1.5424836601307199</v>
      </c>
      <c r="D17">
        <v>0.99</v>
      </c>
      <c r="E17">
        <v>0.81</v>
      </c>
    </row>
    <row r="18" spans="1:5" x14ac:dyDescent="0.25">
      <c r="A18" t="s">
        <v>10</v>
      </c>
      <c r="B18" t="s">
        <v>47</v>
      </c>
      <c r="C18">
        <v>1.5424836601307199</v>
      </c>
      <c r="D18">
        <v>0.8</v>
      </c>
      <c r="E18">
        <v>1.63</v>
      </c>
    </row>
    <row r="19" spans="1:5" x14ac:dyDescent="0.25">
      <c r="A19" t="s">
        <v>10</v>
      </c>
      <c r="B19" t="s">
        <v>48</v>
      </c>
      <c r="C19">
        <v>1.5424836601307199</v>
      </c>
      <c r="D19">
        <v>0.88</v>
      </c>
      <c r="E19">
        <v>1.55</v>
      </c>
    </row>
    <row r="20" spans="1:5" x14ac:dyDescent="0.25">
      <c r="A20" t="s">
        <v>13</v>
      </c>
      <c r="B20" t="s">
        <v>58</v>
      </c>
      <c r="C20">
        <v>1.62692307692308</v>
      </c>
      <c r="D20">
        <v>0.7</v>
      </c>
      <c r="E20">
        <v>1.07</v>
      </c>
    </row>
    <row r="21" spans="1:5" x14ac:dyDescent="0.25">
      <c r="A21" t="s">
        <v>13</v>
      </c>
      <c r="B21" t="s">
        <v>248</v>
      </c>
      <c r="C21">
        <v>1.62692307692308</v>
      </c>
      <c r="D21">
        <v>2.2400000000000002</v>
      </c>
      <c r="E21">
        <v>0.99</v>
      </c>
    </row>
    <row r="22" spans="1:5" x14ac:dyDescent="0.25">
      <c r="A22" t="s">
        <v>13</v>
      </c>
      <c r="B22" t="s">
        <v>56</v>
      </c>
      <c r="C22">
        <v>1.62692307692308</v>
      </c>
      <c r="D22">
        <v>0.45</v>
      </c>
      <c r="E22">
        <v>1.07</v>
      </c>
    </row>
    <row r="23" spans="1:5" x14ac:dyDescent="0.25">
      <c r="A23" t="s">
        <v>13</v>
      </c>
      <c r="B23" t="s">
        <v>51</v>
      </c>
      <c r="C23">
        <v>1.62692307692308</v>
      </c>
      <c r="D23">
        <v>1.4</v>
      </c>
      <c r="E23">
        <v>0.88</v>
      </c>
    </row>
    <row r="24" spans="1:5" x14ac:dyDescent="0.25">
      <c r="A24" t="s">
        <v>13</v>
      </c>
      <c r="B24" t="s">
        <v>250</v>
      </c>
      <c r="C24">
        <v>1.62692307692308</v>
      </c>
      <c r="D24">
        <v>1.36</v>
      </c>
      <c r="E24">
        <v>0.94</v>
      </c>
    </row>
    <row r="25" spans="1:5" x14ac:dyDescent="0.25">
      <c r="A25" t="s">
        <v>13</v>
      </c>
      <c r="B25" t="s">
        <v>53</v>
      </c>
      <c r="C25">
        <v>1.62692307692308</v>
      </c>
      <c r="D25">
        <v>0.7</v>
      </c>
      <c r="E25">
        <v>1.35</v>
      </c>
    </row>
    <row r="26" spans="1:5" x14ac:dyDescent="0.25">
      <c r="A26" t="s">
        <v>13</v>
      </c>
      <c r="B26" t="s">
        <v>249</v>
      </c>
      <c r="C26">
        <v>1.62692307692308</v>
      </c>
      <c r="D26">
        <v>1.23</v>
      </c>
      <c r="E26">
        <v>0.97</v>
      </c>
    </row>
    <row r="27" spans="1:5" x14ac:dyDescent="0.25">
      <c r="A27" t="s">
        <v>13</v>
      </c>
      <c r="B27" t="s">
        <v>54</v>
      </c>
      <c r="C27">
        <v>1.62692307692308</v>
      </c>
      <c r="D27">
        <v>0.79</v>
      </c>
      <c r="E27">
        <v>1.35</v>
      </c>
    </row>
    <row r="28" spans="1:5" x14ac:dyDescent="0.25">
      <c r="A28" t="s">
        <v>13</v>
      </c>
      <c r="B28" t="s">
        <v>55</v>
      </c>
      <c r="C28">
        <v>1.62692307692308</v>
      </c>
      <c r="D28">
        <v>1.01</v>
      </c>
      <c r="E28">
        <v>0.99</v>
      </c>
    </row>
    <row r="29" spans="1:5" x14ac:dyDescent="0.25">
      <c r="A29" t="s">
        <v>13</v>
      </c>
      <c r="B29" t="s">
        <v>15</v>
      </c>
      <c r="C29">
        <v>1.62692307692308</v>
      </c>
      <c r="D29">
        <v>1.23</v>
      </c>
      <c r="E29">
        <v>0.97</v>
      </c>
    </row>
    <row r="30" spans="1:5" x14ac:dyDescent="0.25">
      <c r="A30" t="s">
        <v>13</v>
      </c>
      <c r="B30" t="s">
        <v>52</v>
      </c>
      <c r="C30">
        <v>1.62692307692308</v>
      </c>
      <c r="D30">
        <v>0.53</v>
      </c>
      <c r="E30">
        <v>1.0900000000000001</v>
      </c>
    </row>
    <row r="31" spans="1:5" x14ac:dyDescent="0.25">
      <c r="A31" t="s">
        <v>13</v>
      </c>
      <c r="B31" t="s">
        <v>62</v>
      </c>
      <c r="C31">
        <v>1.62692307692308</v>
      </c>
      <c r="D31">
        <v>1.07</v>
      </c>
      <c r="E31">
        <v>0.83</v>
      </c>
    </row>
    <row r="32" spans="1:5" x14ac:dyDescent="0.25">
      <c r="A32" t="s">
        <v>13</v>
      </c>
      <c r="B32" t="s">
        <v>60</v>
      </c>
      <c r="C32">
        <v>1.62692307692308</v>
      </c>
      <c r="D32">
        <v>1.02</v>
      </c>
      <c r="E32">
        <v>0.53</v>
      </c>
    </row>
    <row r="33" spans="1:5" x14ac:dyDescent="0.25">
      <c r="A33" t="s">
        <v>13</v>
      </c>
      <c r="B33" t="s">
        <v>251</v>
      </c>
      <c r="C33">
        <v>1.62692307692308</v>
      </c>
      <c r="D33">
        <v>0.37</v>
      </c>
      <c r="E33">
        <v>1.41</v>
      </c>
    </row>
    <row r="34" spans="1:5" x14ac:dyDescent="0.25">
      <c r="A34" t="s">
        <v>13</v>
      </c>
      <c r="B34" t="s">
        <v>61</v>
      </c>
      <c r="C34">
        <v>1.62692307692308</v>
      </c>
      <c r="D34">
        <v>1.05</v>
      </c>
      <c r="E34">
        <v>1.04</v>
      </c>
    </row>
    <row r="35" spans="1:5" x14ac:dyDescent="0.25">
      <c r="A35" t="s">
        <v>13</v>
      </c>
      <c r="B35" t="s">
        <v>14</v>
      </c>
      <c r="C35">
        <v>1.62692307692308</v>
      </c>
      <c r="D35">
        <v>1.1100000000000001</v>
      </c>
      <c r="E35">
        <v>0.78</v>
      </c>
    </row>
    <row r="36" spans="1:5" x14ac:dyDescent="0.25">
      <c r="A36" t="s">
        <v>13</v>
      </c>
      <c r="B36" t="s">
        <v>57</v>
      </c>
      <c r="C36">
        <v>1.62692307692308</v>
      </c>
      <c r="D36">
        <v>0.61</v>
      </c>
      <c r="E36">
        <v>1.2</v>
      </c>
    </row>
    <row r="37" spans="1:5" x14ac:dyDescent="0.25">
      <c r="A37" t="s">
        <v>13</v>
      </c>
      <c r="B37" t="s">
        <v>59</v>
      </c>
      <c r="C37">
        <v>1.62692307692308</v>
      </c>
      <c r="D37">
        <v>1.19</v>
      </c>
      <c r="E37">
        <v>0.56999999999999995</v>
      </c>
    </row>
    <row r="38" spans="1:5" x14ac:dyDescent="0.25">
      <c r="A38" t="s">
        <v>16</v>
      </c>
      <c r="B38" t="s">
        <v>63</v>
      </c>
      <c r="C38">
        <v>1.5354330708661399</v>
      </c>
      <c r="D38">
        <v>1.39</v>
      </c>
      <c r="E38">
        <v>0.72</v>
      </c>
    </row>
    <row r="39" spans="1:5" x14ac:dyDescent="0.25">
      <c r="A39" t="s">
        <v>16</v>
      </c>
      <c r="B39" t="s">
        <v>20</v>
      </c>
      <c r="C39">
        <v>1.5354330708661399</v>
      </c>
      <c r="D39">
        <v>0.69</v>
      </c>
      <c r="E39">
        <v>0.98</v>
      </c>
    </row>
    <row r="40" spans="1:5" x14ac:dyDescent="0.25">
      <c r="A40" t="s">
        <v>16</v>
      </c>
      <c r="B40" t="s">
        <v>253</v>
      </c>
      <c r="C40">
        <v>1.5354330708661399</v>
      </c>
      <c r="D40">
        <v>0.91</v>
      </c>
      <c r="E40">
        <v>1.08</v>
      </c>
    </row>
    <row r="41" spans="1:5" x14ac:dyDescent="0.25">
      <c r="A41" t="s">
        <v>16</v>
      </c>
      <c r="B41" t="s">
        <v>65</v>
      </c>
      <c r="C41">
        <v>1.5354330708661399</v>
      </c>
      <c r="D41">
        <v>1.1200000000000001</v>
      </c>
      <c r="E41">
        <v>1</v>
      </c>
    </row>
    <row r="42" spans="1:5" x14ac:dyDescent="0.25">
      <c r="A42" t="s">
        <v>16</v>
      </c>
      <c r="B42" t="s">
        <v>66</v>
      </c>
      <c r="C42">
        <v>1.5354330708661399</v>
      </c>
      <c r="D42">
        <v>1.1000000000000001</v>
      </c>
      <c r="E42">
        <v>0.95</v>
      </c>
    </row>
    <row r="43" spans="1:5" x14ac:dyDescent="0.25">
      <c r="A43" t="s">
        <v>16</v>
      </c>
      <c r="B43" t="s">
        <v>17</v>
      </c>
      <c r="C43">
        <v>1.5354330708661399</v>
      </c>
      <c r="D43">
        <v>1.1499999999999999</v>
      </c>
      <c r="E43">
        <v>1.01</v>
      </c>
    </row>
    <row r="44" spans="1:5" x14ac:dyDescent="0.25">
      <c r="A44" t="s">
        <v>16</v>
      </c>
      <c r="B44" t="s">
        <v>322</v>
      </c>
      <c r="C44">
        <v>1.5354330708661399</v>
      </c>
      <c r="D44">
        <v>1.4</v>
      </c>
      <c r="E44">
        <v>0.72</v>
      </c>
    </row>
    <row r="45" spans="1:5" x14ac:dyDescent="0.25">
      <c r="A45" t="s">
        <v>16</v>
      </c>
      <c r="B45" t="s">
        <v>67</v>
      </c>
      <c r="C45">
        <v>1.5354330708661399</v>
      </c>
      <c r="D45">
        <v>1.1599999999999999</v>
      </c>
      <c r="E45">
        <v>0.94</v>
      </c>
    </row>
    <row r="46" spans="1:5" x14ac:dyDescent="0.25">
      <c r="A46" t="s">
        <v>16</v>
      </c>
      <c r="B46" t="s">
        <v>252</v>
      </c>
      <c r="C46">
        <v>1.5354330708661399</v>
      </c>
      <c r="D46">
        <v>1.1599999999999999</v>
      </c>
      <c r="E46">
        <v>0.61</v>
      </c>
    </row>
    <row r="47" spans="1:5" x14ac:dyDescent="0.25">
      <c r="A47" t="s">
        <v>16</v>
      </c>
      <c r="B47" t="s">
        <v>254</v>
      </c>
      <c r="C47">
        <v>1.5354330708661399</v>
      </c>
      <c r="D47">
        <v>1.03</v>
      </c>
      <c r="E47">
        <v>0.9</v>
      </c>
    </row>
    <row r="48" spans="1:5" x14ac:dyDescent="0.25">
      <c r="A48" t="s">
        <v>16</v>
      </c>
      <c r="B48" t="s">
        <v>255</v>
      </c>
      <c r="C48">
        <v>1.5354330708661399</v>
      </c>
      <c r="D48">
        <v>0.65</v>
      </c>
      <c r="E48">
        <v>0.77</v>
      </c>
    </row>
    <row r="49" spans="1:5" x14ac:dyDescent="0.25">
      <c r="A49" t="s">
        <v>16</v>
      </c>
      <c r="B49" t="s">
        <v>64</v>
      </c>
      <c r="C49">
        <v>1.5354330708661399</v>
      </c>
      <c r="D49">
        <v>0.79</v>
      </c>
      <c r="E49">
        <v>1.1100000000000001</v>
      </c>
    </row>
    <row r="50" spans="1:5" x14ac:dyDescent="0.25">
      <c r="A50" t="s">
        <v>16</v>
      </c>
      <c r="B50" t="s">
        <v>323</v>
      </c>
      <c r="C50">
        <v>1.5354330708661399</v>
      </c>
      <c r="D50">
        <v>0.52</v>
      </c>
      <c r="E50">
        <v>1.5</v>
      </c>
    </row>
    <row r="51" spans="1:5" x14ac:dyDescent="0.25">
      <c r="A51" t="s">
        <v>16</v>
      </c>
      <c r="B51" t="s">
        <v>18</v>
      </c>
      <c r="C51">
        <v>1.5354330708661399</v>
      </c>
      <c r="D51">
        <v>1.21</v>
      </c>
      <c r="E51">
        <v>1.05</v>
      </c>
    </row>
    <row r="52" spans="1:5" x14ac:dyDescent="0.25">
      <c r="A52" t="s">
        <v>16</v>
      </c>
      <c r="B52" t="s">
        <v>256</v>
      </c>
      <c r="C52">
        <v>1.5354330708661399</v>
      </c>
      <c r="D52">
        <v>0.82</v>
      </c>
      <c r="E52">
        <v>1.03</v>
      </c>
    </row>
    <row r="53" spans="1:5" x14ac:dyDescent="0.25">
      <c r="A53" t="s">
        <v>16</v>
      </c>
      <c r="B53" t="s">
        <v>257</v>
      </c>
      <c r="C53">
        <v>1.5354330708661399</v>
      </c>
      <c r="D53">
        <v>0.98</v>
      </c>
      <c r="E53">
        <v>1</v>
      </c>
    </row>
    <row r="54" spans="1:5" x14ac:dyDescent="0.25">
      <c r="A54" t="s">
        <v>16</v>
      </c>
      <c r="B54" t="s">
        <v>68</v>
      </c>
      <c r="C54">
        <v>1.5354330708661399</v>
      </c>
      <c r="D54">
        <v>1.0900000000000001</v>
      </c>
      <c r="E54">
        <v>1.1399999999999999</v>
      </c>
    </row>
    <row r="55" spans="1:5" x14ac:dyDescent="0.25">
      <c r="A55" t="s">
        <v>16</v>
      </c>
      <c r="B55" t="s">
        <v>19</v>
      </c>
      <c r="C55">
        <v>1.5354330708661399</v>
      </c>
      <c r="D55">
        <v>0.88</v>
      </c>
      <c r="E55">
        <v>1.44</v>
      </c>
    </row>
    <row r="56" spans="1:5" x14ac:dyDescent="0.25">
      <c r="A56" t="s">
        <v>69</v>
      </c>
      <c r="B56" t="s">
        <v>324</v>
      </c>
      <c r="C56">
        <v>1.34493670886076</v>
      </c>
      <c r="D56">
        <v>0.88</v>
      </c>
      <c r="E56">
        <v>0.89</v>
      </c>
    </row>
    <row r="57" spans="1:5" x14ac:dyDescent="0.25">
      <c r="A57" t="s">
        <v>69</v>
      </c>
      <c r="B57" t="s">
        <v>351</v>
      </c>
      <c r="C57">
        <v>1.34493670886076</v>
      </c>
      <c r="D57">
        <v>1.22</v>
      </c>
      <c r="E57">
        <v>1.02</v>
      </c>
    </row>
    <row r="58" spans="1:5" x14ac:dyDescent="0.25">
      <c r="A58" t="s">
        <v>69</v>
      </c>
      <c r="B58" t="s">
        <v>73</v>
      </c>
      <c r="C58">
        <v>1.34493670886076</v>
      </c>
      <c r="D58">
        <v>0.74</v>
      </c>
      <c r="E58">
        <v>0.89</v>
      </c>
    </row>
    <row r="59" spans="1:5" x14ac:dyDescent="0.25">
      <c r="A59" t="s">
        <v>69</v>
      </c>
      <c r="B59" t="s">
        <v>75</v>
      </c>
      <c r="C59">
        <v>1.34493670886076</v>
      </c>
      <c r="D59">
        <v>0.6</v>
      </c>
      <c r="E59">
        <v>0.85</v>
      </c>
    </row>
    <row r="60" spans="1:5" x14ac:dyDescent="0.25">
      <c r="A60" t="s">
        <v>69</v>
      </c>
      <c r="B60" t="s">
        <v>77</v>
      </c>
      <c r="C60">
        <v>1.34493670886076</v>
      </c>
      <c r="D60">
        <v>1.34</v>
      </c>
      <c r="E60">
        <v>0.8</v>
      </c>
    </row>
    <row r="61" spans="1:5" x14ac:dyDescent="0.25">
      <c r="A61" t="s">
        <v>69</v>
      </c>
      <c r="B61" t="s">
        <v>263</v>
      </c>
      <c r="C61">
        <v>1.34493670886076</v>
      </c>
      <c r="D61">
        <v>0.74</v>
      </c>
      <c r="E61">
        <v>1.18</v>
      </c>
    </row>
    <row r="62" spans="1:5" x14ac:dyDescent="0.25">
      <c r="A62" t="s">
        <v>69</v>
      </c>
      <c r="B62" t="s">
        <v>381</v>
      </c>
      <c r="C62">
        <v>1.34493670886076</v>
      </c>
      <c r="D62">
        <v>1.02</v>
      </c>
      <c r="E62">
        <v>1.18</v>
      </c>
    </row>
    <row r="63" spans="1:5" x14ac:dyDescent="0.25">
      <c r="A63" t="s">
        <v>69</v>
      </c>
      <c r="B63" t="s">
        <v>76</v>
      </c>
      <c r="C63">
        <v>1.34493670886076</v>
      </c>
      <c r="D63">
        <v>0.39</v>
      </c>
      <c r="E63">
        <v>1.06</v>
      </c>
    </row>
    <row r="64" spans="1:5" x14ac:dyDescent="0.25">
      <c r="A64" t="s">
        <v>69</v>
      </c>
      <c r="B64" t="s">
        <v>72</v>
      </c>
      <c r="C64">
        <v>1.34493670886076</v>
      </c>
      <c r="D64">
        <v>1.02</v>
      </c>
      <c r="E64">
        <v>0.89</v>
      </c>
    </row>
    <row r="65" spans="1:5" x14ac:dyDescent="0.25">
      <c r="A65" t="s">
        <v>69</v>
      </c>
      <c r="B65" t="s">
        <v>78</v>
      </c>
      <c r="C65">
        <v>1.34493670886076</v>
      </c>
      <c r="D65">
        <v>1.24</v>
      </c>
      <c r="E65">
        <v>1.05</v>
      </c>
    </row>
    <row r="66" spans="1:5" x14ac:dyDescent="0.25">
      <c r="A66" t="s">
        <v>69</v>
      </c>
      <c r="B66" t="s">
        <v>260</v>
      </c>
      <c r="C66">
        <v>1.34493670886076</v>
      </c>
      <c r="D66">
        <v>1.1200000000000001</v>
      </c>
      <c r="E66">
        <v>0.89</v>
      </c>
    </row>
    <row r="67" spans="1:5" x14ac:dyDescent="0.25">
      <c r="A67" t="s">
        <v>69</v>
      </c>
      <c r="B67" t="s">
        <v>262</v>
      </c>
      <c r="C67">
        <v>1.34493670886076</v>
      </c>
      <c r="D67">
        <v>1.62</v>
      </c>
      <c r="E67">
        <v>0.66</v>
      </c>
    </row>
    <row r="68" spans="1:5" x14ac:dyDescent="0.25">
      <c r="A68" t="s">
        <v>69</v>
      </c>
      <c r="B68" t="s">
        <v>261</v>
      </c>
      <c r="C68">
        <v>1.34493670886076</v>
      </c>
      <c r="D68">
        <v>1.58</v>
      </c>
      <c r="E68">
        <v>0.99</v>
      </c>
    </row>
    <row r="69" spans="1:5" x14ac:dyDescent="0.25">
      <c r="A69" t="s">
        <v>69</v>
      </c>
      <c r="B69" t="s">
        <v>325</v>
      </c>
      <c r="C69">
        <v>1.34493670886076</v>
      </c>
      <c r="D69">
        <v>1.02</v>
      </c>
      <c r="E69">
        <v>1.27</v>
      </c>
    </row>
    <row r="70" spans="1:5" x14ac:dyDescent="0.25">
      <c r="A70" t="s">
        <v>69</v>
      </c>
      <c r="B70" t="s">
        <v>258</v>
      </c>
      <c r="C70">
        <v>1.34493670886076</v>
      </c>
      <c r="D70">
        <v>0.46</v>
      </c>
      <c r="E70">
        <v>1.18</v>
      </c>
    </row>
    <row r="71" spans="1:5" x14ac:dyDescent="0.25">
      <c r="A71" t="s">
        <v>69</v>
      </c>
      <c r="B71" t="s">
        <v>79</v>
      </c>
      <c r="C71">
        <v>1.34493670886076</v>
      </c>
      <c r="D71">
        <v>1.04</v>
      </c>
      <c r="E71">
        <v>1</v>
      </c>
    </row>
    <row r="72" spans="1:5" x14ac:dyDescent="0.25">
      <c r="A72" t="s">
        <v>69</v>
      </c>
      <c r="B72" t="s">
        <v>259</v>
      </c>
      <c r="C72">
        <v>1.34493670886076</v>
      </c>
      <c r="D72">
        <v>1.29</v>
      </c>
      <c r="E72">
        <v>0.85</v>
      </c>
    </row>
    <row r="73" spans="1:5" x14ac:dyDescent="0.25">
      <c r="A73" t="s">
        <v>69</v>
      </c>
      <c r="B73" t="s">
        <v>71</v>
      </c>
      <c r="C73">
        <v>1.34493670886076</v>
      </c>
      <c r="D73">
        <v>0.56000000000000005</v>
      </c>
      <c r="E73">
        <v>1.55</v>
      </c>
    </row>
    <row r="74" spans="1:5" x14ac:dyDescent="0.25">
      <c r="A74" t="s">
        <v>69</v>
      </c>
      <c r="B74" t="s">
        <v>74</v>
      </c>
      <c r="C74">
        <v>1.34493670886076</v>
      </c>
      <c r="D74">
        <v>1.35</v>
      </c>
      <c r="E74">
        <v>0.94</v>
      </c>
    </row>
    <row r="75" spans="1:5" x14ac:dyDescent="0.25">
      <c r="A75" t="s">
        <v>69</v>
      </c>
      <c r="B75" t="s">
        <v>70</v>
      </c>
      <c r="C75">
        <v>1.34493670886076</v>
      </c>
      <c r="D75">
        <v>0.84</v>
      </c>
      <c r="E75">
        <v>0.85</v>
      </c>
    </row>
    <row r="76" spans="1:5" x14ac:dyDescent="0.25">
      <c r="A76" t="s">
        <v>80</v>
      </c>
      <c r="B76" t="s">
        <v>97</v>
      </c>
      <c r="C76">
        <v>1.22509960159363</v>
      </c>
      <c r="D76">
        <v>1.05</v>
      </c>
      <c r="E76">
        <v>0.92</v>
      </c>
    </row>
    <row r="77" spans="1:5" x14ac:dyDescent="0.25">
      <c r="A77" t="s">
        <v>80</v>
      </c>
      <c r="B77" t="s">
        <v>82</v>
      </c>
      <c r="C77">
        <v>1.22509960159363</v>
      </c>
      <c r="D77">
        <v>0.66</v>
      </c>
      <c r="E77">
        <v>1.48</v>
      </c>
    </row>
    <row r="78" spans="1:5" x14ac:dyDescent="0.25">
      <c r="A78" t="s">
        <v>80</v>
      </c>
      <c r="B78" t="s">
        <v>83</v>
      </c>
      <c r="C78">
        <v>1.22509960159363</v>
      </c>
      <c r="D78">
        <v>1.05</v>
      </c>
      <c r="E78">
        <v>1.1100000000000001</v>
      </c>
    </row>
    <row r="79" spans="1:5" x14ac:dyDescent="0.25">
      <c r="A79" t="s">
        <v>80</v>
      </c>
      <c r="B79" t="s">
        <v>85</v>
      </c>
      <c r="C79">
        <v>1.22509960159363</v>
      </c>
      <c r="D79">
        <v>1.55</v>
      </c>
      <c r="E79">
        <v>0.97</v>
      </c>
    </row>
    <row r="80" spans="1:5" x14ac:dyDescent="0.25">
      <c r="A80" t="s">
        <v>80</v>
      </c>
      <c r="B80" t="s">
        <v>359</v>
      </c>
      <c r="C80">
        <v>1.22509960159363</v>
      </c>
      <c r="D80">
        <v>1.43</v>
      </c>
      <c r="E80">
        <v>0.92</v>
      </c>
    </row>
    <row r="81" spans="1:5" x14ac:dyDescent="0.25">
      <c r="A81" t="s">
        <v>80</v>
      </c>
      <c r="B81" t="s">
        <v>87</v>
      </c>
      <c r="C81">
        <v>1.22509960159363</v>
      </c>
      <c r="D81">
        <v>0.57999999999999996</v>
      </c>
      <c r="E81">
        <v>1.1100000000000001</v>
      </c>
    </row>
    <row r="82" spans="1:5" x14ac:dyDescent="0.25">
      <c r="A82" t="s">
        <v>80</v>
      </c>
      <c r="B82" t="s">
        <v>89</v>
      </c>
      <c r="C82">
        <v>1.22509960159363</v>
      </c>
      <c r="D82">
        <v>1.32</v>
      </c>
      <c r="E82">
        <v>1.1100000000000001</v>
      </c>
    </row>
    <row r="83" spans="1:5" x14ac:dyDescent="0.25">
      <c r="A83" t="s">
        <v>80</v>
      </c>
      <c r="B83" t="s">
        <v>369</v>
      </c>
      <c r="C83">
        <v>1.22509960159363</v>
      </c>
      <c r="D83">
        <v>0.93</v>
      </c>
      <c r="E83">
        <v>0.92</v>
      </c>
    </row>
    <row r="84" spans="1:5" x14ac:dyDescent="0.25">
      <c r="A84" t="s">
        <v>80</v>
      </c>
      <c r="B84" t="s">
        <v>91</v>
      </c>
      <c r="C84">
        <v>1.22509960159363</v>
      </c>
      <c r="D84">
        <v>0.62</v>
      </c>
      <c r="E84">
        <v>0.97</v>
      </c>
    </row>
    <row r="85" spans="1:5" x14ac:dyDescent="0.25">
      <c r="A85" t="s">
        <v>80</v>
      </c>
      <c r="B85" t="s">
        <v>96</v>
      </c>
      <c r="C85">
        <v>1.22509960159363</v>
      </c>
      <c r="D85">
        <v>1.05</v>
      </c>
      <c r="E85">
        <v>0.97</v>
      </c>
    </row>
    <row r="86" spans="1:5" x14ac:dyDescent="0.25">
      <c r="A86" t="s">
        <v>80</v>
      </c>
      <c r="B86" t="s">
        <v>86</v>
      </c>
      <c r="C86">
        <v>1.22509960159363</v>
      </c>
      <c r="D86">
        <v>0.98</v>
      </c>
      <c r="E86">
        <v>1.07</v>
      </c>
    </row>
    <row r="87" spans="1:5" x14ac:dyDescent="0.25">
      <c r="A87" t="s">
        <v>80</v>
      </c>
      <c r="B87" t="s">
        <v>81</v>
      </c>
      <c r="C87">
        <v>1.22509960159363</v>
      </c>
      <c r="D87">
        <v>1.05</v>
      </c>
      <c r="E87">
        <v>0.97</v>
      </c>
    </row>
    <row r="88" spans="1:5" x14ac:dyDescent="0.25">
      <c r="A88" t="s">
        <v>80</v>
      </c>
      <c r="B88" t="s">
        <v>94</v>
      </c>
      <c r="C88">
        <v>1.22509960159363</v>
      </c>
      <c r="D88">
        <v>0.74</v>
      </c>
      <c r="E88">
        <v>0.88</v>
      </c>
    </row>
    <row r="89" spans="1:5" x14ac:dyDescent="0.25">
      <c r="A89" t="s">
        <v>80</v>
      </c>
      <c r="B89" t="s">
        <v>90</v>
      </c>
      <c r="C89">
        <v>1.22509960159363</v>
      </c>
      <c r="D89">
        <v>1.36</v>
      </c>
      <c r="E89">
        <v>0.6</v>
      </c>
    </row>
    <row r="90" spans="1:5" x14ac:dyDescent="0.25">
      <c r="A90" t="s">
        <v>80</v>
      </c>
      <c r="B90" t="s">
        <v>93</v>
      </c>
      <c r="C90">
        <v>1.22509960159363</v>
      </c>
      <c r="D90">
        <v>0.74</v>
      </c>
      <c r="E90">
        <v>0.97</v>
      </c>
    </row>
    <row r="91" spans="1:5" x14ac:dyDescent="0.25">
      <c r="A91" t="s">
        <v>80</v>
      </c>
      <c r="B91" t="s">
        <v>88</v>
      </c>
      <c r="C91">
        <v>1.22509960159363</v>
      </c>
      <c r="D91">
        <v>0.62</v>
      </c>
      <c r="E91">
        <v>1.1100000000000001</v>
      </c>
    </row>
    <row r="92" spans="1:5" x14ac:dyDescent="0.25">
      <c r="A92" t="s">
        <v>80</v>
      </c>
      <c r="B92" t="s">
        <v>410</v>
      </c>
      <c r="C92">
        <v>1.22509960159363</v>
      </c>
      <c r="D92">
        <v>1.0900000000000001</v>
      </c>
      <c r="E92">
        <v>1.06</v>
      </c>
    </row>
    <row r="93" spans="1:5" x14ac:dyDescent="0.25">
      <c r="A93" t="s">
        <v>80</v>
      </c>
      <c r="B93" t="s">
        <v>412</v>
      </c>
      <c r="C93">
        <v>1.22509960159363</v>
      </c>
      <c r="D93">
        <v>1.28</v>
      </c>
      <c r="E93">
        <v>1.06</v>
      </c>
    </row>
    <row r="94" spans="1:5" x14ac:dyDescent="0.25">
      <c r="A94" t="s">
        <v>80</v>
      </c>
      <c r="B94" t="s">
        <v>92</v>
      </c>
      <c r="C94">
        <v>1.22509960159363</v>
      </c>
      <c r="D94">
        <v>0.93</v>
      </c>
      <c r="E94">
        <v>1.48</v>
      </c>
    </row>
    <row r="95" spans="1:5" x14ac:dyDescent="0.25">
      <c r="A95" t="s">
        <v>80</v>
      </c>
      <c r="B95" t="s">
        <v>416</v>
      </c>
      <c r="C95">
        <v>1.22509960159363</v>
      </c>
      <c r="D95">
        <v>0.82</v>
      </c>
      <c r="E95">
        <v>0.79</v>
      </c>
    </row>
    <row r="96" spans="1:5" x14ac:dyDescent="0.25">
      <c r="A96" t="s">
        <v>80</v>
      </c>
      <c r="B96" t="s">
        <v>84</v>
      </c>
      <c r="C96">
        <v>1.22509960159363</v>
      </c>
      <c r="D96">
        <v>1.05</v>
      </c>
      <c r="E96">
        <v>1.06</v>
      </c>
    </row>
    <row r="97" spans="1:5" x14ac:dyDescent="0.25">
      <c r="A97" t="s">
        <v>80</v>
      </c>
      <c r="B97" t="s">
        <v>98</v>
      </c>
      <c r="C97">
        <v>1.22509960159363</v>
      </c>
      <c r="D97">
        <v>0.97</v>
      </c>
      <c r="E97">
        <v>0.65</v>
      </c>
    </row>
    <row r="98" spans="1:5" x14ac:dyDescent="0.25">
      <c r="A98" t="s">
        <v>80</v>
      </c>
      <c r="B98" t="s">
        <v>95</v>
      </c>
      <c r="C98">
        <v>1.22509960159363</v>
      </c>
      <c r="D98">
        <v>1.59</v>
      </c>
      <c r="E98">
        <v>0.55000000000000004</v>
      </c>
    </row>
    <row r="99" spans="1:5" x14ac:dyDescent="0.25">
      <c r="A99" t="s">
        <v>80</v>
      </c>
      <c r="B99" t="s">
        <v>435</v>
      </c>
      <c r="C99">
        <v>1.22509960159363</v>
      </c>
      <c r="D99">
        <v>0.54</v>
      </c>
      <c r="E99">
        <v>1.25</v>
      </c>
    </row>
    <row r="100" spans="1:5" x14ac:dyDescent="0.25">
      <c r="A100" t="s">
        <v>99</v>
      </c>
      <c r="B100" t="s">
        <v>100</v>
      </c>
      <c r="C100">
        <v>1.33603238866397</v>
      </c>
      <c r="D100">
        <v>0.97</v>
      </c>
      <c r="E100">
        <v>1.28</v>
      </c>
    </row>
    <row r="101" spans="1:5" x14ac:dyDescent="0.25">
      <c r="A101" t="s">
        <v>99</v>
      </c>
      <c r="B101" t="s">
        <v>102</v>
      </c>
      <c r="C101">
        <v>1.33603238866397</v>
      </c>
      <c r="D101">
        <v>0.94</v>
      </c>
      <c r="E101">
        <v>0.84</v>
      </c>
    </row>
    <row r="102" spans="1:5" x14ac:dyDescent="0.25">
      <c r="A102" t="s">
        <v>99</v>
      </c>
      <c r="B102" t="s">
        <v>111</v>
      </c>
      <c r="C102">
        <v>1.33603238866397</v>
      </c>
      <c r="D102">
        <v>1.01</v>
      </c>
      <c r="E102">
        <v>0.68</v>
      </c>
    </row>
    <row r="103" spans="1:5" x14ac:dyDescent="0.25">
      <c r="A103" t="s">
        <v>99</v>
      </c>
      <c r="B103" t="s">
        <v>104</v>
      </c>
      <c r="C103">
        <v>1.33603238866397</v>
      </c>
      <c r="D103">
        <v>0.82</v>
      </c>
      <c r="E103">
        <v>1.1100000000000001</v>
      </c>
    </row>
    <row r="104" spans="1:5" x14ac:dyDescent="0.25">
      <c r="A104" t="s">
        <v>99</v>
      </c>
      <c r="B104" t="s">
        <v>106</v>
      </c>
      <c r="C104">
        <v>1.33603238866397</v>
      </c>
      <c r="D104">
        <v>0.97</v>
      </c>
      <c r="E104">
        <v>1.52</v>
      </c>
    </row>
    <row r="105" spans="1:5" x14ac:dyDescent="0.25">
      <c r="A105" t="s">
        <v>99</v>
      </c>
      <c r="B105" t="s">
        <v>105</v>
      </c>
      <c r="C105">
        <v>1.33603238866397</v>
      </c>
      <c r="D105">
        <v>1.18</v>
      </c>
      <c r="E105">
        <v>1.39</v>
      </c>
    </row>
    <row r="106" spans="1:5" x14ac:dyDescent="0.25">
      <c r="A106" t="s">
        <v>99</v>
      </c>
      <c r="B106" t="s">
        <v>117</v>
      </c>
      <c r="C106">
        <v>1.33603238866397</v>
      </c>
      <c r="D106">
        <v>1</v>
      </c>
      <c r="E106">
        <v>1.03</v>
      </c>
    </row>
    <row r="107" spans="1:5" x14ac:dyDescent="0.25">
      <c r="A107" t="s">
        <v>99</v>
      </c>
      <c r="B107" t="s">
        <v>121</v>
      </c>
      <c r="C107">
        <v>1.33603238866397</v>
      </c>
      <c r="D107">
        <v>1.18</v>
      </c>
      <c r="E107">
        <v>1.03</v>
      </c>
    </row>
    <row r="108" spans="1:5" x14ac:dyDescent="0.25">
      <c r="A108" t="s">
        <v>99</v>
      </c>
      <c r="B108" t="s">
        <v>108</v>
      </c>
      <c r="C108">
        <v>1.33603238866397</v>
      </c>
      <c r="D108">
        <v>0.89</v>
      </c>
      <c r="E108">
        <v>0.53</v>
      </c>
    </row>
    <row r="109" spans="1:5" x14ac:dyDescent="0.25">
      <c r="A109" t="s">
        <v>99</v>
      </c>
      <c r="B109" t="s">
        <v>103</v>
      </c>
      <c r="C109">
        <v>1.33603238866397</v>
      </c>
      <c r="D109">
        <v>1</v>
      </c>
      <c r="E109">
        <v>1.07</v>
      </c>
    </row>
    <row r="110" spans="1:5" x14ac:dyDescent="0.25">
      <c r="A110" t="s">
        <v>99</v>
      </c>
      <c r="B110" t="s">
        <v>110</v>
      </c>
      <c r="C110">
        <v>1.33603238866397</v>
      </c>
      <c r="D110">
        <v>0.96</v>
      </c>
      <c r="E110">
        <v>0.42</v>
      </c>
    </row>
    <row r="111" spans="1:5" x14ac:dyDescent="0.25">
      <c r="A111" t="s">
        <v>99</v>
      </c>
      <c r="B111" t="s">
        <v>107</v>
      </c>
      <c r="C111">
        <v>1.33603238866397</v>
      </c>
      <c r="D111">
        <v>0.78</v>
      </c>
      <c r="E111">
        <v>0.65</v>
      </c>
    </row>
    <row r="112" spans="1:5" x14ac:dyDescent="0.25">
      <c r="A112" t="s">
        <v>99</v>
      </c>
      <c r="B112" t="s">
        <v>395</v>
      </c>
      <c r="C112">
        <v>1.33603238866397</v>
      </c>
      <c r="D112">
        <v>1.21</v>
      </c>
      <c r="E112">
        <v>1.07</v>
      </c>
    </row>
    <row r="113" spans="1:5" x14ac:dyDescent="0.25">
      <c r="A113" t="s">
        <v>99</v>
      </c>
      <c r="B113" t="s">
        <v>115</v>
      </c>
      <c r="C113">
        <v>1.33603238866397</v>
      </c>
      <c r="D113">
        <v>1.1000000000000001</v>
      </c>
      <c r="E113">
        <v>0.95</v>
      </c>
    </row>
    <row r="114" spans="1:5" x14ac:dyDescent="0.25">
      <c r="A114" t="s">
        <v>99</v>
      </c>
      <c r="B114" t="s">
        <v>112</v>
      </c>
      <c r="C114">
        <v>1.33603238866397</v>
      </c>
      <c r="D114">
        <v>0.61</v>
      </c>
      <c r="E114">
        <v>0.88</v>
      </c>
    </row>
    <row r="115" spans="1:5" x14ac:dyDescent="0.25">
      <c r="A115" t="s">
        <v>99</v>
      </c>
      <c r="B115" t="s">
        <v>113</v>
      </c>
      <c r="C115">
        <v>1.33603238866397</v>
      </c>
      <c r="D115">
        <v>1.1399999999999999</v>
      </c>
      <c r="E115">
        <v>0.76</v>
      </c>
    </row>
    <row r="116" spans="1:5" x14ac:dyDescent="0.25">
      <c r="A116" t="s">
        <v>99</v>
      </c>
      <c r="B116" t="s">
        <v>114</v>
      </c>
      <c r="C116">
        <v>1.33603238866397</v>
      </c>
      <c r="D116">
        <v>1.76</v>
      </c>
      <c r="E116">
        <v>0.64</v>
      </c>
    </row>
    <row r="117" spans="1:5" x14ac:dyDescent="0.25">
      <c r="A117" t="s">
        <v>99</v>
      </c>
      <c r="B117" t="s">
        <v>116</v>
      </c>
      <c r="C117">
        <v>1.33603238866397</v>
      </c>
      <c r="D117">
        <v>1.07</v>
      </c>
      <c r="E117">
        <v>1.1499999999999999</v>
      </c>
    </row>
    <row r="118" spans="1:5" x14ac:dyDescent="0.25">
      <c r="A118" t="s">
        <v>99</v>
      </c>
      <c r="B118" t="s">
        <v>109</v>
      </c>
      <c r="C118">
        <v>1.33603238866397</v>
      </c>
      <c r="D118">
        <v>1</v>
      </c>
      <c r="E118">
        <v>0.88</v>
      </c>
    </row>
    <row r="119" spans="1:5" x14ac:dyDescent="0.25">
      <c r="A119" t="s">
        <v>99</v>
      </c>
      <c r="B119" t="s">
        <v>118</v>
      </c>
      <c r="C119">
        <v>1.33603238866397</v>
      </c>
      <c r="D119">
        <v>0.89</v>
      </c>
      <c r="E119">
        <v>1.53</v>
      </c>
    </row>
    <row r="120" spans="1:5" x14ac:dyDescent="0.25">
      <c r="A120" t="s">
        <v>99</v>
      </c>
      <c r="B120" t="s">
        <v>417</v>
      </c>
      <c r="C120">
        <v>1.33603238866397</v>
      </c>
      <c r="D120">
        <v>0.98</v>
      </c>
      <c r="E120">
        <v>1.06</v>
      </c>
    </row>
    <row r="121" spans="1:5" x14ac:dyDescent="0.25">
      <c r="A121" t="s">
        <v>99</v>
      </c>
      <c r="B121" t="s">
        <v>101</v>
      </c>
      <c r="C121">
        <v>1.33603238866397</v>
      </c>
      <c r="D121">
        <v>1.05</v>
      </c>
      <c r="E121">
        <v>0.8</v>
      </c>
    </row>
    <row r="122" spans="1:5" x14ac:dyDescent="0.25">
      <c r="A122" t="s">
        <v>99</v>
      </c>
      <c r="B122" t="s">
        <v>120</v>
      </c>
      <c r="C122">
        <v>1.33603238866397</v>
      </c>
      <c r="D122">
        <v>0.75</v>
      </c>
      <c r="E122">
        <v>1.34</v>
      </c>
    </row>
    <row r="123" spans="1:5" x14ac:dyDescent="0.25">
      <c r="A123" t="s">
        <v>99</v>
      </c>
      <c r="B123" t="s">
        <v>119</v>
      </c>
      <c r="C123">
        <v>1.33603238866397</v>
      </c>
      <c r="D123">
        <v>0.78</v>
      </c>
      <c r="E123">
        <v>1.41</v>
      </c>
    </row>
    <row r="124" spans="1:5" x14ac:dyDescent="0.25">
      <c r="A124" t="s">
        <v>122</v>
      </c>
      <c r="B124" t="s">
        <v>123</v>
      </c>
      <c r="C124">
        <v>1.26653306613226</v>
      </c>
      <c r="D124">
        <v>1.17</v>
      </c>
      <c r="E124">
        <v>1.22</v>
      </c>
    </row>
    <row r="125" spans="1:5" x14ac:dyDescent="0.25">
      <c r="A125" t="s">
        <v>122</v>
      </c>
      <c r="B125" t="s">
        <v>125</v>
      </c>
      <c r="C125">
        <v>1.26653306613226</v>
      </c>
      <c r="D125">
        <v>0.94</v>
      </c>
      <c r="E125">
        <v>0.92</v>
      </c>
    </row>
    <row r="126" spans="1:5" x14ac:dyDescent="0.25">
      <c r="A126" t="s">
        <v>122</v>
      </c>
      <c r="B126" t="s">
        <v>127</v>
      </c>
      <c r="C126">
        <v>1.26653306613226</v>
      </c>
      <c r="D126">
        <v>0.87</v>
      </c>
      <c r="E126">
        <v>0.78</v>
      </c>
    </row>
    <row r="127" spans="1:5" x14ac:dyDescent="0.25">
      <c r="A127" t="s">
        <v>122</v>
      </c>
      <c r="B127" t="s">
        <v>130</v>
      </c>
      <c r="C127">
        <v>1.26653306613226</v>
      </c>
      <c r="D127">
        <v>1.02</v>
      </c>
      <c r="E127">
        <v>0.83</v>
      </c>
    </row>
    <row r="128" spans="1:5" x14ac:dyDescent="0.25">
      <c r="A128" t="s">
        <v>122</v>
      </c>
      <c r="B128" t="s">
        <v>362</v>
      </c>
      <c r="C128">
        <v>1.26653306613226</v>
      </c>
      <c r="D128">
        <v>1.39</v>
      </c>
      <c r="E128">
        <v>1.05</v>
      </c>
    </row>
    <row r="129" spans="1:5" x14ac:dyDescent="0.25">
      <c r="A129" t="s">
        <v>122</v>
      </c>
      <c r="B129" t="s">
        <v>126</v>
      </c>
      <c r="C129">
        <v>1.26653306613226</v>
      </c>
      <c r="D129">
        <v>1.22</v>
      </c>
      <c r="E129">
        <v>0.87</v>
      </c>
    </row>
    <row r="130" spans="1:5" x14ac:dyDescent="0.25">
      <c r="A130" t="s">
        <v>122</v>
      </c>
      <c r="B130" t="s">
        <v>129</v>
      </c>
      <c r="C130">
        <v>1.26653306613226</v>
      </c>
      <c r="D130">
        <v>1.0900000000000001</v>
      </c>
      <c r="E130">
        <v>1.1399999999999999</v>
      </c>
    </row>
    <row r="131" spans="1:5" x14ac:dyDescent="0.25">
      <c r="A131" t="s">
        <v>122</v>
      </c>
      <c r="B131" t="s">
        <v>128</v>
      </c>
      <c r="C131">
        <v>1.26653306613226</v>
      </c>
      <c r="D131">
        <v>1.0900000000000001</v>
      </c>
      <c r="E131">
        <v>1</v>
      </c>
    </row>
    <row r="132" spans="1:5" x14ac:dyDescent="0.25">
      <c r="A132" t="s">
        <v>122</v>
      </c>
      <c r="B132" t="s">
        <v>136</v>
      </c>
      <c r="C132">
        <v>1.26653306613226</v>
      </c>
      <c r="D132">
        <v>1.34</v>
      </c>
      <c r="E132">
        <v>0.78</v>
      </c>
    </row>
    <row r="133" spans="1:5" x14ac:dyDescent="0.25">
      <c r="A133" t="s">
        <v>122</v>
      </c>
      <c r="B133" t="s">
        <v>131</v>
      </c>
      <c r="C133">
        <v>1.26653306613226</v>
      </c>
      <c r="D133">
        <v>1.1399999999999999</v>
      </c>
      <c r="E133">
        <v>1.1000000000000001</v>
      </c>
    </row>
    <row r="134" spans="1:5" x14ac:dyDescent="0.25">
      <c r="A134" t="s">
        <v>122</v>
      </c>
      <c r="B134" t="s">
        <v>133</v>
      </c>
      <c r="C134">
        <v>1.26653306613226</v>
      </c>
      <c r="D134">
        <v>0.6</v>
      </c>
      <c r="E134">
        <v>1.18</v>
      </c>
    </row>
    <row r="135" spans="1:5" x14ac:dyDescent="0.25">
      <c r="A135" t="s">
        <v>122</v>
      </c>
      <c r="B135" t="s">
        <v>135</v>
      </c>
      <c r="C135">
        <v>1.26653306613226</v>
      </c>
      <c r="D135">
        <v>0.71</v>
      </c>
      <c r="E135">
        <v>0.96</v>
      </c>
    </row>
    <row r="136" spans="1:5" x14ac:dyDescent="0.25">
      <c r="A136" t="s">
        <v>122</v>
      </c>
      <c r="B136" t="s">
        <v>137</v>
      </c>
      <c r="C136">
        <v>1.26653306613226</v>
      </c>
      <c r="D136">
        <v>1.05</v>
      </c>
      <c r="E136">
        <v>0.79</v>
      </c>
    </row>
    <row r="137" spans="1:5" x14ac:dyDescent="0.25">
      <c r="A137" t="s">
        <v>122</v>
      </c>
      <c r="B137" t="s">
        <v>401</v>
      </c>
      <c r="C137">
        <v>1.26653306613226</v>
      </c>
      <c r="D137">
        <v>0.98</v>
      </c>
      <c r="E137">
        <v>1.31</v>
      </c>
    </row>
    <row r="138" spans="1:5" x14ac:dyDescent="0.25">
      <c r="A138" t="s">
        <v>122</v>
      </c>
      <c r="B138" t="s">
        <v>138</v>
      </c>
      <c r="C138">
        <v>1.26653306613226</v>
      </c>
      <c r="D138">
        <v>1.35</v>
      </c>
      <c r="E138">
        <v>1.1399999999999999</v>
      </c>
    </row>
    <row r="139" spans="1:5" x14ac:dyDescent="0.25">
      <c r="A139" t="s">
        <v>122</v>
      </c>
      <c r="B139" t="s">
        <v>139</v>
      </c>
      <c r="C139">
        <v>1.26653306613226</v>
      </c>
      <c r="D139">
        <v>0.79</v>
      </c>
      <c r="E139">
        <v>0.78</v>
      </c>
    </row>
    <row r="140" spans="1:5" x14ac:dyDescent="0.25">
      <c r="A140" t="s">
        <v>122</v>
      </c>
      <c r="B140" t="s">
        <v>144</v>
      </c>
      <c r="C140">
        <v>1.26653306613226</v>
      </c>
      <c r="D140">
        <v>1.1299999999999999</v>
      </c>
      <c r="E140">
        <v>1.62</v>
      </c>
    </row>
    <row r="141" spans="1:5" x14ac:dyDescent="0.25">
      <c r="A141" t="s">
        <v>122</v>
      </c>
      <c r="B141" t="s">
        <v>132</v>
      </c>
      <c r="C141">
        <v>1.26653306613226</v>
      </c>
      <c r="D141">
        <v>0.94</v>
      </c>
      <c r="E141">
        <v>0.92</v>
      </c>
    </row>
    <row r="142" spans="1:5" x14ac:dyDescent="0.25">
      <c r="A142" t="s">
        <v>122</v>
      </c>
      <c r="B142" t="s">
        <v>140</v>
      </c>
      <c r="C142">
        <v>1.26653306613226</v>
      </c>
      <c r="D142">
        <v>1.17</v>
      </c>
      <c r="E142">
        <v>0.66</v>
      </c>
    </row>
    <row r="143" spans="1:5" x14ac:dyDescent="0.25">
      <c r="A143" t="s">
        <v>122</v>
      </c>
      <c r="B143" t="s">
        <v>124</v>
      </c>
      <c r="C143">
        <v>1.26653306613226</v>
      </c>
      <c r="D143">
        <v>0.83</v>
      </c>
      <c r="E143">
        <v>1.0900000000000001</v>
      </c>
    </row>
    <row r="144" spans="1:5" x14ac:dyDescent="0.25">
      <c r="A144" t="s">
        <v>122</v>
      </c>
      <c r="B144" t="s">
        <v>134</v>
      </c>
      <c r="C144">
        <v>1.26653306613226</v>
      </c>
      <c r="D144">
        <v>0.49</v>
      </c>
      <c r="E144">
        <v>1.18</v>
      </c>
    </row>
    <row r="145" spans="1:5" x14ac:dyDescent="0.25">
      <c r="A145" t="s">
        <v>122</v>
      </c>
      <c r="B145" t="s">
        <v>141</v>
      </c>
      <c r="C145">
        <v>1.26653306613226</v>
      </c>
      <c r="D145">
        <v>0.86</v>
      </c>
      <c r="E145">
        <v>0.7</v>
      </c>
    </row>
    <row r="146" spans="1:5" x14ac:dyDescent="0.25">
      <c r="A146" t="s">
        <v>122</v>
      </c>
      <c r="B146" t="s">
        <v>142</v>
      </c>
      <c r="C146">
        <v>1.26653306613226</v>
      </c>
      <c r="D146">
        <v>1.0900000000000001</v>
      </c>
      <c r="E146">
        <v>0.96</v>
      </c>
    </row>
    <row r="147" spans="1:5" x14ac:dyDescent="0.25">
      <c r="A147" t="s">
        <v>122</v>
      </c>
      <c r="B147" t="s">
        <v>143</v>
      </c>
      <c r="C147">
        <v>1.26653306613226</v>
      </c>
      <c r="D147">
        <v>0.75</v>
      </c>
      <c r="E147">
        <v>1</v>
      </c>
    </row>
    <row r="148" spans="1:5" x14ac:dyDescent="0.25">
      <c r="A148" t="s">
        <v>145</v>
      </c>
      <c r="B148" t="s">
        <v>347</v>
      </c>
      <c r="C148">
        <v>1.41534391534392</v>
      </c>
      <c r="D148">
        <v>0.99</v>
      </c>
      <c r="E148">
        <v>1.27</v>
      </c>
    </row>
    <row r="149" spans="1:5" x14ac:dyDescent="0.25">
      <c r="A149" t="s">
        <v>145</v>
      </c>
      <c r="B149" t="s">
        <v>349</v>
      </c>
      <c r="C149">
        <v>1.41534391534392</v>
      </c>
      <c r="D149">
        <v>0.75</v>
      </c>
      <c r="E149">
        <v>1.04</v>
      </c>
    </row>
    <row r="150" spans="1:5" x14ac:dyDescent="0.25">
      <c r="A150" t="s">
        <v>145</v>
      </c>
      <c r="B150" t="s">
        <v>355</v>
      </c>
      <c r="C150">
        <v>1.41534391534392</v>
      </c>
      <c r="D150">
        <v>0.46</v>
      </c>
      <c r="E150">
        <v>1.61</v>
      </c>
    </row>
    <row r="151" spans="1:5" x14ac:dyDescent="0.25">
      <c r="A151" t="s">
        <v>145</v>
      </c>
      <c r="B151" t="s">
        <v>357</v>
      </c>
      <c r="C151">
        <v>1.41534391534392</v>
      </c>
      <c r="D151">
        <v>0.79</v>
      </c>
      <c r="E151">
        <v>0.88</v>
      </c>
    </row>
    <row r="152" spans="1:5" x14ac:dyDescent="0.25">
      <c r="A152" t="s">
        <v>145</v>
      </c>
      <c r="B152" t="s">
        <v>360</v>
      </c>
      <c r="C152">
        <v>1.41534391534392</v>
      </c>
      <c r="D152">
        <v>1.1499999999999999</v>
      </c>
      <c r="E152">
        <v>1.18</v>
      </c>
    </row>
    <row r="153" spans="1:5" x14ac:dyDescent="0.25">
      <c r="A153" t="s">
        <v>145</v>
      </c>
      <c r="B153" t="s">
        <v>366</v>
      </c>
      <c r="C153">
        <v>1.41534391534392</v>
      </c>
      <c r="D153">
        <v>1.1000000000000001</v>
      </c>
      <c r="E153">
        <v>0.67</v>
      </c>
    </row>
    <row r="154" spans="1:5" x14ac:dyDescent="0.25">
      <c r="A154" t="s">
        <v>145</v>
      </c>
      <c r="B154" t="s">
        <v>371</v>
      </c>
      <c r="C154">
        <v>1.41534391534392</v>
      </c>
      <c r="D154">
        <v>0.79</v>
      </c>
      <c r="E154">
        <v>0.92</v>
      </c>
    </row>
    <row r="155" spans="1:5" x14ac:dyDescent="0.25">
      <c r="A155" t="s">
        <v>145</v>
      </c>
      <c r="B155" t="s">
        <v>149</v>
      </c>
      <c r="C155">
        <v>1.41534391534392</v>
      </c>
      <c r="D155">
        <v>0.71</v>
      </c>
      <c r="E155">
        <v>1.66</v>
      </c>
    </row>
    <row r="156" spans="1:5" x14ac:dyDescent="0.25">
      <c r="A156" t="s">
        <v>145</v>
      </c>
      <c r="B156" t="s">
        <v>375</v>
      </c>
      <c r="C156">
        <v>1.41534391534392</v>
      </c>
      <c r="D156">
        <v>0.75</v>
      </c>
      <c r="E156">
        <v>0.59</v>
      </c>
    </row>
    <row r="157" spans="1:5" x14ac:dyDescent="0.25">
      <c r="A157" t="s">
        <v>145</v>
      </c>
      <c r="B157" t="s">
        <v>388</v>
      </c>
      <c r="C157">
        <v>1.41534391534392</v>
      </c>
      <c r="D157">
        <v>1.32</v>
      </c>
      <c r="E157">
        <v>1.24</v>
      </c>
    </row>
    <row r="158" spans="1:5" x14ac:dyDescent="0.25">
      <c r="A158" t="s">
        <v>145</v>
      </c>
      <c r="B158" t="s">
        <v>389</v>
      </c>
      <c r="C158">
        <v>1.41534391534392</v>
      </c>
      <c r="D158">
        <v>1.06</v>
      </c>
      <c r="E158">
        <v>0.64</v>
      </c>
    </row>
    <row r="159" spans="1:5" x14ac:dyDescent="0.25">
      <c r="A159" t="s">
        <v>145</v>
      </c>
      <c r="B159" t="s">
        <v>391</v>
      </c>
      <c r="C159">
        <v>1.41534391534392</v>
      </c>
      <c r="D159">
        <v>1.04</v>
      </c>
      <c r="E159">
        <v>1.32</v>
      </c>
    </row>
    <row r="160" spans="1:5" x14ac:dyDescent="0.25">
      <c r="A160" t="s">
        <v>145</v>
      </c>
      <c r="B160" t="s">
        <v>146</v>
      </c>
      <c r="C160">
        <v>1.41534391534392</v>
      </c>
      <c r="D160">
        <v>1.18</v>
      </c>
      <c r="E160">
        <v>1.1599999999999999</v>
      </c>
    </row>
    <row r="161" spans="1:5" x14ac:dyDescent="0.25">
      <c r="A161" t="s">
        <v>145</v>
      </c>
      <c r="B161" t="s">
        <v>404</v>
      </c>
      <c r="C161">
        <v>1.41534391534392</v>
      </c>
      <c r="D161">
        <v>0.98</v>
      </c>
      <c r="E161">
        <v>0.74</v>
      </c>
    </row>
    <row r="162" spans="1:5" x14ac:dyDescent="0.25">
      <c r="A162" t="s">
        <v>145</v>
      </c>
      <c r="B162" t="s">
        <v>419</v>
      </c>
      <c r="C162">
        <v>1.41534391534392</v>
      </c>
      <c r="D162">
        <v>0.99</v>
      </c>
      <c r="E162">
        <v>0.72</v>
      </c>
    </row>
    <row r="163" spans="1:5" x14ac:dyDescent="0.25">
      <c r="A163" t="s">
        <v>145</v>
      </c>
      <c r="B163" t="s">
        <v>423</v>
      </c>
      <c r="C163">
        <v>1.41534391534392</v>
      </c>
      <c r="D163">
        <v>1.02</v>
      </c>
      <c r="E163">
        <v>0.55000000000000004</v>
      </c>
    </row>
    <row r="164" spans="1:5" x14ac:dyDescent="0.25">
      <c r="A164" t="s">
        <v>145</v>
      </c>
      <c r="B164" t="s">
        <v>425</v>
      </c>
      <c r="C164">
        <v>1.41534391534392</v>
      </c>
      <c r="D164">
        <v>1.37</v>
      </c>
      <c r="E164">
        <v>0.67</v>
      </c>
    </row>
    <row r="165" spans="1:5" x14ac:dyDescent="0.25">
      <c r="A165" t="s">
        <v>145</v>
      </c>
      <c r="B165" t="s">
        <v>427</v>
      </c>
      <c r="C165">
        <v>1.41534391534392</v>
      </c>
      <c r="D165">
        <v>1.1200000000000001</v>
      </c>
      <c r="E165">
        <v>0.68</v>
      </c>
    </row>
    <row r="166" spans="1:5" x14ac:dyDescent="0.25">
      <c r="A166" t="s">
        <v>145</v>
      </c>
      <c r="B166" t="s">
        <v>432</v>
      </c>
      <c r="C166">
        <v>1.41534391534392</v>
      </c>
      <c r="D166">
        <v>1.37</v>
      </c>
      <c r="E166">
        <v>1.71</v>
      </c>
    </row>
    <row r="167" spans="1:5" x14ac:dyDescent="0.25">
      <c r="A167" t="s">
        <v>145</v>
      </c>
      <c r="B167" t="s">
        <v>433</v>
      </c>
      <c r="C167">
        <v>1.41534391534392</v>
      </c>
      <c r="D167">
        <v>0.86</v>
      </c>
      <c r="E167">
        <v>1.38</v>
      </c>
    </row>
    <row r="168" spans="1:5" x14ac:dyDescent="0.25">
      <c r="A168" t="s">
        <v>145</v>
      </c>
      <c r="B168" t="s">
        <v>434</v>
      </c>
      <c r="C168">
        <v>1.41534391534392</v>
      </c>
      <c r="D168">
        <v>0.91</v>
      </c>
      <c r="E168">
        <v>1.07</v>
      </c>
    </row>
    <row r="169" spans="1:5" x14ac:dyDescent="0.25">
      <c r="A169" t="s">
        <v>145</v>
      </c>
      <c r="B169" t="s">
        <v>148</v>
      </c>
      <c r="C169">
        <v>1.41534391534392</v>
      </c>
      <c r="D169">
        <v>1.04</v>
      </c>
      <c r="E169">
        <v>0.63</v>
      </c>
    </row>
    <row r="170" spans="1:5" x14ac:dyDescent="0.25">
      <c r="A170" t="s">
        <v>145</v>
      </c>
      <c r="B170" t="s">
        <v>147</v>
      </c>
      <c r="C170">
        <v>1.41534391534392</v>
      </c>
      <c r="D170">
        <v>1.1599999999999999</v>
      </c>
      <c r="E170">
        <v>1.02</v>
      </c>
    </row>
    <row r="171" spans="1:5" x14ac:dyDescent="0.25">
      <c r="A171" t="s">
        <v>21</v>
      </c>
      <c r="B171" t="s">
        <v>152</v>
      </c>
      <c r="C171">
        <v>1.37575757575758</v>
      </c>
      <c r="D171">
        <v>0.73</v>
      </c>
      <c r="E171">
        <v>1.1299999999999999</v>
      </c>
    </row>
    <row r="172" spans="1:5" x14ac:dyDescent="0.25">
      <c r="A172" t="s">
        <v>21</v>
      </c>
      <c r="B172" t="s">
        <v>269</v>
      </c>
      <c r="C172">
        <v>1.37575757575758</v>
      </c>
      <c r="D172">
        <v>0.64</v>
      </c>
      <c r="E172">
        <v>0.93</v>
      </c>
    </row>
    <row r="173" spans="1:5" x14ac:dyDescent="0.25">
      <c r="A173" t="s">
        <v>21</v>
      </c>
      <c r="B173" t="s">
        <v>264</v>
      </c>
      <c r="C173">
        <v>1.37575757575758</v>
      </c>
      <c r="D173">
        <v>1.33</v>
      </c>
      <c r="E173">
        <v>1.19</v>
      </c>
    </row>
    <row r="174" spans="1:5" x14ac:dyDescent="0.25">
      <c r="A174" t="s">
        <v>21</v>
      </c>
      <c r="B174" t="s">
        <v>372</v>
      </c>
      <c r="C174">
        <v>1.37575757575758</v>
      </c>
      <c r="D174">
        <v>0.3</v>
      </c>
      <c r="E174">
        <v>0.97</v>
      </c>
    </row>
    <row r="175" spans="1:5" x14ac:dyDescent="0.25">
      <c r="A175" t="s">
        <v>21</v>
      </c>
      <c r="B175" t="s">
        <v>267</v>
      </c>
      <c r="C175">
        <v>1.37575757575758</v>
      </c>
      <c r="D175">
        <v>1.18</v>
      </c>
      <c r="E175">
        <v>1.03</v>
      </c>
    </row>
    <row r="176" spans="1:5" x14ac:dyDescent="0.25">
      <c r="A176" t="s">
        <v>21</v>
      </c>
      <c r="B176" t="s">
        <v>272</v>
      </c>
      <c r="C176">
        <v>1.37575757575758</v>
      </c>
      <c r="D176">
        <v>1.1100000000000001</v>
      </c>
      <c r="E176">
        <v>0.49</v>
      </c>
    </row>
    <row r="177" spans="1:5" x14ac:dyDescent="0.25">
      <c r="A177" t="s">
        <v>21</v>
      </c>
      <c r="B177" t="s">
        <v>397</v>
      </c>
      <c r="C177">
        <v>1.37575757575758</v>
      </c>
      <c r="D177">
        <v>1.04</v>
      </c>
      <c r="E177">
        <v>1.27</v>
      </c>
    </row>
    <row r="178" spans="1:5" x14ac:dyDescent="0.25">
      <c r="A178" t="s">
        <v>21</v>
      </c>
      <c r="B178" t="s">
        <v>274</v>
      </c>
      <c r="C178">
        <v>1.37575757575758</v>
      </c>
      <c r="D178">
        <v>1.54</v>
      </c>
      <c r="E178">
        <v>0.75</v>
      </c>
    </row>
    <row r="179" spans="1:5" x14ac:dyDescent="0.25">
      <c r="A179" t="s">
        <v>21</v>
      </c>
      <c r="B179" t="s">
        <v>150</v>
      </c>
      <c r="C179">
        <v>1.37575757575758</v>
      </c>
      <c r="D179">
        <v>1.2</v>
      </c>
      <c r="E179">
        <v>0.88</v>
      </c>
    </row>
    <row r="180" spans="1:5" x14ac:dyDescent="0.25">
      <c r="A180" t="s">
        <v>21</v>
      </c>
      <c r="B180" t="s">
        <v>275</v>
      </c>
      <c r="C180">
        <v>1.37575757575758</v>
      </c>
      <c r="D180">
        <v>0.77</v>
      </c>
      <c r="E180">
        <v>0.89</v>
      </c>
    </row>
    <row r="181" spans="1:5" x14ac:dyDescent="0.25">
      <c r="A181" t="s">
        <v>21</v>
      </c>
      <c r="B181" t="s">
        <v>23</v>
      </c>
      <c r="C181">
        <v>1.37575757575758</v>
      </c>
      <c r="D181">
        <v>1.67</v>
      </c>
      <c r="E181">
        <v>0.75</v>
      </c>
    </row>
    <row r="182" spans="1:5" x14ac:dyDescent="0.25">
      <c r="A182" t="s">
        <v>21</v>
      </c>
      <c r="B182" t="s">
        <v>22</v>
      </c>
      <c r="C182">
        <v>1.37575757575758</v>
      </c>
      <c r="D182">
        <v>1.41</v>
      </c>
      <c r="E182">
        <v>1.46</v>
      </c>
    </row>
    <row r="183" spans="1:5" x14ac:dyDescent="0.25">
      <c r="A183" t="s">
        <v>21</v>
      </c>
      <c r="B183" t="s">
        <v>266</v>
      </c>
      <c r="C183">
        <v>1.37575757575758</v>
      </c>
      <c r="D183">
        <v>0.73</v>
      </c>
      <c r="E183">
        <v>1.19</v>
      </c>
    </row>
    <row r="184" spans="1:5" x14ac:dyDescent="0.25">
      <c r="A184" t="s">
        <v>21</v>
      </c>
      <c r="B184" t="s">
        <v>268</v>
      </c>
      <c r="C184">
        <v>1.37575757575758</v>
      </c>
      <c r="D184">
        <v>0.86</v>
      </c>
      <c r="E184">
        <v>1.17</v>
      </c>
    </row>
    <row r="185" spans="1:5" x14ac:dyDescent="0.25">
      <c r="A185" t="s">
        <v>21</v>
      </c>
      <c r="B185" t="s">
        <v>151</v>
      </c>
      <c r="C185">
        <v>1.37575757575758</v>
      </c>
      <c r="D185">
        <v>0.77</v>
      </c>
      <c r="E185">
        <v>1.41</v>
      </c>
    </row>
    <row r="186" spans="1:5" x14ac:dyDescent="0.25">
      <c r="A186" t="s">
        <v>21</v>
      </c>
      <c r="B186" t="s">
        <v>153</v>
      </c>
      <c r="C186">
        <v>1.37575757575758</v>
      </c>
      <c r="D186">
        <v>1.62</v>
      </c>
      <c r="E186">
        <v>0.56999999999999995</v>
      </c>
    </row>
    <row r="187" spans="1:5" x14ac:dyDescent="0.25">
      <c r="A187" t="s">
        <v>21</v>
      </c>
      <c r="B187" t="s">
        <v>273</v>
      </c>
      <c r="C187">
        <v>1.37575757575758</v>
      </c>
      <c r="D187">
        <v>0.64</v>
      </c>
      <c r="E187">
        <v>0.7</v>
      </c>
    </row>
    <row r="188" spans="1:5" x14ac:dyDescent="0.25">
      <c r="A188" t="s">
        <v>21</v>
      </c>
      <c r="B188" t="s">
        <v>265</v>
      </c>
      <c r="C188">
        <v>1.37575757575758</v>
      </c>
      <c r="D188">
        <v>0.82</v>
      </c>
      <c r="E188">
        <v>0.89</v>
      </c>
    </row>
    <row r="189" spans="1:5" x14ac:dyDescent="0.25">
      <c r="A189" t="s">
        <v>21</v>
      </c>
      <c r="B189" t="s">
        <v>271</v>
      </c>
      <c r="C189">
        <v>1.37575757575758</v>
      </c>
      <c r="D189">
        <v>0.82</v>
      </c>
      <c r="E189">
        <v>1.22</v>
      </c>
    </row>
    <row r="190" spans="1:5" x14ac:dyDescent="0.25">
      <c r="A190" t="s">
        <v>21</v>
      </c>
      <c r="B190" t="s">
        <v>270</v>
      </c>
      <c r="C190">
        <v>1.37575757575758</v>
      </c>
      <c r="D190">
        <v>0.77</v>
      </c>
      <c r="E190">
        <v>1.08</v>
      </c>
    </row>
    <row r="191" spans="1:5" x14ac:dyDescent="0.25">
      <c r="A191" t="s">
        <v>154</v>
      </c>
      <c r="B191" t="s">
        <v>159</v>
      </c>
      <c r="C191">
        <v>1.3262195121951199</v>
      </c>
      <c r="D191">
        <v>0.8</v>
      </c>
      <c r="E191">
        <v>0.8</v>
      </c>
    </row>
    <row r="192" spans="1:5" x14ac:dyDescent="0.25">
      <c r="A192" t="s">
        <v>154</v>
      </c>
      <c r="B192" t="s">
        <v>161</v>
      </c>
      <c r="C192">
        <v>1.3262195121951199</v>
      </c>
      <c r="D192">
        <v>0.56999999999999995</v>
      </c>
      <c r="E192">
        <v>0.49</v>
      </c>
    </row>
    <row r="193" spans="1:5" x14ac:dyDescent="0.25">
      <c r="A193" t="s">
        <v>154</v>
      </c>
      <c r="B193" t="s">
        <v>163</v>
      </c>
      <c r="C193">
        <v>1.3262195121951199</v>
      </c>
      <c r="D193">
        <v>1.55</v>
      </c>
      <c r="E193">
        <v>0.92</v>
      </c>
    </row>
    <row r="194" spans="1:5" x14ac:dyDescent="0.25">
      <c r="A194" t="s">
        <v>154</v>
      </c>
      <c r="B194" t="s">
        <v>160</v>
      </c>
      <c r="C194">
        <v>1.3262195121951199</v>
      </c>
      <c r="D194">
        <v>0.66</v>
      </c>
      <c r="E194">
        <v>1.04</v>
      </c>
    </row>
    <row r="195" spans="1:5" x14ac:dyDescent="0.25">
      <c r="A195" t="s">
        <v>154</v>
      </c>
      <c r="B195" t="s">
        <v>165</v>
      </c>
      <c r="C195">
        <v>1.3262195121951199</v>
      </c>
      <c r="D195">
        <v>0.84</v>
      </c>
      <c r="E195">
        <v>1.49</v>
      </c>
    </row>
    <row r="196" spans="1:5" x14ac:dyDescent="0.25">
      <c r="A196" t="s">
        <v>154</v>
      </c>
      <c r="B196" t="s">
        <v>164</v>
      </c>
      <c r="C196">
        <v>1.3262195121951199</v>
      </c>
      <c r="D196">
        <v>0.9</v>
      </c>
      <c r="E196">
        <v>1.71</v>
      </c>
    </row>
    <row r="197" spans="1:5" x14ac:dyDescent="0.25">
      <c r="A197" t="s">
        <v>154</v>
      </c>
      <c r="B197" t="s">
        <v>167</v>
      </c>
      <c r="C197">
        <v>1.3262195121951199</v>
      </c>
      <c r="D197">
        <v>1.42</v>
      </c>
      <c r="E197">
        <v>0.4</v>
      </c>
    </row>
    <row r="198" spans="1:5" x14ac:dyDescent="0.25">
      <c r="A198" t="s">
        <v>154</v>
      </c>
      <c r="B198" t="s">
        <v>168</v>
      </c>
      <c r="C198">
        <v>1.3262195121951199</v>
      </c>
      <c r="D198">
        <v>0.8</v>
      </c>
      <c r="E198">
        <v>0.85</v>
      </c>
    </row>
    <row r="199" spans="1:5" x14ac:dyDescent="0.25">
      <c r="A199" t="s">
        <v>154</v>
      </c>
      <c r="B199" t="s">
        <v>156</v>
      </c>
      <c r="C199">
        <v>1.3262195121951199</v>
      </c>
      <c r="D199">
        <v>1.46</v>
      </c>
      <c r="E199">
        <v>0.73</v>
      </c>
    </row>
    <row r="200" spans="1:5" x14ac:dyDescent="0.25">
      <c r="A200" t="s">
        <v>154</v>
      </c>
      <c r="B200" t="s">
        <v>169</v>
      </c>
      <c r="C200">
        <v>1.3262195121951199</v>
      </c>
      <c r="D200">
        <v>0.75</v>
      </c>
      <c r="E200">
        <v>1.4</v>
      </c>
    </row>
    <row r="201" spans="1:5" x14ac:dyDescent="0.25">
      <c r="A201" t="s">
        <v>154</v>
      </c>
      <c r="B201" t="s">
        <v>162</v>
      </c>
      <c r="C201">
        <v>1.3262195121951199</v>
      </c>
      <c r="D201">
        <v>0.52</v>
      </c>
      <c r="E201">
        <v>0.98</v>
      </c>
    </row>
    <row r="202" spans="1:5" x14ac:dyDescent="0.25">
      <c r="A202" t="s">
        <v>154</v>
      </c>
      <c r="B202" t="s">
        <v>170</v>
      </c>
      <c r="C202">
        <v>1.3262195121951199</v>
      </c>
      <c r="D202">
        <v>1.08</v>
      </c>
      <c r="E202">
        <v>1.4</v>
      </c>
    </row>
    <row r="203" spans="1:5" x14ac:dyDescent="0.25">
      <c r="A203" t="s">
        <v>154</v>
      </c>
      <c r="B203" t="s">
        <v>166</v>
      </c>
      <c r="C203">
        <v>1.3262195121951199</v>
      </c>
      <c r="D203">
        <v>0.8</v>
      </c>
      <c r="E203">
        <v>1.04</v>
      </c>
    </row>
    <row r="204" spans="1:5" x14ac:dyDescent="0.25">
      <c r="A204" t="s">
        <v>154</v>
      </c>
      <c r="B204" t="s">
        <v>174</v>
      </c>
      <c r="C204">
        <v>1.3262195121951199</v>
      </c>
      <c r="D204">
        <v>1.18</v>
      </c>
      <c r="E204">
        <v>0.98</v>
      </c>
    </row>
    <row r="205" spans="1:5" x14ac:dyDescent="0.25">
      <c r="A205" t="s">
        <v>154</v>
      </c>
      <c r="B205" t="s">
        <v>172</v>
      </c>
      <c r="C205">
        <v>1.3262195121951199</v>
      </c>
      <c r="D205">
        <v>0.9</v>
      </c>
      <c r="E205">
        <v>0.98</v>
      </c>
    </row>
    <row r="206" spans="1:5" x14ac:dyDescent="0.25">
      <c r="A206" t="s">
        <v>154</v>
      </c>
      <c r="B206" t="s">
        <v>171</v>
      </c>
      <c r="C206">
        <v>1.3262195121951199</v>
      </c>
      <c r="D206">
        <v>0.93</v>
      </c>
      <c r="E206">
        <v>1.03</v>
      </c>
    </row>
    <row r="207" spans="1:5" x14ac:dyDescent="0.25">
      <c r="A207" t="s">
        <v>154</v>
      </c>
      <c r="B207" t="s">
        <v>158</v>
      </c>
      <c r="C207">
        <v>1.3262195121951199</v>
      </c>
      <c r="D207">
        <v>0.93</v>
      </c>
      <c r="E207">
        <v>1.0900000000000001</v>
      </c>
    </row>
    <row r="208" spans="1:5" x14ac:dyDescent="0.25">
      <c r="A208" t="s">
        <v>154</v>
      </c>
      <c r="B208" t="s">
        <v>155</v>
      </c>
      <c r="C208">
        <v>1.3262195121951199</v>
      </c>
      <c r="D208">
        <v>1.73</v>
      </c>
      <c r="E208">
        <v>0.92</v>
      </c>
    </row>
    <row r="209" spans="1:5" x14ac:dyDescent="0.25">
      <c r="A209" t="s">
        <v>154</v>
      </c>
      <c r="B209" t="s">
        <v>157</v>
      </c>
      <c r="C209">
        <v>1.3262195121951199</v>
      </c>
      <c r="D209">
        <v>1.2</v>
      </c>
      <c r="E209">
        <v>0.8</v>
      </c>
    </row>
    <row r="210" spans="1:5" x14ac:dyDescent="0.25">
      <c r="A210" t="s">
        <v>154</v>
      </c>
      <c r="B210" t="s">
        <v>173</v>
      </c>
      <c r="C210">
        <v>1.3262195121951199</v>
      </c>
      <c r="D210">
        <v>0.89</v>
      </c>
      <c r="E210">
        <v>0.98</v>
      </c>
    </row>
    <row r="211" spans="1:5" x14ac:dyDescent="0.25">
      <c r="A211" t="s">
        <v>175</v>
      </c>
      <c r="B211" t="s">
        <v>284</v>
      </c>
      <c r="C211">
        <v>1.21428571428571</v>
      </c>
      <c r="D211">
        <v>1.37</v>
      </c>
      <c r="E211">
        <v>1.32</v>
      </c>
    </row>
    <row r="212" spans="1:5" x14ac:dyDescent="0.25">
      <c r="A212" t="s">
        <v>175</v>
      </c>
      <c r="B212" t="s">
        <v>179</v>
      </c>
      <c r="C212">
        <v>1.21428571428571</v>
      </c>
      <c r="D212">
        <v>0.82</v>
      </c>
      <c r="E212">
        <v>1.44</v>
      </c>
    </row>
    <row r="213" spans="1:5" x14ac:dyDescent="0.25">
      <c r="A213" t="s">
        <v>175</v>
      </c>
      <c r="B213" t="s">
        <v>282</v>
      </c>
      <c r="C213">
        <v>1.21428571428571</v>
      </c>
      <c r="D213">
        <v>1.04</v>
      </c>
      <c r="E213">
        <v>0.63</v>
      </c>
    </row>
    <row r="214" spans="1:5" x14ac:dyDescent="0.25">
      <c r="A214" t="s">
        <v>175</v>
      </c>
      <c r="B214" t="s">
        <v>176</v>
      </c>
      <c r="C214">
        <v>1.21428571428571</v>
      </c>
      <c r="D214">
        <v>0.88</v>
      </c>
      <c r="E214">
        <v>0.82</v>
      </c>
    </row>
    <row r="215" spans="1:5" x14ac:dyDescent="0.25">
      <c r="A215" t="s">
        <v>175</v>
      </c>
      <c r="B215" t="s">
        <v>285</v>
      </c>
      <c r="C215">
        <v>1.21428571428571</v>
      </c>
      <c r="D215">
        <v>0.93</v>
      </c>
      <c r="E215">
        <v>1.19</v>
      </c>
    </row>
    <row r="216" spans="1:5" x14ac:dyDescent="0.25">
      <c r="A216" t="s">
        <v>175</v>
      </c>
      <c r="B216" t="s">
        <v>277</v>
      </c>
      <c r="C216">
        <v>1.21428571428571</v>
      </c>
      <c r="D216">
        <v>0.6</v>
      </c>
      <c r="E216">
        <v>0.94</v>
      </c>
    </row>
    <row r="217" spans="1:5" x14ac:dyDescent="0.25">
      <c r="A217" t="s">
        <v>175</v>
      </c>
      <c r="B217" t="s">
        <v>281</v>
      </c>
      <c r="C217">
        <v>1.21428571428571</v>
      </c>
      <c r="D217">
        <v>0.55000000000000004</v>
      </c>
      <c r="E217">
        <v>1.19</v>
      </c>
    </row>
    <row r="218" spans="1:5" x14ac:dyDescent="0.25">
      <c r="A218" t="s">
        <v>175</v>
      </c>
      <c r="B218" t="s">
        <v>178</v>
      </c>
      <c r="C218">
        <v>1.21428571428571</v>
      </c>
      <c r="D218">
        <v>0.47</v>
      </c>
      <c r="E218">
        <v>1.28</v>
      </c>
    </row>
    <row r="219" spans="1:5" x14ac:dyDescent="0.25">
      <c r="A219" t="s">
        <v>175</v>
      </c>
      <c r="B219" t="s">
        <v>278</v>
      </c>
      <c r="C219">
        <v>1.21428571428571</v>
      </c>
      <c r="D219">
        <v>0.82</v>
      </c>
      <c r="E219">
        <v>1.63</v>
      </c>
    </row>
    <row r="220" spans="1:5" x14ac:dyDescent="0.25">
      <c r="A220" t="s">
        <v>175</v>
      </c>
      <c r="B220" t="s">
        <v>276</v>
      </c>
      <c r="C220">
        <v>1.21428571428571</v>
      </c>
      <c r="D220">
        <v>2.14</v>
      </c>
      <c r="E220">
        <v>0.25</v>
      </c>
    </row>
    <row r="221" spans="1:5" x14ac:dyDescent="0.25">
      <c r="A221" t="s">
        <v>175</v>
      </c>
      <c r="B221" t="s">
        <v>279</v>
      </c>
      <c r="C221">
        <v>1.21428571428571</v>
      </c>
      <c r="D221">
        <v>1.92</v>
      </c>
      <c r="E221">
        <v>0.75</v>
      </c>
    </row>
    <row r="222" spans="1:5" x14ac:dyDescent="0.25">
      <c r="A222" t="s">
        <v>175</v>
      </c>
      <c r="B222" t="s">
        <v>283</v>
      </c>
      <c r="C222">
        <v>1.21428571428571</v>
      </c>
      <c r="D222">
        <v>1.04</v>
      </c>
      <c r="E222">
        <v>0.56999999999999995</v>
      </c>
    </row>
    <row r="223" spans="1:5" x14ac:dyDescent="0.25">
      <c r="A223" t="s">
        <v>175</v>
      </c>
      <c r="B223" t="s">
        <v>177</v>
      </c>
      <c r="C223">
        <v>1.21428571428571</v>
      </c>
      <c r="D223">
        <v>0.66</v>
      </c>
      <c r="E223">
        <v>1.1299999999999999</v>
      </c>
    </row>
    <row r="224" spans="1:5" x14ac:dyDescent="0.25">
      <c r="A224" t="s">
        <v>175</v>
      </c>
      <c r="B224" t="s">
        <v>280</v>
      </c>
      <c r="C224">
        <v>1.21428571428571</v>
      </c>
      <c r="D224">
        <v>0.72</v>
      </c>
      <c r="E224">
        <v>0.88</v>
      </c>
    </row>
    <row r="225" spans="1:5" x14ac:dyDescent="0.25">
      <c r="A225" t="s">
        <v>24</v>
      </c>
      <c r="B225" t="s">
        <v>292</v>
      </c>
      <c r="C225">
        <v>1.61812297734628</v>
      </c>
      <c r="D225">
        <v>1.62</v>
      </c>
      <c r="E225">
        <v>0.97</v>
      </c>
    </row>
    <row r="226" spans="1:5" x14ac:dyDescent="0.25">
      <c r="A226" t="s">
        <v>24</v>
      </c>
      <c r="B226" t="s">
        <v>289</v>
      </c>
      <c r="C226">
        <v>1.61812297734628</v>
      </c>
      <c r="D226">
        <v>0.57999999999999996</v>
      </c>
      <c r="E226">
        <v>1.37</v>
      </c>
    </row>
    <row r="227" spans="1:5" x14ac:dyDescent="0.25">
      <c r="A227" t="s">
        <v>24</v>
      </c>
      <c r="B227" t="s">
        <v>180</v>
      </c>
      <c r="C227">
        <v>1.61812297734628</v>
      </c>
      <c r="D227">
        <v>1.1499999999999999</v>
      </c>
      <c r="E227">
        <v>1.08</v>
      </c>
    </row>
    <row r="228" spans="1:5" x14ac:dyDescent="0.25">
      <c r="A228" t="s">
        <v>24</v>
      </c>
      <c r="B228" t="s">
        <v>326</v>
      </c>
      <c r="C228">
        <v>1.61812297734628</v>
      </c>
      <c r="D228">
        <v>0.73</v>
      </c>
      <c r="E228">
        <v>1.28</v>
      </c>
    </row>
    <row r="229" spans="1:5" x14ac:dyDescent="0.25">
      <c r="A229" t="s">
        <v>24</v>
      </c>
      <c r="B229" t="s">
        <v>288</v>
      </c>
      <c r="C229">
        <v>1.61812297734628</v>
      </c>
      <c r="D229">
        <v>0.87</v>
      </c>
      <c r="E229">
        <v>1.46</v>
      </c>
    </row>
    <row r="230" spans="1:5" x14ac:dyDescent="0.25">
      <c r="A230" t="s">
        <v>24</v>
      </c>
      <c r="B230" t="s">
        <v>287</v>
      </c>
      <c r="C230">
        <v>1.61812297734628</v>
      </c>
      <c r="D230">
        <v>0.85</v>
      </c>
      <c r="E230">
        <v>0.97</v>
      </c>
    </row>
    <row r="231" spans="1:5" x14ac:dyDescent="0.25">
      <c r="A231" t="s">
        <v>24</v>
      </c>
      <c r="B231" t="s">
        <v>293</v>
      </c>
      <c r="C231">
        <v>1.61812297734628</v>
      </c>
      <c r="D231">
        <v>0.87</v>
      </c>
      <c r="E231">
        <v>1.04</v>
      </c>
    </row>
    <row r="232" spans="1:5" x14ac:dyDescent="0.25">
      <c r="A232" t="s">
        <v>24</v>
      </c>
      <c r="B232" t="s">
        <v>294</v>
      </c>
      <c r="C232">
        <v>1.61812297734628</v>
      </c>
      <c r="D232">
        <v>1.61</v>
      </c>
      <c r="E232">
        <v>0.71</v>
      </c>
    </row>
    <row r="233" spans="1:5" x14ac:dyDescent="0.25">
      <c r="A233" t="s">
        <v>24</v>
      </c>
      <c r="B233" t="s">
        <v>295</v>
      </c>
      <c r="C233">
        <v>1.61812297734628</v>
      </c>
      <c r="D233">
        <v>1.31</v>
      </c>
      <c r="E233">
        <v>0.53</v>
      </c>
    </row>
    <row r="234" spans="1:5" x14ac:dyDescent="0.25">
      <c r="A234" t="s">
        <v>24</v>
      </c>
      <c r="B234" t="s">
        <v>25</v>
      </c>
      <c r="C234">
        <v>1.61812297734628</v>
      </c>
      <c r="D234">
        <v>1.1499999999999999</v>
      </c>
      <c r="E234">
        <v>0.94</v>
      </c>
    </row>
    <row r="235" spans="1:5" x14ac:dyDescent="0.25">
      <c r="A235" t="s">
        <v>24</v>
      </c>
      <c r="B235" t="s">
        <v>327</v>
      </c>
      <c r="C235">
        <v>1.61812297734628</v>
      </c>
      <c r="D235">
        <v>1.08</v>
      </c>
      <c r="E235">
        <v>0.97</v>
      </c>
    </row>
    <row r="236" spans="1:5" x14ac:dyDescent="0.25">
      <c r="A236" t="s">
        <v>24</v>
      </c>
      <c r="B236" t="s">
        <v>286</v>
      </c>
      <c r="C236">
        <v>1.61812297734628</v>
      </c>
      <c r="D236">
        <v>1.57</v>
      </c>
      <c r="E236">
        <v>0.71</v>
      </c>
    </row>
    <row r="237" spans="1:5" x14ac:dyDescent="0.25">
      <c r="A237" t="s">
        <v>24</v>
      </c>
      <c r="B237" t="s">
        <v>291</v>
      </c>
      <c r="C237">
        <v>1.61812297734628</v>
      </c>
      <c r="D237">
        <v>0.39</v>
      </c>
      <c r="E237">
        <v>1.19</v>
      </c>
    </row>
    <row r="238" spans="1:5" x14ac:dyDescent="0.25">
      <c r="A238" t="s">
        <v>24</v>
      </c>
      <c r="B238" t="s">
        <v>26</v>
      </c>
      <c r="C238">
        <v>1.61812297734628</v>
      </c>
      <c r="D238">
        <v>1.31</v>
      </c>
      <c r="E238">
        <v>0.75</v>
      </c>
    </row>
    <row r="239" spans="1:5" x14ac:dyDescent="0.25">
      <c r="A239" t="s">
        <v>24</v>
      </c>
      <c r="B239" t="s">
        <v>184</v>
      </c>
      <c r="C239">
        <v>1.61812297734628</v>
      </c>
      <c r="D239">
        <v>0.97</v>
      </c>
      <c r="E239">
        <v>1.06</v>
      </c>
    </row>
    <row r="240" spans="1:5" x14ac:dyDescent="0.25">
      <c r="A240" t="s">
        <v>24</v>
      </c>
      <c r="B240" t="s">
        <v>290</v>
      </c>
      <c r="C240">
        <v>1.61812297734628</v>
      </c>
      <c r="D240">
        <v>1.07</v>
      </c>
      <c r="E240">
        <v>1.08</v>
      </c>
    </row>
    <row r="241" spans="1:5" x14ac:dyDescent="0.25">
      <c r="A241" t="s">
        <v>24</v>
      </c>
      <c r="B241" t="s">
        <v>183</v>
      </c>
      <c r="C241">
        <v>1.61812297734628</v>
      </c>
      <c r="D241">
        <v>0.82</v>
      </c>
      <c r="E241">
        <v>1.18</v>
      </c>
    </row>
    <row r="242" spans="1:5" x14ac:dyDescent="0.25">
      <c r="A242" t="s">
        <v>24</v>
      </c>
      <c r="B242" t="s">
        <v>182</v>
      </c>
      <c r="C242">
        <v>1.61812297734628</v>
      </c>
      <c r="D242">
        <v>0.95</v>
      </c>
      <c r="E242">
        <v>1.23</v>
      </c>
    </row>
    <row r="243" spans="1:5" x14ac:dyDescent="0.25">
      <c r="A243" t="s">
        <v>24</v>
      </c>
      <c r="B243" t="s">
        <v>185</v>
      </c>
      <c r="C243">
        <v>1.61812297734628</v>
      </c>
      <c r="D243">
        <v>0.49</v>
      </c>
      <c r="E243">
        <v>0.66</v>
      </c>
    </row>
    <row r="244" spans="1:5" x14ac:dyDescent="0.25">
      <c r="A244" t="s">
        <v>24</v>
      </c>
      <c r="B244" t="s">
        <v>181</v>
      </c>
      <c r="C244">
        <v>1.61812297734628</v>
      </c>
      <c r="D244">
        <v>0.62</v>
      </c>
      <c r="E244">
        <v>0.8</v>
      </c>
    </row>
    <row r="245" spans="1:5" x14ac:dyDescent="0.25">
      <c r="A245" t="s">
        <v>27</v>
      </c>
      <c r="B245" t="s">
        <v>187</v>
      </c>
      <c r="C245">
        <v>1.2700296735904999</v>
      </c>
      <c r="D245">
        <v>0.65</v>
      </c>
      <c r="E245">
        <v>1.04</v>
      </c>
    </row>
    <row r="246" spans="1:5" x14ac:dyDescent="0.25">
      <c r="A246" t="s">
        <v>27</v>
      </c>
      <c r="B246" t="s">
        <v>191</v>
      </c>
      <c r="C246">
        <v>1.2700296735904999</v>
      </c>
      <c r="D246">
        <v>1.34</v>
      </c>
      <c r="E246">
        <v>1.26</v>
      </c>
    </row>
    <row r="247" spans="1:5" x14ac:dyDescent="0.25">
      <c r="A247" t="s">
        <v>27</v>
      </c>
      <c r="B247" t="s">
        <v>28</v>
      </c>
      <c r="C247">
        <v>1.2700296735904999</v>
      </c>
      <c r="D247">
        <v>1.1599999999999999</v>
      </c>
      <c r="E247">
        <v>0.71</v>
      </c>
    </row>
    <row r="248" spans="1:5" x14ac:dyDescent="0.25">
      <c r="A248" t="s">
        <v>27</v>
      </c>
      <c r="B248" t="s">
        <v>186</v>
      </c>
      <c r="C248">
        <v>1.2700296735904999</v>
      </c>
      <c r="D248">
        <v>1.07</v>
      </c>
      <c r="E248">
        <v>0.71</v>
      </c>
    </row>
    <row r="249" spans="1:5" x14ac:dyDescent="0.25">
      <c r="A249" t="s">
        <v>27</v>
      </c>
      <c r="B249" t="s">
        <v>189</v>
      </c>
      <c r="C249">
        <v>1.2700296735904999</v>
      </c>
      <c r="D249">
        <v>0.56000000000000005</v>
      </c>
      <c r="E249">
        <v>0.93</v>
      </c>
    </row>
    <row r="250" spans="1:5" x14ac:dyDescent="0.25">
      <c r="A250" t="s">
        <v>27</v>
      </c>
      <c r="B250" t="s">
        <v>297</v>
      </c>
      <c r="C250">
        <v>1.2700296735904999</v>
      </c>
      <c r="D250">
        <v>1.07</v>
      </c>
      <c r="E250">
        <v>1.1499999999999999</v>
      </c>
    </row>
    <row r="251" spans="1:5" x14ac:dyDescent="0.25">
      <c r="A251" t="s">
        <v>27</v>
      </c>
      <c r="B251" t="s">
        <v>298</v>
      </c>
      <c r="C251">
        <v>1.2700296735904999</v>
      </c>
      <c r="D251">
        <v>1.48</v>
      </c>
      <c r="E251">
        <v>0.7</v>
      </c>
    </row>
    <row r="252" spans="1:5" x14ac:dyDescent="0.25">
      <c r="A252" t="s">
        <v>27</v>
      </c>
      <c r="B252" t="s">
        <v>31</v>
      </c>
      <c r="C252">
        <v>1.2700296735904999</v>
      </c>
      <c r="D252">
        <v>0.56000000000000005</v>
      </c>
      <c r="E252">
        <v>1.04</v>
      </c>
    </row>
    <row r="253" spans="1:5" x14ac:dyDescent="0.25">
      <c r="A253" t="s">
        <v>27</v>
      </c>
      <c r="B253" t="s">
        <v>195</v>
      </c>
      <c r="C253">
        <v>1.2700296735904999</v>
      </c>
      <c r="D253">
        <v>1.53</v>
      </c>
      <c r="E253">
        <v>1.26</v>
      </c>
    </row>
    <row r="254" spans="1:5" x14ac:dyDescent="0.25">
      <c r="A254" t="s">
        <v>27</v>
      </c>
      <c r="B254" t="s">
        <v>188</v>
      </c>
      <c r="C254">
        <v>1.2700296735904999</v>
      </c>
      <c r="D254">
        <v>1.2</v>
      </c>
      <c r="E254">
        <v>0.77</v>
      </c>
    </row>
    <row r="255" spans="1:5" x14ac:dyDescent="0.25">
      <c r="A255" t="s">
        <v>27</v>
      </c>
      <c r="B255" t="s">
        <v>296</v>
      </c>
      <c r="C255">
        <v>1.2700296735904999</v>
      </c>
      <c r="D255">
        <v>0.79</v>
      </c>
      <c r="E255">
        <v>1.45</v>
      </c>
    </row>
    <row r="256" spans="1:5" x14ac:dyDescent="0.25">
      <c r="A256" t="s">
        <v>27</v>
      </c>
      <c r="B256" t="s">
        <v>190</v>
      </c>
      <c r="C256">
        <v>1.2700296735904999</v>
      </c>
      <c r="D256">
        <v>0.97</v>
      </c>
      <c r="E256">
        <v>0.82</v>
      </c>
    </row>
    <row r="257" spans="1:5" x14ac:dyDescent="0.25">
      <c r="A257" t="s">
        <v>27</v>
      </c>
      <c r="B257" t="s">
        <v>192</v>
      </c>
      <c r="C257">
        <v>1.2700296735904999</v>
      </c>
      <c r="D257">
        <v>1.08</v>
      </c>
      <c r="E257">
        <v>0.87</v>
      </c>
    </row>
    <row r="258" spans="1:5" x14ac:dyDescent="0.25">
      <c r="A258" t="s">
        <v>27</v>
      </c>
      <c r="B258" t="s">
        <v>329</v>
      </c>
      <c r="C258">
        <v>1.2700296735904999</v>
      </c>
      <c r="D258">
        <v>0.79</v>
      </c>
      <c r="E258">
        <v>1.1499999999999999</v>
      </c>
    </row>
    <row r="259" spans="1:5" x14ac:dyDescent="0.25">
      <c r="A259" t="s">
        <v>27</v>
      </c>
      <c r="B259" t="s">
        <v>194</v>
      </c>
      <c r="C259">
        <v>1.2700296735904999</v>
      </c>
      <c r="D259">
        <v>0.83</v>
      </c>
      <c r="E259">
        <v>0.88</v>
      </c>
    </row>
    <row r="260" spans="1:5" x14ac:dyDescent="0.25">
      <c r="A260" t="s">
        <v>27</v>
      </c>
      <c r="B260" t="s">
        <v>299</v>
      </c>
      <c r="C260">
        <v>1.2700296735904999</v>
      </c>
      <c r="D260">
        <v>1.07</v>
      </c>
      <c r="E260">
        <v>0.55000000000000004</v>
      </c>
    </row>
    <row r="261" spans="1:5" x14ac:dyDescent="0.25">
      <c r="A261" t="s">
        <v>27</v>
      </c>
      <c r="B261" t="s">
        <v>328</v>
      </c>
      <c r="C261">
        <v>1.2700296735904999</v>
      </c>
      <c r="D261">
        <v>1.1100000000000001</v>
      </c>
      <c r="E261">
        <v>0.99</v>
      </c>
    </row>
    <row r="262" spans="1:5" x14ac:dyDescent="0.25">
      <c r="A262" t="s">
        <v>27</v>
      </c>
      <c r="B262" t="s">
        <v>193</v>
      </c>
      <c r="C262">
        <v>1.2700296735904999</v>
      </c>
      <c r="D262">
        <v>1.1599999999999999</v>
      </c>
      <c r="E262">
        <v>0.99</v>
      </c>
    </row>
    <row r="263" spans="1:5" x14ac:dyDescent="0.25">
      <c r="A263" t="s">
        <v>27</v>
      </c>
      <c r="B263" t="s">
        <v>30</v>
      </c>
      <c r="C263">
        <v>1.2700296735904999</v>
      </c>
      <c r="D263">
        <v>0.93</v>
      </c>
      <c r="E263">
        <v>1.1000000000000001</v>
      </c>
    </row>
    <row r="264" spans="1:5" x14ac:dyDescent="0.25">
      <c r="A264" t="s">
        <v>27</v>
      </c>
      <c r="B264" t="s">
        <v>29</v>
      </c>
      <c r="C264">
        <v>1.2700296735904999</v>
      </c>
      <c r="D264">
        <v>0.69</v>
      </c>
      <c r="E264">
        <v>1.64</v>
      </c>
    </row>
    <row r="265" spans="1:5" x14ac:dyDescent="0.25">
      <c r="A265" t="s">
        <v>196</v>
      </c>
      <c r="B265" t="s">
        <v>205</v>
      </c>
      <c r="C265">
        <v>1.6</v>
      </c>
      <c r="D265">
        <v>1.37</v>
      </c>
      <c r="E265">
        <v>0.85</v>
      </c>
    </row>
    <row r="266" spans="1:5" x14ac:dyDescent="0.25">
      <c r="A266" t="s">
        <v>196</v>
      </c>
      <c r="B266" t="s">
        <v>306</v>
      </c>
      <c r="C266">
        <v>1.6</v>
      </c>
      <c r="D266">
        <v>2.0699999999999998</v>
      </c>
      <c r="E266">
        <v>0.65</v>
      </c>
    </row>
    <row r="267" spans="1:5" x14ac:dyDescent="0.25">
      <c r="A267" t="s">
        <v>196</v>
      </c>
      <c r="B267" t="s">
        <v>206</v>
      </c>
      <c r="C267">
        <v>1.6</v>
      </c>
      <c r="D267">
        <v>0.57999999999999996</v>
      </c>
      <c r="E267">
        <v>1.47</v>
      </c>
    </row>
    <row r="268" spans="1:5" x14ac:dyDescent="0.25">
      <c r="A268" t="s">
        <v>196</v>
      </c>
      <c r="B268" t="s">
        <v>197</v>
      </c>
      <c r="C268">
        <v>1.6</v>
      </c>
      <c r="D268">
        <v>0.89</v>
      </c>
      <c r="E268">
        <v>1.77</v>
      </c>
    </row>
    <row r="269" spans="1:5" x14ac:dyDescent="0.25">
      <c r="A269" t="s">
        <v>196</v>
      </c>
      <c r="B269" t="s">
        <v>307</v>
      </c>
      <c r="C269">
        <v>1.6</v>
      </c>
      <c r="D269">
        <v>1.43</v>
      </c>
      <c r="E269">
        <v>0.51</v>
      </c>
    </row>
    <row r="270" spans="1:5" x14ac:dyDescent="0.25">
      <c r="A270" t="s">
        <v>196</v>
      </c>
      <c r="B270" t="s">
        <v>204</v>
      </c>
      <c r="C270">
        <v>1.6</v>
      </c>
      <c r="D270">
        <v>0.87</v>
      </c>
      <c r="E270">
        <v>1.42</v>
      </c>
    </row>
    <row r="271" spans="1:5" x14ac:dyDescent="0.25">
      <c r="A271" t="s">
        <v>196</v>
      </c>
      <c r="B271" t="s">
        <v>302</v>
      </c>
      <c r="C271">
        <v>1.6</v>
      </c>
      <c r="D271">
        <v>0.67</v>
      </c>
      <c r="E271">
        <v>0.52</v>
      </c>
    </row>
    <row r="272" spans="1:5" x14ac:dyDescent="0.25">
      <c r="A272" t="s">
        <v>196</v>
      </c>
      <c r="B272" t="s">
        <v>305</v>
      </c>
      <c r="C272">
        <v>1.6</v>
      </c>
      <c r="D272">
        <v>0.94</v>
      </c>
      <c r="E272">
        <v>0.71</v>
      </c>
    </row>
    <row r="273" spans="1:5" x14ac:dyDescent="0.25">
      <c r="A273" t="s">
        <v>196</v>
      </c>
      <c r="B273" t="s">
        <v>202</v>
      </c>
      <c r="C273">
        <v>1.6</v>
      </c>
      <c r="D273">
        <v>1</v>
      </c>
      <c r="E273">
        <v>0.71</v>
      </c>
    </row>
    <row r="274" spans="1:5" x14ac:dyDescent="0.25">
      <c r="A274" t="s">
        <v>196</v>
      </c>
      <c r="B274" t="s">
        <v>200</v>
      </c>
      <c r="C274">
        <v>1.6</v>
      </c>
      <c r="D274">
        <v>1.43</v>
      </c>
      <c r="E274">
        <v>0.46</v>
      </c>
    </row>
    <row r="275" spans="1:5" x14ac:dyDescent="0.25">
      <c r="A275" t="s">
        <v>196</v>
      </c>
      <c r="B275" t="s">
        <v>199</v>
      </c>
      <c r="C275">
        <v>1.6</v>
      </c>
      <c r="D275">
        <v>1.1200000000000001</v>
      </c>
      <c r="E275">
        <v>1.37</v>
      </c>
    </row>
    <row r="276" spans="1:5" x14ac:dyDescent="0.25">
      <c r="A276" t="s">
        <v>196</v>
      </c>
      <c r="B276" t="s">
        <v>303</v>
      </c>
      <c r="C276">
        <v>1.6</v>
      </c>
      <c r="D276">
        <v>0.8</v>
      </c>
      <c r="E276">
        <v>1.01</v>
      </c>
    </row>
    <row r="277" spans="1:5" x14ac:dyDescent="0.25">
      <c r="A277" t="s">
        <v>196</v>
      </c>
      <c r="B277" t="s">
        <v>201</v>
      </c>
      <c r="C277">
        <v>1.6</v>
      </c>
      <c r="D277">
        <v>0.96</v>
      </c>
      <c r="E277">
        <v>1.04</v>
      </c>
    </row>
    <row r="278" spans="1:5" x14ac:dyDescent="0.25">
      <c r="A278" t="s">
        <v>196</v>
      </c>
      <c r="B278" t="s">
        <v>304</v>
      </c>
      <c r="C278">
        <v>1.6</v>
      </c>
      <c r="D278">
        <v>0.71</v>
      </c>
      <c r="E278">
        <v>1.84</v>
      </c>
    </row>
    <row r="279" spans="1:5" x14ac:dyDescent="0.25">
      <c r="A279" t="s">
        <v>196</v>
      </c>
      <c r="B279" t="s">
        <v>198</v>
      </c>
      <c r="C279">
        <v>1.6</v>
      </c>
      <c r="D279">
        <v>0.96</v>
      </c>
      <c r="E279">
        <v>0.38</v>
      </c>
    </row>
    <row r="280" spans="1:5" x14ac:dyDescent="0.25">
      <c r="A280" t="s">
        <v>196</v>
      </c>
      <c r="B280" t="s">
        <v>300</v>
      </c>
      <c r="C280">
        <v>1.6</v>
      </c>
      <c r="D280">
        <v>0.75</v>
      </c>
      <c r="E280">
        <v>0.99</v>
      </c>
    </row>
    <row r="281" spans="1:5" x14ac:dyDescent="0.25">
      <c r="A281" t="s">
        <v>196</v>
      </c>
      <c r="B281" t="s">
        <v>301</v>
      </c>
      <c r="C281">
        <v>1.6</v>
      </c>
      <c r="D281">
        <v>0.85</v>
      </c>
      <c r="E281">
        <v>1.52</v>
      </c>
    </row>
    <row r="282" spans="1:5" x14ac:dyDescent="0.25">
      <c r="A282" t="s">
        <v>196</v>
      </c>
      <c r="B282" t="s">
        <v>203</v>
      </c>
      <c r="C282">
        <v>1.6</v>
      </c>
      <c r="D282">
        <v>0.75</v>
      </c>
      <c r="E282">
        <v>0.8</v>
      </c>
    </row>
    <row r="283" spans="1:5" x14ac:dyDescent="0.25">
      <c r="A283" t="s">
        <v>32</v>
      </c>
      <c r="B283" t="s">
        <v>331</v>
      </c>
      <c r="C283">
        <v>1.24691358024691</v>
      </c>
      <c r="D283">
        <v>0.69</v>
      </c>
      <c r="E283">
        <v>0.94</v>
      </c>
    </row>
    <row r="284" spans="1:5" x14ac:dyDescent="0.25">
      <c r="A284" t="s">
        <v>32</v>
      </c>
      <c r="B284" t="s">
        <v>36</v>
      </c>
      <c r="C284">
        <v>1.24691358024691</v>
      </c>
      <c r="D284">
        <v>1.37</v>
      </c>
      <c r="E284">
        <v>0.63</v>
      </c>
    </row>
    <row r="285" spans="1:5" x14ac:dyDescent="0.25">
      <c r="A285" t="s">
        <v>32</v>
      </c>
      <c r="B285" t="s">
        <v>212</v>
      </c>
      <c r="C285">
        <v>1.24691358024691</v>
      </c>
      <c r="D285">
        <v>0.86</v>
      </c>
      <c r="E285">
        <v>1.26</v>
      </c>
    </row>
    <row r="286" spans="1:5" x14ac:dyDescent="0.25">
      <c r="A286" t="s">
        <v>32</v>
      </c>
      <c r="B286" t="s">
        <v>311</v>
      </c>
      <c r="C286">
        <v>1.24691358024691</v>
      </c>
      <c r="D286">
        <v>0.74</v>
      </c>
      <c r="E286">
        <v>1.38</v>
      </c>
    </row>
    <row r="287" spans="1:5" x14ac:dyDescent="0.25">
      <c r="A287" t="s">
        <v>32</v>
      </c>
      <c r="B287" t="s">
        <v>210</v>
      </c>
      <c r="C287">
        <v>1.24691358024691</v>
      </c>
      <c r="D287">
        <v>0.86</v>
      </c>
      <c r="E287">
        <v>1.07</v>
      </c>
    </row>
    <row r="288" spans="1:5" x14ac:dyDescent="0.25">
      <c r="A288" t="s">
        <v>32</v>
      </c>
      <c r="B288" t="s">
        <v>312</v>
      </c>
      <c r="C288">
        <v>1.24691358024691</v>
      </c>
      <c r="D288">
        <v>0.68</v>
      </c>
      <c r="E288">
        <v>0.95</v>
      </c>
    </row>
    <row r="289" spans="1:5" x14ac:dyDescent="0.25">
      <c r="A289" t="s">
        <v>32</v>
      </c>
      <c r="B289" t="s">
        <v>209</v>
      </c>
      <c r="C289">
        <v>1.24691358024691</v>
      </c>
      <c r="D289">
        <v>0.97</v>
      </c>
      <c r="E289">
        <v>1.38</v>
      </c>
    </row>
    <row r="290" spans="1:5" x14ac:dyDescent="0.25">
      <c r="A290" t="s">
        <v>32</v>
      </c>
      <c r="B290" t="s">
        <v>313</v>
      </c>
      <c r="C290">
        <v>1.24691358024691</v>
      </c>
      <c r="D290">
        <v>0.49</v>
      </c>
      <c r="E290">
        <v>1.35</v>
      </c>
    </row>
    <row r="291" spans="1:5" x14ac:dyDescent="0.25">
      <c r="A291" t="s">
        <v>32</v>
      </c>
      <c r="B291" t="s">
        <v>309</v>
      </c>
      <c r="C291">
        <v>1.24691358024691</v>
      </c>
      <c r="D291">
        <v>1.03</v>
      </c>
      <c r="E291">
        <v>1.26</v>
      </c>
    </row>
    <row r="292" spans="1:5" x14ac:dyDescent="0.25">
      <c r="A292" t="s">
        <v>32</v>
      </c>
      <c r="B292" t="s">
        <v>308</v>
      </c>
      <c r="C292">
        <v>1.24691358024691</v>
      </c>
      <c r="D292">
        <v>0.92</v>
      </c>
      <c r="E292">
        <v>1.57</v>
      </c>
    </row>
    <row r="293" spans="1:5" x14ac:dyDescent="0.25">
      <c r="A293" t="s">
        <v>32</v>
      </c>
      <c r="B293" t="s">
        <v>207</v>
      </c>
      <c r="C293">
        <v>1.24691358024691</v>
      </c>
      <c r="D293">
        <v>1.3</v>
      </c>
      <c r="E293">
        <v>0.95</v>
      </c>
    </row>
    <row r="294" spans="1:5" x14ac:dyDescent="0.25">
      <c r="A294" t="s">
        <v>32</v>
      </c>
      <c r="B294" t="s">
        <v>330</v>
      </c>
      <c r="C294">
        <v>1.24691358024691</v>
      </c>
      <c r="D294">
        <v>1.1100000000000001</v>
      </c>
      <c r="E294">
        <v>0.68</v>
      </c>
    </row>
    <row r="295" spans="1:5" x14ac:dyDescent="0.25">
      <c r="A295" t="s">
        <v>32</v>
      </c>
      <c r="B295" t="s">
        <v>35</v>
      </c>
      <c r="C295">
        <v>1.24691358024691</v>
      </c>
      <c r="D295">
        <v>1.67</v>
      </c>
      <c r="E295">
        <v>0.81</v>
      </c>
    </row>
    <row r="296" spans="1:5" x14ac:dyDescent="0.25">
      <c r="A296" t="s">
        <v>32</v>
      </c>
      <c r="B296" t="s">
        <v>34</v>
      </c>
      <c r="C296">
        <v>1.24691358024691</v>
      </c>
      <c r="D296">
        <v>0.63</v>
      </c>
      <c r="E296">
        <v>0.75</v>
      </c>
    </row>
    <row r="297" spans="1:5" x14ac:dyDescent="0.25">
      <c r="A297" t="s">
        <v>32</v>
      </c>
      <c r="B297" t="s">
        <v>310</v>
      </c>
      <c r="C297">
        <v>1.24691358024691</v>
      </c>
      <c r="D297">
        <v>1.1100000000000001</v>
      </c>
      <c r="E297">
        <v>0.88</v>
      </c>
    </row>
    <row r="298" spans="1:5" x14ac:dyDescent="0.25">
      <c r="A298" t="s">
        <v>32</v>
      </c>
      <c r="B298" t="s">
        <v>208</v>
      </c>
      <c r="C298">
        <v>1.24691358024691</v>
      </c>
      <c r="D298">
        <v>1.36</v>
      </c>
      <c r="E298">
        <v>0.74</v>
      </c>
    </row>
    <row r="299" spans="1:5" x14ac:dyDescent="0.25">
      <c r="A299" t="s">
        <v>32</v>
      </c>
      <c r="B299" t="s">
        <v>33</v>
      </c>
      <c r="C299">
        <v>1.24691358024691</v>
      </c>
      <c r="D299">
        <v>1.48</v>
      </c>
      <c r="E299">
        <v>0.47</v>
      </c>
    </row>
    <row r="300" spans="1:5" x14ac:dyDescent="0.25">
      <c r="A300" t="s">
        <v>32</v>
      </c>
      <c r="B300" t="s">
        <v>211</v>
      </c>
      <c r="C300">
        <v>1.24691358024691</v>
      </c>
      <c r="D300">
        <v>0.8</v>
      </c>
      <c r="E300">
        <v>0.81</v>
      </c>
    </row>
    <row r="301" spans="1:5" x14ac:dyDescent="0.25">
      <c r="A301" t="s">
        <v>213</v>
      </c>
      <c r="B301" t="s">
        <v>221</v>
      </c>
      <c r="C301">
        <v>1.2598039215686301</v>
      </c>
      <c r="D301">
        <v>1.03</v>
      </c>
      <c r="E301">
        <v>0.82</v>
      </c>
    </row>
    <row r="302" spans="1:5" x14ac:dyDescent="0.25">
      <c r="A302" t="s">
        <v>213</v>
      </c>
      <c r="B302" t="s">
        <v>214</v>
      </c>
      <c r="C302">
        <v>1.2598039215686301</v>
      </c>
      <c r="D302">
        <v>1.63</v>
      </c>
      <c r="E302">
        <v>0.53</v>
      </c>
    </row>
    <row r="303" spans="1:5" x14ac:dyDescent="0.25">
      <c r="A303" t="s">
        <v>213</v>
      </c>
      <c r="B303" t="s">
        <v>217</v>
      </c>
      <c r="C303">
        <v>1.2598039215686301</v>
      </c>
      <c r="D303">
        <v>0.89</v>
      </c>
      <c r="E303">
        <v>1.03</v>
      </c>
    </row>
    <row r="304" spans="1:5" x14ac:dyDescent="0.25">
      <c r="A304" t="s">
        <v>213</v>
      </c>
      <c r="B304" t="s">
        <v>216</v>
      </c>
      <c r="C304">
        <v>1.2598039215686301</v>
      </c>
      <c r="D304">
        <v>0.61</v>
      </c>
      <c r="E304">
        <v>1.33</v>
      </c>
    </row>
    <row r="305" spans="1:5" x14ac:dyDescent="0.25">
      <c r="A305" t="s">
        <v>213</v>
      </c>
      <c r="B305" t="s">
        <v>218</v>
      </c>
      <c r="C305">
        <v>1.2598039215686301</v>
      </c>
      <c r="D305">
        <v>0.94</v>
      </c>
      <c r="E305">
        <v>1.04</v>
      </c>
    </row>
    <row r="306" spans="1:5" x14ac:dyDescent="0.25">
      <c r="A306" t="s">
        <v>213</v>
      </c>
      <c r="B306" t="s">
        <v>219</v>
      </c>
      <c r="C306">
        <v>1.2598039215686301</v>
      </c>
      <c r="D306">
        <v>1.1200000000000001</v>
      </c>
      <c r="E306">
        <v>1.23</v>
      </c>
    </row>
    <row r="307" spans="1:5" x14ac:dyDescent="0.25">
      <c r="A307" t="s">
        <v>213</v>
      </c>
      <c r="B307" t="s">
        <v>215</v>
      </c>
      <c r="C307">
        <v>1.2598039215686301</v>
      </c>
      <c r="D307">
        <v>0.89</v>
      </c>
      <c r="E307">
        <v>1.03</v>
      </c>
    </row>
    <row r="308" spans="1:5" x14ac:dyDescent="0.25">
      <c r="A308" t="s">
        <v>213</v>
      </c>
      <c r="B308" t="s">
        <v>314</v>
      </c>
      <c r="C308">
        <v>1.2598039215686301</v>
      </c>
      <c r="D308">
        <v>0.79</v>
      </c>
      <c r="E308">
        <v>1.49</v>
      </c>
    </row>
    <row r="309" spans="1:5" x14ac:dyDescent="0.25">
      <c r="A309" t="s">
        <v>213</v>
      </c>
      <c r="B309" t="s">
        <v>315</v>
      </c>
      <c r="C309">
        <v>1.2598039215686301</v>
      </c>
      <c r="D309">
        <v>2.29</v>
      </c>
      <c r="E309">
        <v>0.15</v>
      </c>
    </row>
    <row r="310" spans="1:5" x14ac:dyDescent="0.25">
      <c r="A310" t="s">
        <v>213</v>
      </c>
      <c r="B310" t="s">
        <v>220</v>
      </c>
      <c r="C310">
        <v>1.2598039215686301</v>
      </c>
      <c r="D310">
        <v>0.75</v>
      </c>
      <c r="E310">
        <v>1.59</v>
      </c>
    </row>
    <row r="311" spans="1:5" x14ac:dyDescent="0.25">
      <c r="A311" t="s">
        <v>213</v>
      </c>
      <c r="B311" t="s">
        <v>222</v>
      </c>
      <c r="C311">
        <v>1.2598039215686301</v>
      </c>
      <c r="D311">
        <v>0.37</v>
      </c>
      <c r="E311">
        <v>0.72</v>
      </c>
    </row>
    <row r="312" spans="1:5" x14ac:dyDescent="0.25">
      <c r="A312" t="s">
        <v>213</v>
      </c>
      <c r="B312" t="s">
        <v>223</v>
      </c>
      <c r="C312">
        <v>1.2598039215686301</v>
      </c>
      <c r="D312">
        <v>0.65</v>
      </c>
      <c r="E312">
        <v>1.08</v>
      </c>
    </row>
    <row r="313" spans="1:5" x14ac:dyDescent="0.25">
      <c r="A313" t="s">
        <v>37</v>
      </c>
      <c r="B313" t="s">
        <v>224</v>
      </c>
      <c r="C313">
        <v>1.58536585365854</v>
      </c>
      <c r="D313">
        <v>0.82</v>
      </c>
      <c r="E313">
        <v>1.75</v>
      </c>
    </row>
    <row r="314" spans="1:5" x14ac:dyDescent="0.25">
      <c r="A314" t="s">
        <v>37</v>
      </c>
      <c r="B314" t="s">
        <v>229</v>
      </c>
      <c r="C314">
        <v>1.58536585365854</v>
      </c>
      <c r="D314">
        <v>0.78</v>
      </c>
      <c r="E314">
        <v>0.66</v>
      </c>
    </row>
    <row r="315" spans="1:5" x14ac:dyDescent="0.25">
      <c r="A315" t="s">
        <v>37</v>
      </c>
      <c r="B315" t="s">
        <v>227</v>
      </c>
      <c r="C315">
        <v>1.58536585365854</v>
      </c>
      <c r="D315">
        <v>0.57999999999999996</v>
      </c>
      <c r="E315">
        <v>0.78</v>
      </c>
    </row>
    <row r="316" spans="1:5" x14ac:dyDescent="0.25">
      <c r="A316" t="s">
        <v>37</v>
      </c>
      <c r="B316" t="s">
        <v>226</v>
      </c>
      <c r="C316">
        <v>1.58536585365854</v>
      </c>
      <c r="D316">
        <v>1.21</v>
      </c>
      <c r="E316">
        <v>1.04</v>
      </c>
    </row>
    <row r="317" spans="1:5" x14ac:dyDescent="0.25">
      <c r="A317" t="s">
        <v>37</v>
      </c>
      <c r="B317" t="s">
        <v>39</v>
      </c>
      <c r="C317">
        <v>1.58536585365854</v>
      </c>
      <c r="D317">
        <v>0.97</v>
      </c>
      <c r="E317">
        <v>0.6</v>
      </c>
    </row>
    <row r="318" spans="1:5" x14ac:dyDescent="0.25">
      <c r="A318" t="s">
        <v>37</v>
      </c>
      <c r="B318" t="s">
        <v>225</v>
      </c>
      <c r="C318">
        <v>1.58536585365854</v>
      </c>
      <c r="D318">
        <v>1.99</v>
      </c>
      <c r="E318">
        <v>0.96</v>
      </c>
    </row>
    <row r="319" spans="1:5" x14ac:dyDescent="0.25">
      <c r="A319" t="s">
        <v>37</v>
      </c>
      <c r="B319" t="s">
        <v>231</v>
      </c>
      <c r="C319">
        <v>1.58536585365854</v>
      </c>
      <c r="D319">
        <v>0.75</v>
      </c>
      <c r="E319">
        <v>0.71</v>
      </c>
    </row>
    <row r="320" spans="1:5" x14ac:dyDescent="0.25">
      <c r="A320" t="s">
        <v>37</v>
      </c>
      <c r="B320" t="s">
        <v>38</v>
      </c>
      <c r="C320">
        <v>1.58536585365854</v>
      </c>
      <c r="D320">
        <v>0.68</v>
      </c>
      <c r="E320">
        <v>1.1100000000000001</v>
      </c>
    </row>
    <row r="321" spans="1:5" x14ac:dyDescent="0.25">
      <c r="A321" t="s">
        <v>37</v>
      </c>
      <c r="B321" t="s">
        <v>228</v>
      </c>
      <c r="C321">
        <v>1.58536585365854</v>
      </c>
      <c r="D321">
        <v>0.89</v>
      </c>
      <c r="E321">
        <v>1.44</v>
      </c>
    </row>
    <row r="322" spans="1:5" x14ac:dyDescent="0.25">
      <c r="A322" t="s">
        <v>37</v>
      </c>
      <c r="B322" t="s">
        <v>230</v>
      </c>
      <c r="C322">
        <v>1.58536585365854</v>
      </c>
      <c r="D322">
        <v>1.26</v>
      </c>
      <c r="E322">
        <v>0.91</v>
      </c>
    </row>
    <row r="323" spans="1:5" x14ac:dyDescent="0.25">
      <c r="A323" t="s">
        <v>337</v>
      </c>
      <c r="B323" t="s">
        <v>338</v>
      </c>
      <c r="C323">
        <v>1.3294117647058801</v>
      </c>
      <c r="D323">
        <v>1.41</v>
      </c>
      <c r="E323">
        <v>1.1499999999999999</v>
      </c>
    </row>
    <row r="324" spans="1:5" x14ac:dyDescent="0.25">
      <c r="A324" t="s">
        <v>337</v>
      </c>
      <c r="B324" t="s">
        <v>367</v>
      </c>
      <c r="C324">
        <v>1.3294117647058801</v>
      </c>
      <c r="D324">
        <v>0.92</v>
      </c>
      <c r="E324">
        <v>1.64</v>
      </c>
    </row>
    <row r="325" spans="1:5" x14ac:dyDescent="0.25">
      <c r="A325" t="s">
        <v>337</v>
      </c>
      <c r="B325" t="s">
        <v>368</v>
      </c>
      <c r="C325">
        <v>1.3294117647058801</v>
      </c>
      <c r="D325">
        <v>1.34</v>
      </c>
      <c r="E325">
        <v>0.62</v>
      </c>
    </row>
    <row r="326" spans="1:5" x14ac:dyDescent="0.25">
      <c r="A326" t="s">
        <v>337</v>
      </c>
      <c r="B326" t="s">
        <v>373</v>
      </c>
      <c r="C326">
        <v>1.3294117647058801</v>
      </c>
      <c r="D326">
        <v>0.38</v>
      </c>
      <c r="E326">
        <v>0.81</v>
      </c>
    </row>
    <row r="327" spans="1:5" x14ac:dyDescent="0.25">
      <c r="A327" t="s">
        <v>337</v>
      </c>
      <c r="B327" t="s">
        <v>374</v>
      </c>
      <c r="C327">
        <v>1.3294117647058801</v>
      </c>
      <c r="D327">
        <v>1.25</v>
      </c>
      <c r="E327">
        <v>0.72</v>
      </c>
    </row>
    <row r="328" spans="1:5" x14ac:dyDescent="0.25">
      <c r="A328" t="s">
        <v>337</v>
      </c>
      <c r="B328" t="s">
        <v>382</v>
      </c>
      <c r="C328">
        <v>1.3294117647058801</v>
      </c>
      <c r="D328">
        <v>0.92</v>
      </c>
      <c r="E328">
        <v>0.51</v>
      </c>
    </row>
    <row r="329" spans="1:5" x14ac:dyDescent="0.25">
      <c r="A329" t="s">
        <v>337</v>
      </c>
      <c r="B329" t="s">
        <v>383</v>
      </c>
      <c r="C329">
        <v>1.3294117647058801</v>
      </c>
      <c r="D329">
        <v>0.47</v>
      </c>
      <c r="E329">
        <v>1.62</v>
      </c>
    </row>
    <row r="330" spans="1:5" x14ac:dyDescent="0.25">
      <c r="A330" t="s">
        <v>337</v>
      </c>
      <c r="B330" t="s">
        <v>403</v>
      </c>
      <c r="C330">
        <v>1.3294117647058801</v>
      </c>
      <c r="D330">
        <v>1.41</v>
      </c>
      <c r="E330">
        <v>1.1499999999999999</v>
      </c>
    </row>
    <row r="331" spans="1:5" x14ac:dyDescent="0.25">
      <c r="A331" t="s">
        <v>337</v>
      </c>
      <c r="B331" t="s">
        <v>407</v>
      </c>
      <c r="C331">
        <v>1.3294117647058801</v>
      </c>
      <c r="D331">
        <v>1.34</v>
      </c>
      <c r="E331">
        <v>0.72</v>
      </c>
    </row>
    <row r="332" spans="1:5" x14ac:dyDescent="0.25">
      <c r="A332" t="s">
        <v>337</v>
      </c>
      <c r="B332" t="s">
        <v>408</v>
      </c>
      <c r="C332">
        <v>1.3294117647058801</v>
      </c>
      <c r="D332">
        <v>0.47</v>
      </c>
      <c r="E332">
        <v>1.1499999999999999</v>
      </c>
    </row>
    <row r="333" spans="1:5" x14ac:dyDescent="0.25">
      <c r="A333" t="s">
        <v>344</v>
      </c>
      <c r="B333" t="s">
        <v>345</v>
      </c>
      <c r="C333">
        <v>1.3764705882352899</v>
      </c>
      <c r="D333">
        <v>0.54</v>
      </c>
      <c r="E333">
        <v>1.1599999999999999</v>
      </c>
    </row>
    <row r="334" spans="1:5" x14ac:dyDescent="0.25">
      <c r="A334" t="s">
        <v>344</v>
      </c>
      <c r="B334" t="s">
        <v>350</v>
      </c>
      <c r="C334">
        <v>1.3764705882352899</v>
      </c>
      <c r="D334">
        <v>0.73</v>
      </c>
      <c r="E334">
        <v>1.34</v>
      </c>
    </row>
    <row r="335" spans="1:5" x14ac:dyDescent="0.25">
      <c r="A335" t="s">
        <v>344</v>
      </c>
      <c r="B335" t="s">
        <v>358</v>
      </c>
      <c r="C335">
        <v>1.3764705882352899</v>
      </c>
      <c r="D335">
        <v>0.54</v>
      </c>
      <c r="E335">
        <v>2.0499999999999998</v>
      </c>
    </row>
    <row r="336" spans="1:5" x14ac:dyDescent="0.25">
      <c r="A336" t="s">
        <v>344</v>
      </c>
      <c r="B336" t="s">
        <v>370</v>
      </c>
      <c r="C336">
        <v>1.3764705882352899</v>
      </c>
      <c r="D336">
        <v>0.56999999999999995</v>
      </c>
      <c r="E336">
        <v>1.35</v>
      </c>
    </row>
    <row r="337" spans="1:5" x14ac:dyDescent="0.25">
      <c r="A337" t="s">
        <v>344</v>
      </c>
      <c r="B337" t="s">
        <v>376</v>
      </c>
      <c r="C337">
        <v>1.3764705882352899</v>
      </c>
      <c r="D337">
        <v>1.29</v>
      </c>
      <c r="E337">
        <v>1.03</v>
      </c>
    </row>
    <row r="338" spans="1:5" x14ac:dyDescent="0.25">
      <c r="A338" t="s">
        <v>344</v>
      </c>
      <c r="B338" t="s">
        <v>379</v>
      </c>
      <c r="C338">
        <v>1.3764705882352899</v>
      </c>
      <c r="D338">
        <v>1.37</v>
      </c>
      <c r="E338">
        <v>0.95</v>
      </c>
    </row>
    <row r="339" spans="1:5" x14ac:dyDescent="0.25">
      <c r="A339" t="s">
        <v>344</v>
      </c>
      <c r="B339" t="s">
        <v>411</v>
      </c>
      <c r="C339">
        <v>1.3764705882352899</v>
      </c>
      <c r="D339">
        <v>1.73</v>
      </c>
      <c r="E339">
        <v>0.36</v>
      </c>
    </row>
    <row r="340" spans="1:5" x14ac:dyDescent="0.25">
      <c r="A340" t="s">
        <v>344</v>
      </c>
      <c r="B340" t="s">
        <v>421</v>
      </c>
      <c r="C340">
        <v>1.3764705882352899</v>
      </c>
      <c r="D340">
        <v>1.21</v>
      </c>
      <c r="E340">
        <v>0.79</v>
      </c>
    </row>
    <row r="341" spans="1:5" x14ac:dyDescent="0.25">
      <c r="A341" t="s">
        <v>344</v>
      </c>
      <c r="B341" t="s">
        <v>422</v>
      </c>
      <c r="C341">
        <v>1.3764705882352899</v>
      </c>
      <c r="D341">
        <v>0.54</v>
      </c>
      <c r="E341">
        <v>0.36</v>
      </c>
    </row>
    <row r="342" spans="1:5" x14ac:dyDescent="0.25">
      <c r="A342" t="s">
        <v>344</v>
      </c>
      <c r="B342" t="s">
        <v>424</v>
      </c>
      <c r="C342">
        <v>1.3764705882352899</v>
      </c>
      <c r="D342">
        <v>1.37</v>
      </c>
      <c r="E342">
        <v>0.63</v>
      </c>
    </row>
    <row r="343" spans="1:5" x14ac:dyDescent="0.25">
      <c r="A343" t="s">
        <v>340</v>
      </c>
      <c r="B343" t="s">
        <v>341</v>
      </c>
      <c r="C343">
        <v>1.3409090909090899</v>
      </c>
      <c r="D343">
        <v>0.61</v>
      </c>
      <c r="E343">
        <v>1.1000000000000001</v>
      </c>
    </row>
    <row r="344" spans="1:5" x14ac:dyDescent="0.25">
      <c r="A344" t="s">
        <v>340</v>
      </c>
      <c r="B344" t="s">
        <v>352</v>
      </c>
      <c r="C344">
        <v>1.3409090909090899</v>
      </c>
      <c r="D344">
        <v>1.1399999999999999</v>
      </c>
      <c r="E344">
        <v>0.76</v>
      </c>
    </row>
    <row r="345" spans="1:5" x14ac:dyDescent="0.25">
      <c r="A345" t="s">
        <v>340</v>
      </c>
      <c r="B345" t="s">
        <v>353</v>
      </c>
      <c r="C345">
        <v>1.3409090909090899</v>
      </c>
      <c r="D345">
        <v>1.63</v>
      </c>
      <c r="E345">
        <v>0.49</v>
      </c>
    </row>
    <row r="346" spans="1:5" x14ac:dyDescent="0.25">
      <c r="A346" t="s">
        <v>340</v>
      </c>
      <c r="B346" t="s">
        <v>354</v>
      </c>
      <c r="C346">
        <v>1.3409090909090899</v>
      </c>
      <c r="D346">
        <v>1.84</v>
      </c>
      <c r="E346">
        <v>0.82</v>
      </c>
    </row>
    <row r="347" spans="1:5" x14ac:dyDescent="0.25">
      <c r="A347" t="s">
        <v>340</v>
      </c>
      <c r="B347" t="s">
        <v>356</v>
      </c>
      <c r="C347">
        <v>1.3409090909090899</v>
      </c>
      <c r="D347">
        <v>1.1200000000000001</v>
      </c>
      <c r="E347">
        <v>1.1000000000000001</v>
      </c>
    </row>
    <row r="348" spans="1:5" x14ac:dyDescent="0.25">
      <c r="A348" t="s">
        <v>340</v>
      </c>
      <c r="B348" t="s">
        <v>361</v>
      </c>
      <c r="C348">
        <v>1.3409090909090899</v>
      </c>
      <c r="D348">
        <v>0.65</v>
      </c>
      <c r="E348">
        <v>1.26</v>
      </c>
    </row>
    <row r="349" spans="1:5" x14ac:dyDescent="0.25">
      <c r="A349" t="s">
        <v>340</v>
      </c>
      <c r="B349" t="s">
        <v>365</v>
      </c>
      <c r="C349">
        <v>1.3409090909090899</v>
      </c>
      <c r="D349">
        <v>1.1399999999999999</v>
      </c>
      <c r="E349">
        <v>1.52</v>
      </c>
    </row>
    <row r="350" spans="1:5" x14ac:dyDescent="0.25">
      <c r="A350" t="s">
        <v>340</v>
      </c>
      <c r="B350" t="s">
        <v>377</v>
      </c>
      <c r="C350">
        <v>1.3409090909090899</v>
      </c>
      <c r="D350">
        <v>0.4</v>
      </c>
      <c r="E350">
        <v>1.05</v>
      </c>
    </row>
    <row r="351" spans="1:5" x14ac:dyDescent="0.25">
      <c r="A351" t="s">
        <v>340</v>
      </c>
      <c r="B351" t="s">
        <v>378</v>
      </c>
      <c r="C351">
        <v>1.3409090909090899</v>
      </c>
      <c r="D351">
        <v>0.75</v>
      </c>
      <c r="E351">
        <v>1.19</v>
      </c>
    </row>
    <row r="352" spans="1:5" x14ac:dyDescent="0.25">
      <c r="A352" t="s">
        <v>340</v>
      </c>
      <c r="B352" t="s">
        <v>385</v>
      </c>
      <c r="C352">
        <v>1.3409090909090899</v>
      </c>
      <c r="D352">
        <v>0.56999999999999995</v>
      </c>
      <c r="E352">
        <v>0.56999999999999995</v>
      </c>
    </row>
    <row r="353" spans="1:5" x14ac:dyDescent="0.25">
      <c r="A353" t="s">
        <v>340</v>
      </c>
      <c r="B353" t="s">
        <v>387</v>
      </c>
      <c r="C353">
        <v>1.3409090909090899</v>
      </c>
      <c r="D353">
        <v>0.99</v>
      </c>
      <c r="E353">
        <v>1.1100000000000001</v>
      </c>
    </row>
    <row r="354" spans="1:5" x14ac:dyDescent="0.25">
      <c r="A354" t="s">
        <v>340</v>
      </c>
      <c r="B354" t="s">
        <v>390</v>
      </c>
      <c r="C354">
        <v>1.3409090909090899</v>
      </c>
      <c r="D354">
        <v>0.75</v>
      </c>
      <c r="E354">
        <v>1.1100000000000001</v>
      </c>
    </row>
    <row r="355" spans="1:5" x14ac:dyDescent="0.25">
      <c r="A355" t="s">
        <v>340</v>
      </c>
      <c r="B355" t="s">
        <v>394</v>
      </c>
      <c r="C355">
        <v>1.3409090909090899</v>
      </c>
      <c r="D355">
        <v>1.03</v>
      </c>
      <c r="E355">
        <v>1.32</v>
      </c>
    </row>
    <row r="356" spans="1:5" x14ac:dyDescent="0.25">
      <c r="A356" t="s">
        <v>340</v>
      </c>
      <c r="B356" t="s">
        <v>405</v>
      </c>
      <c r="C356">
        <v>1.3409090909090899</v>
      </c>
      <c r="D356">
        <v>0.7</v>
      </c>
      <c r="E356">
        <v>1.04</v>
      </c>
    </row>
    <row r="357" spans="1:5" x14ac:dyDescent="0.25">
      <c r="A357" t="s">
        <v>340</v>
      </c>
      <c r="B357" t="s">
        <v>413</v>
      </c>
      <c r="C357">
        <v>1.3409090909090899</v>
      </c>
      <c r="D357">
        <v>1.34</v>
      </c>
      <c r="E357">
        <v>0.57999999999999996</v>
      </c>
    </row>
    <row r="358" spans="1:5" x14ac:dyDescent="0.25">
      <c r="A358" t="s">
        <v>340</v>
      </c>
      <c r="B358" t="s">
        <v>415</v>
      </c>
      <c r="C358">
        <v>1.3409090909090899</v>
      </c>
      <c r="D358">
        <v>1.1399999999999999</v>
      </c>
      <c r="E358">
        <v>0.53</v>
      </c>
    </row>
    <row r="359" spans="1:5" x14ac:dyDescent="0.25">
      <c r="A359" t="s">
        <v>340</v>
      </c>
      <c r="B359" t="s">
        <v>418</v>
      </c>
      <c r="C359">
        <v>1.3409090909090899</v>
      </c>
      <c r="D359">
        <v>1.21</v>
      </c>
      <c r="E359">
        <v>1.04</v>
      </c>
    </row>
    <row r="360" spans="1:5" x14ac:dyDescent="0.25">
      <c r="A360" t="s">
        <v>340</v>
      </c>
      <c r="B360" t="s">
        <v>428</v>
      </c>
      <c r="C360">
        <v>1.3409090909090899</v>
      </c>
      <c r="D360">
        <v>1.19</v>
      </c>
      <c r="E360">
        <v>1.05</v>
      </c>
    </row>
    <row r="361" spans="1:5" x14ac:dyDescent="0.25">
      <c r="A361" t="s">
        <v>340</v>
      </c>
      <c r="B361" t="s">
        <v>429</v>
      </c>
      <c r="C361">
        <v>1.3409090909090899</v>
      </c>
      <c r="D361">
        <v>0.8</v>
      </c>
      <c r="E361">
        <v>1.4</v>
      </c>
    </row>
    <row r="362" spans="1:5" x14ac:dyDescent="0.25">
      <c r="A362" t="s">
        <v>340</v>
      </c>
      <c r="B362" t="s">
        <v>431</v>
      </c>
      <c r="C362">
        <v>1.3409090909090899</v>
      </c>
      <c r="D362">
        <v>1.04</v>
      </c>
      <c r="E362">
        <v>0.99</v>
      </c>
    </row>
    <row r="363" spans="1:5" x14ac:dyDescent="0.25">
      <c r="A363" t="s">
        <v>342</v>
      </c>
      <c r="B363" t="s">
        <v>343</v>
      </c>
      <c r="C363">
        <v>1.1770833333333299</v>
      </c>
      <c r="D363">
        <v>0.66</v>
      </c>
      <c r="E363">
        <v>1.23</v>
      </c>
    </row>
    <row r="364" spans="1:5" x14ac:dyDescent="0.25">
      <c r="A364" t="s">
        <v>342</v>
      </c>
      <c r="B364" t="s">
        <v>346</v>
      </c>
      <c r="C364">
        <v>1.1770833333333299</v>
      </c>
      <c r="D364">
        <v>0.8</v>
      </c>
      <c r="E364">
        <v>1.23</v>
      </c>
    </row>
    <row r="365" spans="1:5" x14ac:dyDescent="0.25">
      <c r="A365" t="s">
        <v>342</v>
      </c>
      <c r="B365" t="s">
        <v>348</v>
      </c>
      <c r="C365">
        <v>1.1770833333333299</v>
      </c>
      <c r="D365">
        <v>1.37</v>
      </c>
      <c r="E365">
        <v>0.91</v>
      </c>
    </row>
    <row r="366" spans="1:5" x14ac:dyDescent="0.25">
      <c r="A366" t="s">
        <v>342</v>
      </c>
      <c r="B366" t="s">
        <v>363</v>
      </c>
      <c r="C366">
        <v>1.1770833333333299</v>
      </c>
      <c r="D366">
        <v>1.04</v>
      </c>
      <c r="E366">
        <v>1.29</v>
      </c>
    </row>
    <row r="367" spans="1:5" x14ac:dyDescent="0.25">
      <c r="A367" t="s">
        <v>342</v>
      </c>
      <c r="B367" t="s">
        <v>364</v>
      </c>
      <c r="C367">
        <v>1.1770833333333299</v>
      </c>
      <c r="D367">
        <v>0.99</v>
      </c>
      <c r="E367">
        <v>1.03</v>
      </c>
    </row>
    <row r="368" spans="1:5" x14ac:dyDescent="0.25">
      <c r="A368" t="s">
        <v>342</v>
      </c>
      <c r="B368" t="s">
        <v>380</v>
      </c>
      <c r="C368">
        <v>1.1770833333333299</v>
      </c>
      <c r="D368">
        <v>1.65</v>
      </c>
      <c r="E368">
        <v>0.62</v>
      </c>
    </row>
    <row r="369" spans="1:5" x14ac:dyDescent="0.25">
      <c r="A369" t="s">
        <v>342</v>
      </c>
      <c r="B369" t="s">
        <v>384</v>
      </c>
      <c r="C369">
        <v>1.1770833333333299</v>
      </c>
      <c r="D369">
        <v>0.85</v>
      </c>
      <c r="E369">
        <v>1.1000000000000001</v>
      </c>
    </row>
    <row r="370" spans="1:5" x14ac:dyDescent="0.25">
      <c r="A370" t="s">
        <v>342</v>
      </c>
      <c r="B370" t="s">
        <v>386</v>
      </c>
      <c r="C370">
        <v>1.1770833333333299</v>
      </c>
      <c r="D370">
        <v>0.9</v>
      </c>
      <c r="E370">
        <v>0.78</v>
      </c>
    </row>
    <row r="371" spans="1:5" x14ac:dyDescent="0.25">
      <c r="A371" t="s">
        <v>342</v>
      </c>
      <c r="B371" t="s">
        <v>392</v>
      </c>
      <c r="C371">
        <v>1.1770833333333299</v>
      </c>
      <c r="D371">
        <v>1.37</v>
      </c>
      <c r="E371">
        <v>1.23</v>
      </c>
    </row>
    <row r="372" spans="1:5" x14ac:dyDescent="0.25">
      <c r="A372" t="s">
        <v>342</v>
      </c>
      <c r="B372" t="s">
        <v>393</v>
      </c>
      <c r="C372">
        <v>1.1770833333333299</v>
      </c>
      <c r="D372">
        <v>1.1299999999999999</v>
      </c>
      <c r="E372">
        <v>0.78</v>
      </c>
    </row>
    <row r="373" spans="1:5" x14ac:dyDescent="0.25">
      <c r="A373" t="s">
        <v>342</v>
      </c>
      <c r="B373" t="s">
        <v>396</v>
      </c>
      <c r="C373">
        <v>1.1770833333333299</v>
      </c>
      <c r="D373">
        <v>0.65</v>
      </c>
      <c r="E373">
        <v>1.23</v>
      </c>
    </row>
    <row r="374" spans="1:5" x14ac:dyDescent="0.25">
      <c r="A374" t="s">
        <v>342</v>
      </c>
      <c r="B374" t="s">
        <v>398</v>
      </c>
      <c r="C374">
        <v>1.1770833333333299</v>
      </c>
      <c r="D374">
        <v>0.66</v>
      </c>
      <c r="E374">
        <v>0.78</v>
      </c>
    </row>
    <row r="375" spans="1:5" x14ac:dyDescent="0.25">
      <c r="A375" t="s">
        <v>342</v>
      </c>
      <c r="B375" t="s">
        <v>399</v>
      </c>
      <c r="C375">
        <v>1.1770833333333299</v>
      </c>
      <c r="D375">
        <v>0.8</v>
      </c>
      <c r="E375">
        <v>1.3</v>
      </c>
    </row>
    <row r="376" spans="1:5" x14ac:dyDescent="0.25">
      <c r="A376" t="s">
        <v>342</v>
      </c>
      <c r="B376" t="s">
        <v>400</v>
      </c>
      <c r="C376">
        <v>1.1770833333333299</v>
      </c>
      <c r="D376">
        <v>1.27</v>
      </c>
      <c r="E376">
        <v>0.65</v>
      </c>
    </row>
    <row r="377" spans="1:5" x14ac:dyDescent="0.25">
      <c r="A377" t="s">
        <v>342</v>
      </c>
      <c r="B377" t="s">
        <v>402</v>
      </c>
      <c r="C377">
        <v>1.1770833333333299</v>
      </c>
      <c r="D377">
        <v>0.85</v>
      </c>
      <c r="E377">
        <v>1.02</v>
      </c>
    </row>
    <row r="378" spans="1:5" x14ac:dyDescent="0.25">
      <c r="A378" t="s">
        <v>342</v>
      </c>
      <c r="B378" t="s">
        <v>406</v>
      </c>
      <c r="C378">
        <v>1.1770833333333299</v>
      </c>
      <c r="D378">
        <v>1.1000000000000001</v>
      </c>
      <c r="E378">
        <v>1.3</v>
      </c>
    </row>
    <row r="379" spans="1:5" x14ac:dyDescent="0.25">
      <c r="A379" t="s">
        <v>342</v>
      </c>
      <c r="B379" t="s">
        <v>409</v>
      </c>
      <c r="C379">
        <v>1.1770833333333299</v>
      </c>
      <c r="D379">
        <v>1.1000000000000001</v>
      </c>
      <c r="E379">
        <v>1.1599999999999999</v>
      </c>
    </row>
    <row r="380" spans="1:5" x14ac:dyDescent="0.25">
      <c r="A380" t="s">
        <v>342</v>
      </c>
      <c r="B380" t="s">
        <v>414</v>
      </c>
      <c r="C380">
        <v>1.1770833333333299</v>
      </c>
      <c r="D380">
        <v>0.75</v>
      </c>
      <c r="E380">
        <v>1.3</v>
      </c>
    </row>
    <row r="381" spans="1:5" x14ac:dyDescent="0.25">
      <c r="A381" t="s">
        <v>342</v>
      </c>
      <c r="B381" t="s">
        <v>420</v>
      </c>
      <c r="C381">
        <v>1.1770833333333299</v>
      </c>
      <c r="D381">
        <v>0.94</v>
      </c>
      <c r="E381">
        <v>0.65</v>
      </c>
    </row>
    <row r="382" spans="1:5" x14ac:dyDescent="0.25">
      <c r="A382" t="s">
        <v>342</v>
      </c>
      <c r="B382" t="s">
        <v>426</v>
      </c>
      <c r="C382">
        <v>1.1770833333333299</v>
      </c>
      <c r="D382">
        <v>1.05</v>
      </c>
      <c r="E382">
        <v>0.62</v>
      </c>
    </row>
    <row r="383" spans="1:5" x14ac:dyDescent="0.25">
      <c r="A383" t="s">
        <v>342</v>
      </c>
      <c r="B383" t="s">
        <v>430</v>
      </c>
      <c r="C383">
        <v>1.1770833333333299</v>
      </c>
      <c r="D383">
        <v>1.2</v>
      </c>
      <c r="E383">
        <v>1.03</v>
      </c>
    </row>
    <row r="384" spans="1:5" x14ac:dyDescent="0.25">
      <c r="A384" t="s">
        <v>342</v>
      </c>
      <c r="B384" t="s">
        <v>436</v>
      </c>
      <c r="C384">
        <v>1.1770833333333299</v>
      </c>
      <c r="D384">
        <v>0.85</v>
      </c>
      <c r="E384">
        <v>0.82</v>
      </c>
    </row>
    <row r="385" spans="1:5" x14ac:dyDescent="0.25">
      <c r="A385" t="s">
        <v>40</v>
      </c>
      <c r="B385" t="s">
        <v>339</v>
      </c>
      <c r="C385">
        <v>1.47142857142857</v>
      </c>
      <c r="D385">
        <v>1.48</v>
      </c>
      <c r="E385">
        <v>0.8</v>
      </c>
    </row>
    <row r="386" spans="1:5" x14ac:dyDescent="0.25">
      <c r="A386" t="s">
        <v>40</v>
      </c>
      <c r="B386" t="s">
        <v>333</v>
      </c>
      <c r="C386">
        <v>1.47142857142857</v>
      </c>
      <c r="D386">
        <v>1.02</v>
      </c>
      <c r="E386">
        <v>1.06</v>
      </c>
    </row>
    <row r="387" spans="1:5" x14ac:dyDescent="0.25">
      <c r="A387" t="s">
        <v>40</v>
      </c>
      <c r="B387" t="s">
        <v>238</v>
      </c>
      <c r="C387">
        <v>1.47142857142857</v>
      </c>
      <c r="D387">
        <v>0.88</v>
      </c>
      <c r="E387">
        <v>1.2</v>
      </c>
    </row>
    <row r="388" spans="1:5" x14ac:dyDescent="0.25">
      <c r="A388" t="s">
        <v>40</v>
      </c>
      <c r="B388" t="s">
        <v>320</v>
      </c>
      <c r="C388">
        <v>1.47142857142857</v>
      </c>
      <c r="D388">
        <v>1.52</v>
      </c>
      <c r="E388">
        <v>0.55000000000000004</v>
      </c>
    </row>
    <row r="389" spans="1:5" x14ac:dyDescent="0.25">
      <c r="A389" t="s">
        <v>40</v>
      </c>
      <c r="B389" t="s">
        <v>234</v>
      </c>
      <c r="C389">
        <v>1.47142857142857</v>
      </c>
      <c r="D389">
        <v>0.96</v>
      </c>
      <c r="E389">
        <v>1.35</v>
      </c>
    </row>
    <row r="390" spans="1:5" x14ac:dyDescent="0.25">
      <c r="A390" t="s">
        <v>40</v>
      </c>
      <c r="B390" t="s">
        <v>316</v>
      </c>
      <c r="C390">
        <v>1.47142857142857</v>
      </c>
      <c r="D390">
        <v>0.6</v>
      </c>
      <c r="E390">
        <v>1.05</v>
      </c>
    </row>
    <row r="391" spans="1:5" x14ac:dyDescent="0.25">
      <c r="A391" t="s">
        <v>40</v>
      </c>
      <c r="B391" t="s">
        <v>335</v>
      </c>
      <c r="C391">
        <v>1.47142857142857</v>
      </c>
      <c r="D391">
        <v>0.64</v>
      </c>
      <c r="E391">
        <v>1.35</v>
      </c>
    </row>
    <row r="392" spans="1:5" x14ac:dyDescent="0.25">
      <c r="A392" t="s">
        <v>40</v>
      </c>
      <c r="B392" t="s">
        <v>332</v>
      </c>
      <c r="C392">
        <v>1.47142857142857</v>
      </c>
      <c r="D392">
        <v>1.08</v>
      </c>
      <c r="E392">
        <v>1</v>
      </c>
    </row>
    <row r="393" spans="1:5" x14ac:dyDescent="0.25">
      <c r="A393" t="s">
        <v>40</v>
      </c>
      <c r="B393" t="s">
        <v>321</v>
      </c>
      <c r="C393">
        <v>1.47142857142857</v>
      </c>
      <c r="D393">
        <v>1.57</v>
      </c>
      <c r="E393">
        <v>0.74</v>
      </c>
    </row>
    <row r="394" spans="1:5" x14ac:dyDescent="0.25">
      <c r="A394" t="s">
        <v>40</v>
      </c>
      <c r="B394" t="s">
        <v>236</v>
      </c>
      <c r="C394">
        <v>1.47142857142857</v>
      </c>
      <c r="D394">
        <v>1.24</v>
      </c>
      <c r="E394">
        <v>0.75</v>
      </c>
    </row>
    <row r="395" spans="1:5" x14ac:dyDescent="0.25">
      <c r="A395" t="s">
        <v>40</v>
      </c>
      <c r="B395" t="s">
        <v>41</v>
      </c>
      <c r="C395">
        <v>1.47142857142857</v>
      </c>
      <c r="D395">
        <v>0.8</v>
      </c>
      <c r="E395">
        <v>1.45</v>
      </c>
    </row>
    <row r="396" spans="1:5" x14ac:dyDescent="0.25">
      <c r="A396" t="s">
        <v>40</v>
      </c>
      <c r="B396" t="s">
        <v>233</v>
      </c>
      <c r="C396">
        <v>1.47142857142857</v>
      </c>
      <c r="D396">
        <v>1.32</v>
      </c>
      <c r="E396">
        <v>1.1499999999999999</v>
      </c>
    </row>
    <row r="397" spans="1:5" x14ac:dyDescent="0.25">
      <c r="A397" t="s">
        <v>40</v>
      </c>
      <c r="B397" t="s">
        <v>317</v>
      </c>
      <c r="C397">
        <v>1.47142857142857</v>
      </c>
      <c r="D397">
        <v>1.19</v>
      </c>
      <c r="E397">
        <v>1.01</v>
      </c>
    </row>
    <row r="398" spans="1:5" x14ac:dyDescent="0.25">
      <c r="A398" t="s">
        <v>40</v>
      </c>
      <c r="B398" t="s">
        <v>42</v>
      </c>
      <c r="C398">
        <v>1.47142857142857</v>
      </c>
      <c r="D398">
        <v>1.23</v>
      </c>
      <c r="E398">
        <v>0.8</v>
      </c>
    </row>
    <row r="399" spans="1:5" x14ac:dyDescent="0.25">
      <c r="A399" t="s">
        <v>40</v>
      </c>
      <c r="B399" t="s">
        <v>334</v>
      </c>
      <c r="C399">
        <v>1.47142857142857</v>
      </c>
      <c r="D399">
        <v>0.8</v>
      </c>
      <c r="E399">
        <v>1.1499999999999999</v>
      </c>
    </row>
    <row r="400" spans="1:5" x14ac:dyDescent="0.25">
      <c r="A400" t="s">
        <v>40</v>
      </c>
      <c r="B400" t="s">
        <v>237</v>
      </c>
      <c r="C400">
        <v>1.47142857142857</v>
      </c>
      <c r="D400">
        <v>0.47</v>
      </c>
      <c r="E400">
        <v>0.96</v>
      </c>
    </row>
    <row r="401" spans="1:5" x14ac:dyDescent="0.25">
      <c r="A401" t="s">
        <v>40</v>
      </c>
      <c r="B401" t="s">
        <v>232</v>
      </c>
      <c r="C401">
        <v>1.47142857142857</v>
      </c>
      <c r="D401">
        <v>0.84</v>
      </c>
      <c r="E401">
        <v>0.85</v>
      </c>
    </row>
    <row r="402" spans="1:5" x14ac:dyDescent="0.25">
      <c r="A402" t="s">
        <v>40</v>
      </c>
      <c r="B402" t="s">
        <v>319</v>
      </c>
      <c r="C402">
        <v>1.47142857142857</v>
      </c>
      <c r="D402">
        <v>0.85</v>
      </c>
      <c r="E402">
        <v>0.96</v>
      </c>
    </row>
    <row r="403" spans="1:5" x14ac:dyDescent="0.25">
      <c r="A403" t="s">
        <v>40</v>
      </c>
      <c r="B403" t="s">
        <v>235</v>
      </c>
      <c r="C403">
        <v>1.47142857142857</v>
      </c>
      <c r="D403">
        <v>0.68</v>
      </c>
      <c r="E403">
        <v>0.74</v>
      </c>
    </row>
    <row r="404" spans="1:5" x14ac:dyDescent="0.25">
      <c r="A404" t="s">
        <v>40</v>
      </c>
      <c r="B404" t="s">
        <v>239</v>
      </c>
      <c r="C404">
        <v>1.47142857142857</v>
      </c>
      <c r="D404">
        <v>0.96</v>
      </c>
      <c r="E404">
        <v>1.1000000000000001</v>
      </c>
    </row>
    <row r="405" spans="1:5" x14ac:dyDescent="0.25">
      <c r="A405" t="s">
        <v>40</v>
      </c>
      <c r="B405" t="s">
        <v>318</v>
      </c>
      <c r="C405">
        <v>1.47142857142857</v>
      </c>
      <c r="D405">
        <v>0.88</v>
      </c>
      <c r="E405">
        <v>0.95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80" zoomScaleNormal="80" workbookViewId="0">
      <selection activeCell="J16" sqref="J16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1.44444444444444</v>
      </c>
      <c r="D2">
        <v>0.99</v>
      </c>
      <c r="E2">
        <v>0.88</v>
      </c>
    </row>
    <row r="3" spans="1:5" x14ac:dyDescent="0.25">
      <c r="A3" t="s">
        <v>10</v>
      </c>
      <c r="B3" t="s">
        <v>241</v>
      </c>
      <c r="C3">
        <v>1.44444444444444</v>
      </c>
      <c r="D3">
        <v>1.03</v>
      </c>
      <c r="E3">
        <v>0.88</v>
      </c>
    </row>
    <row r="4" spans="1:5" x14ac:dyDescent="0.25">
      <c r="A4" t="s">
        <v>10</v>
      </c>
      <c r="B4" t="s">
        <v>244</v>
      </c>
      <c r="C4">
        <v>1.44444444444444</v>
      </c>
      <c r="D4">
        <v>0.99</v>
      </c>
      <c r="E4">
        <v>1.33</v>
      </c>
    </row>
    <row r="5" spans="1:5" x14ac:dyDescent="0.25">
      <c r="A5" t="s">
        <v>10</v>
      </c>
      <c r="B5" t="s">
        <v>242</v>
      </c>
      <c r="C5">
        <v>1.44444444444444</v>
      </c>
      <c r="D5">
        <v>0.56999999999999995</v>
      </c>
      <c r="E5">
        <v>0.95</v>
      </c>
    </row>
    <row r="6" spans="1:5" x14ac:dyDescent="0.25">
      <c r="A6" t="s">
        <v>10</v>
      </c>
      <c r="B6" t="s">
        <v>49</v>
      </c>
      <c r="C6">
        <v>1.44444444444444</v>
      </c>
      <c r="D6">
        <v>1.07</v>
      </c>
      <c r="E6">
        <v>1.26</v>
      </c>
    </row>
    <row r="7" spans="1:5" x14ac:dyDescent="0.25">
      <c r="A7" t="s">
        <v>10</v>
      </c>
      <c r="B7" t="s">
        <v>245</v>
      </c>
      <c r="C7">
        <v>1.44444444444444</v>
      </c>
      <c r="D7">
        <v>1.49</v>
      </c>
      <c r="E7">
        <v>0.42</v>
      </c>
    </row>
    <row r="8" spans="1:5" x14ac:dyDescent="0.25">
      <c r="A8" t="s">
        <v>10</v>
      </c>
      <c r="B8" t="s">
        <v>11</v>
      </c>
      <c r="C8">
        <v>1.44444444444444</v>
      </c>
      <c r="D8">
        <v>0.76</v>
      </c>
      <c r="E8">
        <v>0.95</v>
      </c>
    </row>
    <row r="9" spans="1:5" x14ac:dyDescent="0.25">
      <c r="A9" t="s">
        <v>10</v>
      </c>
      <c r="B9" t="s">
        <v>46</v>
      </c>
      <c r="C9">
        <v>1.44444444444444</v>
      </c>
      <c r="D9">
        <v>1.1100000000000001</v>
      </c>
      <c r="E9">
        <v>1.07</v>
      </c>
    </row>
    <row r="10" spans="1:5" x14ac:dyDescent="0.25">
      <c r="A10" t="s">
        <v>10</v>
      </c>
      <c r="B10" t="s">
        <v>240</v>
      </c>
      <c r="C10">
        <v>1.44444444444444</v>
      </c>
      <c r="D10">
        <v>0.99</v>
      </c>
      <c r="E10">
        <v>0.8</v>
      </c>
    </row>
    <row r="11" spans="1:5" x14ac:dyDescent="0.25">
      <c r="A11" t="s">
        <v>10</v>
      </c>
      <c r="B11" t="s">
        <v>44</v>
      </c>
      <c r="C11">
        <v>1.44444444444444</v>
      </c>
      <c r="D11">
        <v>0.76</v>
      </c>
      <c r="E11">
        <v>0.84</v>
      </c>
    </row>
    <row r="12" spans="1:5" x14ac:dyDescent="0.25">
      <c r="A12" t="s">
        <v>10</v>
      </c>
      <c r="B12" t="s">
        <v>50</v>
      </c>
      <c r="C12">
        <v>1.44444444444444</v>
      </c>
      <c r="D12">
        <v>0.95</v>
      </c>
      <c r="E12">
        <v>0.92</v>
      </c>
    </row>
    <row r="13" spans="1:5" x14ac:dyDescent="0.25">
      <c r="A13" t="s">
        <v>10</v>
      </c>
      <c r="B13" t="s">
        <v>45</v>
      </c>
      <c r="C13">
        <v>1.44444444444444</v>
      </c>
      <c r="D13">
        <v>0.56999999999999995</v>
      </c>
      <c r="E13">
        <v>1.22</v>
      </c>
    </row>
    <row r="14" spans="1:5" x14ac:dyDescent="0.25">
      <c r="A14" t="s">
        <v>10</v>
      </c>
      <c r="B14" t="s">
        <v>43</v>
      </c>
      <c r="C14">
        <v>1.44444444444444</v>
      </c>
      <c r="D14">
        <v>0.61</v>
      </c>
      <c r="E14">
        <v>0.76</v>
      </c>
    </row>
    <row r="15" spans="1:5" x14ac:dyDescent="0.25">
      <c r="A15" t="s">
        <v>10</v>
      </c>
      <c r="B15" t="s">
        <v>247</v>
      </c>
      <c r="C15">
        <v>1.44444444444444</v>
      </c>
      <c r="D15">
        <v>1.1399999999999999</v>
      </c>
      <c r="E15">
        <v>1.37</v>
      </c>
    </row>
    <row r="16" spans="1:5" x14ac:dyDescent="0.25">
      <c r="A16" t="s">
        <v>10</v>
      </c>
      <c r="B16" t="s">
        <v>246</v>
      </c>
      <c r="C16">
        <v>1.44444444444444</v>
      </c>
      <c r="D16">
        <v>0.8</v>
      </c>
      <c r="E16">
        <v>1.22</v>
      </c>
    </row>
    <row r="17" spans="1:5" x14ac:dyDescent="0.25">
      <c r="A17" t="s">
        <v>10</v>
      </c>
      <c r="B17" t="s">
        <v>243</v>
      </c>
      <c r="C17">
        <v>1.44444444444444</v>
      </c>
      <c r="D17">
        <v>0.99</v>
      </c>
      <c r="E17">
        <v>0.8</v>
      </c>
    </row>
    <row r="18" spans="1:5" x14ac:dyDescent="0.25">
      <c r="A18" t="s">
        <v>10</v>
      </c>
      <c r="B18" t="s">
        <v>47</v>
      </c>
      <c r="C18">
        <v>1.44444444444444</v>
      </c>
      <c r="D18">
        <v>0.88</v>
      </c>
      <c r="E18">
        <v>1.1399999999999999</v>
      </c>
    </row>
    <row r="19" spans="1:5" x14ac:dyDescent="0.25">
      <c r="A19" t="s">
        <v>10</v>
      </c>
      <c r="B19" t="s">
        <v>48</v>
      </c>
      <c r="C19">
        <v>1.44444444444444</v>
      </c>
      <c r="D19">
        <v>1.1399999999999999</v>
      </c>
      <c r="E19">
        <v>1.18</v>
      </c>
    </row>
    <row r="20" spans="1:5" x14ac:dyDescent="0.25">
      <c r="A20" t="s">
        <v>13</v>
      </c>
      <c r="B20" t="s">
        <v>58</v>
      </c>
      <c r="C20">
        <v>1.37307692307692</v>
      </c>
      <c r="D20">
        <v>0.53</v>
      </c>
      <c r="E20">
        <v>0.88</v>
      </c>
    </row>
    <row r="21" spans="1:5" x14ac:dyDescent="0.25">
      <c r="A21" t="s">
        <v>13</v>
      </c>
      <c r="B21" t="s">
        <v>248</v>
      </c>
      <c r="C21">
        <v>1.37307692307692</v>
      </c>
      <c r="D21">
        <v>1.31</v>
      </c>
      <c r="E21">
        <v>0.78</v>
      </c>
    </row>
    <row r="22" spans="1:5" x14ac:dyDescent="0.25">
      <c r="A22" t="s">
        <v>13</v>
      </c>
      <c r="B22" t="s">
        <v>56</v>
      </c>
      <c r="C22">
        <v>1.37307692307692</v>
      </c>
      <c r="D22">
        <v>0.48</v>
      </c>
      <c r="E22">
        <v>1.05</v>
      </c>
    </row>
    <row r="23" spans="1:5" x14ac:dyDescent="0.25">
      <c r="A23" t="s">
        <v>13</v>
      </c>
      <c r="B23" t="s">
        <v>51</v>
      </c>
      <c r="C23">
        <v>1.37307692307692</v>
      </c>
      <c r="D23">
        <v>1.23</v>
      </c>
      <c r="E23">
        <v>1.02</v>
      </c>
    </row>
    <row r="24" spans="1:5" x14ac:dyDescent="0.25">
      <c r="A24" t="s">
        <v>13</v>
      </c>
      <c r="B24" t="s">
        <v>250</v>
      </c>
      <c r="C24">
        <v>1.37307692307692</v>
      </c>
      <c r="D24">
        <v>1.1499999999999999</v>
      </c>
      <c r="E24">
        <v>1.07</v>
      </c>
    </row>
    <row r="25" spans="1:5" x14ac:dyDescent="0.25">
      <c r="A25" t="s">
        <v>13</v>
      </c>
      <c r="B25" t="s">
        <v>53</v>
      </c>
      <c r="C25">
        <v>1.37307692307692</v>
      </c>
      <c r="D25">
        <v>0.45</v>
      </c>
      <c r="E25">
        <v>1.1100000000000001</v>
      </c>
    </row>
    <row r="26" spans="1:5" x14ac:dyDescent="0.25">
      <c r="A26" t="s">
        <v>13</v>
      </c>
      <c r="B26" t="s">
        <v>249</v>
      </c>
      <c r="C26">
        <v>1.37307692307692</v>
      </c>
      <c r="D26">
        <v>0.61</v>
      </c>
      <c r="E26">
        <v>0.97</v>
      </c>
    </row>
    <row r="27" spans="1:5" x14ac:dyDescent="0.25">
      <c r="A27" t="s">
        <v>13</v>
      </c>
      <c r="B27" t="s">
        <v>54</v>
      </c>
      <c r="C27">
        <v>1.37307692307692</v>
      </c>
      <c r="D27">
        <v>0.7</v>
      </c>
      <c r="E27">
        <v>0.97</v>
      </c>
    </row>
    <row r="28" spans="1:5" x14ac:dyDescent="0.25">
      <c r="A28" t="s">
        <v>13</v>
      </c>
      <c r="B28" t="s">
        <v>55</v>
      </c>
      <c r="C28">
        <v>1.37307692307692</v>
      </c>
      <c r="D28">
        <v>0.74</v>
      </c>
      <c r="E28">
        <v>1.1499999999999999</v>
      </c>
    </row>
    <row r="29" spans="1:5" x14ac:dyDescent="0.25">
      <c r="A29" t="s">
        <v>13</v>
      </c>
      <c r="B29" t="s">
        <v>15</v>
      </c>
      <c r="C29">
        <v>1.37307692307692</v>
      </c>
      <c r="D29">
        <v>0.79</v>
      </c>
      <c r="E29">
        <v>0.53</v>
      </c>
    </row>
    <row r="30" spans="1:5" x14ac:dyDescent="0.25">
      <c r="A30" t="s">
        <v>13</v>
      </c>
      <c r="B30" t="s">
        <v>52</v>
      </c>
      <c r="C30">
        <v>1.37307692307692</v>
      </c>
      <c r="D30">
        <v>0.79</v>
      </c>
      <c r="E30">
        <v>1.19</v>
      </c>
    </row>
    <row r="31" spans="1:5" x14ac:dyDescent="0.25">
      <c r="A31" t="s">
        <v>13</v>
      </c>
      <c r="B31" t="s">
        <v>62</v>
      </c>
      <c r="C31">
        <v>1.37307692307692</v>
      </c>
      <c r="D31">
        <v>1.1399999999999999</v>
      </c>
      <c r="E31">
        <v>1.1399999999999999</v>
      </c>
    </row>
    <row r="32" spans="1:5" x14ac:dyDescent="0.25">
      <c r="A32" t="s">
        <v>13</v>
      </c>
      <c r="B32" t="s">
        <v>60</v>
      </c>
      <c r="C32">
        <v>1.37307692307692</v>
      </c>
      <c r="D32">
        <v>1.19</v>
      </c>
      <c r="E32">
        <v>0.53</v>
      </c>
    </row>
    <row r="33" spans="1:5" x14ac:dyDescent="0.25">
      <c r="A33" t="s">
        <v>13</v>
      </c>
      <c r="B33" t="s">
        <v>251</v>
      </c>
      <c r="C33">
        <v>1.37307692307692</v>
      </c>
      <c r="D33">
        <v>0.4</v>
      </c>
      <c r="E33">
        <v>2.02</v>
      </c>
    </row>
    <row r="34" spans="1:5" x14ac:dyDescent="0.25">
      <c r="A34" t="s">
        <v>13</v>
      </c>
      <c r="B34" t="s">
        <v>61</v>
      </c>
      <c r="C34">
        <v>1.37307692307692</v>
      </c>
      <c r="D34">
        <v>1.1100000000000001</v>
      </c>
      <c r="E34">
        <v>1.07</v>
      </c>
    </row>
    <row r="35" spans="1:5" x14ac:dyDescent="0.25">
      <c r="A35" t="s">
        <v>13</v>
      </c>
      <c r="B35" t="s">
        <v>14</v>
      </c>
      <c r="C35">
        <v>1.37307692307692</v>
      </c>
      <c r="D35">
        <v>0.75</v>
      </c>
      <c r="E35">
        <v>0.83</v>
      </c>
    </row>
    <row r="36" spans="1:5" x14ac:dyDescent="0.25">
      <c r="A36" t="s">
        <v>13</v>
      </c>
      <c r="B36" t="s">
        <v>57</v>
      </c>
      <c r="C36">
        <v>1.37307692307692</v>
      </c>
      <c r="D36">
        <v>0.78</v>
      </c>
      <c r="E36">
        <v>0.98</v>
      </c>
    </row>
    <row r="37" spans="1:5" x14ac:dyDescent="0.25">
      <c r="A37" t="s">
        <v>13</v>
      </c>
      <c r="B37" t="s">
        <v>59</v>
      </c>
      <c r="C37">
        <v>1.37307692307692</v>
      </c>
      <c r="D37">
        <v>0.98</v>
      </c>
      <c r="E37">
        <v>0.74</v>
      </c>
    </row>
    <row r="38" spans="1:5" x14ac:dyDescent="0.25">
      <c r="A38" t="s">
        <v>16</v>
      </c>
      <c r="B38" t="s">
        <v>63</v>
      </c>
      <c r="C38">
        <v>1.2913385826771699</v>
      </c>
      <c r="D38">
        <v>1.02</v>
      </c>
      <c r="E38">
        <v>0.88</v>
      </c>
    </row>
    <row r="39" spans="1:5" x14ac:dyDescent="0.25">
      <c r="A39" t="s">
        <v>16</v>
      </c>
      <c r="B39" t="s">
        <v>20</v>
      </c>
      <c r="C39">
        <v>1.2913385826771699</v>
      </c>
      <c r="D39">
        <v>0.51</v>
      </c>
      <c r="E39">
        <v>1.26</v>
      </c>
    </row>
    <row r="40" spans="1:5" x14ac:dyDescent="0.25">
      <c r="A40" t="s">
        <v>16</v>
      </c>
      <c r="B40" t="s">
        <v>253</v>
      </c>
      <c r="C40">
        <v>1.2913385826771699</v>
      </c>
      <c r="D40">
        <v>1.21</v>
      </c>
      <c r="E40">
        <v>1.3</v>
      </c>
    </row>
    <row r="41" spans="1:5" x14ac:dyDescent="0.25">
      <c r="A41" t="s">
        <v>16</v>
      </c>
      <c r="B41" t="s">
        <v>65</v>
      </c>
      <c r="C41">
        <v>1.2913385826771699</v>
      </c>
      <c r="D41">
        <v>0.6</v>
      </c>
      <c r="E41">
        <v>1.02</v>
      </c>
    </row>
    <row r="42" spans="1:5" x14ac:dyDescent="0.25">
      <c r="A42" t="s">
        <v>16</v>
      </c>
      <c r="B42" t="s">
        <v>66</v>
      </c>
      <c r="C42">
        <v>1.2913385826771699</v>
      </c>
      <c r="D42">
        <v>0.87</v>
      </c>
      <c r="E42">
        <v>0.91</v>
      </c>
    </row>
    <row r="43" spans="1:5" x14ac:dyDescent="0.25">
      <c r="A43" t="s">
        <v>16</v>
      </c>
      <c r="B43" t="s">
        <v>17</v>
      </c>
      <c r="C43">
        <v>1.2913385826771699</v>
      </c>
      <c r="D43">
        <v>1.3</v>
      </c>
      <c r="E43">
        <v>0.74</v>
      </c>
    </row>
    <row r="44" spans="1:5" x14ac:dyDescent="0.25">
      <c r="A44" t="s">
        <v>16</v>
      </c>
      <c r="B44" t="s">
        <v>322</v>
      </c>
      <c r="C44">
        <v>1.2913385826771699</v>
      </c>
      <c r="D44">
        <v>1.26</v>
      </c>
      <c r="E44">
        <v>1.02</v>
      </c>
    </row>
    <row r="45" spans="1:5" x14ac:dyDescent="0.25">
      <c r="A45" t="s">
        <v>16</v>
      </c>
      <c r="B45" t="s">
        <v>67</v>
      </c>
      <c r="C45">
        <v>1.2913385826771699</v>
      </c>
      <c r="D45">
        <v>0.88</v>
      </c>
      <c r="E45">
        <v>1.07</v>
      </c>
    </row>
    <row r="46" spans="1:5" x14ac:dyDescent="0.25">
      <c r="A46" t="s">
        <v>16</v>
      </c>
      <c r="B46" t="s">
        <v>252</v>
      </c>
      <c r="C46">
        <v>1.2913385826771699</v>
      </c>
      <c r="D46">
        <v>0.82</v>
      </c>
      <c r="E46">
        <v>1.0900000000000001</v>
      </c>
    </row>
    <row r="47" spans="1:5" x14ac:dyDescent="0.25">
      <c r="A47" t="s">
        <v>16</v>
      </c>
      <c r="B47" t="s">
        <v>254</v>
      </c>
      <c r="C47">
        <v>1.2913385826771699</v>
      </c>
      <c r="D47">
        <v>0.93</v>
      </c>
      <c r="E47">
        <v>0.51</v>
      </c>
    </row>
    <row r="48" spans="1:5" x14ac:dyDescent="0.25">
      <c r="A48" t="s">
        <v>16</v>
      </c>
      <c r="B48" t="s">
        <v>255</v>
      </c>
      <c r="C48">
        <v>1.2913385826771699</v>
      </c>
      <c r="D48">
        <v>1.25</v>
      </c>
      <c r="E48">
        <v>0.95</v>
      </c>
    </row>
    <row r="49" spans="1:5" x14ac:dyDescent="0.25">
      <c r="A49" t="s">
        <v>16</v>
      </c>
      <c r="B49" t="s">
        <v>64</v>
      </c>
      <c r="C49">
        <v>1.2913385826771699</v>
      </c>
      <c r="D49">
        <v>0.88</v>
      </c>
      <c r="E49">
        <v>1.02</v>
      </c>
    </row>
    <row r="50" spans="1:5" x14ac:dyDescent="0.25">
      <c r="A50" t="s">
        <v>16</v>
      </c>
      <c r="B50" t="s">
        <v>323</v>
      </c>
      <c r="C50">
        <v>1.2913385826771699</v>
      </c>
      <c r="D50">
        <v>0.6</v>
      </c>
      <c r="E50">
        <v>0.88</v>
      </c>
    </row>
    <row r="51" spans="1:5" x14ac:dyDescent="0.25">
      <c r="A51" t="s">
        <v>16</v>
      </c>
      <c r="B51" t="s">
        <v>18</v>
      </c>
      <c r="C51">
        <v>1.2913385826771699</v>
      </c>
      <c r="D51">
        <v>0.52</v>
      </c>
      <c r="E51">
        <v>0.65</v>
      </c>
    </row>
    <row r="52" spans="1:5" x14ac:dyDescent="0.25">
      <c r="A52" t="s">
        <v>16</v>
      </c>
      <c r="B52" t="s">
        <v>256</v>
      </c>
      <c r="C52">
        <v>1.2913385826771699</v>
      </c>
      <c r="D52">
        <v>0.5</v>
      </c>
      <c r="E52">
        <v>0.8</v>
      </c>
    </row>
    <row r="53" spans="1:5" x14ac:dyDescent="0.25">
      <c r="A53" t="s">
        <v>16</v>
      </c>
      <c r="B53" t="s">
        <v>257</v>
      </c>
      <c r="C53">
        <v>1.2913385826771699</v>
      </c>
      <c r="D53">
        <v>0.4</v>
      </c>
      <c r="E53">
        <v>1.45</v>
      </c>
    </row>
    <row r="54" spans="1:5" x14ac:dyDescent="0.25">
      <c r="A54" t="s">
        <v>16</v>
      </c>
      <c r="B54" t="s">
        <v>68</v>
      </c>
      <c r="C54">
        <v>1.2913385826771699</v>
      </c>
      <c r="D54">
        <v>1.07</v>
      </c>
      <c r="E54">
        <v>1.02</v>
      </c>
    </row>
    <row r="55" spans="1:5" x14ac:dyDescent="0.25">
      <c r="A55" t="s">
        <v>16</v>
      </c>
      <c r="B55" t="s">
        <v>19</v>
      </c>
      <c r="C55">
        <v>1.2913385826771699</v>
      </c>
      <c r="D55">
        <v>0.48</v>
      </c>
      <c r="E55">
        <v>1.43</v>
      </c>
    </row>
    <row r="56" spans="1:5" x14ac:dyDescent="0.25">
      <c r="A56" t="s">
        <v>69</v>
      </c>
      <c r="B56" t="s">
        <v>324</v>
      </c>
      <c r="C56">
        <v>1.32911392405063</v>
      </c>
      <c r="D56">
        <v>1.1599999999999999</v>
      </c>
      <c r="E56">
        <v>0.79</v>
      </c>
    </row>
    <row r="57" spans="1:5" x14ac:dyDescent="0.25">
      <c r="A57" t="s">
        <v>69</v>
      </c>
      <c r="B57" t="s">
        <v>351</v>
      </c>
      <c r="C57">
        <v>1.32911392405063</v>
      </c>
      <c r="D57">
        <v>0.93</v>
      </c>
      <c r="E57">
        <v>0.65</v>
      </c>
    </row>
    <row r="58" spans="1:5" x14ac:dyDescent="0.25">
      <c r="A58" t="s">
        <v>69</v>
      </c>
      <c r="B58" t="s">
        <v>73</v>
      </c>
      <c r="C58">
        <v>1.32911392405063</v>
      </c>
      <c r="D58">
        <v>0.84</v>
      </c>
      <c r="E58">
        <v>0.94</v>
      </c>
    </row>
    <row r="59" spans="1:5" x14ac:dyDescent="0.25">
      <c r="A59" t="s">
        <v>69</v>
      </c>
      <c r="B59" t="s">
        <v>75</v>
      </c>
      <c r="C59">
        <v>1.32911392405063</v>
      </c>
      <c r="D59">
        <v>0.6</v>
      </c>
      <c r="E59">
        <v>1.25</v>
      </c>
    </row>
    <row r="60" spans="1:5" x14ac:dyDescent="0.25">
      <c r="A60" t="s">
        <v>69</v>
      </c>
      <c r="B60" t="s">
        <v>77</v>
      </c>
      <c r="C60">
        <v>1.32911392405063</v>
      </c>
      <c r="D60">
        <v>1.07</v>
      </c>
      <c r="E60">
        <v>0.7</v>
      </c>
    </row>
    <row r="61" spans="1:5" x14ac:dyDescent="0.25">
      <c r="A61" t="s">
        <v>69</v>
      </c>
      <c r="B61" t="s">
        <v>263</v>
      </c>
      <c r="C61">
        <v>1.32911392405063</v>
      </c>
      <c r="D61">
        <v>0.84</v>
      </c>
      <c r="E61">
        <v>1.34</v>
      </c>
    </row>
    <row r="62" spans="1:5" x14ac:dyDescent="0.25">
      <c r="A62" t="s">
        <v>69</v>
      </c>
      <c r="B62" t="s">
        <v>381</v>
      </c>
      <c r="C62">
        <v>1.32911392405063</v>
      </c>
      <c r="D62">
        <v>1.04</v>
      </c>
      <c r="E62">
        <v>0.74</v>
      </c>
    </row>
    <row r="63" spans="1:5" x14ac:dyDescent="0.25">
      <c r="A63" t="s">
        <v>69</v>
      </c>
      <c r="B63" t="s">
        <v>76</v>
      </c>
      <c r="C63">
        <v>1.32911392405063</v>
      </c>
      <c r="D63">
        <v>0.74</v>
      </c>
      <c r="E63">
        <v>0.88</v>
      </c>
    </row>
    <row r="64" spans="1:5" x14ac:dyDescent="0.25">
      <c r="A64" t="s">
        <v>69</v>
      </c>
      <c r="B64" t="s">
        <v>72</v>
      </c>
      <c r="C64">
        <v>1.32911392405063</v>
      </c>
      <c r="D64">
        <v>1.3</v>
      </c>
      <c r="E64">
        <v>1.44</v>
      </c>
    </row>
    <row r="65" spans="1:5" x14ac:dyDescent="0.25">
      <c r="A65" t="s">
        <v>69</v>
      </c>
      <c r="B65" t="s">
        <v>78</v>
      </c>
      <c r="C65">
        <v>1.32911392405063</v>
      </c>
      <c r="D65">
        <v>1.39</v>
      </c>
      <c r="E65">
        <v>0.74</v>
      </c>
    </row>
    <row r="66" spans="1:5" x14ac:dyDescent="0.25">
      <c r="A66" t="s">
        <v>69</v>
      </c>
      <c r="B66" t="s">
        <v>260</v>
      </c>
      <c r="C66">
        <v>1.32911392405063</v>
      </c>
      <c r="D66">
        <v>1.39</v>
      </c>
      <c r="E66">
        <v>0.88</v>
      </c>
    </row>
    <row r="67" spans="1:5" x14ac:dyDescent="0.25">
      <c r="A67" t="s">
        <v>69</v>
      </c>
      <c r="B67" t="s">
        <v>262</v>
      </c>
      <c r="C67">
        <v>1.32911392405063</v>
      </c>
      <c r="D67">
        <v>1.49</v>
      </c>
      <c r="E67">
        <v>0.4</v>
      </c>
    </row>
    <row r="68" spans="1:5" x14ac:dyDescent="0.25">
      <c r="A68" t="s">
        <v>69</v>
      </c>
      <c r="B68" t="s">
        <v>261</v>
      </c>
      <c r="C68">
        <v>1.32911392405063</v>
      </c>
      <c r="D68">
        <v>1.39</v>
      </c>
      <c r="E68">
        <v>0.65</v>
      </c>
    </row>
    <row r="69" spans="1:5" x14ac:dyDescent="0.25">
      <c r="A69" t="s">
        <v>69</v>
      </c>
      <c r="B69" t="s">
        <v>325</v>
      </c>
      <c r="C69">
        <v>1.32911392405063</v>
      </c>
      <c r="D69">
        <v>0.6</v>
      </c>
      <c r="E69">
        <v>1.21</v>
      </c>
    </row>
    <row r="70" spans="1:5" x14ac:dyDescent="0.25">
      <c r="A70" t="s">
        <v>69</v>
      </c>
      <c r="B70" t="s">
        <v>258</v>
      </c>
      <c r="C70">
        <v>1.32911392405063</v>
      </c>
      <c r="D70">
        <v>0.33</v>
      </c>
      <c r="E70">
        <v>1.44</v>
      </c>
    </row>
    <row r="71" spans="1:5" x14ac:dyDescent="0.25">
      <c r="A71" t="s">
        <v>69</v>
      </c>
      <c r="B71" t="s">
        <v>79</v>
      </c>
      <c r="C71">
        <v>1.32911392405063</v>
      </c>
      <c r="D71">
        <v>0.84</v>
      </c>
      <c r="E71">
        <v>1.67</v>
      </c>
    </row>
    <row r="72" spans="1:5" x14ac:dyDescent="0.25">
      <c r="A72" t="s">
        <v>69</v>
      </c>
      <c r="B72" t="s">
        <v>259</v>
      </c>
      <c r="C72">
        <v>1.32911392405063</v>
      </c>
      <c r="D72">
        <v>1.22</v>
      </c>
      <c r="E72">
        <v>0.87</v>
      </c>
    </row>
    <row r="73" spans="1:5" x14ac:dyDescent="0.25">
      <c r="A73" t="s">
        <v>69</v>
      </c>
      <c r="B73" t="s">
        <v>71</v>
      </c>
      <c r="C73">
        <v>1.32911392405063</v>
      </c>
      <c r="D73">
        <v>0.79</v>
      </c>
      <c r="E73">
        <v>1.29</v>
      </c>
    </row>
    <row r="74" spans="1:5" x14ac:dyDescent="0.25">
      <c r="A74" t="s">
        <v>69</v>
      </c>
      <c r="B74" t="s">
        <v>74</v>
      </c>
      <c r="C74">
        <v>1.32911392405063</v>
      </c>
      <c r="D74">
        <v>1.1200000000000001</v>
      </c>
      <c r="E74">
        <v>1.02</v>
      </c>
    </row>
    <row r="75" spans="1:5" x14ac:dyDescent="0.25">
      <c r="A75" t="s">
        <v>69</v>
      </c>
      <c r="B75" t="s">
        <v>70</v>
      </c>
      <c r="C75">
        <v>1.32911392405063</v>
      </c>
      <c r="D75">
        <v>0.65</v>
      </c>
      <c r="E75">
        <v>1.07</v>
      </c>
    </row>
    <row r="76" spans="1:5" x14ac:dyDescent="0.25">
      <c r="A76" t="s">
        <v>80</v>
      </c>
      <c r="B76" t="s">
        <v>97</v>
      </c>
      <c r="C76">
        <v>1.02988047808765</v>
      </c>
      <c r="D76">
        <v>1.05</v>
      </c>
      <c r="E76">
        <v>1.01</v>
      </c>
    </row>
    <row r="77" spans="1:5" x14ac:dyDescent="0.25">
      <c r="A77" t="s">
        <v>80</v>
      </c>
      <c r="B77" t="s">
        <v>82</v>
      </c>
      <c r="C77">
        <v>1.02988047808765</v>
      </c>
      <c r="D77">
        <v>0.57999999999999996</v>
      </c>
      <c r="E77">
        <v>0.7</v>
      </c>
    </row>
    <row r="78" spans="1:5" x14ac:dyDescent="0.25">
      <c r="A78" t="s">
        <v>80</v>
      </c>
      <c r="B78" t="s">
        <v>83</v>
      </c>
      <c r="C78">
        <v>1.02988047808765</v>
      </c>
      <c r="D78">
        <v>1.05</v>
      </c>
      <c r="E78">
        <v>0.93</v>
      </c>
    </row>
    <row r="79" spans="1:5" x14ac:dyDescent="0.25">
      <c r="A79" t="s">
        <v>80</v>
      </c>
      <c r="B79" t="s">
        <v>85</v>
      </c>
      <c r="C79">
        <v>1.02988047808765</v>
      </c>
      <c r="D79">
        <v>1.1299999999999999</v>
      </c>
      <c r="E79">
        <v>0.78</v>
      </c>
    </row>
    <row r="80" spans="1:5" x14ac:dyDescent="0.25">
      <c r="A80" t="s">
        <v>80</v>
      </c>
      <c r="B80" t="s">
        <v>359</v>
      </c>
      <c r="C80">
        <v>1.02988047808765</v>
      </c>
      <c r="D80">
        <v>1.4</v>
      </c>
      <c r="E80">
        <v>0.82</v>
      </c>
    </row>
    <row r="81" spans="1:5" x14ac:dyDescent="0.25">
      <c r="A81" t="s">
        <v>80</v>
      </c>
      <c r="B81" t="s">
        <v>87</v>
      </c>
      <c r="C81">
        <v>1.02988047808765</v>
      </c>
      <c r="D81">
        <v>1.01</v>
      </c>
      <c r="E81">
        <v>1.24</v>
      </c>
    </row>
    <row r="82" spans="1:5" x14ac:dyDescent="0.25">
      <c r="A82" t="s">
        <v>80</v>
      </c>
      <c r="B82" t="s">
        <v>89</v>
      </c>
      <c r="C82">
        <v>1.02988047808765</v>
      </c>
      <c r="D82">
        <v>0.93</v>
      </c>
      <c r="E82">
        <v>0.86</v>
      </c>
    </row>
    <row r="83" spans="1:5" x14ac:dyDescent="0.25">
      <c r="A83" t="s">
        <v>80</v>
      </c>
      <c r="B83" t="s">
        <v>369</v>
      </c>
      <c r="C83">
        <v>1.02988047808765</v>
      </c>
      <c r="D83">
        <v>0.57999999999999996</v>
      </c>
      <c r="E83">
        <v>1.4</v>
      </c>
    </row>
    <row r="84" spans="1:5" x14ac:dyDescent="0.25">
      <c r="A84" t="s">
        <v>80</v>
      </c>
      <c r="B84" t="s">
        <v>91</v>
      </c>
      <c r="C84">
        <v>1.02988047808765</v>
      </c>
      <c r="D84">
        <v>0.57999999999999996</v>
      </c>
      <c r="E84">
        <v>1.05</v>
      </c>
    </row>
    <row r="85" spans="1:5" x14ac:dyDescent="0.25">
      <c r="A85" t="s">
        <v>80</v>
      </c>
      <c r="B85" t="s">
        <v>96</v>
      </c>
      <c r="C85">
        <v>1.02988047808765</v>
      </c>
      <c r="D85">
        <v>0.7</v>
      </c>
      <c r="E85">
        <v>1.59</v>
      </c>
    </row>
    <row r="86" spans="1:5" x14ac:dyDescent="0.25">
      <c r="A86" t="s">
        <v>80</v>
      </c>
      <c r="B86" t="s">
        <v>86</v>
      </c>
      <c r="C86">
        <v>1.02988047808765</v>
      </c>
      <c r="D86">
        <v>0.47</v>
      </c>
      <c r="E86">
        <v>0.93</v>
      </c>
    </row>
    <row r="87" spans="1:5" x14ac:dyDescent="0.25">
      <c r="A87" t="s">
        <v>80</v>
      </c>
      <c r="B87" t="s">
        <v>81</v>
      </c>
      <c r="C87">
        <v>1.02988047808765</v>
      </c>
      <c r="D87">
        <v>0.86</v>
      </c>
      <c r="E87">
        <v>1.01</v>
      </c>
    </row>
    <row r="88" spans="1:5" x14ac:dyDescent="0.25">
      <c r="A88" t="s">
        <v>80</v>
      </c>
      <c r="B88" t="s">
        <v>94</v>
      </c>
      <c r="C88">
        <v>1.02988047808765</v>
      </c>
      <c r="D88">
        <v>0.86</v>
      </c>
      <c r="E88">
        <v>0.82</v>
      </c>
    </row>
    <row r="89" spans="1:5" x14ac:dyDescent="0.25">
      <c r="A89" t="s">
        <v>80</v>
      </c>
      <c r="B89" t="s">
        <v>90</v>
      </c>
      <c r="C89">
        <v>1.02988047808765</v>
      </c>
      <c r="D89">
        <v>1.2</v>
      </c>
      <c r="E89">
        <v>0.7</v>
      </c>
    </row>
    <row r="90" spans="1:5" x14ac:dyDescent="0.25">
      <c r="A90" t="s">
        <v>80</v>
      </c>
      <c r="B90" t="s">
        <v>93</v>
      </c>
      <c r="C90">
        <v>1.02988047808765</v>
      </c>
      <c r="D90">
        <v>0.57999999999999996</v>
      </c>
      <c r="E90">
        <v>0.78</v>
      </c>
    </row>
    <row r="91" spans="1:5" x14ac:dyDescent="0.25">
      <c r="A91" t="s">
        <v>80</v>
      </c>
      <c r="B91" t="s">
        <v>88</v>
      </c>
      <c r="C91">
        <v>1.02988047808765</v>
      </c>
      <c r="D91">
        <v>0.97</v>
      </c>
      <c r="E91">
        <v>1.2</v>
      </c>
    </row>
    <row r="92" spans="1:5" x14ac:dyDescent="0.25">
      <c r="A92" t="s">
        <v>80</v>
      </c>
      <c r="B92" t="s">
        <v>410</v>
      </c>
      <c r="C92">
        <v>1.02988047808765</v>
      </c>
      <c r="D92">
        <v>0.86</v>
      </c>
      <c r="E92">
        <v>1.0900000000000001</v>
      </c>
    </row>
    <row r="93" spans="1:5" x14ac:dyDescent="0.25">
      <c r="A93" t="s">
        <v>80</v>
      </c>
      <c r="B93" t="s">
        <v>412</v>
      </c>
      <c r="C93">
        <v>1.02988047808765</v>
      </c>
      <c r="D93">
        <v>0.93</v>
      </c>
      <c r="E93">
        <v>0.89</v>
      </c>
    </row>
    <row r="94" spans="1:5" x14ac:dyDescent="0.25">
      <c r="A94" t="s">
        <v>80</v>
      </c>
      <c r="B94" t="s">
        <v>92</v>
      </c>
      <c r="C94">
        <v>1.02988047808765</v>
      </c>
      <c r="D94">
        <v>0.73</v>
      </c>
      <c r="E94">
        <v>0.95</v>
      </c>
    </row>
    <row r="95" spans="1:5" x14ac:dyDescent="0.25">
      <c r="A95" t="s">
        <v>80</v>
      </c>
      <c r="B95" t="s">
        <v>416</v>
      </c>
      <c r="C95">
        <v>1.02988047808765</v>
      </c>
      <c r="D95">
        <v>0.54</v>
      </c>
      <c r="E95">
        <v>1.48</v>
      </c>
    </row>
    <row r="96" spans="1:5" x14ac:dyDescent="0.25">
      <c r="A96" t="s">
        <v>80</v>
      </c>
      <c r="B96" t="s">
        <v>84</v>
      </c>
      <c r="C96">
        <v>1.02988047808765</v>
      </c>
      <c r="D96">
        <v>0.7</v>
      </c>
      <c r="E96">
        <v>0.89</v>
      </c>
    </row>
    <row r="97" spans="1:5" x14ac:dyDescent="0.25">
      <c r="A97" t="s">
        <v>80</v>
      </c>
      <c r="B97" t="s">
        <v>98</v>
      </c>
      <c r="C97">
        <v>1.02988047808765</v>
      </c>
      <c r="D97">
        <v>1.05</v>
      </c>
      <c r="E97">
        <v>0.74</v>
      </c>
    </row>
    <row r="98" spans="1:5" x14ac:dyDescent="0.25">
      <c r="A98" t="s">
        <v>80</v>
      </c>
      <c r="B98" t="s">
        <v>95</v>
      </c>
      <c r="C98">
        <v>1.02988047808765</v>
      </c>
      <c r="D98">
        <v>0.7</v>
      </c>
      <c r="E98">
        <v>0.62</v>
      </c>
    </row>
    <row r="99" spans="1:5" x14ac:dyDescent="0.25">
      <c r="A99" t="s">
        <v>80</v>
      </c>
      <c r="B99" t="s">
        <v>435</v>
      </c>
      <c r="C99">
        <v>1.02988047808765</v>
      </c>
      <c r="D99">
        <v>0.7</v>
      </c>
      <c r="E99">
        <v>1.52</v>
      </c>
    </row>
    <row r="100" spans="1:5" x14ac:dyDescent="0.25">
      <c r="A100" t="s">
        <v>99</v>
      </c>
      <c r="B100" t="s">
        <v>100</v>
      </c>
      <c r="C100">
        <v>1.24696356275304</v>
      </c>
      <c r="D100">
        <v>0.78</v>
      </c>
      <c r="E100">
        <v>1.1000000000000001</v>
      </c>
    </row>
    <row r="101" spans="1:5" x14ac:dyDescent="0.25">
      <c r="A101" t="s">
        <v>99</v>
      </c>
      <c r="B101" t="s">
        <v>102</v>
      </c>
      <c r="C101">
        <v>1.24696356275304</v>
      </c>
      <c r="D101">
        <v>1</v>
      </c>
      <c r="E101">
        <v>1.39</v>
      </c>
    </row>
    <row r="102" spans="1:5" x14ac:dyDescent="0.25">
      <c r="A102" t="s">
        <v>99</v>
      </c>
      <c r="B102" t="s">
        <v>111</v>
      </c>
      <c r="C102">
        <v>1.24696356275304</v>
      </c>
      <c r="D102">
        <v>0.97</v>
      </c>
      <c r="E102">
        <v>0.67</v>
      </c>
    </row>
    <row r="103" spans="1:5" x14ac:dyDescent="0.25">
      <c r="A103" t="s">
        <v>99</v>
      </c>
      <c r="B103" t="s">
        <v>104</v>
      </c>
      <c r="C103">
        <v>1.24696356275304</v>
      </c>
      <c r="D103">
        <v>0.61</v>
      </c>
      <c r="E103">
        <v>1.28</v>
      </c>
    </row>
    <row r="104" spans="1:5" x14ac:dyDescent="0.25">
      <c r="A104" t="s">
        <v>99</v>
      </c>
      <c r="B104" t="s">
        <v>106</v>
      </c>
      <c r="C104">
        <v>1.24696356275304</v>
      </c>
      <c r="D104">
        <v>1</v>
      </c>
      <c r="E104">
        <v>0.93</v>
      </c>
    </row>
    <row r="105" spans="1:5" x14ac:dyDescent="0.25">
      <c r="A105" t="s">
        <v>99</v>
      </c>
      <c r="B105" t="s">
        <v>105</v>
      </c>
      <c r="C105">
        <v>1.24696356275304</v>
      </c>
      <c r="D105">
        <v>0.96</v>
      </c>
      <c r="E105">
        <v>0.64</v>
      </c>
    </row>
    <row r="106" spans="1:5" x14ac:dyDescent="0.25">
      <c r="A106" t="s">
        <v>99</v>
      </c>
      <c r="B106" t="s">
        <v>117</v>
      </c>
      <c r="C106">
        <v>1.24696356275304</v>
      </c>
      <c r="D106">
        <v>0.71</v>
      </c>
      <c r="E106">
        <v>1.0900000000000001</v>
      </c>
    </row>
    <row r="107" spans="1:5" x14ac:dyDescent="0.25">
      <c r="A107" t="s">
        <v>99</v>
      </c>
      <c r="B107" t="s">
        <v>121</v>
      </c>
      <c r="C107">
        <v>1.24696356275304</v>
      </c>
      <c r="D107">
        <v>0.95</v>
      </c>
      <c r="E107">
        <v>1.1000000000000001</v>
      </c>
    </row>
    <row r="108" spans="1:5" x14ac:dyDescent="0.25">
      <c r="A108" t="s">
        <v>99</v>
      </c>
      <c r="B108" t="s">
        <v>108</v>
      </c>
      <c r="C108">
        <v>1.24696356275304</v>
      </c>
      <c r="D108">
        <v>0.71</v>
      </c>
      <c r="E108">
        <v>0.79</v>
      </c>
    </row>
    <row r="109" spans="1:5" x14ac:dyDescent="0.25">
      <c r="A109" t="s">
        <v>99</v>
      </c>
      <c r="B109" t="s">
        <v>103</v>
      </c>
      <c r="C109">
        <v>1.24696356275304</v>
      </c>
      <c r="D109">
        <v>1.07</v>
      </c>
      <c r="E109">
        <v>1.03</v>
      </c>
    </row>
    <row r="110" spans="1:5" x14ac:dyDescent="0.25">
      <c r="A110" t="s">
        <v>99</v>
      </c>
      <c r="B110" t="s">
        <v>110</v>
      </c>
      <c r="C110">
        <v>1.24696356275304</v>
      </c>
      <c r="D110">
        <v>1.64</v>
      </c>
      <c r="E110">
        <v>0.78</v>
      </c>
    </row>
    <row r="111" spans="1:5" x14ac:dyDescent="0.25">
      <c r="A111" t="s">
        <v>99</v>
      </c>
      <c r="B111" t="s">
        <v>107</v>
      </c>
      <c r="C111">
        <v>1.24696356275304</v>
      </c>
      <c r="D111">
        <v>0.71</v>
      </c>
      <c r="E111">
        <v>0.9</v>
      </c>
    </row>
    <row r="112" spans="1:5" x14ac:dyDescent="0.25">
      <c r="A112" t="s">
        <v>99</v>
      </c>
      <c r="B112" t="s">
        <v>395</v>
      </c>
      <c r="C112">
        <v>1.24696356275304</v>
      </c>
      <c r="D112">
        <v>1.1000000000000001</v>
      </c>
      <c r="E112">
        <v>0.55000000000000004</v>
      </c>
    </row>
    <row r="113" spans="1:5" x14ac:dyDescent="0.25">
      <c r="A113" t="s">
        <v>99</v>
      </c>
      <c r="B113" t="s">
        <v>115</v>
      </c>
      <c r="C113">
        <v>1.24696356275304</v>
      </c>
      <c r="D113">
        <v>0.89</v>
      </c>
      <c r="E113">
        <v>1.18</v>
      </c>
    </row>
    <row r="114" spans="1:5" x14ac:dyDescent="0.25">
      <c r="A114" t="s">
        <v>99</v>
      </c>
      <c r="B114" t="s">
        <v>112</v>
      </c>
      <c r="C114">
        <v>1.24696356275304</v>
      </c>
      <c r="D114">
        <v>0.64</v>
      </c>
      <c r="E114">
        <v>1.35</v>
      </c>
    </row>
    <row r="115" spans="1:5" x14ac:dyDescent="0.25">
      <c r="A115" t="s">
        <v>99</v>
      </c>
      <c r="B115" t="s">
        <v>113</v>
      </c>
      <c r="C115">
        <v>1.24696356275304</v>
      </c>
      <c r="D115">
        <v>1.21</v>
      </c>
      <c r="E115">
        <v>1.1000000000000001</v>
      </c>
    </row>
    <row r="116" spans="1:5" x14ac:dyDescent="0.25">
      <c r="A116" t="s">
        <v>99</v>
      </c>
      <c r="B116" t="s">
        <v>114</v>
      </c>
      <c r="C116">
        <v>1.24696356275304</v>
      </c>
      <c r="D116">
        <v>0.93</v>
      </c>
      <c r="E116">
        <v>0.82</v>
      </c>
    </row>
    <row r="117" spans="1:5" x14ac:dyDescent="0.25">
      <c r="A117" t="s">
        <v>99</v>
      </c>
      <c r="B117" t="s">
        <v>116</v>
      </c>
      <c r="C117">
        <v>1.24696356275304</v>
      </c>
      <c r="D117">
        <v>0.75</v>
      </c>
      <c r="E117">
        <v>1.32</v>
      </c>
    </row>
    <row r="118" spans="1:5" x14ac:dyDescent="0.25">
      <c r="A118" t="s">
        <v>99</v>
      </c>
      <c r="B118" t="s">
        <v>109</v>
      </c>
      <c r="C118">
        <v>1.24696356275304</v>
      </c>
      <c r="D118">
        <v>1.0900000000000001</v>
      </c>
      <c r="E118">
        <v>0.75</v>
      </c>
    </row>
    <row r="119" spans="1:5" x14ac:dyDescent="0.25">
      <c r="A119" t="s">
        <v>99</v>
      </c>
      <c r="B119" t="s">
        <v>118</v>
      </c>
      <c r="C119">
        <v>1.24696356275304</v>
      </c>
      <c r="D119">
        <v>1.01</v>
      </c>
      <c r="E119">
        <v>1.2</v>
      </c>
    </row>
    <row r="120" spans="1:5" x14ac:dyDescent="0.25">
      <c r="A120" t="s">
        <v>99</v>
      </c>
      <c r="B120" t="s">
        <v>417</v>
      </c>
      <c r="C120">
        <v>1.24696356275304</v>
      </c>
      <c r="D120">
        <v>0.68</v>
      </c>
      <c r="E120">
        <v>0.82</v>
      </c>
    </row>
    <row r="121" spans="1:5" x14ac:dyDescent="0.25">
      <c r="A121" t="s">
        <v>99</v>
      </c>
      <c r="B121" t="s">
        <v>101</v>
      </c>
      <c r="C121">
        <v>1.24696356275304</v>
      </c>
      <c r="D121">
        <v>1.18</v>
      </c>
      <c r="E121">
        <v>0.5</v>
      </c>
    </row>
    <row r="122" spans="1:5" x14ac:dyDescent="0.25">
      <c r="A122" t="s">
        <v>99</v>
      </c>
      <c r="B122" t="s">
        <v>120</v>
      </c>
      <c r="C122">
        <v>1.24696356275304</v>
      </c>
      <c r="D122">
        <v>0.93</v>
      </c>
      <c r="E122">
        <v>1.53</v>
      </c>
    </row>
    <row r="123" spans="1:5" x14ac:dyDescent="0.25">
      <c r="A123" t="s">
        <v>99</v>
      </c>
      <c r="B123" t="s">
        <v>119</v>
      </c>
      <c r="C123">
        <v>1.24696356275304</v>
      </c>
      <c r="D123">
        <v>0.89</v>
      </c>
      <c r="E123">
        <v>1.1000000000000001</v>
      </c>
    </row>
    <row r="124" spans="1:5" x14ac:dyDescent="0.25">
      <c r="A124" t="s">
        <v>122</v>
      </c>
      <c r="B124" t="s">
        <v>123</v>
      </c>
      <c r="C124">
        <v>1.09018036072144</v>
      </c>
      <c r="D124">
        <v>0.71</v>
      </c>
      <c r="E124">
        <v>0.99</v>
      </c>
    </row>
    <row r="125" spans="1:5" x14ac:dyDescent="0.25">
      <c r="A125" t="s">
        <v>122</v>
      </c>
      <c r="B125" t="s">
        <v>125</v>
      </c>
      <c r="C125">
        <v>1.09018036072144</v>
      </c>
      <c r="D125">
        <v>1.02</v>
      </c>
      <c r="E125">
        <v>0.98</v>
      </c>
    </row>
    <row r="126" spans="1:5" x14ac:dyDescent="0.25">
      <c r="A126" t="s">
        <v>122</v>
      </c>
      <c r="B126" t="s">
        <v>127</v>
      </c>
      <c r="C126">
        <v>1.09018036072144</v>
      </c>
      <c r="D126">
        <v>0.94</v>
      </c>
      <c r="E126">
        <v>1.1299999999999999</v>
      </c>
    </row>
    <row r="127" spans="1:5" x14ac:dyDescent="0.25">
      <c r="A127" t="s">
        <v>122</v>
      </c>
      <c r="B127" t="s">
        <v>130</v>
      </c>
      <c r="C127">
        <v>1.09018036072144</v>
      </c>
      <c r="D127">
        <v>1.32</v>
      </c>
      <c r="E127">
        <v>0.83</v>
      </c>
    </row>
    <row r="128" spans="1:5" x14ac:dyDescent="0.25">
      <c r="A128" t="s">
        <v>122</v>
      </c>
      <c r="B128" t="s">
        <v>362</v>
      </c>
      <c r="C128">
        <v>1.09018036072144</v>
      </c>
      <c r="D128">
        <v>0.71</v>
      </c>
      <c r="E128">
        <v>0.87</v>
      </c>
    </row>
    <row r="129" spans="1:5" x14ac:dyDescent="0.25">
      <c r="A129" t="s">
        <v>122</v>
      </c>
      <c r="B129" t="s">
        <v>126</v>
      </c>
      <c r="C129">
        <v>1.09018036072144</v>
      </c>
      <c r="D129">
        <v>0.86</v>
      </c>
      <c r="E129">
        <v>0.64</v>
      </c>
    </row>
    <row r="130" spans="1:5" x14ac:dyDescent="0.25">
      <c r="A130" t="s">
        <v>122</v>
      </c>
      <c r="B130" t="s">
        <v>129</v>
      </c>
      <c r="C130">
        <v>1.09018036072144</v>
      </c>
      <c r="D130">
        <v>0.45</v>
      </c>
      <c r="E130">
        <v>1.28</v>
      </c>
    </row>
    <row r="131" spans="1:5" x14ac:dyDescent="0.25">
      <c r="A131" t="s">
        <v>122</v>
      </c>
      <c r="B131" t="s">
        <v>128</v>
      </c>
      <c r="C131">
        <v>1.09018036072144</v>
      </c>
      <c r="D131">
        <v>0.86</v>
      </c>
      <c r="E131">
        <v>1.1299999999999999</v>
      </c>
    </row>
    <row r="132" spans="1:5" x14ac:dyDescent="0.25">
      <c r="A132" t="s">
        <v>122</v>
      </c>
      <c r="B132" t="s">
        <v>136</v>
      </c>
      <c r="C132">
        <v>1.09018036072144</v>
      </c>
      <c r="D132">
        <v>1.17</v>
      </c>
      <c r="E132">
        <v>1.0900000000000001</v>
      </c>
    </row>
    <row r="133" spans="1:5" x14ac:dyDescent="0.25">
      <c r="A133" t="s">
        <v>122</v>
      </c>
      <c r="B133" t="s">
        <v>131</v>
      </c>
      <c r="C133">
        <v>1.09018036072144</v>
      </c>
      <c r="D133">
        <v>0.94</v>
      </c>
      <c r="E133">
        <v>0.9</v>
      </c>
    </row>
    <row r="134" spans="1:5" x14ac:dyDescent="0.25">
      <c r="A134" t="s">
        <v>122</v>
      </c>
      <c r="B134" t="s">
        <v>133</v>
      </c>
      <c r="C134">
        <v>1.09018036072144</v>
      </c>
      <c r="D134">
        <v>0.63</v>
      </c>
      <c r="E134">
        <v>1.26</v>
      </c>
    </row>
    <row r="135" spans="1:5" x14ac:dyDescent="0.25">
      <c r="A135" t="s">
        <v>122</v>
      </c>
      <c r="B135" t="s">
        <v>135</v>
      </c>
      <c r="C135">
        <v>1.09018036072144</v>
      </c>
      <c r="D135">
        <v>0.98</v>
      </c>
      <c r="E135">
        <v>1.02</v>
      </c>
    </row>
    <row r="136" spans="1:5" x14ac:dyDescent="0.25">
      <c r="A136" t="s">
        <v>122</v>
      </c>
      <c r="B136" t="s">
        <v>137</v>
      </c>
      <c r="C136">
        <v>1.09018036072144</v>
      </c>
      <c r="D136">
        <v>0.75</v>
      </c>
      <c r="E136">
        <v>0.94</v>
      </c>
    </row>
    <row r="137" spans="1:5" x14ac:dyDescent="0.25">
      <c r="A137" t="s">
        <v>122</v>
      </c>
      <c r="B137" t="s">
        <v>401</v>
      </c>
      <c r="C137">
        <v>1.09018036072144</v>
      </c>
      <c r="D137">
        <v>0.79</v>
      </c>
      <c r="E137">
        <v>0.83</v>
      </c>
    </row>
    <row r="138" spans="1:5" x14ac:dyDescent="0.25">
      <c r="A138" t="s">
        <v>122</v>
      </c>
      <c r="B138" t="s">
        <v>138</v>
      </c>
      <c r="C138">
        <v>1.09018036072144</v>
      </c>
      <c r="D138">
        <v>0.98</v>
      </c>
      <c r="E138">
        <v>1.17</v>
      </c>
    </row>
    <row r="139" spans="1:5" x14ac:dyDescent="0.25">
      <c r="A139" t="s">
        <v>122</v>
      </c>
      <c r="B139" t="s">
        <v>139</v>
      </c>
      <c r="C139">
        <v>1.09018036072144</v>
      </c>
      <c r="D139">
        <v>1.0900000000000001</v>
      </c>
      <c r="E139">
        <v>0.9</v>
      </c>
    </row>
    <row r="140" spans="1:5" x14ac:dyDescent="0.25">
      <c r="A140" t="s">
        <v>122</v>
      </c>
      <c r="B140" t="s">
        <v>144</v>
      </c>
      <c r="C140">
        <v>1.09018036072144</v>
      </c>
      <c r="D140">
        <v>1.39</v>
      </c>
      <c r="E140">
        <v>1.32</v>
      </c>
    </row>
    <row r="141" spans="1:5" x14ac:dyDescent="0.25">
      <c r="A141" t="s">
        <v>122</v>
      </c>
      <c r="B141" t="s">
        <v>132</v>
      </c>
      <c r="C141">
        <v>1.09018036072144</v>
      </c>
      <c r="D141">
        <v>1.05</v>
      </c>
      <c r="E141">
        <v>1.17</v>
      </c>
    </row>
    <row r="142" spans="1:5" x14ac:dyDescent="0.25">
      <c r="A142" t="s">
        <v>122</v>
      </c>
      <c r="B142" t="s">
        <v>140</v>
      </c>
      <c r="C142">
        <v>1.09018036072144</v>
      </c>
      <c r="D142">
        <v>0.59</v>
      </c>
      <c r="E142">
        <v>0.71</v>
      </c>
    </row>
    <row r="143" spans="1:5" x14ac:dyDescent="0.25">
      <c r="A143" t="s">
        <v>122</v>
      </c>
      <c r="B143" t="s">
        <v>124</v>
      </c>
      <c r="C143">
        <v>1.09018036072144</v>
      </c>
      <c r="D143">
        <v>0.75</v>
      </c>
      <c r="E143">
        <v>1.1399999999999999</v>
      </c>
    </row>
    <row r="144" spans="1:5" x14ac:dyDescent="0.25">
      <c r="A144" t="s">
        <v>122</v>
      </c>
      <c r="B144" t="s">
        <v>134</v>
      </c>
      <c r="C144">
        <v>1.09018036072144</v>
      </c>
      <c r="D144">
        <v>0.41</v>
      </c>
      <c r="E144">
        <v>0.98</v>
      </c>
    </row>
    <row r="145" spans="1:5" x14ac:dyDescent="0.25">
      <c r="A145" t="s">
        <v>122</v>
      </c>
      <c r="B145" t="s">
        <v>141</v>
      </c>
      <c r="C145">
        <v>1.09018036072144</v>
      </c>
      <c r="D145">
        <v>0.49</v>
      </c>
      <c r="E145">
        <v>0.79</v>
      </c>
    </row>
    <row r="146" spans="1:5" x14ac:dyDescent="0.25">
      <c r="A146" t="s">
        <v>122</v>
      </c>
      <c r="B146" t="s">
        <v>142</v>
      </c>
      <c r="C146">
        <v>1.09018036072144</v>
      </c>
      <c r="D146">
        <v>0.86</v>
      </c>
      <c r="E146">
        <v>0.98</v>
      </c>
    </row>
    <row r="147" spans="1:5" x14ac:dyDescent="0.25">
      <c r="A147" t="s">
        <v>122</v>
      </c>
      <c r="B147" t="s">
        <v>143</v>
      </c>
      <c r="C147">
        <v>1.09018036072144</v>
      </c>
      <c r="D147">
        <v>0.86</v>
      </c>
      <c r="E147">
        <v>0.98</v>
      </c>
    </row>
    <row r="148" spans="1:5" x14ac:dyDescent="0.25">
      <c r="A148" t="s">
        <v>145</v>
      </c>
      <c r="B148" t="s">
        <v>347</v>
      </c>
      <c r="C148">
        <v>1.2063492063492101</v>
      </c>
      <c r="D148">
        <v>1.04</v>
      </c>
      <c r="E148">
        <v>0.89</v>
      </c>
    </row>
    <row r="149" spans="1:5" x14ac:dyDescent="0.25">
      <c r="A149" t="s">
        <v>145</v>
      </c>
      <c r="B149" t="s">
        <v>349</v>
      </c>
      <c r="C149">
        <v>1.2063492063492101</v>
      </c>
      <c r="D149">
        <v>0.74</v>
      </c>
      <c r="E149">
        <v>0.92</v>
      </c>
    </row>
    <row r="150" spans="1:5" x14ac:dyDescent="0.25">
      <c r="A150" t="s">
        <v>145</v>
      </c>
      <c r="B150" t="s">
        <v>355</v>
      </c>
      <c r="C150">
        <v>1.2063492063492101</v>
      </c>
      <c r="D150">
        <v>0.71</v>
      </c>
      <c r="E150">
        <v>2.0299999999999998</v>
      </c>
    </row>
    <row r="151" spans="1:5" x14ac:dyDescent="0.25">
      <c r="A151" t="s">
        <v>145</v>
      </c>
      <c r="B151" t="s">
        <v>357</v>
      </c>
      <c r="C151">
        <v>1.2063492063492101</v>
      </c>
      <c r="D151">
        <v>0.86</v>
      </c>
      <c r="E151">
        <v>0.71</v>
      </c>
    </row>
    <row r="152" spans="1:5" x14ac:dyDescent="0.25">
      <c r="A152" t="s">
        <v>145</v>
      </c>
      <c r="B152" t="s">
        <v>360</v>
      </c>
      <c r="C152">
        <v>1.2063492063492101</v>
      </c>
      <c r="D152">
        <v>1.1000000000000001</v>
      </c>
      <c r="E152">
        <v>0.88</v>
      </c>
    </row>
    <row r="153" spans="1:5" x14ac:dyDescent="0.25">
      <c r="A153" t="s">
        <v>145</v>
      </c>
      <c r="B153" t="s">
        <v>366</v>
      </c>
      <c r="C153">
        <v>1.2063492063492101</v>
      </c>
      <c r="D153">
        <v>0.84</v>
      </c>
      <c r="E153">
        <v>0.79</v>
      </c>
    </row>
    <row r="154" spans="1:5" x14ac:dyDescent="0.25">
      <c r="A154" t="s">
        <v>145</v>
      </c>
      <c r="B154" t="s">
        <v>371</v>
      </c>
      <c r="C154">
        <v>1.2063492063492101</v>
      </c>
      <c r="D154">
        <v>0.62</v>
      </c>
      <c r="E154">
        <v>0.96</v>
      </c>
    </row>
    <row r="155" spans="1:5" x14ac:dyDescent="0.25">
      <c r="A155" t="s">
        <v>145</v>
      </c>
      <c r="B155" t="s">
        <v>149</v>
      </c>
      <c r="C155">
        <v>1.2063492063492101</v>
      </c>
      <c r="D155">
        <v>0.35</v>
      </c>
      <c r="E155">
        <v>2</v>
      </c>
    </row>
    <row r="156" spans="1:5" x14ac:dyDescent="0.25">
      <c r="A156" t="s">
        <v>145</v>
      </c>
      <c r="B156" t="s">
        <v>375</v>
      </c>
      <c r="C156">
        <v>1.2063492063492101</v>
      </c>
      <c r="D156">
        <v>0.82</v>
      </c>
      <c r="E156">
        <v>0.94</v>
      </c>
    </row>
    <row r="157" spans="1:5" x14ac:dyDescent="0.25">
      <c r="A157" t="s">
        <v>145</v>
      </c>
      <c r="B157" t="s">
        <v>388</v>
      </c>
      <c r="C157">
        <v>1.2063492063492101</v>
      </c>
      <c r="D157">
        <v>0.96</v>
      </c>
      <c r="E157">
        <v>0.79</v>
      </c>
    </row>
    <row r="158" spans="1:5" x14ac:dyDescent="0.25">
      <c r="A158" t="s">
        <v>145</v>
      </c>
      <c r="B158" t="s">
        <v>389</v>
      </c>
      <c r="C158">
        <v>1.2063492063492101</v>
      </c>
      <c r="D158">
        <v>1.06</v>
      </c>
      <c r="E158">
        <v>0.75</v>
      </c>
    </row>
    <row r="159" spans="1:5" x14ac:dyDescent="0.25">
      <c r="A159" t="s">
        <v>145</v>
      </c>
      <c r="B159" t="s">
        <v>391</v>
      </c>
      <c r="C159">
        <v>1.2063492063492101</v>
      </c>
      <c r="D159">
        <v>0.66</v>
      </c>
      <c r="E159">
        <v>1.81</v>
      </c>
    </row>
    <row r="160" spans="1:5" x14ac:dyDescent="0.25">
      <c r="A160" t="s">
        <v>145</v>
      </c>
      <c r="B160" t="s">
        <v>146</v>
      </c>
      <c r="C160">
        <v>1.2063492063492101</v>
      </c>
      <c r="D160">
        <v>0.85</v>
      </c>
      <c r="E160">
        <v>0.99</v>
      </c>
    </row>
    <row r="161" spans="1:5" x14ac:dyDescent="0.25">
      <c r="A161" t="s">
        <v>145</v>
      </c>
      <c r="B161" t="s">
        <v>404</v>
      </c>
      <c r="C161">
        <v>1.2063492063492101</v>
      </c>
      <c r="D161">
        <v>0.8</v>
      </c>
      <c r="E161">
        <v>0.71</v>
      </c>
    </row>
    <row r="162" spans="1:5" x14ac:dyDescent="0.25">
      <c r="A162" t="s">
        <v>145</v>
      </c>
      <c r="B162" t="s">
        <v>419</v>
      </c>
      <c r="C162">
        <v>1.2063492063492101</v>
      </c>
      <c r="D162">
        <v>0.67</v>
      </c>
      <c r="E162">
        <v>0.98</v>
      </c>
    </row>
    <row r="163" spans="1:5" x14ac:dyDescent="0.25">
      <c r="A163" t="s">
        <v>145</v>
      </c>
      <c r="B163" t="s">
        <v>423</v>
      </c>
      <c r="C163">
        <v>1.2063492063492101</v>
      </c>
      <c r="D163">
        <v>1.21</v>
      </c>
      <c r="E163">
        <v>0.66</v>
      </c>
    </row>
    <row r="164" spans="1:5" x14ac:dyDescent="0.25">
      <c r="A164" t="s">
        <v>145</v>
      </c>
      <c r="B164" t="s">
        <v>425</v>
      </c>
      <c r="C164">
        <v>1.2063492063492101</v>
      </c>
      <c r="D164">
        <v>1</v>
      </c>
      <c r="E164">
        <v>0.57999999999999996</v>
      </c>
    </row>
    <row r="165" spans="1:5" x14ac:dyDescent="0.25">
      <c r="A165" t="s">
        <v>145</v>
      </c>
      <c r="B165" t="s">
        <v>427</v>
      </c>
      <c r="C165">
        <v>1.2063492063492101</v>
      </c>
      <c r="D165">
        <v>1.1599999999999999</v>
      </c>
      <c r="E165">
        <v>0.71</v>
      </c>
    </row>
    <row r="166" spans="1:5" x14ac:dyDescent="0.25">
      <c r="A166" t="s">
        <v>145</v>
      </c>
      <c r="B166" t="s">
        <v>432</v>
      </c>
      <c r="C166">
        <v>1.2063492063492101</v>
      </c>
      <c r="D166">
        <v>0.54</v>
      </c>
      <c r="E166">
        <v>1.66</v>
      </c>
    </row>
    <row r="167" spans="1:5" x14ac:dyDescent="0.25">
      <c r="A167" t="s">
        <v>145</v>
      </c>
      <c r="B167" t="s">
        <v>433</v>
      </c>
      <c r="C167">
        <v>1.2063492063492101</v>
      </c>
      <c r="D167">
        <v>0.66</v>
      </c>
      <c r="E167">
        <v>1.04</v>
      </c>
    </row>
    <row r="168" spans="1:5" x14ac:dyDescent="0.25">
      <c r="A168" t="s">
        <v>145</v>
      </c>
      <c r="B168" t="s">
        <v>434</v>
      </c>
      <c r="C168">
        <v>1.2063492063492101</v>
      </c>
      <c r="D168">
        <v>0.62</v>
      </c>
      <c r="E168">
        <v>0.97</v>
      </c>
    </row>
    <row r="169" spans="1:5" x14ac:dyDescent="0.25">
      <c r="A169" t="s">
        <v>145</v>
      </c>
      <c r="B169" t="s">
        <v>148</v>
      </c>
      <c r="C169">
        <v>1.2063492063492101</v>
      </c>
      <c r="D169">
        <v>1.02</v>
      </c>
      <c r="E169">
        <v>0.82</v>
      </c>
    </row>
    <row r="170" spans="1:5" x14ac:dyDescent="0.25">
      <c r="A170" t="s">
        <v>145</v>
      </c>
      <c r="B170" t="s">
        <v>147</v>
      </c>
      <c r="C170">
        <v>1.2063492063492101</v>
      </c>
      <c r="D170">
        <v>0.93</v>
      </c>
      <c r="E170">
        <v>1.28</v>
      </c>
    </row>
    <row r="171" spans="1:5" x14ac:dyDescent="0.25">
      <c r="A171" t="s">
        <v>21</v>
      </c>
      <c r="B171" t="s">
        <v>152</v>
      </c>
      <c r="C171">
        <v>1.3303030303030301</v>
      </c>
      <c r="D171">
        <v>0.77</v>
      </c>
      <c r="E171">
        <v>1.1100000000000001</v>
      </c>
    </row>
    <row r="172" spans="1:5" x14ac:dyDescent="0.25">
      <c r="A172" t="s">
        <v>21</v>
      </c>
      <c r="B172" t="s">
        <v>269</v>
      </c>
      <c r="C172">
        <v>1.3303030303030301</v>
      </c>
      <c r="D172">
        <v>0.91</v>
      </c>
      <c r="E172">
        <v>1.23</v>
      </c>
    </row>
    <row r="173" spans="1:5" x14ac:dyDescent="0.25">
      <c r="A173" t="s">
        <v>21</v>
      </c>
      <c r="B173" t="s">
        <v>264</v>
      </c>
      <c r="C173">
        <v>1.3303030303030301</v>
      </c>
      <c r="D173">
        <v>0.64</v>
      </c>
      <c r="E173">
        <v>1.32</v>
      </c>
    </row>
    <row r="174" spans="1:5" x14ac:dyDescent="0.25">
      <c r="A174" t="s">
        <v>21</v>
      </c>
      <c r="B174" t="s">
        <v>372</v>
      </c>
      <c r="C174">
        <v>1.3303030303030301</v>
      </c>
      <c r="D174">
        <v>0.68</v>
      </c>
      <c r="E174">
        <v>1.54</v>
      </c>
    </row>
    <row r="175" spans="1:5" x14ac:dyDescent="0.25">
      <c r="A175" t="s">
        <v>21</v>
      </c>
      <c r="B175" t="s">
        <v>267</v>
      </c>
      <c r="C175">
        <v>1.3303030303030301</v>
      </c>
      <c r="D175">
        <v>1.1100000000000001</v>
      </c>
      <c r="E175">
        <v>0.98</v>
      </c>
    </row>
    <row r="176" spans="1:5" x14ac:dyDescent="0.25">
      <c r="A176" t="s">
        <v>21</v>
      </c>
      <c r="B176" t="s">
        <v>272</v>
      </c>
      <c r="C176">
        <v>1.3303030303030301</v>
      </c>
      <c r="D176">
        <v>1.27</v>
      </c>
      <c r="E176">
        <v>0.41</v>
      </c>
    </row>
    <row r="177" spans="1:5" x14ac:dyDescent="0.25">
      <c r="A177" t="s">
        <v>21</v>
      </c>
      <c r="B177" t="s">
        <v>397</v>
      </c>
      <c r="C177">
        <v>1.3303030303030301</v>
      </c>
      <c r="D177">
        <v>0.73</v>
      </c>
      <c r="E177">
        <v>1.45</v>
      </c>
    </row>
    <row r="178" spans="1:5" x14ac:dyDescent="0.25">
      <c r="A178" t="s">
        <v>21</v>
      </c>
      <c r="B178" t="s">
        <v>274</v>
      </c>
      <c r="C178">
        <v>1.3303030303030301</v>
      </c>
      <c r="D178">
        <v>1.33</v>
      </c>
      <c r="E178">
        <v>0.68</v>
      </c>
    </row>
    <row r="179" spans="1:5" x14ac:dyDescent="0.25">
      <c r="A179" t="s">
        <v>21</v>
      </c>
      <c r="B179" t="s">
        <v>150</v>
      </c>
      <c r="C179">
        <v>1.3303030303030301</v>
      </c>
      <c r="D179">
        <v>0.82</v>
      </c>
      <c r="E179">
        <v>0.95</v>
      </c>
    </row>
    <row r="180" spans="1:5" x14ac:dyDescent="0.25">
      <c r="A180" t="s">
        <v>21</v>
      </c>
      <c r="B180" t="s">
        <v>275</v>
      </c>
      <c r="C180">
        <v>1.3303030303030301</v>
      </c>
      <c r="D180">
        <v>0.81</v>
      </c>
      <c r="E180">
        <v>0.81</v>
      </c>
    </row>
    <row r="181" spans="1:5" x14ac:dyDescent="0.25">
      <c r="A181" t="s">
        <v>21</v>
      </c>
      <c r="B181" t="s">
        <v>23</v>
      </c>
      <c r="C181">
        <v>1.3303030303030301</v>
      </c>
      <c r="D181">
        <v>1.41</v>
      </c>
      <c r="E181">
        <v>0.95</v>
      </c>
    </row>
    <row r="182" spans="1:5" x14ac:dyDescent="0.25">
      <c r="A182" t="s">
        <v>21</v>
      </c>
      <c r="B182" t="s">
        <v>22</v>
      </c>
      <c r="C182">
        <v>1.3303030303030301</v>
      </c>
      <c r="D182">
        <v>0.91</v>
      </c>
      <c r="E182">
        <v>0.95</v>
      </c>
    </row>
    <row r="183" spans="1:5" x14ac:dyDescent="0.25">
      <c r="A183" t="s">
        <v>21</v>
      </c>
      <c r="B183" t="s">
        <v>266</v>
      </c>
      <c r="C183">
        <v>1.3303030303030301</v>
      </c>
      <c r="D183">
        <v>0.73</v>
      </c>
      <c r="E183">
        <v>1.0900000000000001</v>
      </c>
    </row>
    <row r="184" spans="1:5" x14ac:dyDescent="0.25">
      <c r="A184" t="s">
        <v>21</v>
      </c>
      <c r="B184" t="s">
        <v>268</v>
      </c>
      <c r="C184">
        <v>1.3303030303030301</v>
      </c>
      <c r="D184">
        <v>0.94</v>
      </c>
      <c r="E184">
        <v>0.81</v>
      </c>
    </row>
    <row r="185" spans="1:5" x14ac:dyDescent="0.25">
      <c r="A185" t="s">
        <v>21</v>
      </c>
      <c r="B185" t="s">
        <v>151</v>
      </c>
      <c r="C185">
        <v>1.3303030303030301</v>
      </c>
      <c r="D185">
        <v>0.64</v>
      </c>
      <c r="E185">
        <v>1.27</v>
      </c>
    </row>
    <row r="186" spans="1:5" x14ac:dyDescent="0.25">
      <c r="A186" t="s">
        <v>21</v>
      </c>
      <c r="B186" t="s">
        <v>153</v>
      </c>
      <c r="C186">
        <v>1.3303030303030301</v>
      </c>
      <c r="D186">
        <v>1.64</v>
      </c>
      <c r="E186">
        <v>0.55000000000000004</v>
      </c>
    </row>
    <row r="187" spans="1:5" x14ac:dyDescent="0.25">
      <c r="A187" t="s">
        <v>21</v>
      </c>
      <c r="B187" t="s">
        <v>273</v>
      </c>
      <c r="C187">
        <v>1.3303030303030301</v>
      </c>
      <c r="D187">
        <v>1.03</v>
      </c>
      <c r="E187">
        <v>0.98</v>
      </c>
    </row>
    <row r="188" spans="1:5" x14ac:dyDescent="0.25">
      <c r="A188" t="s">
        <v>21</v>
      </c>
      <c r="B188" t="s">
        <v>265</v>
      </c>
      <c r="C188">
        <v>1.3303030303030301</v>
      </c>
      <c r="D188">
        <v>1.07</v>
      </c>
      <c r="E188">
        <v>0.68</v>
      </c>
    </row>
    <row r="189" spans="1:5" x14ac:dyDescent="0.25">
      <c r="A189" t="s">
        <v>21</v>
      </c>
      <c r="B189" t="s">
        <v>271</v>
      </c>
      <c r="C189">
        <v>1.3303030303030301</v>
      </c>
      <c r="D189">
        <v>0.86</v>
      </c>
      <c r="E189">
        <v>1.03</v>
      </c>
    </row>
    <row r="190" spans="1:5" x14ac:dyDescent="0.25">
      <c r="A190" t="s">
        <v>21</v>
      </c>
      <c r="B190" t="s">
        <v>270</v>
      </c>
      <c r="C190">
        <v>1.3303030303030301</v>
      </c>
      <c r="D190">
        <v>1.07</v>
      </c>
      <c r="E190">
        <v>1.2</v>
      </c>
    </row>
    <row r="191" spans="1:5" x14ac:dyDescent="0.25">
      <c r="A191" t="s">
        <v>154</v>
      </c>
      <c r="B191" t="s">
        <v>159</v>
      </c>
      <c r="C191">
        <v>1.0243902439024399</v>
      </c>
      <c r="D191">
        <v>0.61</v>
      </c>
      <c r="E191">
        <v>1.1299999999999999</v>
      </c>
    </row>
    <row r="192" spans="1:5" x14ac:dyDescent="0.25">
      <c r="A192" t="s">
        <v>154</v>
      </c>
      <c r="B192" t="s">
        <v>161</v>
      </c>
      <c r="C192">
        <v>1.0243902439024399</v>
      </c>
      <c r="D192">
        <v>0.66</v>
      </c>
      <c r="E192">
        <v>1.08</v>
      </c>
    </row>
    <row r="193" spans="1:5" x14ac:dyDescent="0.25">
      <c r="A193" t="s">
        <v>154</v>
      </c>
      <c r="B193" t="s">
        <v>163</v>
      </c>
      <c r="C193">
        <v>1.0243902439024399</v>
      </c>
      <c r="D193">
        <v>1.08</v>
      </c>
      <c r="E193">
        <v>0.94</v>
      </c>
    </row>
    <row r="194" spans="1:5" x14ac:dyDescent="0.25">
      <c r="A194" t="s">
        <v>154</v>
      </c>
      <c r="B194" t="s">
        <v>160</v>
      </c>
      <c r="C194">
        <v>1.0243902439024399</v>
      </c>
      <c r="D194">
        <v>0.75</v>
      </c>
      <c r="E194">
        <v>1.1499999999999999</v>
      </c>
    </row>
    <row r="195" spans="1:5" x14ac:dyDescent="0.25">
      <c r="A195" t="s">
        <v>154</v>
      </c>
      <c r="B195" t="s">
        <v>165</v>
      </c>
      <c r="C195">
        <v>1.0243902439024399</v>
      </c>
      <c r="D195">
        <v>0.75</v>
      </c>
      <c r="E195">
        <v>1.46</v>
      </c>
    </row>
    <row r="196" spans="1:5" x14ac:dyDescent="0.25">
      <c r="A196" t="s">
        <v>154</v>
      </c>
      <c r="B196" t="s">
        <v>164</v>
      </c>
      <c r="C196">
        <v>1.0243902439024399</v>
      </c>
      <c r="D196">
        <v>0.44</v>
      </c>
      <c r="E196">
        <v>1.02</v>
      </c>
    </row>
    <row r="197" spans="1:5" x14ac:dyDescent="0.25">
      <c r="A197" t="s">
        <v>154</v>
      </c>
      <c r="B197" t="s">
        <v>167</v>
      </c>
      <c r="C197">
        <v>1.0243902439024399</v>
      </c>
      <c r="D197">
        <v>0.94</v>
      </c>
      <c r="E197">
        <v>0.61</v>
      </c>
    </row>
    <row r="198" spans="1:5" x14ac:dyDescent="0.25">
      <c r="A198" t="s">
        <v>154</v>
      </c>
      <c r="B198" t="s">
        <v>168</v>
      </c>
      <c r="C198">
        <v>1.0243902439024399</v>
      </c>
      <c r="D198">
        <v>0.47</v>
      </c>
      <c r="E198">
        <v>1.1299999999999999</v>
      </c>
    </row>
    <row r="199" spans="1:5" x14ac:dyDescent="0.25">
      <c r="A199" t="s">
        <v>154</v>
      </c>
      <c r="B199" t="s">
        <v>156</v>
      </c>
      <c r="C199">
        <v>1.0243902439024399</v>
      </c>
      <c r="D199">
        <v>0.62</v>
      </c>
      <c r="E199">
        <v>0.75</v>
      </c>
    </row>
    <row r="200" spans="1:5" x14ac:dyDescent="0.25">
      <c r="A200" t="s">
        <v>154</v>
      </c>
      <c r="B200" t="s">
        <v>169</v>
      </c>
      <c r="C200">
        <v>1.0243902439024399</v>
      </c>
      <c r="D200">
        <v>0.75</v>
      </c>
      <c r="E200">
        <v>0.89</v>
      </c>
    </row>
    <row r="201" spans="1:5" x14ac:dyDescent="0.25">
      <c r="A201" t="s">
        <v>154</v>
      </c>
      <c r="B201" t="s">
        <v>162</v>
      </c>
      <c r="C201">
        <v>1.0243902439024399</v>
      </c>
      <c r="D201">
        <v>0.71</v>
      </c>
      <c r="E201">
        <v>0.93</v>
      </c>
    </row>
    <row r="202" spans="1:5" x14ac:dyDescent="0.25">
      <c r="A202" t="s">
        <v>154</v>
      </c>
      <c r="B202" t="s">
        <v>170</v>
      </c>
      <c r="C202">
        <v>1.0243902439024399</v>
      </c>
      <c r="D202">
        <v>1.02</v>
      </c>
      <c r="E202">
        <v>1.02</v>
      </c>
    </row>
    <row r="203" spans="1:5" x14ac:dyDescent="0.25">
      <c r="A203" t="s">
        <v>154</v>
      </c>
      <c r="B203" t="s">
        <v>166</v>
      </c>
      <c r="C203">
        <v>1.0243902439024399</v>
      </c>
      <c r="D203">
        <v>0.71</v>
      </c>
      <c r="E203">
        <v>1.42</v>
      </c>
    </row>
    <row r="204" spans="1:5" x14ac:dyDescent="0.25">
      <c r="A204" t="s">
        <v>154</v>
      </c>
      <c r="B204" t="s">
        <v>174</v>
      </c>
      <c r="C204">
        <v>1.0243902439024399</v>
      </c>
      <c r="D204">
        <v>0.93</v>
      </c>
      <c r="E204">
        <v>0.8</v>
      </c>
    </row>
    <row r="205" spans="1:5" x14ac:dyDescent="0.25">
      <c r="A205" t="s">
        <v>154</v>
      </c>
      <c r="B205" t="s">
        <v>172</v>
      </c>
      <c r="C205">
        <v>1.0243902439024399</v>
      </c>
      <c r="D205">
        <v>0.62</v>
      </c>
      <c r="E205">
        <v>1.2</v>
      </c>
    </row>
    <row r="206" spans="1:5" x14ac:dyDescent="0.25">
      <c r="A206" t="s">
        <v>154</v>
      </c>
      <c r="B206" t="s">
        <v>171</v>
      </c>
      <c r="C206">
        <v>1.0243902439024399</v>
      </c>
      <c r="D206">
        <v>0.61</v>
      </c>
      <c r="E206">
        <v>0.99</v>
      </c>
    </row>
    <row r="207" spans="1:5" x14ac:dyDescent="0.25">
      <c r="A207" t="s">
        <v>154</v>
      </c>
      <c r="B207" t="s">
        <v>158</v>
      </c>
      <c r="C207">
        <v>1.0243902439024399</v>
      </c>
      <c r="D207">
        <v>0.94</v>
      </c>
      <c r="E207">
        <v>0.42</v>
      </c>
    </row>
    <row r="208" spans="1:5" x14ac:dyDescent="0.25">
      <c r="A208" t="s">
        <v>154</v>
      </c>
      <c r="B208" t="s">
        <v>155</v>
      </c>
      <c r="C208">
        <v>1.0243902439024399</v>
      </c>
      <c r="D208">
        <v>1.04</v>
      </c>
      <c r="E208">
        <v>0.85</v>
      </c>
    </row>
    <row r="209" spans="1:5" x14ac:dyDescent="0.25">
      <c r="A209" t="s">
        <v>154</v>
      </c>
      <c r="B209" t="s">
        <v>157</v>
      </c>
      <c r="C209">
        <v>1.0243902439024399</v>
      </c>
      <c r="D209">
        <v>0.99</v>
      </c>
      <c r="E209">
        <v>0.8</v>
      </c>
    </row>
    <row r="210" spans="1:5" x14ac:dyDescent="0.25">
      <c r="A210" t="s">
        <v>154</v>
      </c>
      <c r="B210" t="s">
        <v>173</v>
      </c>
      <c r="C210">
        <v>1.0243902439024399</v>
      </c>
      <c r="D210">
        <v>0.8</v>
      </c>
      <c r="E210">
        <v>1.41</v>
      </c>
    </row>
    <row r="211" spans="1:5" x14ac:dyDescent="0.25">
      <c r="A211" t="s">
        <v>175</v>
      </c>
      <c r="B211" t="s">
        <v>284</v>
      </c>
      <c r="C211">
        <v>1.0619047619047599</v>
      </c>
      <c r="D211">
        <v>1.32</v>
      </c>
      <c r="E211">
        <v>0.99</v>
      </c>
    </row>
    <row r="212" spans="1:5" x14ac:dyDescent="0.25">
      <c r="A212" t="s">
        <v>175</v>
      </c>
      <c r="B212" t="s">
        <v>179</v>
      </c>
      <c r="C212">
        <v>1.0619047619047599</v>
      </c>
      <c r="D212">
        <v>0.66</v>
      </c>
      <c r="E212">
        <v>0.88</v>
      </c>
    </row>
    <row r="213" spans="1:5" x14ac:dyDescent="0.25">
      <c r="A213" t="s">
        <v>175</v>
      </c>
      <c r="B213" t="s">
        <v>282</v>
      </c>
      <c r="C213">
        <v>1.0619047619047599</v>
      </c>
      <c r="D213">
        <v>1.1000000000000001</v>
      </c>
      <c r="E213">
        <v>0.6</v>
      </c>
    </row>
    <row r="214" spans="1:5" x14ac:dyDescent="0.25">
      <c r="A214" t="s">
        <v>175</v>
      </c>
      <c r="B214" t="s">
        <v>176</v>
      </c>
      <c r="C214">
        <v>1.0619047619047599</v>
      </c>
      <c r="D214">
        <v>0.82</v>
      </c>
      <c r="E214">
        <v>1.1000000000000001</v>
      </c>
    </row>
    <row r="215" spans="1:5" x14ac:dyDescent="0.25">
      <c r="A215" t="s">
        <v>175</v>
      </c>
      <c r="B215" t="s">
        <v>285</v>
      </c>
      <c r="C215">
        <v>1.0619047619047599</v>
      </c>
      <c r="D215">
        <v>0.49</v>
      </c>
      <c r="E215">
        <v>1.1000000000000001</v>
      </c>
    </row>
    <row r="216" spans="1:5" x14ac:dyDescent="0.25">
      <c r="A216" t="s">
        <v>175</v>
      </c>
      <c r="B216" t="s">
        <v>277</v>
      </c>
      <c r="C216">
        <v>1.0619047619047599</v>
      </c>
      <c r="D216">
        <v>0.88</v>
      </c>
      <c r="E216">
        <v>0.88</v>
      </c>
    </row>
    <row r="217" spans="1:5" x14ac:dyDescent="0.25">
      <c r="A217" t="s">
        <v>175</v>
      </c>
      <c r="B217" t="s">
        <v>281</v>
      </c>
      <c r="C217">
        <v>1.0619047619047599</v>
      </c>
      <c r="D217">
        <v>0.55000000000000004</v>
      </c>
      <c r="E217">
        <v>1.1499999999999999</v>
      </c>
    </row>
    <row r="218" spans="1:5" x14ac:dyDescent="0.25">
      <c r="A218" t="s">
        <v>175</v>
      </c>
      <c r="B218" t="s">
        <v>178</v>
      </c>
      <c r="C218">
        <v>1.0619047619047599</v>
      </c>
      <c r="D218">
        <v>0.72</v>
      </c>
      <c r="E218">
        <v>1.24</v>
      </c>
    </row>
    <row r="219" spans="1:5" x14ac:dyDescent="0.25">
      <c r="A219" t="s">
        <v>175</v>
      </c>
      <c r="B219" t="s">
        <v>278</v>
      </c>
      <c r="C219">
        <v>1.0619047619047599</v>
      </c>
      <c r="D219">
        <v>0.55000000000000004</v>
      </c>
      <c r="E219">
        <v>1.04</v>
      </c>
    </row>
    <row r="220" spans="1:5" x14ac:dyDescent="0.25">
      <c r="A220" t="s">
        <v>175</v>
      </c>
      <c r="B220" t="s">
        <v>276</v>
      </c>
      <c r="C220">
        <v>1.0619047619047599</v>
      </c>
      <c r="D220">
        <v>1.87</v>
      </c>
      <c r="E220">
        <v>0.71</v>
      </c>
    </row>
    <row r="221" spans="1:5" x14ac:dyDescent="0.25">
      <c r="A221" t="s">
        <v>175</v>
      </c>
      <c r="B221" t="s">
        <v>279</v>
      </c>
      <c r="C221">
        <v>1.0619047619047599</v>
      </c>
      <c r="D221">
        <v>1.1000000000000001</v>
      </c>
      <c r="E221">
        <v>1.04</v>
      </c>
    </row>
    <row r="222" spans="1:5" x14ac:dyDescent="0.25">
      <c r="A222" t="s">
        <v>175</v>
      </c>
      <c r="B222" t="s">
        <v>283</v>
      </c>
      <c r="C222">
        <v>1.0619047619047599</v>
      </c>
      <c r="D222">
        <v>0.99</v>
      </c>
      <c r="E222">
        <v>0.93</v>
      </c>
    </row>
    <row r="223" spans="1:5" x14ac:dyDescent="0.25">
      <c r="A223" t="s">
        <v>175</v>
      </c>
      <c r="B223" t="s">
        <v>177</v>
      </c>
      <c r="C223">
        <v>1.0619047619047599</v>
      </c>
      <c r="D223">
        <v>0.22</v>
      </c>
      <c r="E223">
        <v>1.1499999999999999</v>
      </c>
    </row>
    <row r="224" spans="1:5" x14ac:dyDescent="0.25">
      <c r="A224" t="s">
        <v>175</v>
      </c>
      <c r="B224" t="s">
        <v>280</v>
      </c>
      <c r="C224">
        <v>1.0619047619047599</v>
      </c>
      <c r="D224">
        <v>1</v>
      </c>
      <c r="E224">
        <v>1.18</v>
      </c>
    </row>
    <row r="225" spans="1:5" x14ac:dyDescent="0.25">
      <c r="A225" t="s">
        <v>24</v>
      </c>
      <c r="B225" t="s">
        <v>292</v>
      </c>
      <c r="C225">
        <v>1.4142394822006501</v>
      </c>
      <c r="D225">
        <v>1.24</v>
      </c>
      <c r="E225">
        <v>0.66</v>
      </c>
    </row>
    <row r="226" spans="1:5" x14ac:dyDescent="0.25">
      <c r="A226" t="s">
        <v>24</v>
      </c>
      <c r="B226" t="s">
        <v>289</v>
      </c>
      <c r="C226">
        <v>1.4142394822006501</v>
      </c>
      <c r="D226">
        <v>0.74</v>
      </c>
      <c r="E226">
        <v>1.19</v>
      </c>
    </row>
    <row r="227" spans="1:5" x14ac:dyDescent="0.25">
      <c r="A227" t="s">
        <v>24</v>
      </c>
      <c r="B227" t="s">
        <v>180</v>
      </c>
      <c r="C227">
        <v>1.4142394822006501</v>
      </c>
      <c r="D227">
        <v>0.57999999999999996</v>
      </c>
      <c r="E227">
        <v>0.93</v>
      </c>
    </row>
    <row r="228" spans="1:5" x14ac:dyDescent="0.25">
      <c r="A228" t="s">
        <v>24</v>
      </c>
      <c r="B228" t="s">
        <v>326</v>
      </c>
      <c r="C228">
        <v>1.4142394822006501</v>
      </c>
      <c r="D228">
        <v>0.66</v>
      </c>
      <c r="E228">
        <v>1.03</v>
      </c>
    </row>
    <row r="229" spans="1:5" x14ac:dyDescent="0.25">
      <c r="A229" t="s">
        <v>24</v>
      </c>
      <c r="B229" t="s">
        <v>288</v>
      </c>
      <c r="C229">
        <v>1.4142394822006501</v>
      </c>
      <c r="D229">
        <v>0.66</v>
      </c>
      <c r="E229">
        <v>1.85</v>
      </c>
    </row>
    <row r="230" spans="1:5" x14ac:dyDescent="0.25">
      <c r="A230" t="s">
        <v>24</v>
      </c>
      <c r="B230" t="s">
        <v>287</v>
      </c>
      <c r="C230">
        <v>1.4142394822006501</v>
      </c>
      <c r="D230">
        <v>0.7</v>
      </c>
      <c r="E230">
        <v>1.24</v>
      </c>
    </row>
    <row r="231" spans="1:5" x14ac:dyDescent="0.25">
      <c r="A231" t="s">
        <v>24</v>
      </c>
      <c r="B231" t="s">
        <v>293</v>
      </c>
      <c r="C231">
        <v>1.4142394822006501</v>
      </c>
      <c r="D231">
        <v>0.46</v>
      </c>
      <c r="E231">
        <v>0.93</v>
      </c>
    </row>
    <row r="232" spans="1:5" x14ac:dyDescent="0.25">
      <c r="A232" t="s">
        <v>24</v>
      </c>
      <c r="B232" t="s">
        <v>294</v>
      </c>
      <c r="C232">
        <v>1.4142394822006501</v>
      </c>
      <c r="D232">
        <v>1.2</v>
      </c>
      <c r="E232">
        <v>0.5</v>
      </c>
    </row>
    <row r="233" spans="1:5" x14ac:dyDescent="0.25">
      <c r="A233" t="s">
        <v>24</v>
      </c>
      <c r="B233" t="s">
        <v>295</v>
      </c>
      <c r="C233">
        <v>1.4142394822006501</v>
      </c>
      <c r="D233">
        <v>1.1100000000000001</v>
      </c>
      <c r="E233">
        <v>0.66</v>
      </c>
    </row>
    <row r="234" spans="1:5" x14ac:dyDescent="0.25">
      <c r="A234" t="s">
        <v>24</v>
      </c>
      <c r="B234" t="s">
        <v>25</v>
      </c>
      <c r="C234">
        <v>1.4142394822006501</v>
      </c>
      <c r="D234">
        <v>0.95</v>
      </c>
      <c r="E234">
        <v>0.87</v>
      </c>
    </row>
    <row r="235" spans="1:5" x14ac:dyDescent="0.25">
      <c r="A235" t="s">
        <v>24</v>
      </c>
      <c r="B235" t="s">
        <v>327</v>
      </c>
      <c r="C235">
        <v>1.4142394822006501</v>
      </c>
      <c r="D235">
        <v>1.28</v>
      </c>
      <c r="E235">
        <v>0.57999999999999996</v>
      </c>
    </row>
    <row r="236" spans="1:5" x14ac:dyDescent="0.25">
      <c r="A236" t="s">
        <v>24</v>
      </c>
      <c r="B236" t="s">
        <v>286</v>
      </c>
      <c r="C236">
        <v>1.4142394822006501</v>
      </c>
      <c r="D236">
        <v>1.08</v>
      </c>
      <c r="E236">
        <v>0.77</v>
      </c>
    </row>
    <row r="237" spans="1:5" x14ac:dyDescent="0.25">
      <c r="A237" t="s">
        <v>24</v>
      </c>
      <c r="B237" t="s">
        <v>291</v>
      </c>
      <c r="C237">
        <v>1.4142394822006501</v>
      </c>
      <c r="D237">
        <v>0.91</v>
      </c>
      <c r="E237">
        <v>1.48</v>
      </c>
    </row>
    <row r="238" spans="1:5" x14ac:dyDescent="0.25">
      <c r="A238" t="s">
        <v>24</v>
      </c>
      <c r="B238" t="s">
        <v>26</v>
      </c>
      <c r="C238">
        <v>1.4142394822006501</v>
      </c>
      <c r="D238">
        <v>0.87</v>
      </c>
      <c r="E238">
        <v>1.1100000000000001</v>
      </c>
    </row>
    <row r="239" spans="1:5" x14ac:dyDescent="0.25">
      <c r="A239" t="s">
        <v>24</v>
      </c>
      <c r="B239" t="s">
        <v>184</v>
      </c>
      <c r="C239">
        <v>1.4142394822006501</v>
      </c>
      <c r="D239">
        <v>0.7</v>
      </c>
      <c r="E239">
        <v>0.91</v>
      </c>
    </row>
    <row r="240" spans="1:5" x14ac:dyDescent="0.25">
      <c r="A240" t="s">
        <v>24</v>
      </c>
      <c r="B240" t="s">
        <v>290</v>
      </c>
      <c r="C240">
        <v>1.4142394822006501</v>
      </c>
      <c r="D240">
        <v>1</v>
      </c>
      <c r="E240">
        <v>1</v>
      </c>
    </row>
    <row r="241" spans="1:5" x14ac:dyDescent="0.25">
      <c r="A241" t="s">
        <v>24</v>
      </c>
      <c r="B241" t="s">
        <v>183</v>
      </c>
      <c r="C241">
        <v>1.4142394822006501</v>
      </c>
      <c r="D241">
        <v>0.81</v>
      </c>
      <c r="E241">
        <v>1.31</v>
      </c>
    </row>
    <row r="242" spans="1:5" x14ac:dyDescent="0.25">
      <c r="A242" t="s">
        <v>24</v>
      </c>
      <c r="B242" t="s">
        <v>182</v>
      </c>
      <c r="C242">
        <v>1.4142394822006501</v>
      </c>
      <c r="D242">
        <v>0.91</v>
      </c>
      <c r="E242">
        <v>1.1100000000000001</v>
      </c>
    </row>
    <row r="243" spans="1:5" x14ac:dyDescent="0.25">
      <c r="A243" t="s">
        <v>24</v>
      </c>
      <c r="B243" t="s">
        <v>185</v>
      </c>
      <c r="C243">
        <v>1.4142394822006501</v>
      </c>
      <c r="D243">
        <v>0.85</v>
      </c>
      <c r="E243">
        <v>1.04</v>
      </c>
    </row>
    <row r="244" spans="1:5" x14ac:dyDescent="0.25">
      <c r="A244" t="s">
        <v>24</v>
      </c>
      <c r="B244" t="s">
        <v>181</v>
      </c>
      <c r="C244">
        <v>1.4142394822006501</v>
      </c>
      <c r="D244">
        <v>0.81</v>
      </c>
      <c r="E244">
        <v>0.81</v>
      </c>
    </row>
    <row r="245" spans="1:5" x14ac:dyDescent="0.25">
      <c r="A245" t="s">
        <v>27</v>
      </c>
      <c r="B245" t="s">
        <v>187</v>
      </c>
      <c r="C245">
        <v>1.07418397626113</v>
      </c>
      <c r="D245">
        <v>0.79</v>
      </c>
      <c r="E245">
        <v>1.1100000000000001</v>
      </c>
    </row>
    <row r="246" spans="1:5" x14ac:dyDescent="0.25">
      <c r="A246" t="s">
        <v>27</v>
      </c>
      <c r="B246" t="s">
        <v>191</v>
      </c>
      <c r="C246">
        <v>1.07418397626113</v>
      </c>
      <c r="D246">
        <v>0.93</v>
      </c>
      <c r="E246">
        <v>1.2</v>
      </c>
    </row>
    <row r="247" spans="1:5" x14ac:dyDescent="0.25">
      <c r="A247" t="s">
        <v>27</v>
      </c>
      <c r="B247" t="s">
        <v>28</v>
      </c>
      <c r="C247">
        <v>1.07418397626113</v>
      </c>
      <c r="D247">
        <v>0.74</v>
      </c>
      <c r="E247">
        <v>0.84</v>
      </c>
    </row>
    <row r="248" spans="1:5" x14ac:dyDescent="0.25">
      <c r="A248" t="s">
        <v>27</v>
      </c>
      <c r="B248" t="s">
        <v>186</v>
      </c>
      <c r="C248">
        <v>1.07418397626113</v>
      </c>
      <c r="D248">
        <v>0.93</v>
      </c>
      <c r="E248">
        <v>0.83</v>
      </c>
    </row>
    <row r="249" spans="1:5" x14ac:dyDescent="0.25">
      <c r="A249" t="s">
        <v>27</v>
      </c>
      <c r="B249" t="s">
        <v>189</v>
      </c>
      <c r="C249">
        <v>1.07418397626113</v>
      </c>
      <c r="D249">
        <v>0.65</v>
      </c>
      <c r="E249">
        <v>0.97</v>
      </c>
    </row>
    <row r="250" spans="1:5" x14ac:dyDescent="0.25">
      <c r="A250" t="s">
        <v>27</v>
      </c>
      <c r="B250" t="s">
        <v>297</v>
      </c>
      <c r="C250">
        <v>1.07418397626113</v>
      </c>
      <c r="D250">
        <v>0.83</v>
      </c>
      <c r="E250">
        <v>0.93</v>
      </c>
    </row>
    <row r="251" spans="1:5" x14ac:dyDescent="0.25">
      <c r="A251" t="s">
        <v>27</v>
      </c>
      <c r="B251" t="s">
        <v>298</v>
      </c>
      <c r="C251">
        <v>1.07418397626113</v>
      </c>
      <c r="D251">
        <v>1.39</v>
      </c>
      <c r="E251">
        <v>0.74</v>
      </c>
    </row>
    <row r="252" spans="1:5" x14ac:dyDescent="0.25">
      <c r="A252" t="s">
        <v>27</v>
      </c>
      <c r="B252" t="s">
        <v>31</v>
      </c>
      <c r="C252">
        <v>1.07418397626113</v>
      </c>
      <c r="D252">
        <v>0.79</v>
      </c>
      <c r="E252">
        <v>0.97</v>
      </c>
    </row>
    <row r="253" spans="1:5" x14ac:dyDescent="0.25">
      <c r="A253" t="s">
        <v>27</v>
      </c>
      <c r="B253" t="s">
        <v>195</v>
      </c>
      <c r="C253">
        <v>1.07418397626113</v>
      </c>
      <c r="D253">
        <v>1.44</v>
      </c>
      <c r="E253">
        <v>0.74</v>
      </c>
    </row>
    <row r="254" spans="1:5" x14ac:dyDescent="0.25">
      <c r="A254" t="s">
        <v>27</v>
      </c>
      <c r="B254" t="s">
        <v>188</v>
      </c>
      <c r="C254">
        <v>1.07418397626113</v>
      </c>
      <c r="D254">
        <v>0.83</v>
      </c>
      <c r="E254">
        <v>0.74</v>
      </c>
    </row>
    <row r="255" spans="1:5" x14ac:dyDescent="0.25">
      <c r="A255" t="s">
        <v>27</v>
      </c>
      <c r="B255" t="s">
        <v>296</v>
      </c>
      <c r="C255">
        <v>1.07418397626113</v>
      </c>
      <c r="D255">
        <v>0.51</v>
      </c>
      <c r="E255">
        <v>1.1599999999999999</v>
      </c>
    </row>
    <row r="256" spans="1:5" x14ac:dyDescent="0.25">
      <c r="A256" t="s">
        <v>27</v>
      </c>
      <c r="B256" t="s">
        <v>190</v>
      </c>
      <c r="C256">
        <v>1.07418397626113</v>
      </c>
      <c r="D256">
        <v>1.08</v>
      </c>
      <c r="E256">
        <v>1.53</v>
      </c>
    </row>
    <row r="257" spans="1:5" x14ac:dyDescent="0.25">
      <c r="A257" t="s">
        <v>27</v>
      </c>
      <c r="B257" t="s">
        <v>192</v>
      </c>
      <c r="C257">
        <v>1.07418397626113</v>
      </c>
      <c r="D257">
        <v>0.6</v>
      </c>
      <c r="E257">
        <v>0.88</v>
      </c>
    </row>
    <row r="258" spans="1:5" x14ac:dyDescent="0.25">
      <c r="A258" t="s">
        <v>27</v>
      </c>
      <c r="B258" t="s">
        <v>329</v>
      </c>
      <c r="C258">
        <v>1.07418397626113</v>
      </c>
      <c r="D258">
        <v>0.51</v>
      </c>
      <c r="E258">
        <v>1.44</v>
      </c>
    </row>
    <row r="259" spans="1:5" x14ac:dyDescent="0.25">
      <c r="A259" t="s">
        <v>27</v>
      </c>
      <c r="B259" t="s">
        <v>194</v>
      </c>
      <c r="C259">
        <v>1.07418397626113</v>
      </c>
      <c r="D259">
        <v>0.88</v>
      </c>
      <c r="E259">
        <v>0.93</v>
      </c>
    </row>
    <row r="260" spans="1:5" x14ac:dyDescent="0.25">
      <c r="A260" t="s">
        <v>27</v>
      </c>
      <c r="B260" t="s">
        <v>299</v>
      </c>
      <c r="C260">
        <v>1.07418397626113</v>
      </c>
      <c r="D260">
        <v>0.69</v>
      </c>
      <c r="E260">
        <v>0.93</v>
      </c>
    </row>
    <row r="261" spans="1:5" x14ac:dyDescent="0.25">
      <c r="A261" t="s">
        <v>27</v>
      </c>
      <c r="B261" t="s">
        <v>328</v>
      </c>
      <c r="C261">
        <v>1.07418397626113</v>
      </c>
      <c r="D261">
        <v>0.74</v>
      </c>
      <c r="E261">
        <v>0.88</v>
      </c>
    </row>
    <row r="262" spans="1:5" x14ac:dyDescent="0.25">
      <c r="A262" t="s">
        <v>27</v>
      </c>
      <c r="B262" t="s">
        <v>193</v>
      </c>
      <c r="C262">
        <v>1.07418397626113</v>
      </c>
      <c r="D262">
        <v>1.02</v>
      </c>
      <c r="E262">
        <v>0.79</v>
      </c>
    </row>
    <row r="263" spans="1:5" x14ac:dyDescent="0.25">
      <c r="A263" t="s">
        <v>27</v>
      </c>
      <c r="B263" t="s">
        <v>30</v>
      </c>
      <c r="C263">
        <v>1.07418397626113</v>
      </c>
      <c r="D263">
        <v>1.07</v>
      </c>
      <c r="E263">
        <v>1.25</v>
      </c>
    </row>
    <row r="264" spans="1:5" x14ac:dyDescent="0.25">
      <c r="A264" t="s">
        <v>27</v>
      </c>
      <c r="B264" t="s">
        <v>29</v>
      </c>
      <c r="C264">
        <v>1.07418397626113</v>
      </c>
      <c r="D264">
        <v>0.49</v>
      </c>
      <c r="E264">
        <v>1.18</v>
      </c>
    </row>
    <row r="265" spans="1:5" x14ac:dyDescent="0.25">
      <c r="A265" t="s">
        <v>196</v>
      </c>
      <c r="B265" t="s">
        <v>205</v>
      </c>
      <c r="C265">
        <v>1.4115384615384601</v>
      </c>
      <c r="D265">
        <v>1.47</v>
      </c>
      <c r="E265">
        <v>0.89</v>
      </c>
    </row>
    <row r="266" spans="1:5" x14ac:dyDescent="0.25">
      <c r="A266" t="s">
        <v>196</v>
      </c>
      <c r="B266" t="s">
        <v>306</v>
      </c>
      <c r="C266">
        <v>1.4115384615384601</v>
      </c>
      <c r="D266">
        <v>1.79</v>
      </c>
      <c r="E266">
        <v>0.33</v>
      </c>
    </row>
    <row r="267" spans="1:5" x14ac:dyDescent="0.25">
      <c r="A267" t="s">
        <v>196</v>
      </c>
      <c r="B267" t="s">
        <v>206</v>
      </c>
      <c r="C267">
        <v>1.4115384615384601</v>
      </c>
      <c r="D267">
        <v>0.37</v>
      </c>
      <c r="E267">
        <v>1.46</v>
      </c>
    </row>
    <row r="268" spans="1:5" x14ac:dyDescent="0.25">
      <c r="A268" t="s">
        <v>196</v>
      </c>
      <c r="B268" t="s">
        <v>197</v>
      </c>
      <c r="C268">
        <v>1.4115384615384601</v>
      </c>
      <c r="D268">
        <v>0.42</v>
      </c>
      <c r="E268">
        <v>0.96</v>
      </c>
    </row>
    <row r="269" spans="1:5" x14ac:dyDescent="0.25">
      <c r="A269" t="s">
        <v>196</v>
      </c>
      <c r="B269" t="s">
        <v>307</v>
      </c>
      <c r="C269">
        <v>1.4115384615384601</v>
      </c>
      <c r="D269">
        <v>1.08</v>
      </c>
      <c r="E269">
        <v>0.79</v>
      </c>
    </row>
    <row r="270" spans="1:5" x14ac:dyDescent="0.25">
      <c r="A270" t="s">
        <v>196</v>
      </c>
      <c r="B270" t="s">
        <v>204</v>
      </c>
      <c r="C270">
        <v>1.4115384615384601</v>
      </c>
      <c r="D270">
        <v>0.85</v>
      </c>
      <c r="E270">
        <v>0.98</v>
      </c>
    </row>
    <row r="271" spans="1:5" x14ac:dyDescent="0.25">
      <c r="A271" t="s">
        <v>196</v>
      </c>
      <c r="B271" t="s">
        <v>302</v>
      </c>
      <c r="C271">
        <v>1.4115384615384601</v>
      </c>
      <c r="D271">
        <v>0.85</v>
      </c>
      <c r="E271">
        <v>0.98</v>
      </c>
    </row>
    <row r="272" spans="1:5" x14ac:dyDescent="0.25">
      <c r="A272" t="s">
        <v>196</v>
      </c>
      <c r="B272" t="s">
        <v>305</v>
      </c>
      <c r="C272">
        <v>1.4115384615384601</v>
      </c>
      <c r="D272">
        <v>0.75</v>
      </c>
      <c r="E272">
        <v>1.08</v>
      </c>
    </row>
    <row r="273" spans="1:5" x14ac:dyDescent="0.25">
      <c r="A273" t="s">
        <v>196</v>
      </c>
      <c r="B273" t="s">
        <v>202</v>
      </c>
      <c r="C273">
        <v>1.4115384615384601</v>
      </c>
      <c r="D273">
        <v>0.49</v>
      </c>
      <c r="E273">
        <v>1.25</v>
      </c>
    </row>
    <row r="274" spans="1:5" x14ac:dyDescent="0.25">
      <c r="A274" t="s">
        <v>196</v>
      </c>
      <c r="B274" t="s">
        <v>200</v>
      </c>
      <c r="C274">
        <v>1.4115384615384601</v>
      </c>
      <c r="D274">
        <v>1.33</v>
      </c>
      <c r="E274">
        <v>0.87</v>
      </c>
    </row>
    <row r="275" spans="1:5" x14ac:dyDescent="0.25">
      <c r="A275" t="s">
        <v>196</v>
      </c>
      <c r="B275" t="s">
        <v>199</v>
      </c>
      <c r="C275">
        <v>1.4115384615384601</v>
      </c>
      <c r="D275">
        <v>0.62</v>
      </c>
      <c r="E275">
        <v>0.79</v>
      </c>
    </row>
    <row r="276" spans="1:5" x14ac:dyDescent="0.25">
      <c r="A276" t="s">
        <v>196</v>
      </c>
      <c r="B276" t="s">
        <v>303</v>
      </c>
      <c r="C276">
        <v>1.4115384615384601</v>
      </c>
      <c r="D276">
        <v>1</v>
      </c>
      <c r="E276">
        <v>0.83</v>
      </c>
    </row>
    <row r="277" spans="1:5" x14ac:dyDescent="0.25">
      <c r="A277" t="s">
        <v>196</v>
      </c>
      <c r="B277" t="s">
        <v>201</v>
      </c>
      <c r="C277">
        <v>1.4115384615384601</v>
      </c>
      <c r="D277">
        <v>1.06</v>
      </c>
      <c r="E277">
        <v>0.67</v>
      </c>
    </row>
    <row r="278" spans="1:5" x14ac:dyDescent="0.25">
      <c r="A278" t="s">
        <v>196</v>
      </c>
      <c r="B278" t="s">
        <v>304</v>
      </c>
      <c r="C278">
        <v>1.4115384615384601</v>
      </c>
      <c r="D278">
        <v>0.98</v>
      </c>
      <c r="E278">
        <v>1.61</v>
      </c>
    </row>
    <row r="279" spans="1:5" x14ac:dyDescent="0.25">
      <c r="A279" t="s">
        <v>196</v>
      </c>
      <c r="B279" t="s">
        <v>198</v>
      </c>
      <c r="C279">
        <v>1.4115384615384601</v>
      </c>
      <c r="D279">
        <v>1.03</v>
      </c>
      <c r="E279">
        <v>0.89</v>
      </c>
    </row>
    <row r="280" spans="1:5" x14ac:dyDescent="0.25">
      <c r="A280" t="s">
        <v>196</v>
      </c>
      <c r="B280" t="s">
        <v>300</v>
      </c>
      <c r="C280">
        <v>1.4115384615384601</v>
      </c>
      <c r="D280">
        <v>0.4</v>
      </c>
      <c r="E280">
        <v>1.03</v>
      </c>
    </row>
    <row r="281" spans="1:5" x14ac:dyDescent="0.25">
      <c r="A281" t="s">
        <v>196</v>
      </c>
      <c r="B281" t="s">
        <v>301</v>
      </c>
      <c r="C281">
        <v>1.4115384615384601</v>
      </c>
      <c r="D281">
        <v>0.5</v>
      </c>
      <c r="E281">
        <v>1.29</v>
      </c>
    </row>
    <row r="282" spans="1:5" x14ac:dyDescent="0.25">
      <c r="A282" t="s">
        <v>196</v>
      </c>
      <c r="B282" t="s">
        <v>203</v>
      </c>
      <c r="C282">
        <v>1.4115384615384601</v>
      </c>
      <c r="D282">
        <v>0.89</v>
      </c>
      <c r="E282">
        <v>1.29</v>
      </c>
    </row>
    <row r="283" spans="1:5" x14ac:dyDescent="0.25">
      <c r="A283" t="s">
        <v>32</v>
      </c>
      <c r="B283" t="s">
        <v>331</v>
      </c>
      <c r="C283">
        <v>1.1358024691358</v>
      </c>
      <c r="D283">
        <v>0.31</v>
      </c>
      <c r="E283">
        <v>0.56000000000000005</v>
      </c>
    </row>
    <row r="284" spans="1:5" x14ac:dyDescent="0.25">
      <c r="A284" t="s">
        <v>32</v>
      </c>
      <c r="B284" t="s">
        <v>36</v>
      </c>
      <c r="C284">
        <v>1.1358024691358</v>
      </c>
      <c r="D284">
        <v>1.54</v>
      </c>
      <c r="E284">
        <v>0.56000000000000005</v>
      </c>
    </row>
    <row r="285" spans="1:5" x14ac:dyDescent="0.25">
      <c r="A285" t="s">
        <v>32</v>
      </c>
      <c r="B285" t="s">
        <v>212</v>
      </c>
      <c r="C285">
        <v>1.1358024691358</v>
      </c>
      <c r="D285">
        <v>0.99</v>
      </c>
      <c r="E285">
        <v>1.23</v>
      </c>
    </row>
    <row r="286" spans="1:5" x14ac:dyDescent="0.25">
      <c r="A286" t="s">
        <v>32</v>
      </c>
      <c r="B286" t="s">
        <v>311</v>
      </c>
      <c r="C286">
        <v>1.1358024691358</v>
      </c>
      <c r="D286">
        <v>0.86</v>
      </c>
      <c r="E286">
        <v>1.05</v>
      </c>
    </row>
    <row r="287" spans="1:5" x14ac:dyDescent="0.25">
      <c r="A287" t="s">
        <v>32</v>
      </c>
      <c r="B287" t="s">
        <v>210</v>
      </c>
      <c r="C287">
        <v>1.1358024691358</v>
      </c>
      <c r="D287">
        <v>0.56000000000000005</v>
      </c>
      <c r="E287">
        <v>1.17</v>
      </c>
    </row>
    <row r="288" spans="1:5" x14ac:dyDescent="0.25">
      <c r="A288" t="s">
        <v>32</v>
      </c>
      <c r="B288" t="s">
        <v>312</v>
      </c>
      <c r="C288">
        <v>1.1358024691358</v>
      </c>
      <c r="D288">
        <v>0.92</v>
      </c>
      <c r="E288">
        <v>1.1499999999999999</v>
      </c>
    </row>
    <row r="289" spans="1:5" x14ac:dyDescent="0.25">
      <c r="A289" t="s">
        <v>32</v>
      </c>
      <c r="B289" t="s">
        <v>209</v>
      </c>
      <c r="C289">
        <v>1.1358024691358</v>
      </c>
      <c r="D289">
        <v>0.86</v>
      </c>
      <c r="E289">
        <v>0.8</v>
      </c>
    </row>
    <row r="290" spans="1:5" x14ac:dyDescent="0.25">
      <c r="A290" t="s">
        <v>32</v>
      </c>
      <c r="B290" t="s">
        <v>313</v>
      </c>
      <c r="C290">
        <v>1.1358024691358</v>
      </c>
      <c r="D290">
        <v>0.8</v>
      </c>
      <c r="E290">
        <v>1.1499999999999999</v>
      </c>
    </row>
    <row r="291" spans="1:5" x14ac:dyDescent="0.25">
      <c r="A291" t="s">
        <v>32</v>
      </c>
      <c r="B291" t="s">
        <v>309</v>
      </c>
      <c r="C291">
        <v>1.1358024691358</v>
      </c>
      <c r="D291">
        <v>0.62</v>
      </c>
      <c r="E291">
        <v>0.93</v>
      </c>
    </row>
    <row r="292" spans="1:5" x14ac:dyDescent="0.25">
      <c r="A292" t="s">
        <v>32</v>
      </c>
      <c r="B292" t="s">
        <v>308</v>
      </c>
      <c r="C292">
        <v>1.1358024691358</v>
      </c>
      <c r="D292">
        <v>0.49</v>
      </c>
      <c r="E292">
        <v>1.23</v>
      </c>
    </row>
    <row r="293" spans="1:5" x14ac:dyDescent="0.25">
      <c r="A293" t="s">
        <v>32</v>
      </c>
      <c r="B293" t="s">
        <v>207</v>
      </c>
      <c r="C293">
        <v>1.1358024691358</v>
      </c>
      <c r="D293">
        <v>0.69</v>
      </c>
      <c r="E293">
        <v>1.03</v>
      </c>
    </row>
    <row r="294" spans="1:5" x14ac:dyDescent="0.25">
      <c r="A294" t="s">
        <v>32</v>
      </c>
      <c r="B294" t="s">
        <v>330</v>
      </c>
      <c r="C294">
        <v>1.1358024691358</v>
      </c>
      <c r="D294">
        <v>0.74</v>
      </c>
      <c r="E294">
        <v>1.2</v>
      </c>
    </row>
    <row r="295" spans="1:5" x14ac:dyDescent="0.25">
      <c r="A295" t="s">
        <v>32</v>
      </c>
      <c r="B295" t="s">
        <v>35</v>
      </c>
      <c r="C295">
        <v>1.1358024691358</v>
      </c>
      <c r="D295">
        <v>1.66</v>
      </c>
      <c r="E295">
        <v>0.69</v>
      </c>
    </row>
    <row r="296" spans="1:5" x14ac:dyDescent="0.25">
      <c r="A296" t="s">
        <v>32</v>
      </c>
      <c r="B296" t="s">
        <v>34</v>
      </c>
      <c r="C296">
        <v>1.1358024691358</v>
      </c>
      <c r="D296">
        <v>0.68</v>
      </c>
      <c r="E296">
        <v>1.17</v>
      </c>
    </row>
    <row r="297" spans="1:5" x14ac:dyDescent="0.25">
      <c r="A297" t="s">
        <v>32</v>
      </c>
      <c r="B297" t="s">
        <v>310</v>
      </c>
      <c r="C297">
        <v>1.1358024691358</v>
      </c>
      <c r="D297">
        <v>0.86</v>
      </c>
      <c r="E297">
        <v>0.97</v>
      </c>
    </row>
    <row r="298" spans="1:5" x14ac:dyDescent="0.25">
      <c r="A298" t="s">
        <v>32</v>
      </c>
      <c r="B298" t="s">
        <v>208</v>
      </c>
      <c r="C298">
        <v>1.1358024691358</v>
      </c>
      <c r="D298">
        <v>1.43</v>
      </c>
      <c r="E298">
        <v>0.92</v>
      </c>
    </row>
    <row r="299" spans="1:5" x14ac:dyDescent="0.25">
      <c r="A299" t="s">
        <v>32</v>
      </c>
      <c r="B299" t="s">
        <v>33</v>
      </c>
      <c r="C299">
        <v>1.1358024691358</v>
      </c>
      <c r="D299">
        <v>1.43</v>
      </c>
      <c r="E299">
        <v>0.34</v>
      </c>
    </row>
    <row r="300" spans="1:5" x14ac:dyDescent="0.25">
      <c r="A300" t="s">
        <v>32</v>
      </c>
      <c r="B300" t="s">
        <v>211</v>
      </c>
      <c r="C300">
        <v>1.1358024691358</v>
      </c>
      <c r="D300">
        <v>0.86</v>
      </c>
      <c r="E300">
        <v>1.83</v>
      </c>
    </row>
    <row r="301" spans="1:5" x14ac:dyDescent="0.25">
      <c r="A301" t="s">
        <v>213</v>
      </c>
      <c r="B301" t="s">
        <v>221</v>
      </c>
      <c r="C301">
        <v>1.1470588235294099</v>
      </c>
      <c r="D301">
        <v>0.51</v>
      </c>
      <c r="E301">
        <v>0.7</v>
      </c>
    </row>
    <row r="302" spans="1:5" x14ac:dyDescent="0.25">
      <c r="A302" t="s">
        <v>213</v>
      </c>
      <c r="B302" t="s">
        <v>214</v>
      </c>
      <c r="C302">
        <v>1.1470588235294099</v>
      </c>
      <c r="D302">
        <v>1.74</v>
      </c>
      <c r="E302">
        <v>0.64</v>
      </c>
    </row>
    <row r="303" spans="1:5" x14ac:dyDescent="0.25">
      <c r="A303" t="s">
        <v>213</v>
      </c>
      <c r="B303" t="s">
        <v>217</v>
      </c>
      <c r="C303">
        <v>1.1470588235294099</v>
      </c>
      <c r="D303">
        <v>0.51</v>
      </c>
      <c r="E303">
        <v>1.07</v>
      </c>
    </row>
    <row r="304" spans="1:5" x14ac:dyDescent="0.25">
      <c r="A304" t="s">
        <v>213</v>
      </c>
      <c r="B304" t="s">
        <v>216</v>
      </c>
      <c r="C304">
        <v>1.1470588235294099</v>
      </c>
      <c r="D304">
        <v>0.84</v>
      </c>
      <c r="E304">
        <v>1.63</v>
      </c>
    </row>
    <row r="305" spans="1:5" x14ac:dyDescent="0.25">
      <c r="A305" t="s">
        <v>213</v>
      </c>
      <c r="B305" t="s">
        <v>218</v>
      </c>
      <c r="C305">
        <v>1.1470588235294099</v>
      </c>
      <c r="D305">
        <v>1.1499999999999999</v>
      </c>
      <c r="E305">
        <v>0.62</v>
      </c>
    </row>
    <row r="306" spans="1:5" x14ac:dyDescent="0.25">
      <c r="A306" t="s">
        <v>213</v>
      </c>
      <c r="B306" t="s">
        <v>219</v>
      </c>
      <c r="C306">
        <v>1.1470588235294099</v>
      </c>
      <c r="D306">
        <v>0.51</v>
      </c>
      <c r="E306">
        <v>1.17</v>
      </c>
    </row>
    <row r="307" spans="1:5" x14ac:dyDescent="0.25">
      <c r="A307" t="s">
        <v>213</v>
      </c>
      <c r="B307" t="s">
        <v>215</v>
      </c>
      <c r="C307">
        <v>1.1470588235294099</v>
      </c>
      <c r="D307">
        <v>0.98</v>
      </c>
      <c r="E307">
        <v>1.26</v>
      </c>
    </row>
    <row r="308" spans="1:5" x14ac:dyDescent="0.25">
      <c r="A308" t="s">
        <v>213</v>
      </c>
      <c r="B308" t="s">
        <v>314</v>
      </c>
      <c r="C308">
        <v>1.1470588235294099</v>
      </c>
      <c r="D308">
        <v>0.75</v>
      </c>
      <c r="E308">
        <v>1.03</v>
      </c>
    </row>
    <row r="309" spans="1:5" x14ac:dyDescent="0.25">
      <c r="A309" t="s">
        <v>213</v>
      </c>
      <c r="B309" t="s">
        <v>315</v>
      </c>
      <c r="C309">
        <v>1.1470588235294099</v>
      </c>
      <c r="D309">
        <v>1.45</v>
      </c>
      <c r="E309">
        <v>0.37</v>
      </c>
    </row>
    <row r="310" spans="1:5" x14ac:dyDescent="0.25">
      <c r="A310" t="s">
        <v>213</v>
      </c>
      <c r="B310" t="s">
        <v>220</v>
      </c>
      <c r="C310">
        <v>1.1470588235294099</v>
      </c>
      <c r="D310">
        <v>0.56000000000000005</v>
      </c>
      <c r="E310">
        <v>1.4</v>
      </c>
    </row>
    <row r="311" spans="1:5" x14ac:dyDescent="0.25">
      <c r="A311" t="s">
        <v>213</v>
      </c>
      <c r="B311" t="s">
        <v>222</v>
      </c>
      <c r="C311">
        <v>1.1470588235294099</v>
      </c>
      <c r="D311">
        <v>1.21</v>
      </c>
      <c r="E311">
        <v>1.26</v>
      </c>
    </row>
    <row r="312" spans="1:5" x14ac:dyDescent="0.25">
      <c r="A312" t="s">
        <v>213</v>
      </c>
      <c r="B312" t="s">
        <v>223</v>
      </c>
      <c r="C312">
        <v>1.1470588235294099</v>
      </c>
      <c r="D312">
        <v>0.75</v>
      </c>
      <c r="E312">
        <v>0.84</v>
      </c>
    </row>
    <row r="313" spans="1:5" x14ac:dyDescent="0.25">
      <c r="A313" t="s">
        <v>37</v>
      </c>
      <c r="B313" t="s">
        <v>224</v>
      </c>
      <c r="C313">
        <v>1.27642276422764</v>
      </c>
      <c r="D313">
        <v>0.57999999999999996</v>
      </c>
      <c r="E313">
        <v>1.58</v>
      </c>
    </row>
    <row r="314" spans="1:5" x14ac:dyDescent="0.25">
      <c r="A314" t="s">
        <v>37</v>
      </c>
      <c r="B314" t="s">
        <v>229</v>
      </c>
      <c r="C314">
        <v>1.27642276422764</v>
      </c>
      <c r="D314">
        <v>0.47</v>
      </c>
      <c r="E314">
        <v>1</v>
      </c>
    </row>
    <row r="315" spans="1:5" x14ac:dyDescent="0.25">
      <c r="A315" t="s">
        <v>37</v>
      </c>
      <c r="B315" t="s">
        <v>227</v>
      </c>
      <c r="C315">
        <v>1.27642276422764</v>
      </c>
      <c r="D315">
        <v>0.87</v>
      </c>
      <c r="E315">
        <v>1.1200000000000001</v>
      </c>
    </row>
    <row r="316" spans="1:5" x14ac:dyDescent="0.25">
      <c r="A316" t="s">
        <v>37</v>
      </c>
      <c r="B316" t="s">
        <v>226</v>
      </c>
      <c r="C316">
        <v>1.27642276422764</v>
      </c>
      <c r="D316">
        <v>1.1000000000000001</v>
      </c>
      <c r="E316">
        <v>1.1599999999999999</v>
      </c>
    </row>
    <row r="317" spans="1:5" x14ac:dyDescent="0.25">
      <c r="A317" t="s">
        <v>37</v>
      </c>
      <c r="B317" t="s">
        <v>39</v>
      </c>
      <c r="C317">
        <v>1.27642276422764</v>
      </c>
      <c r="D317">
        <v>0.74</v>
      </c>
      <c r="E317">
        <v>1.05</v>
      </c>
    </row>
    <row r="318" spans="1:5" x14ac:dyDescent="0.25">
      <c r="A318" t="s">
        <v>37</v>
      </c>
      <c r="B318" t="s">
        <v>225</v>
      </c>
      <c r="C318">
        <v>1.27642276422764</v>
      </c>
      <c r="D318">
        <v>0.86</v>
      </c>
      <c r="E318">
        <v>0.46</v>
      </c>
    </row>
    <row r="319" spans="1:5" x14ac:dyDescent="0.25">
      <c r="A319" t="s">
        <v>37</v>
      </c>
      <c r="B319" t="s">
        <v>231</v>
      </c>
      <c r="C319">
        <v>1.27642276422764</v>
      </c>
      <c r="D319">
        <v>0.97</v>
      </c>
      <c r="E319">
        <v>0.73</v>
      </c>
    </row>
    <row r="320" spans="1:5" x14ac:dyDescent="0.25">
      <c r="A320" t="s">
        <v>37</v>
      </c>
      <c r="B320" t="s">
        <v>38</v>
      </c>
      <c r="C320">
        <v>1.27642276422764</v>
      </c>
      <c r="D320">
        <v>0.42</v>
      </c>
      <c r="E320">
        <v>0.79</v>
      </c>
    </row>
    <row r="321" spans="1:5" x14ac:dyDescent="0.25">
      <c r="A321" t="s">
        <v>37</v>
      </c>
      <c r="B321" t="s">
        <v>228</v>
      </c>
      <c r="C321">
        <v>1.27642276422764</v>
      </c>
      <c r="D321">
        <v>1.02</v>
      </c>
      <c r="E321">
        <v>1.31</v>
      </c>
    </row>
    <row r="322" spans="1:5" x14ac:dyDescent="0.25">
      <c r="A322" t="s">
        <v>37</v>
      </c>
      <c r="B322" t="s">
        <v>230</v>
      </c>
      <c r="C322">
        <v>1.27642276422764</v>
      </c>
      <c r="D322">
        <v>0.97</v>
      </c>
      <c r="E322">
        <v>0.78</v>
      </c>
    </row>
    <row r="323" spans="1:5" x14ac:dyDescent="0.25">
      <c r="A323" t="s">
        <v>337</v>
      </c>
      <c r="B323" t="s">
        <v>338</v>
      </c>
      <c r="C323">
        <v>1.0823529411764701</v>
      </c>
      <c r="D323">
        <v>1</v>
      </c>
      <c r="E323">
        <v>1</v>
      </c>
    </row>
    <row r="324" spans="1:5" x14ac:dyDescent="0.25">
      <c r="A324" t="s">
        <v>337</v>
      </c>
      <c r="B324" t="s">
        <v>367</v>
      </c>
      <c r="C324">
        <v>1.0823529411764701</v>
      </c>
      <c r="D324">
        <v>0.75</v>
      </c>
      <c r="E324">
        <v>1.41</v>
      </c>
    </row>
    <row r="325" spans="1:5" x14ac:dyDescent="0.25">
      <c r="A325" t="s">
        <v>337</v>
      </c>
      <c r="B325" t="s">
        <v>368</v>
      </c>
      <c r="C325">
        <v>1.0823529411764701</v>
      </c>
      <c r="D325">
        <v>0.56000000000000005</v>
      </c>
      <c r="E325">
        <v>0.47</v>
      </c>
    </row>
    <row r="326" spans="1:5" x14ac:dyDescent="0.25">
      <c r="A326" t="s">
        <v>337</v>
      </c>
      <c r="B326" t="s">
        <v>373</v>
      </c>
      <c r="C326">
        <v>1.0823529411764701</v>
      </c>
      <c r="D326">
        <v>0.42</v>
      </c>
      <c r="E326">
        <v>0.75</v>
      </c>
    </row>
    <row r="327" spans="1:5" x14ac:dyDescent="0.25">
      <c r="A327" t="s">
        <v>337</v>
      </c>
      <c r="B327" t="s">
        <v>374</v>
      </c>
      <c r="C327">
        <v>1.0823529411764701</v>
      </c>
      <c r="D327">
        <v>0.75</v>
      </c>
      <c r="E327">
        <v>1.5</v>
      </c>
    </row>
    <row r="328" spans="1:5" x14ac:dyDescent="0.25">
      <c r="A328" t="s">
        <v>337</v>
      </c>
      <c r="B328" t="s">
        <v>382</v>
      </c>
      <c r="C328">
        <v>1.0823529411764701</v>
      </c>
      <c r="D328">
        <v>1.41</v>
      </c>
      <c r="E328">
        <v>0.85</v>
      </c>
    </row>
    <row r="329" spans="1:5" x14ac:dyDescent="0.25">
      <c r="A329" t="s">
        <v>337</v>
      </c>
      <c r="B329" t="s">
        <v>383</v>
      </c>
      <c r="C329">
        <v>1.0823529411764701</v>
      </c>
      <c r="D329">
        <v>0.5</v>
      </c>
      <c r="E329">
        <v>1.17</v>
      </c>
    </row>
    <row r="330" spans="1:5" x14ac:dyDescent="0.25">
      <c r="A330" t="s">
        <v>337</v>
      </c>
      <c r="B330" t="s">
        <v>403</v>
      </c>
      <c r="C330">
        <v>1.0823529411764701</v>
      </c>
      <c r="D330">
        <v>0.92</v>
      </c>
      <c r="E330">
        <v>1.34</v>
      </c>
    </row>
    <row r="331" spans="1:5" x14ac:dyDescent="0.25">
      <c r="A331" t="s">
        <v>337</v>
      </c>
      <c r="B331" t="s">
        <v>407</v>
      </c>
      <c r="C331">
        <v>1.0823529411764701</v>
      </c>
      <c r="D331">
        <v>1.1299999999999999</v>
      </c>
      <c r="E331">
        <v>0.56000000000000005</v>
      </c>
    </row>
    <row r="332" spans="1:5" x14ac:dyDescent="0.25">
      <c r="A332" t="s">
        <v>337</v>
      </c>
      <c r="B332" t="s">
        <v>408</v>
      </c>
      <c r="C332">
        <v>1.0823529411764701</v>
      </c>
      <c r="D332">
        <v>0.75</v>
      </c>
      <c r="E332">
        <v>0.92</v>
      </c>
    </row>
    <row r="333" spans="1:5" x14ac:dyDescent="0.25">
      <c r="A333" t="s">
        <v>344</v>
      </c>
      <c r="B333" t="s">
        <v>345</v>
      </c>
      <c r="C333">
        <v>1.4</v>
      </c>
      <c r="D333">
        <v>1.29</v>
      </c>
      <c r="E333">
        <v>1.61</v>
      </c>
    </row>
    <row r="334" spans="1:5" x14ac:dyDescent="0.25">
      <c r="A334" t="s">
        <v>344</v>
      </c>
      <c r="B334" t="s">
        <v>350</v>
      </c>
      <c r="C334">
        <v>1.4</v>
      </c>
      <c r="D334">
        <v>0.56999999999999995</v>
      </c>
      <c r="E334">
        <v>0.65</v>
      </c>
    </row>
    <row r="335" spans="1:5" x14ac:dyDescent="0.25">
      <c r="A335" t="s">
        <v>344</v>
      </c>
      <c r="B335" t="s">
        <v>358</v>
      </c>
      <c r="C335">
        <v>1.4</v>
      </c>
      <c r="D335">
        <v>0.32</v>
      </c>
      <c r="E335">
        <v>1.45</v>
      </c>
    </row>
    <row r="336" spans="1:5" x14ac:dyDescent="0.25">
      <c r="A336" t="s">
        <v>344</v>
      </c>
      <c r="B336" t="s">
        <v>370</v>
      </c>
      <c r="C336">
        <v>1.4</v>
      </c>
      <c r="D336">
        <v>0.27</v>
      </c>
      <c r="E336">
        <v>1.0900000000000001</v>
      </c>
    </row>
    <row r="337" spans="1:5" x14ac:dyDescent="0.25">
      <c r="A337" t="s">
        <v>344</v>
      </c>
      <c r="B337" t="s">
        <v>376</v>
      </c>
      <c r="C337">
        <v>1.4</v>
      </c>
      <c r="D337">
        <v>1.82</v>
      </c>
      <c r="E337">
        <v>0.82</v>
      </c>
    </row>
    <row r="338" spans="1:5" x14ac:dyDescent="0.25">
      <c r="A338" t="s">
        <v>344</v>
      </c>
      <c r="B338" t="s">
        <v>379</v>
      </c>
      <c r="C338">
        <v>1.4</v>
      </c>
      <c r="D338">
        <v>1.0900000000000001</v>
      </c>
      <c r="E338">
        <v>0.91</v>
      </c>
    </row>
    <row r="339" spans="1:5" x14ac:dyDescent="0.25">
      <c r="A339" t="s">
        <v>344</v>
      </c>
      <c r="B339" t="s">
        <v>411</v>
      </c>
      <c r="C339">
        <v>1.4</v>
      </c>
      <c r="D339">
        <v>1.45</v>
      </c>
      <c r="E339">
        <v>0.32</v>
      </c>
    </row>
    <row r="340" spans="1:5" x14ac:dyDescent="0.25">
      <c r="A340" t="s">
        <v>344</v>
      </c>
      <c r="B340" t="s">
        <v>421</v>
      </c>
      <c r="C340">
        <v>1.4</v>
      </c>
      <c r="D340">
        <v>0.64</v>
      </c>
      <c r="E340">
        <v>1.45</v>
      </c>
    </row>
    <row r="341" spans="1:5" x14ac:dyDescent="0.25">
      <c r="A341" t="s">
        <v>344</v>
      </c>
      <c r="B341" t="s">
        <v>422</v>
      </c>
      <c r="C341">
        <v>1.4</v>
      </c>
      <c r="D341">
        <v>1.7</v>
      </c>
      <c r="E341">
        <v>0.81</v>
      </c>
    </row>
    <row r="342" spans="1:5" x14ac:dyDescent="0.25">
      <c r="A342" t="s">
        <v>344</v>
      </c>
      <c r="B342" t="s">
        <v>424</v>
      </c>
      <c r="C342">
        <v>1.4</v>
      </c>
      <c r="D342">
        <v>1</v>
      </c>
      <c r="E342">
        <v>0.91</v>
      </c>
    </row>
    <row r="343" spans="1:5" x14ac:dyDescent="0.25">
      <c r="A343" t="s">
        <v>340</v>
      </c>
      <c r="B343" t="s">
        <v>341</v>
      </c>
      <c r="C343">
        <v>1.13961038961039</v>
      </c>
      <c r="D343">
        <v>0.6</v>
      </c>
      <c r="E343">
        <v>1.34</v>
      </c>
    </row>
    <row r="344" spans="1:5" x14ac:dyDescent="0.25">
      <c r="A344" t="s">
        <v>340</v>
      </c>
      <c r="B344" t="s">
        <v>352</v>
      </c>
      <c r="C344">
        <v>1.13961038961039</v>
      </c>
      <c r="D344">
        <v>0.8</v>
      </c>
      <c r="E344">
        <v>0.99</v>
      </c>
    </row>
    <row r="345" spans="1:5" x14ac:dyDescent="0.25">
      <c r="A345" t="s">
        <v>340</v>
      </c>
      <c r="B345" t="s">
        <v>353</v>
      </c>
      <c r="C345">
        <v>1.13961038961039</v>
      </c>
      <c r="D345">
        <v>1.0900000000000001</v>
      </c>
      <c r="E345">
        <v>0.55000000000000004</v>
      </c>
    </row>
    <row r="346" spans="1:5" x14ac:dyDescent="0.25">
      <c r="A346" t="s">
        <v>340</v>
      </c>
      <c r="B346" t="s">
        <v>354</v>
      </c>
      <c r="C346">
        <v>1.13961038961039</v>
      </c>
      <c r="D346">
        <v>1.59</v>
      </c>
      <c r="E346">
        <v>0.6</v>
      </c>
    </row>
    <row r="347" spans="1:5" x14ac:dyDescent="0.25">
      <c r="A347" t="s">
        <v>340</v>
      </c>
      <c r="B347" t="s">
        <v>356</v>
      </c>
      <c r="C347">
        <v>1.13961038961039</v>
      </c>
      <c r="D347">
        <v>0.89</v>
      </c>
      <c r="E347">
        <v>1.24</v>
      </c>
    </row>
    <row r="348" spans="1:5" x14ac:dyDescent="0.25">
      <c r="A348" t="s">
        <v>340</v>
      </c>
      <c r="B348" t="s">
        <v>361</v>
      </c>
      <c r="C348">
        <v>1.13961038961039</v>
      </c>
      <c r="D348">
        <v>0.65</v>
      </c>
      <c r="E348">
        <v>1.0900000000000001</v>
      </c>
    </row>
    <row r="349" spans="1:5" x14ac:dyDescent="0.25">
      <c r="A349" t="s">
        <v>340</v>
      </c>
      <c r="B349" t="s">
        <v>365</v>
      </c>
      <c r="C349">
        <v>1.13961038961039</v>
      </c>
      <c r="D349">
        <v>0.84</v>
      </c>
      <c r="E349">
        <v>1.03</v>
      </c>
    </row>
    <row r="350" spans="1:5" x14ac:dyDescent="0.25">
      <c r="A350" t="s">
        <v>340</v>
      </c>
      <c r="B350" t="s">
        <v>377</v>
      </c>
      <c r="C350">
        <v>1.13961038961039</v>
      </c>
      <c r="D350">
        <v>0.65</v>
      </c>
      <c r="E350">
        <v>1.07</v>
      </c>
    </row>
    <row r="351" spans="1:5" x14ac:dyDescent="0.25">
      <c r="A351" t="s">
        <v>340</v>
      </c>
      <c r="B351" t="s">
        <v>378</v>
      </c>
      <c r="C351">
        <v>1.13961038961039</v>
      </c>
      <c r="D351">
        <v>0.56999999999999995</v>
      </c>
      <c r="E351">
        <v>1.27</v>
      </c>
    </row>
    <row r="352" spans="1:5" x14ac:dyDescent="0.25">
      <c r="A352" t="s">
        <v>340</v>
      </c>
      <c r="B352" t="s">
        <v>385</v>
      </c>
      <c r="C352">
        <v>1.13961038961039</v>
      </c>
      <c r="D352">
        <v>0.48</v>
      </c>
      <c r="E352">
        <v>1.23</v>
      </c>
    </row>
    <row r="353" spans="1:5" x14ac:dyDescent="0.25">
      <c r="A353" t="s">
        <v>340</v>
      </c>
      <c r="B353" t="s">
        <v>387</v>
      </c>
      <c r="C353">
        <v>1.13961038961039</v>
      </c>
      <c r="D353">
        <v>0.8</v>
      </c>
      <c r="E353">
        <v>1.54</v>
      </c>
    </row>
    <row r="354" spans="1:5" x14ac:dyDescent="0.25">
      <c r="A354" t="s">
        <v>340</v>
      </c>
      <c r="B354" t="s">
        <v>390</v>
      </c>
      <c r="C354">
        <v>1.13961038961039</v>
      </c>
      <c r="D354">
        <v>0.75</v>
      </c>
      <c r="E354">
        <v>1.26</v>
      </c>
    </row>
    <row r="355" spans="1:5" x14ac:dyDescent="0.25">
      <c r="A355" t="s">
        <v>340</v>
      </c>
      <c r="B355" t="s">
        <v>394</v>
      </c>
      <c r="C355">
        <v>1.13961038961039</v>
      </c>
      <c r="D355">
        <v>0.8</v>
      </c>
      <c r="E355">
        <v>0.99</v>
      </c>
    </row>
    <row r="356" spans="1:5" x14ac:dyDescent="0.25">
      <c r="A356" t="s">
        <v>340</v>
      </c>
      <c r="B356" t="s">
        <v>405</v>
      </c>
      <c r="C356">
        <v>1.13961038961039</v>
      </c>
      <c r="D356">
        <v>0.6</v>
      </c>
      <c r="E356">
        <v>0.85</v>
      </c>
    </row>
    <row r="357" spans="1:5" x14ac:dyDescent="0.25">
      <c r="A357" t="s">
        <v>340</v>
      </c>
      <c r="B357" t="s">
        <v>413</v>
      </c>
      <c r="C357">
        <v>1.13961038961039</v>
      </c>
      <c r="D357">
        <v>1.21</v>
      </c>
      <c r="E357">
        <v>0.65</v>
      </c>
    </row>
    <row r="358" spans="1:5" x14ac:dyDescent="0.25">
      <c r="A358" t="s">
        <v>340</v>
      </c>
      <c r="B358" t="s">
        <v>415</v>
      </c>
      <c r="C358">
        <v>1.13961038961039</v>
      </c>
      <c r="D358">
        <v>1.07</v>
      </c>
      <c r="E358">
        <v>0.75</v>
      </c>
    </row>
    <row r="359" spans="1:5" x14ac:dyDescent="0.25">
      <c r="A359" t="s">
        <v>340</v>
      </c>
      <c r="B359" t="s">
        <v>418</v>
      </c>
      <c r="C359">
        <v>1.13961038961039</v>
      </c>
      <c r="D359">
        <v>1.0900000000000001</v>
      </c>
      <c r="E359">
        <v>0.7</v>
      </c>
    </row>
    <row r="360" spans="1:5" x14ac:dyDescent="0.25">
      <c r="A360" t="s">
        <v>340</v>
      </c>
      <c r="B360" t="s">
        <v>428</v>
      </c>
      <c r="C360">
        <v>1.13961038961039</v>
      </c>
      <c r="D360">
        <v>0.7</v>
      </c>
      <c r="E360">
        <v>1.21</v>
      </c>
    </row>
    <row r="361" spans="1:5" x14ac:dyDescent="0.25">
      <c r="A361" t="s">
        <v>340</v>
      </c>
      <c r="B361" t="s">
        <v>429</v>
      </c>
      <c r="C361">
        <v>1.13961038961039</v>
      </c>
      <c r="D361">
        <v>0.55000000000000004</v>
      </c>
      <c r="E361">
        <v>0.85</v>
      </c>
    </row>
    <row r="362" spans="1:5" x14ac:dyDescent="0.25">
      <c r="A362" t="s">
        <v>340</v>
      </c>
      <c r="B362" t="s">
        <v>431</v>
      </c>
      <c r="C362">
        <v>1.13961038961039</v>
      </c>
      <c r="D362">
        <v>1.26</v>
      </c>
      <c r="E362">
        <v>0.79</v>
      </c>
    </row>
    <row r="363" spans="1:5" x14ac:dyDescent="0.25">
      <c r="A363" t="s">
        <v>342</v>
      </c>
      <c r="B363" t="s">
        <v>343</v>
      </c>
      <c r="C363">
        <v>0.859375</v>
      </c>
      <c r="D363">
        <v>0.4</v>
      </c>
      <c r="E363">
        <v>1.2</v>
      </c>
    </row>
    <row r="364" spans="1:5" x14ac:dyDescent="0.25">
      <c r="A364" t="s">
        <v>342</v>
      </c>
      <c r="B364" t="s">
        <v>346</v>
      </c>
      <c r="C364">
        <v>0.859375</v>
      </c>
      <c r="D364">
        <v>0.52</v>
      </c>
      <c r="E364">
        <v>0.76</v>
      </c>
    </row>
    <row r="365" spans="1:5" x14ac:dyDescent="0.25">
      <c r="A365" t="s">
        <v>342</v>
      </c>
      <c r="B365" t="s">
        <v>348</v>
      </c>
      <c r="C365">
        <v>0.859375</v>
      </c>
      <c r="D365">
        <v>1.05</v>
      </c>
      <c r="E365">
        <v>0.9</v>
      </c>
    </row>
    <row r="366" spans="1:5" x14ac:dyDescent="0.25">
      <c r="A366" t="s">
        <v>342</v>
      </c>
      <c r="B366" t="s">
        <v>363</v>
      </c>
      <c r="C366">
        <v>0.859375</v>
      </c>
      <c r="D366">
        <v>0.6</v>
      </c>
      <c r="E366">
        <v>1.25</v>
      </c>
    </row>
    <row r="367" spans="1:5" x14ac:dyDescent="0.25">
      <c r="A367" t="s">
        <v>342</v>
      </c>
      <c r="B367" t="s">
        <v>364</v>
      </c>
      <c r="C367">
        <v>0.859375</v>
      </c>
      <c r="D367">
        <v>0.65</v>
      </c>
      <c r="E367">
        <v>1.3</v>
      </c>
    </row>
    <row r="368" spans="1:5" x14ac:dyDescent="0.25">
      <c r="A368" t="s">
        <v>342</v>
      </c>
      <c r="B368" t="s">
        <v>380</v>
      </c>
      <c r="C368">
        <v>0.859375</v>
      </c>
      <c r="D368">
        <v>1.23</v>
      </c>
      <c r="E368">
        <v>0.66</v>
      </c>
    </row>
    <row r="369" spans="1:5" x14ac:dyDescent="0.25">
      <c r="A369" t="s">
        <v>342</v>
      </c>
      <c r="B369" t="s">
        <v>384</v>
      </c>
      <c r="C369">
        <v>0.859375</v>
      </c>
      <c r="D369">
        <v>1</v>
      </c>
      <c r="E369">
        <v>1.1000000000000001</v>
      </c>
    </row>
    <row r="370" spans="1:5" x14ac:dyDescent="0.25">
      <c r="A370" t="s">
        <v>342</v>
      </c>
      <c r="B370" t="s">
        <v>386</v>
      </c>
      <c r="C370">
        <v>0.859375</v>
      </c>
      <c r="D370">
        <v>0.9</v>
      </c>
      <c r="E370">
        <v>1.1000000000000001</v>
      </c>
    </row>
    <row r="371" spans="1:5" x14ac:dyDescent="0.25">
      <c r="A371" t="s">
        <v>342</v>
      </c>
      <c r="B371" t="s">
        <v>392</v>
      </c>
      <c r="C371">
        <v>0.859375</v>
      </c>
      <c r="D371">
        <v>0.55000000000000004</v>
      </c>
      <c r="E371">
        <v>1.25</v>
      </c>
    </row>
    <row r="372" spans="1:5" x14ac:dyDescent="0.25">
      <c r="A372" t="s">
        <v>342</v>
      </c>
      <c r="B372" t="s">
        <v>393</v>
      </c>
      <c r="C372">
        <v>0.859375</v>
      </c>
      <c r="D372">
        <v>0.75</v>
      </c>
      <c r="E372">
        <v>0.9</v>
      </c>
    </row>
    <row r="373" spans="1:5" x14ac:dyDescent="0.25">
      <c r="A373" t="s">
        <v>342</v>
      </c>
      <c r="B373" t="s">
        <v>396</v>
      </c>
      <c r="C373">
        <v>0.859375</v>
      </c>
      <c r="D373">
        <v>0.56999999999999995</v>
      </c>
      <c r="E373">
        <v>1.1299999999999999</v>
      </c>
    </row>
    <row r="374" spans="1:5" x14ac:dyDescent="0.25">
      <c r="A374" t="s">
        <v>342</v>
      </c>
      <c r="B374" t="s">
        <v>398</v>
      </c>
      <c r="C374">
        <v>0.859375</v>
      </c>
      <c r="D374">
        <v>0.8</v>
      </c>
      <c r="E374">
        <v>1.65</v>
      </c>
    </row>
    <row r="375" spans="1:5" x14ac:dyDescent="0.25">
      <c r="A375" t="s">
        <v>342</v>
      </c>
      <c r="B375" t="s">
        <v>399</v>
      </c>
      <c r="C375">
        <v>0.859375</v>
      </c>
      <c r="D375">
        <v>0.8</v>
      </c>
      <c r="E375">
        <v>0.94</v>
      </c>
    </row>
    <row r="376" spans="1:5" x14ac:dyDescent="0.25">
      <c r="A376" t="s">
        <v>342</v>
      </c>
      <c r="B376" t="s">
        <v>400</v>
      </c>
      <c r="C376">
        <v>0.859375</v>
      </c>
      <c r="D376">
        <v>0.85</v>
      </c>
      <c r="E376">
        <v>0.6</v>
      </c>
    </row>
    <row r="377" spans="1:5" x14ac:dyDescent="0.25">
      <c r="A377" t="s">
        <v>342</v>
      </c>
      <c r="B377" t="s">
        <v>402</v>
      </c>
      <c r="C377">
        <v>0.859375</v>
      </c>
      <c r="D377">
        <v>0.76</v>
      </c>
      <c r="E377">
        <v>0.85</v>
      </c>
    </row>
    <row r="378" spans="1:5" x14ac:dyDescent="0.25">
      <c r="A378" t="s">
        <v>342</v>
      </c>
      <c r="B378" t="s">
        <v>406</v>
      </c>
      <c r="C378">
        <v>0.859375</v>
      </c>
      <c r="D378">
        <v>0.66</v>
      </c>
      <c r="E378">
        <v>0.76</v>
      </c>
    </row>
    <row r="379" spans="1:5" x14ac:dyDescent="0.25">
      <c r="A379" t="s">
        <v>342</v>
      </c>
      <c r="B379" t="s">
        <v>409</v>
      </c>
      <c r="C379">
        <v>0.859375</v>
      </c>
      <c r="D379">
        <v>0.76</v>
      </c>
      <c r="E379">
        <v>1.04</v>
      </c>
    </row>
    <row r="380" spans="1:5" x14ac:dyDescent="0.25">
      <c r="A380" t="s">
        <v>342</v>
      </c>
      <c r="B380" t="s">
        <v>414</v>
      </c>
      <c r="C380">
        <v>0.859375</v>
      </c>
      <c r="D380">
        <v>0.8</v>
      </c>
      <c r="E380">
        <v>1.0900000000000001</v>
      </c>
    </row>
    <row r="381" spans="1:5" x14ac:dyDescent="0.25">
      <c r="A381" t="s">
        <v>342</v>
      </c>
      <c r="B381" t="s">
        <v>420</v>
      </c>
      <c r="C381">
        <v>0.859375</v>
      </c>
      <c r="D381">
        <v>0.75</v>
      </c>
      <c r="E381">
        <v>0.75</v>
      </c>
    </row>
    <row r="382" spans="1:5" x14ac:dyDescent="0.25">
      <c r="A382" t="s">
        <v>342</v>
      </c>
      <c r="B382" t="s">
        <v>426</v>
      </c>
      <c r="C382">
        <v>0.859375</v>
      </c>
      <c r="D382">
        <v>0.45</v>
      </c>
      <c r="E382">
        <v>1</v>
      </c>
    </row>
    <row r="383" spans="1:5" x14ac:dyDescent="0.25">
      <c r="A383" t="s">
        <v>342</v>
      </c>
      <c r="B383" t="s">
        <v>430</v>
      </c>
      <c r="C383">
        <v>0.859375</v>
      </c>
      <c r="D383">
        <v>0.8</v>
      </c>
      <c r="E383">
        <v>0.8</v>
      </c>
    </row>
    <row r="384" spans="1:5" x14ac:dyDescent="0.25">
      <c r="A384" t="s">
        <v>342</v>
      </c>
      <c r="B384" t="s">
        <v>436</v>
      </c>
      <c r="C384">
        <v>0.859375</v>
      </c>
      <c r="D384">
        <v>0.42</v>
      </c>
      <c r="E384">
        <v>1.04</v>
      </c>
    </row>
    <row r="385" spans="1:5" x14ac:dyDescent="0.25">
      <c r="A385" t="s">
        <v>40</v>
      </c>
      <c r="B385" t="s">
        <v>339</v>
      </c>
      <c r="C385">
        <v>1.1771428571428599</v>
      </c>
      <c r="D385">
        <v>0.6</v>
      </c>
      <c r="E385">
        <v>0.84</v>
      </c>
    </row>
    <row r="386" spans="1:5" x14ac:dyDescent="0.25">
      <c r="A386" t="s">
        <v>40</v>
      </c>
      <c r="B386" t="s">
        <v>333</v>
      </c>
      <c r="C386">
        <v>1.1771428571428599</v>
      </c>
      <c r="D386">
        <v>0.68</v>
      </c>
      <c r="E386">
        <v>1.32</v>
      </c>
    </row>
    <row r="387" spans="1:5" x14ac:dyDescent="0.25">
      <c r="A387" t="s">
        <v>40</v>
      </c>
      <c r="B387" t="s">
        <v>238</v>
      </c>
      <c r="C387">
        <v>1.1771428571428599</v>
      </c>
      <c r="D387">
        <v>0.48</v>
      </c>
      <c r="E387">
        <v>0.8</v>
      </c>
    </row>
    <row r="388" spans="1:5" x14ac:dyDescent="0.25">
      <c r="A388" t="s">
        <v>40</v>
      </c>
      <c r="B388" t="s">
        <v>320</v>
      </c>
      <c r="C388">
        <v>1.1771428571428599</v>
      </c>
      <c r="D388">
        <v>1.44</v>
      </c>
      <c r="E388">
        <v>1.02</v>
      </c>
    </row>
    <row r="389" spans="1:5" x14ac:dyDescent="0.25">
      <c r="A389" t="s">
        <v>40</v>
      </c>
      <c r="B389" t="s">
        <v>234</v>
      </c>
      <c r="C389">
        <v>1.1771428571428599</v>
      </c>
      <c r="D389">
        <v>0.51</v>
      </c>
      <c r="E389">
        <v>1.1000000000000001</v>
      </c>
    </row>
    <row r="390" spans="1:5" x14ac:dyDescent="0.25">
      <c r="A390" t="s">
        <v>40</v>
      </c>
      <c r="B390" t="s">
        <v>316</v>
      </c>
      <c r="C390">
        <v>1.1771428571428599</v>
      </c>
      <c r="D390">
        <v>0.68</v>
      </c>
      <c r="E390">
        <v>1.57</v>
      </c>
    </row>
    <row r="391" spans="1:5" x14ac:dyDescent="0.25">
      <c r="A391" t="s">
        <v>40</v>
      </c>
      <c r="B391" t="s">
        <v>335</v>
      </c>
      <c r="C391">
        <v>1.1771428571428599</v>
      </c>
      <c r="D391">
        <v>0.76</v>
      </c>
      <c r="E391">
        <v>1.24</v>
      </c>
    </row>
    <row r="392" spans="1:5" x14ac:dyDescent="0.25">
      <c r="A392" t="s">
        <v>40</v>
      </c>
      <c r="B392" t="s">
        <v>332</v>
      </c>
      <c r="C392">
        <v>1.1771428571428599</v>
      </c>
      <c r="D392">
        <v>1.36</v>
      </c>
      <c r="E392">
        <v>0.56000000000000005</v>
      </c>
    </row>
    <row r="393" spans="1:5" x14ac:dyDescent="0.25">
      <c r="A393" t="s">
        <v>40</v>
      </c>
      <c r="B393" t="s">
        <v>321</v>
      </c>
      <c r="C393">
        <v>1.1771428571428599</v>
      </c>
      <c r="D393">
        <v>1.1200000000000001</v>
      </c>
      <c r="E393">
        <v>0.72</v>
      </c>
    </row>
    <row r="394" spans="1:5" x14ac:dyDescent="0.25">
      <c r="A394" t="s">
        <v>40</v>
      </c>
      <c r="B394" t="s">
        <v>236</v>
      </c>
      <c r="C394">
        <v>1.1771428571428599</v>
      </c>
      <c r="D394">
        <v>0.76</v>
      </c>
      <c r="E394">
        <v>1.02</v>
      </c>
    </row>
    <row r="395" spans="1:5" x14ac:dyDescent="0.25">
      <c r="A395" t="s">
        <v>40</v>
      </c>
      <c r="B395" t="s">
        <v>41</v>
      </c>
      <c r="C395">
        <v>1.1771428571428599</v>
      </c>
      <c r="D395">
        <v>0.51</v>
      </c>
      <c r="E395">
        <v>1.23</v>
      </c>
    </row>
    <row r="396" spans="1:5" x14ac:dyDescent="0.25">
      <c r="A396" t="s">
        <v>40</v>
      </c>
      <c r="B396" t="s">
        <v>233</v>
      </c>
      <c r="C396">
        <v>1.1771428571428599</v>
      </c>
      <c r="D396">
        <v>0.68</v>
      </c>
      <c r="E396">
        <v>0.96</v>
      </c>
    </row>
    <row r="397" spans="1:5" x14ac:dyDescent="0.25">
      <c r="A397" t="s">
        <v>40</v>
      </c>
      <c r="B397" t="s">
        <v>317</v>
      </c>
      <c r="C397">
        <v>1.1771428571428599</v>
      </c>
      <c r="D397">
        <v>1.04</v>
      </c>
      <c r="E397">
        <v>0.88</v>
      </c>
    </row>
    <row r="398" spans="1:5" x14ac:dyDescent="0.25">
      <c r="A398" t="s">
        <v>40</v>
      </c>
      <c r="B398" t="s">
        <v>42</v>
      </c>
      <c r="C398">
        <v>1.1771428571428599</v>
      </c>
      <c r="D398">
        <v>0.76</v>
      </c>
      <c r="E398">
        <v>0.96</v>
      </c>
    </row>
    <row r="399" spans="1:5" x14ac:dyDescent="0.25">
      <c r="A399" t="s">
        <v>40</v>
      </c>
      <c r="B399" t="s">
        <v>334</v>
      </c>
      <c r="C399">
        <v>1.1771428571428599</v>
      </c>
      <c r="D399">
        <v>0.68</v>
      </c>
      <c r="E399">
        <v>1.08</v>
      </c>
    </row>
    <row r="400" spans="1:5" x14ac:dyDescent="0.25">
      <c r="A400" t="s">
        <v>40</v>
      </c>
      <c r="B400" t="s">
        <v>237</v>
      </c>
      <c r="C400">
        <v>1.1771428571428599</v>
      </c>
      <c r="D400">
        <v>0.52</v>
      </c>
      <c r="E400">
        <v>0.92</v>
      </c>
    </row>
    <row r="401" spans="1:5" x14ac:dyDescent="0.25">
      <c r="A401" t="s">
        <v>40</v>
      </c>
      <c r="B401" t="s">
        <v>232</v>
      </c>
      <c r="C401">
        <v>1.1771428571428599</v>
      </c>
      <c r="D401">
        <v>0.76</v>
      </c>
      <c r="E401">
        <v>0.98</v>
      </c>
    </row>
    <row r="402" spans="1:5" x14ac:dyDescent="0.25">
      <c r="A402" t="s">
        <v>40</v>
      </c>
      <c r="B402" t="s">
        <v>319</v>
      </c>
      <c r="C402">
        <v>1.1771428571428599</v>
      </c>
      <c r="D402">
        <v>0.76</v>
      </c>
      <c r="E402">
        <v>1.32</v>
      </c>
    </row>
    <row r="403" spans="1:5" x14ac:dyDescent="0.25">
      <c r="A403" t="s">
        <v>40</v>
      </c>
      <c r="B403" t="s">
        <v>235</v>
      </c>
      <c r="C403">
        <v>1.1771428571428599</v>
      </c>
      <c r="D403">
        <v>1.24</v>
      </c>
      <c r="E403">
        <v>1.04</v>
      </c>
    </row>
    <row r="404" spans="1:5" x14ac:dyDescent="0.25">
      <c r="A404" t="s">
        <v>40</v>
      </c>
      <c r="B404" t="s">
        <v>239</v>
      </c>
      <c r="C404">
        <v>1.1771428571428599</v>
      </c>
      <c r="D404">
        <v>0.68</v>
      </c>
      <c r="E404">
        <v>0.4</v>
      </c>
    </row>
    <row r="405" spans="1:5" x14ac:dyDescent="0.25">
      <c r="A405" t="s">
        <v>40</v>
      </c>
      <c r="B405" t="s">
        <v>318</v>
      </c>
      <c r="C405">
        <v>1.1771428571428599</v>
      </c>
      <c r="D405">
        <v>0.76</v>
      </c>
      <c r="E405">
        <v>1.1000000000000001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BD463" activePane="bottomRight" state="frozen"/>
      <selection pane="topRight" activeCell="M1" sqref="M1"/>
      <selection pane="bottomLeft" activeCell="A2" sqref="A2"/>
      <selection pane="bottomRight" activeCell="A464" sqref="A464:XFD464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69</v>
      </c>
      <c r="B2" t="s">
        <v>262</v>
      </c>
      <c r="C2" t="s">
        <v>70</v>
      </c>
      <c r="D2" s="11">
        <v>44230</v>
      </c>
      <c r="E2" s="1">
        <f>VLOOKUP(A2,home!$A$2:$E$405,3,FALSE)</f>
        <v>1.34493670886076</v>
      </c>
      <c r="F2">
        <f>VLOOKUP(B2,home!$B$2:$E$405,3,FALSE)</f>
        <v>1.62</v>
      </c>
      <c r="G2">
        <f>VLOOKUP(C2,away!$B$2:$E$405,4,FALSE)</f>
        <v>1.07</v>
      </c>
      <c r="H2">
        <f>VLOOKUP(A2,away!$A$2:$E$405,3,FALSE)</f>
        <v>1.32911392405063</v>
      </c>
      <c r="I2">
        <f>VLOOKUP(C2,away!$B$2:$E$405,3,FALSE)</f>
        <v>0.65</v>
      </c>
      <c r="J2">
        <f>VLOOKUP(B2,home!$B$2:$E$405,4,FALSE)</f>
        <v>0.66</v>
      </c>
      <c r="K2" s="3">
        <f>E2*F2*G2</f>
        <v>2.3313132911392418</v>
      </c>
      <c r="L2" s="3">
        <f>H2*I2*J2</f>
        <v>0.57018987341772032</v>
      </c>
      <c r="M2" s="5">
        <f>_xlfn.POISSON.DIST(0,$K2,FALSE) * _xlfn.POISSON.DIST(0,$L2,FALSE)</f>
        <v>5.4940573233657593E-2</v>
      </c>
      <c r="N2" s="5">
        <f>_xlfn.POISSON.DIST(1,K2,FALSE) * _xlfn.POISSON.DIST(0,L2,FALSE)</f>
        <v>0.12808368860243483</v>
      </c>
      <c r="O2" s="5">
        <f>_xlfn.POISSON.DIST(0,K2,FALSE) * _xlfn.POISSON.DIST(1,L2,FALSE)</f>
        <v>3.1326558497596219E-2</v>
      </c>
      <c r="P2" s="5">
        <f>_xlfn.POISSON.DIST(1,K2,FALSE) * _xlfn.POISSON.DIST(1,L2,FALSE)</f>
        <v>7.3032022191097029E-2</v>
      </c>
      <c r="Q2" s="5">
        <f>_xlfn.POISSON.DIST(2,K2,FALSE) * _xlfn.POISSON.DIST(0,L2,FALSE)</f>
        <v>0.14930160280849808</v>
      </c>
      <c r="R2" s="5">
        <f>_xlfn.POISSON.DIST(0,K2,FALSE) * _xlfn.POISSON.DIST(2,L2,FALSE)</f>
        <v>8.931043212178599E-3</v>
      </c>
      <c r="S2" s="5">
        <f>_xlfn.POISSON.DIST(2,K2,FALSE) * _xlfn.POISSON.DIST(2,L2,FALSE)</f>
        <v>2.4270206658734771E-2</v>
      </c>
      <c r="T2" s="5">
        <f>_xlfn.POISSON.DIST(2,K2,FALSE) * _xlfn.POISSON.DIST(1,L2,FALSE)</f>
        <v>8.5130262006440277E-2</v>
      </c>
      <c r="U2" s="5">
        <f>_xlfn.POISSON.DIST(1,K2,FALSE) * _xlfn.POISSON.DIST(2,L2,FALSE)</f>
        <v>2.0821059744290875E-2</v>
      </c>
      <c r="V2" s="5">
        <f>_xlfn.POISSON.DIST(3,K2,FALSE) * _xlfn.POISSON.DIST(3,L2,FALSE)</f>
        <v>3.584685874529531E-3</v>
      </c>
      <c r="W2" s="5">
        <f>_xlfn.POISSON.DIST(3,K2,FALSE) * _xlfn.POISSON.DIST(0,L2,FALSE)</f>
        <v>0.11602293700528117</v>
      </c>
      <c r="X2" s="5">
        <f>_xlfn.POISSON.DIST(3,K2,FALSE) * _xlfn.POISSON.DIST(1,L2,FALSE)</f>
        <v>6.6155103764593423E-2</v>
      </c>
      <c r="Y2" s="5">
        <f>_xlfn.POISSON.DIST(3,K2,FALSE) * _xlfn.POISSON.DIST(2,L2,FALSE)</f>
        <v>1.8860485120734835E-2</v>
      </c>
      <c r="Z2" s="5">
        <f>_xlfn.POISSON.DIST(0,K2,FALSE) * _xlfn.POISSON.DIST(3,L2,FALSE)</f>
        <v>1.6974634662134352E-3</v>
      </c>
      <c r="AA2" s="5">
        <f>_xlfn.POISSON.DIST(1,K2,FALSE) * _xlfn.POISSON.DIST(3,L2,FALSE)</f>
        <v>3.9573191400066685E-3</v>
      </c>
      <c r="AB2" s="5">
        <f>_xlfn.POISSON.DIST(2,K2,FALSE) * _xlfn.POISSON.DIST(3,L2,FALSE)</f>
        <v>4.6128753541886313E-3</v>
      </c>
      <c r="AC2" s="5">
        <f>_xlfn.POISSON.DIST(4,K2,FALSE) * _xlfn.POISSON.DIST(4,L2,FALSE)</f>
        <v>2.9781821854059571E-4</v>
      </c>
      <c r="AD2" s="5">
        <f>_xlfn.POISSON.DIST(4,K2,FALSE) * _xlfn.POISSON.DIST(0,L2,FALSE)</f>
        <v>6.7621453779355745E-2</v>
      </c>
      <c r="AE2" s="5">
        <f>_xlfn.POISSON.DIST(4,K2,FALSE) * _xlfn.POISSON.DIST(1,L2,FALSE)</f>
        <v>3.8557068170773076E-2</v>
      </c>
      <c r="AF2" s="5">
        <f>_xlfn.POISSON.DIST(4,K2,FALSE) * _xlfn.POISSON.DIST(2,L2,FALSE)</f>
        <v>1.0992424909825755E-2</v>
      </c>
      <c r="AG2" s="5">
        <f>_xlfn.POISSON.DIST(4,K2,FALSE) * _xlfn.POISSON.DIST(3,L2,FALSE)</f>
        <v>2.0892564559624478E-3</v>
      </c>
      <c r="AH2" s="5">
        <f>_xlfn.POISSON.DIST(0,K2,FALSE) * _xlfn.POISSON.DIST(4,L2,FALSE)</f>
        <v>2.4196911973286081E-4</v>
      </c>
      <c r="AI2" s="5">
        <f>_xlfn.POISSON.DIST(1,K2,FALSE) * _xlfn.POISSON.DIST(4,L2,FALSE)</f>
        <v>5.6410582487848103E-4</v>
      </c>
      <c r="AJ2" s="5">
        <f>_xlfn.POISSON.DIST(2,K2,FALSE) * _xlfn.POISSON.DIST(4,L2,FALSE)</f>
        <v>6.5755370357413424E-4</v>
      </c>
      <c r="AK2" s="5">
        <f>_xlfn.POISSON.DIST(3,K2,FALSE) * _xlfn.POISSON.DIST(4,L2,FALSE)</f>
        <v>5.1098789626007079E-4</v>
      </c>
      <c r="AL2" s="5">
        <f>_xlfn.POISSON.DIST(5,K2,FALSE) * _xlfn.POISSON.DIST(5,L2,FALSE)</f>
        <v>1.583548584603787E-5</v>
      </c>
      <c r="AM2" s="5">
        <f>_xlfn.POISSON.DIST(5,K2,FALSE) * _xlfn.POISSON.DIST(0,L2,FALSE)</f>
        <v>3.1529358792394012E-2</v>
      </c>
      <c r="AN2" s="5">
        <f>_xlfn.POISSON.DIST(5,K2,FALSE) * _xlfn.POISSON.DIST(1,L2,FALSE)</f>
        <v>1.797772109877703E-2</v>
      </c>
      <c r="AO2" s="5">
        <f>_xlfn.POISSON.DIST(5,K2,FALSE) * _xlfn.POISSON.DIST(2,L2,FALSE)</f>
        <v>5.1253572588253766E-3</v>
      </c>
      <c r="AP2" s="5">
        <f>_xlfn.POISSON.DIST(5,K2,FALSE) * _xlfn.POISSON.DIST(3,L2,FALSE)</f>
        <v>9.7414226887674519E-4</v>
      </c>
      <c r="AQ2" s="5">
        <f>_xlfn.POISSON.DIST(5,K2,FALSE) * _xlfn.POISSON.DIST(4,L2,FALSE)</f>
        <v>1.3886151424542052E-4</v>
      </c>
      <c r="AR2" s="5">
        <f>_xlfn.POISSON.DIST(0,K2,FALSE) * _xlfn.POISSON.DIST(5,L2,FALSE)</f>
        <v>2.7593668350295445E-5</v>
      </c>
      <c r="AS2" s="5">
        <f>_xlfn.POISSON.DIST(1,K2,FALSE) * _xlfn.POISSON.DIST(5,L2,FALSE)</f>
        <v>6.4329485776332002E-5</v>
      </c>
      <c r="AT2" s="5">
        <f>_xlfn.POISSON.DIST(2,K2,FALSE) * _xlfn.POISSON.DIST(5,L2,FALSE)</f>
        <v>7.4986092601257801E-5</v>
      </c>
      <c r="AU2" s="5">
        <f>_xlfn.POISSON.DIST(3,K2,FALSE) * _xlfn.POISSON.DIST(5,L2,FALSE)</f>
        <v>5.8272024777303433E-5</v>
      </c>
      <c r="AV2" s="5">
        <f>_xlfn.POISSON.DIST(4,K2,FALSE) * _xlfn.POISSON.DIST(5,L2,FALSE)</f>
        <v>3.3962586466230672E-5</v>
      </c>
      <c r="AW2" s="5">
        <f>_xlfn.POISSON.DIST(6,K2,FALSE) * _xlfn.POISSON.DIST(6,L2,FALSE)</f>
        <v>5.8472145732816121E-7</v>
      </c>
      <c r="AX2" s="5">
        <f>_xlfn.POISSON.DIST(6,K2,FALSE) * _xlfn.POISSON.DIST(0,L2,FALSE)</f>
        <v>1.2250802202300994E-2</v>
      </c>
      <c r="AY2" s="5">
        <f>_xlfn.POISSON.DIST(6,K2,FALSE) * _xlfn.POISSON.DIST(1,L2,FALSE)</f>
        <v>6.9852833569955339E-3</v>
      </c>
      <c r="AZ2" s="5">
        <f>_xlfn.POISSON.DIST(6,K2,FALSE) * _xlfn.POISSON.DIST(2,L2,FALSE)</f>
        <v>1.9914689165560955E-3</v>
      </c>
      <c r="BA2" s="5">
        <f>_xlfn.POISSON.DIST(6,K2,FALSE) * _xlfn.POISSON.DIST(3,L2,FALSE)</f>
        <v>3.7850513648214829E-4</v>
      </c>
      <c r="BB2" s="5">
        <f>_xlfn.POISSON.DIST(6,K2,FALSE) * _xlfn.POISSON.DIST(4,L2,FALSE)</f>
        <v>5.395494896467826E-5</v>
      </c>
      <c r="BC2" s="5">
        <f>_xlfn.POISSON.DIST(6,K2,FALSE) * _xlfn.POISSON.DIST(5,L2,FALSE)</f>
        <v>6.152913104085896E-6</v>
      </c>
      <c r="BD2" s="5">
        <f>_xlfn.POISSON.DIST(0,K2,FALSE) * _xlfn.POISSON.DIST(6,L2,FALSE)</f>
        <v>2.6222717106309171E-6</v>
      </c>
      <c r="BE2" s="5">
        <f>_xlfn.POISSON.DIST(1,K2,FALSE) * _xlfn.POISSON.DIST(6,L2,FALSE)</f>
        <v>6.1133368919722935E-6</v>
      </c>
      <c r="BF2" s="5">
        <f>_xlfn.POISSON.DIST(2,K2,FALSE) * _xlfn.POISSON.DIST(6,L2,FALSE)</f>
        <v>7.1260517747334357E-6</v>
      </c>
      <c r="BG2" s="5">
        <f>_xlfn.POISSON.DIST(3,K2,FALSE) * _xlfn.POISSON.DIST(6,L2,FALSE)</f>
        <v>5.5376864052608142E-6</v>
      </c>
      <c r="BH2" s="5">
        <f>_xlfn.POISSON.DIST(4,K2,FALSE) * _xlfn.POISSON.DIST(6,L2,FALSE)</f>
        <v>3.2275204796864061E-6</v>
      </c>
      <c r="BI2" s="5">
        <f>_xlfn.POISSON.DIST(5,K2,FALSE) * _xlfn.POISSON.DIST(6,L2,FALSE)</f>
        <v>1.5048722783434047E-6</v>
      </c>
      <c r="BJ2" s="8">
        <f>SUM(N2,Q2,T2,W2,X2,Y2,AD2,AE2,AF2,AG2,AM2,AN2,AO2,AP2,AQ2,AX2,AY2,AZ2,BA2,BB2,BC2)</f>
        <v>0.76022589103142191</v>
      </c>
      <c r="BK2" s="8">
        <f>SUM(M2,P2,S2,V2,AC2,AL2,AY2)</f>
        <v>0.16312642501940111</v>
      </c>
      <c r="BL2" s="8">
        <f>SUM(O2,R2,U2,AA2,AB2,AH2,AI2,AJ2,AK2,AR2,AS2,AT2,AU2,AV2,BD2,BE2,BF2,BG2,BH2,BI2)</f>
        <v>7.1908748090218605E-2</v>
      </c>
      <c r="BM2" s="8">
        <f>SUM(S2:BI2)</f>
        <v>0.54435834042625431</v>
      </c>
      <c r="BN2" s="8">
        <f>SUM(M2:R2)</f>
        <v>0.44561548854546229</v>
      </c>
    </row>
    <row r="3" spans="1:88" x14ac:dyDescent="0.25">
      <c r="A3" t="s">
        <v>80</v>
      </c>
      <c r="B3" t="s">
        <v>89</v>
      </c>
      <c r="C3" t="s">
        <v>91</v>
      </c>
      <c r="D3" s="11">
        <v>44230</v>
      </c>
      <c r="E3">
        <f>VLOOKUP(A3,home!$A$2:$E$405,3,FALSE)</f>
        <v>1.22509960159363</v>
      </c>
      <c r="F3">
        <f>VLOOKUP(B3,home!$B$2:$E$405,3,FALSE)</f>
        <v>1.32</v>
      </c>
      <c r="G3">
        <f>VLOOKUP(C3,away!$B$2:$E$405,4,FALSE)</f>
        <v>1.05</v>
      </c>
      <c r="H3">
        <f>VLOOKUP(A3,away!$A$2:$E$405,3,FALSE)</f>
        <v>1.02988047808765</v>
      </c>
      <c r="I3">
        <f>VLOOKUP(C3,away!$B$2:$E$405,3,FALSE)</f>
        <v>0.57999999999999996</v>
      </c>
      <c r="J3">
        <f>VLOOKUP(B3,home!$B$2:$E$405,4,FALSE)</f>
        <v>1.1100000000000001</v>
      </c>
      <c r="K3" s="3">
        <f t="shared" ref="K3:K8" si="0">E3*F3*G3</f>
        <v>1.6979880478087712</v>
      </c>
      <c r="L3" s="3">
        <f t="shared" ref="L3:L8" si="1">H3*I3*J3</f>
        <v>0.66303705179282912</v>
      </c>
      <c r="M3" s="5">
        <f>_xlfn.POISSON.DIST(0,K3,FALSE) * _xlfn.POISSON.DIST(0,L3,FALSE)</f>
        <v>9.4323482655936958E-2</v>
      </c>
      <c r="N3" s="5">
        <f>_xlfn.POISSON.DIST(1,K3,FALSE) * _xlfn.POISSON.DIST(0,L3,FALSE)</f>
        <v>0.1601601461774789</v>
      </c>
      <c r="O3" s="5">
        <f>_xlfn.POISSON.DIST(0,K3,FALSE) * _xlfn.POISSON.DIST(1,L3,FALSE)</f>
        <v>6.25399638550245E-2</v>
      </c>
      <c r="P3" s="5">
        <f>_xlfn.POISSON.DIST(1,K3,FALSE) * _xlfn.POISSON.DIST(1,L3,FALSE)</f>
        <v>0.10619211113622416</v>
      </c>
      <c r="Q3" s="5">
        <f>_xlfn.POISSON.DIST(2,K3,FALSE) * _xlfn.POISSON.DIST(0,L3,FALSE)</f>
        <v>0.13597500697233245</v>
      </c>
      <c r="R3" s="5">
        <f>_xlfn.POISSON.DIST(0,K3,FALSE) * _xlfn.POISSON.DIST(2,L3,FALSE)</f>
        <v>2.0733156626832769E-2</v>
      </c>
      <c r="S3" s="5">
        <f>_xlfn.POISSON.DIST(2,K3,FALSE) * _xlfn.POISSON.DIST(2,L3,FALSE)</f>
        <v>2.9888539285339875E-2</v>
      </c>
      <c r="T3" s="5">
        <f>_xlfn.POISSON.DIST(2,K3,FALSE) * _xlfn.POISSON.DIST(1,L3,FALSE)</f>
        <v>9.0156467740444696E-2</v>
      </c>
      <c r="U3" s="5">
        <f>_xlfn.POISSON.DIST(1,K3,FALSE) * _xlfn.POISSON.DIST(2,L3,FALSE)</f>
        <v>3.520465214570926E-2</v>
      </c>
      <c r="V3" s="5">
        <f>_xlfn.POISSON.DIST(3,K3,FALSE) * _xlfn.POISSON.DIST(3,L3,FALSE)</f>
        <v>3.7388204413596111E-3</v>
      </c>
      <c r="W3" s="5">
        <f>_xlfn.POISSON.DIST(3,K3,FALSE) * _xlfn.POISSON.DIST(0,L3,FALSE)</f>
        <v>7.6961312213244912E-2</v>
      </c>
      <c r="X3" s="5">
        <f>_xlfn.POISSON.DIST(3,K3,FALSE) * _xlfn.POISSON.DIST(1,L3,FALSE)</f>
        <v>5.1028201551977362E-2</v>
      </c>
      <c r="Y3" s="5">
        <f>_xlfn.POISSON.DIST(3,K3,FALSE) * _xlfn.POISSON.DIST(2,L3,FALSE)</f>
        <v>1.6916794157656668E-2</v>
      </c>
      <c r="Z3" s="5">
        <f>_xlfn.POISSON.DIST(0,K3,FALSE) * _xlfn.POISSON.DIST(3,L3,FALSE)</f>
        <v>4.5822836814047186E-3</v>
      </c>
      <c r="AA3" s="5">
        <f>_xlfn.POISSON.DIST(1,K3,FALSE) * _xlfn.POISSON.DIST(3,L3,FALSE)</f>
        <v>7.7806629226943877E-3</v>
      </c>
      <c r="AB3" s="5">
        <f>_xlfn.POISSON.DIST(2,K3,FALSE) * _xlfn.POISSON.DIST(3,L3,FALSE)</f>
        <v>6.605736323381968E-3</v>
      </c>
      <c r="AC3" s="5">
        <f>_xlfn.POISSON.DIST(4,K3,FALSE) * _xlfn.POISSON.DIST(4,L3,FALSE)</f>
        <v>2.6307952739318212E-4</v>
      </c>
      <c r="AD3" s="5">
        <f>_xlfn.POISSON.DIST(4,K3,FALSE) * _xlfn.POISSON.DIST(0,L3,FALSE)</f>
        <v>3.2669847070442272E-2</v>
      </c>
      <c r="AE3" s="5">
        <f>_xlfn.POISSON.DIST(4,K3,FALSE) * _xlfn.POISSON.DIST(1,L3,FALSE)</f>
        <v>2.1661319084108642E-2</v>
      </c>
      <c r="AF3" s="5">
        <f>_xlfn.POISSON.DIST(4,K3,FALSE) * _xlfn.POISSON.DIST(2,L3,FALSE)</f>
        <v>7.1811285717355688E-3</v>
      </c>
      <c r="AG3" s="5">
        <f>_xlfn.POISSON.DIST(4,K3,FALSE) * _xlfn.POISSON.DIST(3,L3,FALSE)</f>
        <v>1.5871181055829339E-3</v>
      </c>
      <c r="AH3" s="5">
        <f>_xlfn.POISSON.DIST(0,K3,FALSE) * _xlfn.POISSON.DIST(4,L3,FALSE)</f>
        <v>7.5955596564924403E-4</v>
      </c>
      <c r="AI3" s="5">
        <f>_xlfn.POISSON.DIST(1,K3,FALSE) * _xlfn.POISSON.DIST(4,L3,FALSE)</f>
        <v>1.2897169513142659E-3</v>
      </c>
      <c r="AJ3" s="5">
        <f>_xlfn.POISSON.DIST(2,K3,FALSE) * _xlfn.POISSON.DIST(4,L3,FALSE)</f>
        <v>1.0949619841939956E-3</v>
      </c>
      <c r="AK3" s="5">
        <f>_xlfn.POISSON.DIST(3,K3,FALSE) * _xlfn.POISSON.DIST(4,L3,FALSE)</f>
        <v>6.197441206554601E-4</v>
      </c>
      <c r="AL3" s="5">
        <f>_xlfn.POISSON.DIST(5,K3,FALSE) * _xlfn.POISSON.DIST(5,L3,FALSE)</f>
        <v>1.1847302336156351E-5</v>
      </c>
      <c r="AM3" s="5">
        <f>_xlfn.POISSON.DIST(5,K3,FALSE) * _xlfn.POISSON.DIST(0,L3,FALSE)</f>
        <v>1.1094601969870277E-2</v>
      </c>
      <c r="AN3" s="5">
        <f>_xlfn.POISSON.DIST(5,K3,FALSE) * _xlfn.POISSON.DIST(1,L3,FALSE)</f>
        <v>7.356132180917704E-3</v>
      </c>
      <c r="AO3" s="5">
        <f>_xlfn.POISSON.DIST(5,K3,FALSE) * _xlfn.POISSON.DIST(2,L3,FALSE)</f>
        <v>2.4386940969170138E-3</v>
      </c>
      <c r="AP3" s="5">
        <f>_xlfn.POISSON.DIST(5,K3,FALSE) * _xlfn.POISSON.DIST(3,L3,FALSE)</f>
        <v>5.3898151474814429E-4</v>
      </c>
      <c r="AQ3" s="5">
        <f>_xlfn.POISSON.DIST(5,K3,FALSE) * _xlfn.POISSON.DIST(4,L3,FALSE)</f>
        <v>8.9341178627360703E-5</v>
      </c>
      <c r="AR3" s="5">
        <f>_xlfn.POISSON.DIST(0,K3,FALSE) * _xlfn.POISSON.DIST(5,L3,FALSE)</f>
        <v>1.0072274962714603E-4</v>
      </c>
      <c r="AS3" s="5">
        <f>_xlfn.POISSON.DIST(1,K3,FALSE) * _xlfn.POISSON.DIST(5,L3,FALSE)</f>
        <v>1.7102602500932934E-4</v>
      </c>
      <c r="AT3" s="5">
        <f>_xlfn.POISSON.DIST(2,K3,FALSE) * _xlfn.POISSON.DIST(5,L3,FALSE)</f>
        <v>1.4520007316504263E-4</v>
      </c>
      <c r="AU3" s="5">
        <f>_xlfn.POISSON.DIST(3,K3,FALSE) * _xlfn.POISSON.DIST(5,L3,FALSE)</f>
        <v>8.2182662925067129E-5</v>
      </c>
      <c r="AV3" s="5">
        <f>_xlfn.POISSON.DIST(4,K3,FALSE) * _xlfn.POISSON.DIST(5,L3,FALSE)</f>
        <v>3.4886294845965261E-5</v>
      </c>
      <c r="AW3" s="5">
        <f>_xlfn.POISSON.DIST(6,K3,FALSE) * _xlfn.POISSON.DIST(6,L3,FALSE)</f>
        <v>3.7050101149569438E-7</v>
      </c>
      <c r="AX3" s="5">
        <f>_xlfn.POISSON.DIST(6,K3,FALSE) * _xlfn.POISSON.DIST(0,L3,FALSE)</f>
        <v>3.1397502566725666E-3</v>
      </c>
      <c r="AY3" s="5">
        <f>_xlfn.POISSON.DIST(6,K3,FALSE) * _xlfn.POISSON.DIST(1,L3,FALSE)</f>
        <v>2.081770753549957E-3</v>
      </c>
      <c r="AZ3" s="5">
        <f>_xlfn.POISSON.DIST(6,K3,FALSE) * _xlfn.POISSON.DIST(2,L3,FALSE)</f>
        <v>6.9014557147114989E-4</v>
      </c>
      <c r="BA3" s="5">
        <f>_xlfn.POISSON.DIST(6,K3,FALSE) * _xlfn.POISSON.DIST(3,L3,FALSE)</f>
        <v>1.5253069500536948E-4</v>
      </c>
      <c r="BB3" s="5">
        <f>_xlfn.POISSON.DIST(6,K3,FALSE) * _xlfn.POISSON.DIST(4,L3,FALSE)</f>
        <v>2.5283375581067842E-5</v>
      </c>
      <c r="BC3" s="5">
        <f>_xlfn.POISSON.DIST(6,K3,FALSE) * _xlfn.POISSON.DIST(5,L3,FALSE)</f>
        <v>3.3527629609284063E-6</v>
      </c>
      <c r="BD3" s="5">
        <f>_xlfn.POISSON.DIST(0,K3,FALSE) * _xlfn.POISSON.DIST(6,L3,FALSE)</f>
        <v>1.1130485826875027E-5</v>
      </c>
      <c r="BE3" s="5">
        <f>_xlfn.POISSON.DIST(1,K3,FALSE) * _xlfn.POISSON.DIST(6,L3,FALSE)</f>
        <v>1.8899431900338725E-5</v>
      </c>
      <c r="BF3" s="5">
        <f>_xlfn.POISSON.DIST(2,K3,FALSE) * _xlfn.POISSON.DIST(6,L3,FALSE)</f>
        <v>1.6045504738575489E-5</v>
      </c>
      <c r="BG3" s="5">
        <f>_xlfn.POISSON.DIST(3,K3,FALSE) * _xlfn.POISSON.DIST(6,L3,FALSE)</f>
        <v>9.0816917557200564E-6</v>
      </c>
      <c r="BH3" s="5">
        <f>_xlfn.POISSON.DIST(4,K3,FALSE) * _xlfn.POISSON.DIST(6,L3,FALSE)</f>
        <v>3.855151013774028E-6</v>
      </c>
      <c r="BI3" s="5">
        <f>_xlfn.POISSON.DIST(5,K3,FALSE) * _xlfn.POISSON.DIST(6,L3,FALSE)</f>
        <v>1.3092000687772338E-6</v>
      </c>
      <c r="BJ3" s="8">
        <f>SUM(N3,Q3,T3,W3,X3,Y3,AD3,AE3,AF3,AG3,AM3,AN3,AO3,AP3,AQ3,AX3,AY3,AZ3,BA3,BB3,BC3)</f>
        <v>0.62190792600132594</v>
      </c>
      <c r="BK3" s="8">
        <f>SUM(M3,P3,S3,V3,AC3,AL3,AY3)</f>
        <v>0.23649965110213991</v>
      </c>
      <c r="BL3" s="8">
        <f>SUM(O3,R3,U3,AA3,AB3,AH3,AI3,AJ3,AK3,AR3,AS3,AT3,AU3,AV3,BD3,BE3,BF3,BG3,BH3,BI3)</f>
        <v>0.13722249016633248</v>
      </c>
      <c r="BM3" s="8">
        <f>SUM(S3:BI3)</f>
        <v>0.41820708327483486</v>
      </c>
      <c r="BN3" s="8">
        <f>SUM(M3:R3)</f>
        <v>0.57992386742382973</v>
      </c>
    </row>
    <row r="4" spans="1:88" x14ac:dyDescent="0.25">
      <c r="A4" t="s">
        <v>80</v>
      </c>
      <c r="B4" t="s">
        <v>369</v>
      </c>
      <c r="C4" t="s">
        <v>81</v>
      </c>
      <c r="D4" s="11">
        <v>44230</v>
      </c>
      <c r="E4">
        <f>VLOOKUP(A4,home!$A$2:$E$405,3,FALSE)</f>
        <v>1.22509960159363</v>
      </c>
      <c r="F4">
        <f>VLOOKUP(B4,home!$B$2:$E$405,3,FALSE)</f>
        <v>0.93</v>
      </c>
      <c r="G4">
        <f>VLOOKUP(C4,away!$B$2:$E$405,4,FALSE)</f>
        <v>1.01</v>
      </c>
      <c r="H4">
        <f>VLOOKUP(A4,away!$A$2:$E$405,3,FALSE)</f>
        <v>1.02988047808765</v>
      </c>
      <c r="I4">
        <f>VLOOKUP(C4,away!$B$2:$E$405,3,FALSE)</f>
        <v>0.86</v>
      </c>
      <c r="J4">
        <f>VLOOKUP(B4,home!$B$2:$E$405,4,FALSE)</f>
        <v>0.92</v>
      </c>
      <c r="K4" s="3">
        <f t="shared" si="0"/>
        <v>1.1507360557768966</v>
      </c>
      <c r="L4" s="3">
        <f t="shared" si="1"/>
        <v>0.81484143426294875</v>
      </c>
      <c r="M4" s="5">
        <f t="shared" ref="M4:M8" si="2">_xlfn.POISSON.DIST(0,K4,FALSE) * _xlfn.POISSON.DIST(0,L4,FALSE)</f>
        <v>0.14007497135339683</v>
      </c>
      <c r="N4" s="5">
        <f t="shared" ref="N4:N8" si="3">_xlfn.POISSON.DIST(1,K4,FALSE) * _xlfn.POISSON.DIST(0,L4,FALSE)</f>
        <v>0.16118932004826966</v>
      </c>
      <c r="O4" s="5">
        <f t="shared" ref="O4:O8" si="4">_xlfn.POISSON.DIST(0,K4,FALSE) * _xlfn.POISSON.DIST(1,L4,FALSE)</f>
        <v>0.11413889056194333</v>
      </c>
      <c r="P4" s="5">
        <f t="shared" ref="P4:P8" si="5">_xlfn.POISSON.DIST(1,K4,FALSE) * _xlfn.POISSON.DIST(1,L4,FALSE)</f>
        <v>0.13134373673600153</v>
      </c>
      <c r="Q4" s="5">
        <f t="shared" ref="Q4:Q8" si="6">_xlfn.POISSON.DIST(2,K4,FALSE) * _xlfn.POISSON.DIST(0,L4,FALSE)</f>
        <v>9.2743181192852839E-2</v>
      </c>
      <c r="R4" s="5">
        <f t="shared" ref="R4:R8" si="7">_xlfn.POISSON.DIST(0,K4,FALSE) * _xlfn.POISSON.DIST(2,L4,FALSE)</f>
        <v>4.6502548645337823E-2</v>
      </c>
      <c r="S4" s="5">
        <f t="shared" ref="S4:S8" si="8">_xlfn.POISSON.DIST(2,K4,FALSE) * _xlfn.POISSON.DIST(2,L4,FALSE)</f>
        <v>3.0789185628767458E-2</v>
      </c>
      <c r="T4" s="5">
        <f t="shared" ref="T4:T8" si="9">_xlfn.POISSON.DIST(2,K4,FALSE) * _xlfn.POISSON.DIST(1,L4,FALSE)</f>
        <v>7.5570986781292732E-2</v>
      </c>
      <c r="U4" s="5">
        <f t="shared" ref="U4:U8" si="10">_xlfn.POISSON.DIST(1,K4,FALSE) * _xlfn.POISSON.DIST(2,L4,FALSE)</f>
        <v>5.3512159411709323E-2</v>
      </c>
      <c r="V4" s="5">
        <f t="shared" ref="V4:V8" si="11">_xlfn.POISSON.DIST(3,K4,FALSE) * _xlfn.POISSON.DIST(3,L4,FALSE)</f>
        <v>3.207779577265047E-3</v>
      </c>
      <c r="W4" s="5">
        <f t="shared" ref="W4:W8" si="12">_xlfn.POISSON.DIST(3,K4,FALSE) * _xlfn.POISSON.DIST(0,L4,FALSE)</f>
        <v>3.5574307508688514E-2</v>
      </c>
      <c r="X4" s="5">
        <f t="shared" ref="X4:X8" si="13">_xlfn.POISSON.DIST(3,K4,FALSE) * _xlfn.POISSON.DIST(1,L4,FALSE)</f>
        <v>2.8987419753290937E-2</v>
      </c>
      <c r="Y4" s="5">
        <f t="shared" ref="Y4:Y8" si="14">_xlfn.POISSON.DIST(3,K4,FALSE) * _xlfn.POISSON.DIST(2,L4,FALSE)</f>
        <v>1.1810075343676859E-2</v>
      </c>
      <c r="Z4" s="5">
        <f t="shared" ref="Z4:Z8" si="15">_xlfn.POISSON.DIST(0,K4,FALSE) * _xlfn.POISSON.DIST(3,L4,FALSE)</f>
        <v>1.2630734478349873E-2</v>
      </c>
      <c r="AA4" s="5">
        <f t="shared" ref="AA4:AA8" si="16">_xlfn.POISSON.DIST(1,K4,FALSE) * _xlfn.POISSON.DIST(3,L4,FALSE)</f>
        <v>1.4534641575181593E-2</v>
      </c>
      <c r="AB4" s="5">
        <f t="shared" ref="AB4:AB8" si="17">_xlfn.POISSON.DIST(2,K4,FALSE) * _xlfn.POISSON.DIST(3,L4,FALSE)</f>
        <v>8.3627680591776832E-3</v>
      </c>
      <c r="AC4" s="5">
        <f t="shared" ref="AC4:AC8" si="18">_xlfn.POISSON.DIST(4,K4,FALSE) * _xlfn.POISSON.DIST(4,L4,FALSE)</f>
        <v>1.8798939963749153E-4</v>
      </c>
      <c r="AD4" s="5">
        <f t="shared" ref="AD4:AD8" si="19">_xlfn.POISSON.DIST(4,K4,FALSE) * _xlfn.POISSON.DIST(0,L4,FALSE)</f>
        <v>1.0234159577385663E-2</v>
      </c>
      <c r="AE4" s="5">
        <f t="shared" ref="AE4:AE8" si="20">_xlfn.POISSON.DIST(4,K4,FALSE) * _xlfn.POISSON.DIST(1,L4,FALSE)</f>
        <v>8.339217268512826E-3</v>
      </c>
      <c r="AF4" s="5">
        <f t="shared" ref="AF4:AF8" si="21">_xlfn.POISSON.DIST(4,K4,FALSE) * _xlfn.POISSON.DIST(2,L4,FALSE)</f>
        <v>3.3975698798526708E-3</v>
      </c>
      <c r="AG4" s="5">
        <f t="shared" ref="AG4:AG8" si="22">_xlfn.POISSON.DIST(4,K4,FALSE) * _xlfn.POISSON.DIST(3,L4,FALSE)</f>
        <v>9.2282690463591497E-4</v>
      </c>
      <c r="AH4" s="5">
        <f t="shared" ref="AH4:AH8" si="23">_xlfn.POISSON.DIST(0,K4,FALSE) * _xlfn.POISSON.DIST(4,L4,FALSE)</f>
        <v>2.5730114495332713E-3</v>
      </c>
      <c r="AI4" s="5">
        <f t="shared" ref="AI4:AI8" si="24">_xlfn.POISSON.DIST(1,K4,FALSE) * _xlfn.POISSON.DIST(4,L4,FALSE)</f>
        <v>2.9608570469047127E-3</v>
      </c>
      <c r="AJ4" s="5">
        <f t="shared" ref="AJ4:AJ8" si="25">_xlfn.POISSON.DIST(2,K4,FALSE) * _xlfn.POISSON.DIST(4,L4,FALSE)</f>
        <v>1.7035824799371793E-3</v>
      </c>
      <c r="AK4" s="5">
        <f t="shared" ref="AK4:AK8" si="26">_xlfn.POISSON.DIST(3,K4,FALSE) * _xlfn.POISSON.DIST(4,L4,FALSE)</f>
        <v>6.5345792788451139E-4</v>
      </c>
      <c r="AL4" s="5">
        <f t="shared" ref="AL4:AL8" si="27">_xlfn.POISSON.DIST(5,K4,FALSE) * _xlfn.POISSON.DIST(5,L4,FALSE)</f>
        <v>7.050861399886165E-6</v>
      </c>
      <c r="AM4" s="5">
        <f t="shared" ref="AM4:AM8" si="28">_xlfn.POISSON.DIST(5,K4,FALSE) * _xlfn.POISSON.DIST(0,L4,FALSE)</f>
        <v>2.3553632852544239E-3</v>
      </c>
      <c r="AN4" s="5">
        <f t="shared" ref="AN4:AN8" si="29">_xlfn.POISSON.DIST(5,K4,FALSE) * _xlfn.POISSON.DIST(1,L4,FALSE)</f>
        <v>1.9192475975670054E-3</v>
      </c>
      <c r="AO4" s="5">
        <f t="shared" ref="AO4:AO8" si="30">_xlfn.POISSON.DIST(5,K4,FALSE) * _xlfn.POISSON.DIST(2,L4,FALSE)</f>
        <v>7.8194123255360872E-4</v>
      </c>
      <c r="AP4" s="5">
        <f t="shared" ref="AP4:AP8" si="31">_xlfn.POISSON.DIST(5,K4,FALSE) * _xlfn.POISSON.DIST(3,L4,FALSE)</f>
        <v>2.1238603848110685E-4</v>
      </c>
      <c r="AQ4" s="5">
        <f t="shared" ref="AQ4:AQ8" si="32">_xlfn.POISSON.DIST(5,K4,FALSE) * _xlfn.POISSON.DIST(4,L4,FALSE)</f>
        <v>4.3265236053342719E-5</v>
      </c>
      <c r="AR4" s="5">
        <f t="shared" ref="AR4:AR8" si="33">_xlfn.POISSON.DIST(0,K4,FALSE) * _xlfn.POISSON.DIST(5,L4,FALSE)</f>
        <v>4.1931926798253598E-4</v>
      </c>
      <c r="AS4" s="5">
        <f t="shared" ref="AS4:AS8" si="34">_xlfn.POISSON.DIST(1,K4,FALSE) * _xlfn.POISSON.DIST(5,L4,FALSE)</f>
        <v>4.8252580054947906E-4</v>
      </c>
      <c r="AT4" s="5">
        <f t="shared" ref="AT4:AT8" si="35">_xlfn.POISSON.DIST(2,K4,FALSE) * _xlfn.POISSON.DIST(5,L4,FALSE)</f>
        <v>2.7762991826744851E-4</v>
      </c>
      <c r="AU4" s="5">
        <f t="shared" ref="AU4:AU8" si="36">_xlfn.POISSON.DIST(3,K4,FALSE) * _xlfn.POISSON.DIST(5,L4,FALSE)</f>
        <v>1.0649291903758197E-4</v>
      </c>
      <c r="AV4" s="5">
        <f t="shared" ref="AV4:AV8" si="37">_xlfn.POISSON.DIST(4,K4,FALSE) * _xlfn.POISSON.DIST(5,L4,FALSE)</f>
        <v>3.0636310405368858E-5</v>
      </c>
      <c r="AW4" s="5">
        <f t="shared" ref="AW4:AW8" si="38">_xlfn.POISSON.DIST(6,K4,FALSE) * _xlfn.POISSON.DIST(6,L4,FALSE)</f>
        <v>1.836489723484993E-7</v>
      </c>
      <c r="AX4" s="5">
        <f t="shared" ref="AX4:AX8" si="39">_xlfn.POISSON.DIST(6,K4,FALSE) * _xlfn.POISSON.DIST(0,L4,FALSE)</f>
        <v>4.517335761325656E-4</v>
      </c>
      <c r="AY4" s="5">
        <f t="shared" ref="AY4:AY8" si="40">_xlfn.POISSON.DIST(6,K4,FALSE) * _xlfn.POISSON.DIST(1,L4,FALSE)</f>
        <v>3.6809123508059071E-4</v>
      </c>
      <c r="AZ4" s="5">
        <f t="shared" ref="AZ4:AZ8" si="41">_xlfn.POISSON.DIST(6,K4,FALSE) * _xlfn.POISSON.DIST(2,L4,FALSE)</f>
        <v>1.4996799496634438E-4</v>
      </c>
      <c r="BA4" s="5">
        <f t="shared" ref="BA4:BA8" si="42">_xlfn.POISSON.DIST(6,K4,FALSE) * _xlfn.POISSON.DIST(3,L4,FALSE)</f>
        <v>4.0733378703971581E-5</v>
      </c>
      <c r="BB4" s="5">
        <f t="shared" ref="BB4:BB8" si="43">_xlfn.POISSON.DIST(6,K4,FALSE) * _xlfn.POISSON.DIST(4,L4,FALSE)</f>
        <v>8.2978111813800122E-6</v>
      </c>
      <c r="BC4" s="5">
        <f t="shared" ref="BC4:BC8" si="44">_xlfn.POISSON.DIST(6,K4,FALSE) * _xlfn.POISSON.DIST(5,L4,FALSE)</f>
        <v>1.3522800728557647E-6</v>
      </c>
      <c r="BD4" s="5">
        <f t="shared" ref="BD4:BD8" si="45">_xlfn.POISSON.DIST(0,K4,FALSE) * _xlfn.POISSON.DIST(6,L4,FALSE)</f>
        <v>5.6946452289496552E-5</v>
      </c>
      <c r="BE4" s="5">
        <f t="shared" ref="BE4:BE8" si="46">_xlfn.POISSON.DIST(1,K4,FALSE) * _xlfn.POISSON.DIST(6,L4,FALSE)</f>
        <v>6.5530335898102496E-5</v>
      </c>
      <c r="BF4" s="5">
        <f t="shared" ref="BF4:BF8" si="47">_xlfn.POISSON.DIST(2,K4,FALSE) * _xlfn.POISSON.DIST(6,L4,FALSE)</f>
        <v>3.7704060132558821E-5</v>
      </c>
      <c r="BG4" s="5">
        <f t="shared" ref="BG4:BG8" si="48">_xlfn.POISSON.DIST(3,K4,FALSE) * _xlfn.POISSON.DIST(6,L4,FALSE)</f>
        <v>1.4462473814571892E-5</v>
      </c>
      <c r="BH4" s="5">
        <f t="shared" ref="BH4:BH8" si="49">_xlfn.POISSON.DIST(4,K4,FALSE) * _xlfn.POISSON.DIST(6,L4,FALSE)</f>
        <v>4.1606225185392756E-6</v>
      </c>
      <c r="BI4" s="5">
        <f t="shared" ref="BI4:BI8" si="50">_xlfn.POISSON.DIST(5,K4,FALSE) * _xlfn.POISSON.DIST(6,L4,FALSE)</f>
        <v>9.5755566931208396E-7</v>
      </c>
      <c r="BJ4" s="8">
        <f t="shared" ref="BJ4:BJ8" si="51">SUM(N4,Q4,T4,W4,X4,Y4,AD4,AE4,AF4,AG4,AM4,AN4,AO4,AP4,AQ4,AX4,AY4,AZ4,BA4,BB4,BC4)</f>
        <v>0.43510144392450584</v>
      </c>
      <c r="BK4" s="8">
        <f t="shared" ref="BK4:BK8" si="52">SUM(M4,P4,S4,V4,AC4,AL4,AY4)</f>
        <v>0.30597880479154888</v>
      </c>
      <c r="BL4" s="8">
        <f t="shared" ref="BL4:BL8" si="53">SUM(O4,R4,U4,AA4,AB4,AH4,AI4,AJ4,AK4,AR4,AS4,AT4,AU4,AV4,BD4,BE4,BF4,BG4,BH4,BI4)</f>
        <v>0.24643828287417435</v>
      </c>
      <c r="BM4" s="8">
        <f t="shared" ref="BM4:BM8" si="54">SUM(S4:BI4)</f>
        <v>0.31378870994466873</v>
      </c>
      <c r="BN4" s="8">
        <f t="shared" ref="BN4:BN8" si="55">SUM(M4:R4)</f>
        <v>0.68599264853780206</v>
      </c>
    </row>
    <row r="5" spans="1:88" x14ac:dyDescent="0.25">
      <c r="A5" t="s">
        <v>80</v>
      </c>
      <c r="B5" t="s">
        <v>96</v>
      </c>
      <c r="C5" t="s">
        <v>82</v>
      </c>
      <c r="D5" s="11">
        <v>44230</v>
      </c>
      <c r="E5">
        <f>VLOOKUP(A5,home!$A$2:$E$405,3,FALSE)</f>
        <v>1.22509960159363</v>
      </c>
      <c r="F5">
        <f>VLOOKUP(B5,home!$B$2:$E$405,3,FALSE)</f>
        <v>1.05</v>
      </c>
      <c r="G5">
        <f>VLOOKUP(C5,away!$B$2:$E$405,4,FALSE)</f>
        <v>0.7</v>
      </c>
      <c r="H5">
        <f>VLOOKUP(A5,away!$A$2:$E$405,3,FALSE)</f>
        <v>1.02988047808765</v>
      </c>
      <c r="I5">
        <f>VLOOKUP(C5,away!$B$2:$E$405,3,FALSE)</f>
        <v>0.57999999999999996</v>
      </c>
      <c r="J5">
        <f>VLOOKUP(B5,home!$B$2:$E$405,4,FALSE)</f>
        <v>0.97</v>
      </c>
      <c r="K5" s="3">
        <f t="shared" si="0"/>
        <v>0.90044820717131802</v>
      </c>
      <c r="L5" s="3">
        <f t="shared" si="1"/>
        <v>0.57941075697211186</v>
      </c>
      <c r="M5" s="5">
        <f t="shared" si="2"/>
        <v>0.22766979572427151</v>
      </c>
      <c r="N5" s="5">
        <f t="shared" si="3"/>
        <v>0.20500485938698051</v>
      </c>
      <c r="O5" s="5">
        <f t="shared" si="4"/>
        <v>0.13191432868028621</v>
      </c>
      <c r="P5" s="5">
        <f t="shared" si="5"/>
        <v>0.11878202076037171</v>
      </c>
      <c r="Q5" s="5">
        <f t="shared" si="6"/>
        <v>9.2298129048207375E-2</v>
      </c>
      <c r="R5" s="5">
        <f t="shared" si="7"/>
        <v>3.8216290518056299E-2</v>
      </c>
      <c r="S5" s="5">
        <f t="shared" si="8"/>
        <v>1.5493017432365997E-2</v>
      </c>
      <c r="T5" s="5">
        <f t="shared" si="9"/>
        <v>5.3478528818931496E-2</v>
      </c>
      <c r="U5" s="5">
        <f t="shared" si="10"/>
        <v>3.4411790281722039E-2</v>
      </c>
      <c r="V5" s="5">
        <f t="shared" si="11"/>
        <v>8.98129148663501E-4</v>
      </c>
      <c r="W5" s="5">
        <f t="shared" si="12"/>
        <v>2.7703228275575087E-2</v>
      </c>
      <c r="X5" s="5">
        <f t="shared" si="13"/>
        <v>1.6051548465722175E-2</v>
      </c>
      <c r="Y5" s="5">
        <f t="shared" si="14"/>
        <v>4.6502199235493123E-3</v>
      </c>
      <c r="Z5" s="5">
        <f t="shared" si="15"/>
        <v>7.3809766059110471E-3</v>
      </c>
      <c r="AA5" s="5">
        <f t="shared" si="16"/>
        <v>6.6461871519660426E-3</v>
      </c>
      <c r="AB5" s="5">
        <f t="shared" si="17"/>
        <v>2.9922736527564354E-3</v>
      </c>
      <c r="AC5" s="5">
        <f t="shared" si="18"/>
        <v>2.9286272593456986E-5</v>
      </c>
      <c r="AD5" s="5">
        <f t="shared" si="19"/>
        <v>6.2363305583998368E-3</v>
      </c>
      <c r="AE5" s="5">
        <f t="shared" si="20"/>
        <v>3.6133970095707621E-3</v>
      </c>
      <c r="AF5" s="5">
        <f t="shared" si="21"/>
        <v>1.0468205482780802E-3</v>
      </c>
      <c r="AG5" s="5">
        <f t="shared" si="22"/>
        <v>2.0217969543058788E-4</v>
      </c>
      <c r="AH5" s="5">
        <f t="shared" si="23"/>
        <v>1.0691543106060922E-3</v>
      </c>
      <c r="AI5" s="5">
        <f t="shared" si="24"/>
        <v>9.6271808217474216E-4</v>
      </c>
      <c r="AJ5" s="5">
        <f t="shared" si="25"/>
        <v>4.3343888555282808E-4</v>
      </c>
      <c r="AK5" s="5">
        <f t="shared" si="26"/>
        <v>1.3009642247145938E-4</v>
      </c>
      <c r="AL5" s="5">
        <f t="shared" si="27"/>
        <v>6.1118035058157827E-7</v>
      </c>
      <c r="AM5" s="5">
        <f t="shared" si="28"/>
        <v>1.1230985341277677E-3</v>
      </c>
      <c r="AN5" s="5">
        <f t="shared" si="29"/>
        <v>6.507353718132391E-4</v>
      </c>
      <c r="AO5" s="5">
        <f t="shared" si="30"/>
        <v>1.8852153718541874E-4</v>
      </c>
      <c r="AP5" s="5">
        <f t="shared" si="31"/>
        <v>3.64104688553832E-5</v>
      </c>
      <c r="AQ5" s="5">
        <f t="shared" si="32"/>
        <v>5.2741543303017711E-6</v>
      </c>
      <c r="AR5" s="5">
        <f t="shared" si="33"/>
        <v>1.2389590168565448E-4</v>
      </c>
      <c r="AS5" s="5">
        <f t="shared" si="34"/>
        <v>1.1156184254872146E-4</v>
      </c>
      <c r="AT5" s="5">
        <f t="shared" si="35"/>
        <v>5.0227830555862548E-5</v>
      </c>
      <c r="AU5" s="5">
        <f t="shared" si="36"/>
        <v>1.5075853324710391E-5</v>
      </c>
      <c r="AV5" s="5">
        <f t="shared" si="37"/>
        <v>3.3937562744533058E-6</v>
      </c>
      <c r="AW5" s="5">
        <f t="shared" si="38"/>
        <v>8.8575206596128057E-9</v>
      </c>
      <c r="AX5" s="5">
        <f t="shared" si="39"/>
        <v>1.6854867692201391E-4</v>
      </c>
      <c r="AY5" s="5">
        <f t="shared" si="40"/>
        <v>9.7658916482031995E-5</v>
      </c>
      <c r="AZ5" s="5">
        <f t="shared" si="41"/>
        <v>2.8292313361965201E-5</v>
      </c>
      <c r="BA5" s="5">
        <f t="shared" si="42"/>
        <v>5.4642902338494842E-6</v>
      </c>
      <c r="BB5" s="5">
        <f t="shared" si="43"/>
        <v>7.9151713517751192E-7</v>
      </c>
      <c r="BC5" s="5">
        <f t="shared" si="44"/>
        <v>9.1722708489919932E-8</v>
      </c>
      <c r="BD5" s="5">
        <f t="shared" si="45"/>
        <v>1.1964436363571231E-5</v>
      </c>
      <c r="BE5" s="5">
        <f t="shared" si="46"/>
        <v>1.0773355273393038E-5</v>
      </c>
      <c r="BF5" s="5">
        <f t="shared" si="47"/>
        <v>4.850424220573213E-6</v>
      </c>
      <c r="BG5" s="5">
        <f t="shared" si="48"/>
        <v>1.4558519311451623E-6</v>
      </c>
      <c r="BH5" s="5">
        <f t="shared" si="49"/>
        <v>3.2772981532664058E-7</v>
      </c>
      <c r="BI5" s="5">
        <f t="shared" si="50"/>
        <v>5.9020744929492135E-8</v>
      </c>
      <c r="BJ5" s="8">
        <f t="shared" si="51"/>
        <v>0.4125901292338009</v>
      </c>
      <c r="BK5" s="8">
        <f t="shared" si="52"/>
        <v>0.36297051943509884</v>
      </c>
      <c r="BL5" s="8">
        <f t="shared" si="53"/>
        <v>0.21710986398833049</v>
      </c>
      <c r="BM5" s="8">
        <f t="shared" si="54"/>
        <v>0.18606841508600619</v>
      </c>
      <c r="BN5" s="8">
        <f t="shared" si="55"/>
        <v>0.81388542411817355</v>
      </c>
    </row>
    <row r="6" spans="1:88" x14ac:dyDescent="0.25">
      <c r="A6" t="s">
        <v>80</v>
      </c>
      <c r="B6" t="s">
        <v>94</v>
      </c>
      <c r="C6" t="s">
        <v>88</v>
      </c>
      <c r="D6" s="11">
        <v>44230</v>
      </c>
      <c r="E6">
        <f>VLOOKUP(A6,home!$A$2:$E$405,3,FALSE)</f>
        <v>1.22509960159363</v>
      </c>
      <c r="F6">
        <f>VLOOKUP(B6,home!$B$2:$E$405,3,FALSE)</f>
        <v>0.74</v>
      </c>
      <c r="G6">
        <f>VLOOKUP(C6,away!$B$2:$E$405,4,FALSE)</f>
        <v>1.2</v>
      </c>
      <c r="H6">
        <f>VLOOKUP(A6,away!$A$2:$E$405,3,FALSE)</f>
        <v>1.02988047808765</v>
      </c>
      <c r="I6">
        <f>VLOOKUP(C6,away!$B$2:$E$405,3,FALSE)</f>
        <v>0.97</v>
      </c>
      <c r="J6">
        <f>VLOOKUP(B6,home!$B$2:$E$405,4,FALSE)</f>
        <v>0.88</v>
      </c>
      <c r="K6" s="3">
        <f t="shared" si="0"/>
        <v>1.0878884462151432</v>
      </c>
      <c r="L6" s="3">
        <f t="shared" si="1"/>
        <v>0.87910597609561802</v>
      </c>
      <c r="M6" s="5">
        <f t="shared" si="2"/>
        <v>0.13987663515380269</v>
      </c>
      <c r="N6" s="5">
        <f t="shared" si="3"/>
        <v>0.15217017527927287</v>
      </c>
      <c r="O6" s="5">
        <f t="shared" si="4"/>
        <v>0.12296638587985435</v>
      </c>
      <c r="P6" s="5">
        <f t="shared" si="5"/>
        <v>0.13377371047152647</v>
      </c>
      <c r="Q6" s="5">
        <f t="shared" si="6"/>
        <v>8.2772087772427089E-2</v>
      </c>
      <c r="R6" s="5">
        <f t="shared" si="7"/>
        <v>5.4050242342929877E-2</v>
      </c>
      <c r="S6" s="5">
        <f t="shared" si="8"/>
        <v>3.1984265266394786E-2</v>
      </c>
      <c r="T6" s="5">
        <f t="shared" si="9"/>
        <v>7.2765437014651685E-2</v>
      </c>
      <c r="U6" s="5">
        <f t="shared" si="10"/>
        <v>5.8800634160001926E-2</v>
      </c>
      <c r="V6" s="5">
        <f t="shared" si="11"/>
        <v>3.398751920605343E-3</v>
      </c>
      <c r="W6" s="5">
        <f t="shared" si="12"/>
        <v>3.0015599318909722E-2</v>
      </c>
      <c r="X6" s="5">
        <f t="shared" si="13"/>
        <v>2.63868927373451E-2</v>
      </c>
      <c r="Y6" s="5">
        <f t="shared" si="14"/>
        <v>1.1598437547997066E-2</v>
      </c>
      <c r="Z6" s="5">
        <f t="shared" si="15"/>
        <v>1.5838630351028692E-2</v>
      </c>
      <c r="AA6" s="5">
        <f t="shared" si="16"/>
        <v>1.7230662962756611E-2</v>
      </c>
      <c r="AB6" s="5">
        <f t="shared" si="17"/>
        <v>9.3725195789050534E-3</v>
      </c>
      <c r="AC6" s="5">
        <f t="shared" si="18"/>
        <v>2.0315386076258995E-4</v>
      </c>
      <c r="AD6" s="5">
        <f t="shared" si="19"/>
        <v>8.1634059263162514E-3</v>
      </c>
      <c r="AE6" s="5">
        <f t="shared" si="20"/>
        <v>7.1764989351190012E-3</v>
      </c>
      <c r="AF6" s="5">
        <f t="shared" si="21"/>
        <v>3.1544515506534759E-3</v>
      </c>
      <c r="AG6" s="5">
        <f t="shared" si="22"/>
        <v>9.2436573649452001E-4</v>
      </c>
      <c r="AH6" s="5">
        <f t="shared" si="23"/>
        <v>3.4809586486896902E-3</v>
      </c>
      <c r="AI6" s="5">
        <f t="shared" si="24"/>
        <v>3.7868946956621913E-3</v>
      </c>
      <c r="AJ6" s="5">
        <f t="shared" si="25"/>
        <v>2.0598594932221548E-3</v>
      </c>
      <c r="AK6" s="5">
        <f t="shared" si="26"/>
        <v>7.4696578116765415E-4</v>
      </c>
      <c r="AL6" s="5">
        <f t="shared" si="27"/>
        <v>7.771604091260898E-6</v>
      </c>
      <c r="AM6" s="5">
        <f t="shared" si="28"/>
        <v>1.7761749978007359E-3</v>
      </c>
      <c r="AN6" s="5">
        <f t="shared" si="29"/>
        <v>1.5614460551582484E-3</v>
      </c>
      <c r="AO6" s="5">
        <f t="shared" si="30"/>
        <v>6.8633827922027189E-4</v>
      </c>
      <c r="AP6" s="5">
        <f t="shared" si="31"/>
        <v>2.01121360961908E-4</v>
      </c>
      <c r="AQ6" s="5">
        <f t="shared" si="32"/>
        <v>4.4201747585524314E-5</v>
      </c>
      <c r="AR6" s="5">
        <f t="shared" si="33"/>
        <v>6.1202631012096688E-4</v>
      </c>
      <c r="AS6" s="5">
        <f t="shared" si="34"/>
        <v>6.6581635156028605E-4</v>
      </c>
      <c r="AT6" s="5">
        <f t="shared" si="35"/>
        <v>3.6216695808177757E-4</v>
      </c>
      <c r="AU6" s="5">
        <f t="shared" si="36"/>
        <v>1.3133241643268332E-4</v>
      </c>
      <c r="AV6" s="5">
        <f t="shared" si="37"/>
        <v>3.5718754612657997E-5</v>
      </c>
      <c r="AW6" s="5">
        <f t="shared" si="38"/>
        <v>2.0645897374348692E-7</v>
      </c>
      <c r="AX6" s="5">
        <f t="shared" si="39"/>
        <v>3.2204670976060455E-4</v>
      </c>
      <c r="AY6" s="5">
        <f t="shared" si="40"/>
        <v>2.831131871324785E-4</v>
      </c>
      <c r="AZ6" s="5">
        <f t="shared" si="41"/>
        <v>1.2444324735981941E-4</v>
      </c>
      <c r="BA6" s="5">
        <f t="shared" si="42"/>
        <v>3.6466267479587497E-5</v>
      </c>
      <c r="BB6" s="5">
        <f t="shared" si="43"/>
        <v>8.0144284168016646E-6</v>
      </c>
      <c r="BC6" s="5">
        <f t="shared" si="44"/>
        <v>1.4091063832401776E-6</v>
      </c>
      <c r="BD6" s="5">
        <f t="shared" si="45"/>
        <v>8.9672664459181935E-5</v>
      </c>
      <c r="BE6" s="5">
        <f t="shared" si="46"/>
        <v>9.7553855606471326E-5</v>
      </c>
      <c r="BF6" s="5">
        <f t="shared" si="47"/>
        <v>5.3063856199010267E-5</v>
      </c>
      <c r="BG6" s="5">
        <f t="shared" si="48"/>
        <v>1.9242518690175029E-5</v>
      </c>
      <c r="BH6" s="5">
        <f t="shared" si="49"/>
        <v>5.2334284397800903E-6</v>
      </c>
      <c r="BI6" s="5">
        <f t="shared" si="50"/>
        <v>1.1386772667461008E-6</v>
      </c>
      <c r="BJ6" s="8">
        <f t="shared" si="51"/>
        <v>0.40017212720644602</v>
      </c>
      <c r="BK6" s="8">
        <f t="shared" si="52"/>
        <v>0.30952740146431568</v>
      </c>
      <c r="BL6" s="8">
        <f t="shared" si="53"/>
        <v>0.27456808933465932</v>
      </c>
      <c r="BM6" s="8">
        <f t="shared" si="54"/>
        <v>0.31421410472847755</v>
      </c>
      <c r="BN6" s="8">
        <f t="shared" si="55"/>
        <v>0.68560923689981335</v>
      </c>
    </row>
    <row r="7" spans="1:88" x14ac:dyDescent="0.25">
      <c r="A7" t="s">
        <v>80</v>
      </c>
      <c r="B7" t="s">
        <v>93</v>
      </c>
      <c r="C7" t="s">
        <v>86</v>
      </c>
      <c r="D7" s="11">
        <v>44230</v>
      </c>
      <c r="E7">
        <f>VLOOKUP(A7,home!$A$2:$E$405,3,FALSE)</f>
        <v>1.22509960159363</v>
      </c>
      <c r="F7">
        <f>VLOOKUP(B7,home!$B$2:$E$405,3,FALSE)</f>
        <v>0.74</v>
      </c>
      <c r="G7">
        <f>VLOOKUP(C7,away!$B$2:$E$405,4,FALSE)</f>
        <v>0.93</v>
      </c>
      <c r="H7">
        <f>VLOOKUP(A7,away!$A$2:$E$405,3,FALSE)</f>
        <v>1.02988047808765</v>
      </c>
      <c r="I7">
        <f>VLOOKUP(C7,away!$B$2:$E$405,3,FALSE)</f>
        <v>0.47</v>
      </c>
      <c r="J7">
        <f>VLOOKUP(B7,home!$B$2:$E$405,4,FALSE)</f>
        <v>0.97</v>
      </c>
      <c r="K7" s="3">
        <f t="shared" si="0"/>
        <v>0.84311354581673614</v>
      </c>
      <c r="L7" s="3">
        <f t="shared" si="1"/>
        <v>0.46952250996015965</v>
      </c>
      <c r="M7" s="5">
        <f t="shared" si="2"/>
        <v>0.26910973230460344</v>
      </c>
      <c r="N7" s="5">
        <f t="shared" si="3"/>
        <v>0.22689006061712685</v>
      </c>
      <c r="O7" s="5">
        <f t="shared" si="4"/>
        <v>0.12635307696636405</v>
      </c>
      <c r="P7" s="5">
        <f t="shared" si="5"/>
        <v>0.10652999074596617</v>
      </c>
      <c r="Q7" s="5">
        <f t="shared" si="6"/>
        <v>9.5647041758740003E-2</v>
      </c>
      <c r="R7" s="5">
        <f t="shared" si="7"/>
        <v>2.966280691921824E-2</v>
      </c>
      <c r="S7" s="5">
        <f t="shared" si="8"/>
        <v>1.0542761526263003E-2</v>
      </c>
      <c r="T7" s="5">
        <f t="shared" si="9"/>
        <v>4.4908439116827806E-2</v>
      </c>
      <c r="U7" s="5">
        <f t="shared" si="10"/>
        <v>2.5009114320539302E-2</v>
      </c>
      <c r="V7" s="5">
        <f t="shared" si="11"/>
        <v>4.6371843197012857E-4</v>
      </c>
      <c r="W7" s="5">
        <f t="shared" si="12"/>
        <v>2.6880438841364238E-2</v>
      </c>
      <c r="X7" s="5">
        <f t="shared" si="13"/>
        <v>1.2620971113627902E-2</v>
      </c>
      <c r="Y7" s="5">
        <f t="shared" si="14"/>
        <v>2.9629150177026215E-3</v>
      </c>
      <c r="Z7" s="5">
        <f t="shared" si="15"/>
        <v>4.6424518523916465E-3</v>
      </c>
      <c r="AA7" s="5">
        <f t="shared" si="16"/>
        <v>3.9141140425533955E-3</v>
      </c>
      <c r="AB7" s="5">
        <f t="shared" si="17"/>
        <v>1.6500212845741362E-3</v>
      </c>
      <c r="AC7" s="5">
        <f t="shared" si="18"/>
        <v>1.1472996499295196E-5</v>
      </c>
      <c r="AD7" s="5">
        <f t="shared" si="19"/>
        <v>5.6658155261631281E-3</v>
      </c>
      <c r="AE7" s="5">
        <f t="shared" si="20"/>
        <v>2.6602279268153547E-3</v>
      </c>
      <c r="AF7" s="5">
        <f t="shared" si="21"/>
        <v>6.245184466322285E-4</v>
      </c>
      <c r="AG7" s="5">
        <f t="shared" si="22"/>
        <v>9.7741822859727986E-5</v>
      </c>
      <c r="AH7" s="5">
        <f t="shared" si="23"/>
        <v>5.4493391152602951E-4</v>
      </c>
      <c r="AI7" s="5">
        <f t="shared" si="24"/>
        <v>4.5944116238249427E-4</v>
      </c>
      <c r="AJ7" s="5">
        <f t="shared" si="25"/>
        <v>1.9368053375523378E-4</v>
      </c>
      <c r="AK7" s="5">
        <f t="shared" si="26"/>
        <v>5.443156052335107E-5</v>
      </c>
      <c r="AL7" s="5">
        <f t="shared" si="27"/>
        <v>1.8166837749516993E-7</v>
      </c>
      <c r="AM7" s="5">
        <f t="shared" si="28"/>
        <v>9.5538516364138289E-4</v>
      </c>
      <c r="AN7" s="5">
        <f t="shared" si="29"/>
        <v>4.4857484001159997E-4</v>
      </c>
      <c r="AO7" s="5">
        <f t="shared" si="30"/>
        <v>1.0530799239361172E-4</v>
      </c>
      <c r="AP7" s="5">
        <f t="shared" si="31"/>
        <v>1.6481490969171325E-5</v>
      </c>
      <c r="AQ7" s="5">
        <f t="shared" si="32"/>
        <v>1.934607751932756E-6</v>
      </c>
      <c r="AR7" s="5">
        <f t="shared" si="33"/>
        <v>5.1171747580421804E-5</v>
      </c>
      <c r="AS7" s="5">
        <f t="shared" si="34"/>
        <v>4.3143593548168409E-5</v>
      </c>
      <c r="AT7" s="5">
        <f t="shared" si="35"/>
        <v>1.8187474067836166E-5</v>
      </c>
      <c r="AU7" s="5">
        <f t="shared" si="36"/>
        <v>5.1113685835944282E-6</v>
      </c>
      <c r="AV7" s="5">
        <f t="shared" si="37"/>
        <v>1.0773660226226415E-6</v>
      </c>
      <c r="AW7" s="5">
        <f t="shared" si="38"/>
        <v>1.9976496419073979E-9</v>
      </c>
      <c r="AX7" s="5">
        <f t="shared" si="39"/>
        <v>1.3424969548973145E-4</v>
      </c>
      <c r="AY7" s="5">
        <f t="shared" si="40"/>
        <v>6.3033253987725821E-5</v>
      </c>
      <c r="AZ7" s="5">
        <f t="shared" si="41"/>
        <v>1.4797765811636635E-5</v>
      </c>
      <c r="BA7" s="5">
        <f t="shared" si="42"/>
        <v>2.3159613818940906E-6</v>
      </c>
      <c r="BB7" s="5">
        <f t="shared" si="43"/>
        <v>2.7184900024942824E-7</v>
      </c>
      <c r="BC7" s="5">
        <f t="shared" si="44"/>
        <v>2.5527844985454332E-8</v>
      </c>
      <c r="BD7" s="5">
        <f t="shared" si="45"/>
        <v>4.0043812271678937E-6</v>
      </c>
      <c r="BE7" s="5">
        <f t="shared" si="46"/>
        <v>3.3761480552394957E-6</v>
      </c>
      <c r="BF7" s="5">
        <f t="shared" si="47"/>
        <v>1.4232380790276244E-6</v>
      </c>
      <c r="BG7" s="5">
        <f t="shared" si="48"/>
        <v>3.9998376778346018E-7</v>
      </c>
      <c r="BH7" s="5">
        <f t="shared" si="49"/>
        <v>8.4307933181262746E-8</v>
      </c>
      <c r="BI7" s="5">
        <f t="shared" si="50"/>
        <v>1.4216232096986989E-8</v>
      </c>
      <c r="BJ7" s="8">
        <f t="shared" si="51"/>
        <v>0.4207005483361439</v>
      </c>
      <c r="BK7" s="8">
        <f t="shared" si="52"/>
        <v>0.3867208909276672</v>
      </c>
      <c r="BL7" s="8">
        <f t="shared" si="53"/>
        <v>0.18796961452653341</v>
      </c>
      <c r="BM7" s="8">
        <f t="shared" si="54"/>
        <v>0.14577776507437926</v>
      </c>
      <c r="BN7" s="8">
        <f t="shared" si="55"/>
        <v>0.85419270931201874</v>
      </c>
    </row>
    <row r="8" spans="1:88" x14ac:dyDescent="0.25">
      <c r="A8" t="s">
        <v>80</v>
      </c>
      <c r="B8" t="s">
        <v>412</v>
      </c>
      <c r="C8" t="s">
        <v>83</v>
      </c>
      <c r="D8" s="11">
        <v>44230</v>
      </c>
      <c r="E8">
        <f>VLOOKUP(A8,home!$A$2:$E$405,3,FALSE)</f>
        <v>1.22509960159363</v>
      </c>
      <c r="F8">
        <f>VLOOKUP(B8,home!$B$2:$E$405,3,FALSE)</f>
        <v>1.28</v>
      </c>
      <c r="G8">
        <f>VLOOKUP(C8,away!$B$2:$E$405,4,FALSE)</f>
        <v>0.93</v>
      </c>
      <c r="H8">
        <f>VLOOKUP(A8,away!$A$2:$E$405,3,FALSE)</f>
        <v>1.02988047808765</v>
      </c>
      <c r="I8">
        <f>VLOOKUP(C8,away!$B$2:$E$405,3,FALSE)</f>
        <v>1.05</v>
      </c>
      <c r="J8">
        <f>VLOOKUP(B8,home!$B$2:$E$405,4,FALSE)</f>
        <v>1.06</v>
      </c>
      <c r="K8" s="3">
        <f t="shared" si="0"/>
        <v>1.4583585657370572</v>
      </c>
      <c r="L8" s="3">
        <f t="shared" si="1"/>
        <v>1.1462569721115548</v>
      </c>
      <c r="M8" s="5">
        <f t="shared" si="2"/>
        <v>7.3931555619230968E-2</v>
      </c>
      <c r="N8" s="5">
        <f t="shared" si="3"/>
        <v>0.10781871741557114</v>
      </c>
      <c r="O8" s="5">
        <f t="shared" si="4"/>
        <v>8.4744561087596704E-2</v>
      </c>
      <c r="P8" s="5">
        <f t="shared" si="5"/>
        <v>0.12358795656172394</v>
      </c>
      <c r="Q8" s="5">
        <f t="shared" si="6"/>
        <v>7.8619175044890716E-2</v>
      </c>
      <c r="R8" s="5">
        <f t="shared" si="7"/>
        <v>4.8569521997595649E-2</v>
      </c>
      <c r="S8" s="5">
        <f t="shared" si="8"/>
        <v>5.1649065406414653E-2</v>
      </c>
      <c r="T8" s="5">
        <f t="shared" si="9"/>
        <v>9.0117777536864757E-2</v>
      </c>
      <c r="U8" s="5">
        <f t="shared" si="10"/>
        <v>7.0831778438948043E-2</v>
      </c>
      <c r="V8" s="5">
        <f t="shared" si="11"/>
        <v>9.593261103969913E-3</v>
      </c>
      <c r="W8" s="5">
        <f t="shared" si="12"/>
        <v>3.8218315785965809E-2</v>
      </c>
      <c r="X8" s="5">
        <f t="shared" si="13"/>
        <v>4.380801093202441E-2</v>
      </c>
      <c r="Y8" s="5">
        <f t="shared" si="14"/>
        <v>2.5107618982586101E-2</v>
      </c>
      <c r="Z8" s="5">
        <f t="shared" si="15"/>
        <v>1.8557717740623182E-2</v>
      </c>
      <c r="AA8" s="5">
        <f t="shared" si="16"/>
        <v>2.7063806627568365E-2</v>
      </c>
      <c r="AB8" s="5">
        <f t="shared" si="17"/>
        <v>1.9734367108382837E-2</v>
      </c>
      <c r="AC8" s="5">
        <f t="shared" si="18"/>
        <v>1.0022881355196912E-3</v>
      </c>
      <c r="AD8" s="5">
        <f t="shared" si="19"/>
        <v>1.3934002048626763E-2</v>
      </c>
      <c r="AE8" s="5">
        <f t="shared" si="20"/>
        <v>1.5971946997655116E-2</v>
      </c>
      <c r="AF8" s="5">
        <f t="shared" si="21"/>
        <v>9.153977802129197E-3</v>
      </c>
      <c r="AG8" s="5">
        <f t="shared" si="22"/>
        <v>3.4976036260816667E-3</v>
      </c>
      <c r="AH8" s="5">
        <f t="shared" si="23"/>
        <v>5.3179783366669028E-3</v>
      </c>
      <c r="AI8" s="5">
        <f t="shared" si="24"/>
        <v>7.755519259682285E-3</v>
      </c>
      <c r="AJ8" s="5">
        <f t="shared" si="25"/>
        <v>5.6551639720481923E-3</v>
      </c>
      <c r="AK8" s="5">
        <f t="shared" si="26"/>
        <v>2.7490856064280259E-3</v>
      </c>
      <c r="AL8" s="5">
        <f t="shared" si="27"/>
        <v>6.7019145758495365E-5</v>
      </c>
      <c r="AM8" s="5">
        <f t="shared" si="28"/>
        <v>4.0641542485225068E-3</v>
      </c>
      <c r="AN8" s="5">
        <f t="shared" si="29"/>
        <v>4.6585651431057208E-3</v>
      </c>
      <c r="AO8" s="5">
        <f t="shared" si="30"/>
        <v>2.6699563876603984E-3</v>
      </c>
      <c r="AP8" s="5">
        <f t="shared" si="31"/>
        <v>1.0201520415298376E-3</v>
      </c>
      <c r="AQ8" s="5">
        <f t="shared" si="32"/>
        <v>2.9233909755435313E-4</v>
      </c>
      <c r="AR8" s="5">
        <f t="shared" si="33"/>
        <v>1.2191539491885276E-3</v>
      </c>
      <c r="AS8" s="5">
        <f t="shared" si="34"/>
        <v>1.7779636047512502E-3</v>
      </c>
      <c r="AT8" s="5">
        <f t="shared" si="35"/>
        <v>1.2964542262788609E-3</v>
      </c>
      <c r="AU8" s="5">
        <f t="shared" si="36"/>
        <v>6.3023170865992835E-4</v>
      </c>
      <c r="AV8" s="5">
        <f t="shared" si="37"/>
        <v>2.2977595268082709E-4</v>
      </c>
      <c r="AW8" s="5">
        <f t="shared" si="38"/>
        <v>3.1120222561975597E-6</v>
      </c>
      <c r="AX8" s="5">
        <f t="shared" si="39"/>
        <v>9.8783236013490726E-4</v>
      </c>
      <c r="AY8" s="5">
        <f t="shared" si="40"/>
        <v>1.1323097300820497E-3</v>
      </c>
      <c r="AZ8" s="5">
        <f t="shared" si="41"/>
        <v>6.489589613481513E-4</v>
      </c>
      <c r="BA8" s="5">
        <f t="shared" si="42"/>
        <v>2.4795791135319716E-4</v>
      </c>
      <c r="BB8" s="5">
        <f t="shared" si="43"/>
        <v>7.1055871169705252E-5</v>
      </c>
      <c r="BC8" s="5">
        <f t="shared" si="44"/>
        <v>1.6289657547546993E-5</v>
      </c>
      <c r="BD8" s="5">
        <f t="shared" si="45"/>
        <v>2.329106190557811E-4</v>
      </c>
      <c r="BE8" s="5">
        <f t="shared" si="46"/>
        <v>3.39667196351119E-4</v>
      </c>
      <c r="BF8" s="5">
        <f t="shared" si="47"/>
        <v>2.4767828264927273E-4</v>
      </c>
      <c r="BG8" s="5">
        <f t="shared" si="48"/>
        <v>1.204012483495369E-4</v>
      </c>
      <c r="BH8" s="5">
        <f t="shared" si="49"/>
        <v>4.3897047963995477E-5</v>
      </c>
      <c r="BI8" s="5">
        <f t="shared" si="50"/>
        <v>1.2803527181772646E-5</v>
      </c>
      <c r="BJ8" s="8">
        <f t="shared" si="51"/>
        <v>0.44205671758240395</v>
      </c>
      <c r="BK8" s="8">
        <f t="shared" si="52"/>
        <v>0.26096345570269974</v>
      </c>
      <c r="BL8" s="8">
        <f t="shared" si="53"/>
        <v>0.27857271979802783</v>
      </c>
      <c r="BM8" s="8">
        <f t="shared" si="54"/>
        <v>0.48174992538931977</v>
      </c>
      <c r="BN8" s="8">
        <f t="shared" si="55"/>
        <v>0.51727148772660914</v>
      </c>
    </row>
    <row r="9" spans="1:88" x14ac:dyDescent="0.25">
      <c r="A9" t="s">
        <v>99</v>
      </c>
      <c r="B9" t="s">
        <v>103</v>
      </c>
      <c r="C9" t="s">
        <v>115</v>
      </c>
      <c r="D9" s="11">
        <v>44230</v>
      </c>
      <c r="E9">
        <f>VLOOKUP(A9,home!$A$2:$E$405,3,FALSE)</f>
        <v>1.33603238866397</v>
      </c>
      <c r="F9">
        <f>VLOOKUP(B9,home!$B$2:$E$405,3,FALSE)</f>
        <v>1</v>
      </c>
      <c r="G9">
        <f>VLOOKUP(C9,away!$B$2:$E$405,4,FALSE)</f>
        <v>1.18</v>
      </c>
      <c r="H9">
        <f>VLOOKUP(A9,away!$A$2:$E$405,3,FALSE)</f>
        <v>1.24696356275304</v>
      </c>
      <c r="I9">
        <f>VLOOKUP(C9,away!$B$2:$E$405,3,FALSE)</f>
        <v>0.89</v>
      </c>
      <c r="J9">
        <f>VLOOKUP(B9,home!$B$2:$E$405,4,FALSE)</f>
        <v>1.07</v>
      </c>
      <c r="K9" s="3">
        <f t="shared" ref="K9:K17" si="56">E9*F9*G9</f>
        <v>1.5765182186234845</v>
      </c>
      <c r="L9" s="3">
        <f t="shared" ref="L9:L17" si="57">H9*I9*J9</f>
        <v>1.1874834008097201</v>
      </c>
      <c r="M9" s="5">
        <f t="shared" ref="M9:M19" si="58">_xlfn.POISSON.DIST(0,K9,FALSE) * _xlfn.POISSON.DIST(0,L9,FALSE)</f>
        <v>6.3039004858371092E-2</v>
      </c>
      <c r="N9" s="5">
        <f t="shared" ref="N9:N19" si="59">_xlfn.POISSON.DIST(1,K9,FALSE) * _xlfn.POISSON.DIST(0,L9,FALSE)</f>
        <v>9.9382139643116388E-2</v>
      </c>
      <c r="O9" s="5">
        <f t="shared" ref="O9:O19" si="60">_xlfn.POISSON.DIST(0,K9,FALSE) * _xlfn.POISSON.DIST(1,L9,FALSE)</f>
        <v>7.4857771872878981E-2</v>
      </c>
      <c r="P9" s="5">
        <f t="shared" ref="P9:P19" si="61">_xlfn.POISSON.DIST(1,K9,FALSE) * _xlfn.POISSON.DIST(1,L9,FALSE)</f>
        <v>0.11801464116315435</v>
      </c>
      <c r="Q9" s="5">
        <f t="shared" ref="Q9:Q19" si="62">_xlfn.POISSON.DIST(2,K9,FALSE) * _xlfn.POISSON.DIST(0,L9,FALSE)</f>
        <v>7.8338876876578131E-2</v>
      </c>
      <c r="R9" s="5">
        <f t="shared" ref="R9:R19" si="63">_xlfn.POISSON.DIST(0,K9,FALSE) * _xlfn.POISSON.DIST(2,L9,FALSE)</f>
        <v>4.4446180760322279E-2</v>
      </c>
      <c r="S9" s="5">
        <f t="shared" ref="S9:S19" si="64">_xlfn.POISSON.DIST(2,K9,FALSE) * _xlfn.POISSON.DIST(2,L9,FALSE)</f>
        <v>5.523348425375179E-2</v>
      </c>
      <c r="T9" s="5">
        <f t="shared" ref="T9:T19" si="65">_xlfn.POISSON.DIST(2,K9,FALSE) * _xlfn.POISSON.DIST(1,L9,FALSE)</f>
        <v>9.3026115929012942E-2</v>
      </c>
      <c r="U9" s="5">
        <f t="shared" ref="U9:U19" si="66">_xlfn.POISSON.DIST(1,K9,FALSE) * _xlfn.POISSON.DIST(2,L9,FALSE)</f>
        <v>7.0070213716880672E-2</v>
      </c>
      <c r="V9" s="5">
        <f t="shared" ref="V9:V19" si="67">_xlfn.POISSON.DIST(3,K9,FALSE) * _xlfn.POISSON.DIST(3,L9,FALSE)</f>
        <v>1.1489112246267157E-2</v>
      </c>
      <c r="W9" s="5">
        <f t="shared" ref="W9:W19" si="68">_xlfn.POISSON.DIST(3,K9,FALSE) * _xlfn.POISSON.DIST(0,L9,FALSE)</f>
        <v>4.1167555540809149E-2</v>
      </c>
      <c r="X9" s="5">
        <f t="shared" ref="X9:X19" si="69">_xlfn.POISSON.DIST(3,K9,FALSE) * _xlfn.POISSON.DIST(1,L9,FALSE)</f>
        <v>4.8885788856623077E-2</v>
      </c>
      <c r="Y9" s="5">
        <f t="shared" ref="Y9:Y19" si="70">_xlfn.POISSON.DIST(3,K9,FALSE) * _xlfn.POISSON.DIST(2,L9,FALSE)</f>
        <v>2.9025531401364355E-2</v>
      </c>
      <c r="Z9" s="5">
        <f t="shared" ref="Z9:Z19" si="71">_xlfn.POISSON.DIST(0,K9,FALSE) * _xlfn.POISSON.DIST(3,L9,FALSE)</f>
        <v>1.759303396075702E-2</v>
      </c>
      <c r="AA9" s="5">
        <f t="shared" ref="AA9:AA19" si="72">_xlfn.POISSON.DIST(1,K9,FALSE) * _xlfn.POISSON.DIST(3,L9,FALSE)</f>
        <v>2.7735738559995126E-2</v>
      </c>
      <c r="AB9" s="5">
        <f t="shared" ref="AB9:AB19" si="73">_xlfn.POISSON.DIST(2,K9,FALSE) * _xlfn.POISSON.DIST(3,L9,FALSE)</f>
        <v>2.1862948573405105E-2</v>
      </c>
      <c r="AC9" s="5">
        <f t="shared" ref="AC9:AC19" si="74">_xlfn.POISSON.DIST(4,K9,FALSE) * _xlfn.POISSON.DIST(4,L9,FALSE)</f>
        <v>1.3442901958801803E-3</v>
      </c>
      <c r="AD9" s="5">
        <f t="shared" ref="AD9:AD19" si="75">_xlfn.POISSON.DIST(4,K9,FALSE) * _xlfn.POISSON.DIST(0,L9,FALSE)</f>
        <v>1.6225350331569952E-2</v>
      </c>
      <c r="AE9" s="5">
        <f t="shared" ref="AE9:AE19" si="76">_xlfn.POISSON.DIST(4,K9,FALSE) * _xlfn.POISSON.DIST(1,L9,FALSE)</f>
        <v>1.9267334191061802E-2</v>
      </c>
      <c r="AF9" s="5">
        <f t="shared" ref="AF9:AF19" si="77">_xlfn.POISSON.DIST(4,K9,FALSE) * _xlfn.POISSON.DIST(2,L9,FALSE)</f>
        <v>1.1439819764869737E-2</v>
      </c>
      <c r="AG9" s="5">
        <f t="shared" ref="AG9:AG19" si="78">_xlfn.POISSON.DIST(4,K9,FALSE) * _xlfn.POISSON.DIST(3,L9,FALSE)</f>
        <v>4.5281986930125898E-3</v>
      </c>
      <c r="AH9" s="5">
        <f t="shared" ref="AH9:AH19" si="79">_xlfn.POISSON.DIST(0,K9,FALSE) * _xlfn.POISSON.DIST(4,L9,FALSE)</f>
        <v>5.2228589495701624E-3</v>
      </c>
      <c r="AI9" s="5">
        <f t="shared" ref="AI9:AI19" si="80">_xlfn.POISSON.DIST(1,K9,FALSE) * _xlfn.POISSON.DIST(4,L9,FALSE)</f>
        <v>8.2339322872980771E-3</v>
      </c>
      <c r="AJ9" s="5">
        <f t="shared" ref="AJ9:AJ19" si="81">_xlfn.POISSON.DIST(2,K9,FALSE) * _xlfn.POISSON.DIST(4,L9,FALSE)</f>
        <v>6.4904721309187799E-3</v>
      </c>
      <c r="AK9" s="5">
        <f t="shared" ref="AK9:AK19" si="82">_xlfn.POISSON.DIST(3,K9,FALSE) * _xlfn.POISSON.DIST(4,L9,FALSE)</f>
        <v>3.4107825206204823E-3</v>
      </c>
      <c r="AL9" s="5">
        <f t="shared" ref="AL9:AL19" si="83">_xlfn.POISSON.DIST(5,K9,FALSE) * _xlfn.POISSON.DIST(5,L9,FALSE)</f>
        <v>1.0066524713857626E-4</v>
      </c>
      <c r="AM9" s="5">
        <f t="shared" ref="AM9:AM19" si="84">_xlfn.POISSON.DIST(5,K9,FALSE) * _xlfn.POISSON.DIST(0,L9,FALSE)</f>
        <v>5.1159120802537232E-3</v>
      </c>
      <c r="AN9" s="5">
        <f t="shared" ref="AN9:AN19" si="85">_xlfn.POISSON.DIST(5,K9,FALSE) * _xlfn.POISSON.DIST(1,L9,FALSE)</f>
        <v>6.0750606753032206E-3</v>
      </c>
      <c r="AO9" s="5">
        <f t="shared" ref="AO9:AO19" si="86">_xlfn.POISSON.DIST(5,K9,FALSE) * _xlfn.POISSON.DIST(2,L9,FALSE)</f>
        <v>3.6070168554172325E-3</v>
      </c>
      <c r="AP9" s="5">
        <f t="shared" ref="AP9:AP19" si="87">_xlfn.POISSON.DIST(5,K9,FALSE) * _xlfn.POISSON.DIST(3,L9,FALSE)</f>
        <v>1.4277575474162794E-3</v>
      </c>
      <c r="AQ9" s="5">
        <f t="shared" ref="AQ9:AQ19" si="88">_xlfn.POISSON.DIST(5,K9,FALSE) * _xlfn.POISSON.DIST(4,L9,FALSE)</f>
        <v>4.2385959698440728E-4</v>
      </c>
      <c r="AR9" s="5">
        <f t="shared" ref="AR9:AR19" si="89">_xlfn.POISSON.DIST(0,K9,FALSE) * _xlfn.POISSON.DIST(5,L9,FALSE)</f>
        <v>1.2404116614770117E-3</v>
      </c>
      <c r="AS9" s="5">
        <f t="shared" ref="AS9:AS19" si="90">_xlfn.POISSON.DIST(1,K9,FALSE) * _xlfn.POISSON.DIST(5,L9,FALSE)</f>
        <v>1.9555315829115354E-3</v>
      </c>
      <c r="AT9" s="5">
        <f t="shared" ref="AT9:AT19" si="91">_xlfn.POISSON.DIST(2,K9,FALSE) * _xlfn.POISSON.DIST(5,L9,FALSE)</f>
        <v>1.5414655837768284E-3</v>
      </c>
      <c r="AU9" s="5">
        <f t="shared" ref="AU9:AU19" si="92">_xlfn.POISSON.DIST(3,K9,FALSE) * _xlfn.POISSON.DIST(5,L9,FALSE)</f>
        <v>8.100495254017518E-4</v>
      </c>
      <c r="AV9" s="5">
        <f t="shared" ref="AV9:AV19" si="93">_xlfn.POISSON.DIST(4,K9,FALSE) * _xlfn.POISSON.DIST(5,L9,FALSE)</f>
        <v>3.1926445869579222E-4</v>
      </c>
      <c r="AW9" s="5">
        <f t="shared" ref="AW9:AW19" si="94">_xlfn.POISSON.DIST(6,K9,FALSE) * _xlfn.POISSON.DIST(6,L9,FALSE)</f>
        <v>5.2348423211901817E-6</v>
      </c>
      <c r="AX9" s="5">
        <f t="shared" ref="AX9:AX19" si="95">_xlfn.POISSON.DIST(6,K9,FALSE) * _xlfn.POISSON.DIST(0,L9,FALSE)</f>
        <v>1.3442214332326601E-3</v>
      </c>
      <c r="AY9" s="5">
        <f t="shared" ref="AY9:AY19" si="96">_xlfn.POISSON.DIST(6,K9,FALSE) * _xlfn.POISSON.DIST(1,L9,FALSE)</f>
        <v>1.5962406389764352E-3</v>
      </c>
      <c r="AZ9" s="5">
        <f t="shared" ref="AZ9:AZ19" si="97">_xlfn.POISSON.DIST(6,K9,FALSE) * _xlfn.POISSON.DIST(2,L9,FALSE)</f>
        <v>9.4775463124120924E-4</v>
      </c>
      <c r="BA9" s="5">
        <f t="shared" ref="BA9:BA19" si="98">_xlfn.POISSON.DIST(6,K9,FALSE) * _xlfn.POISSON.DIST(3,L9,FALSE)</f>
        <v>3.751476308798245E-4</v>
      </c>
      <c r="BB9" s="5">
        <f t="shared" ref="BB9:BB19" si="99">_xlfn.POISSON.DIST(6,K9,FALSE) * _xlfn.POISSON.DIST(4,L9,FALSE)</f>
        <v>1.1137039613072093E-4</v>
      </c>
      <c r="BC9" s="5">
        <f t="shared" ref="BC9:BC19" si="100">_xlfn.POISSON.DIST(6,K9,FALSE) * _xlfn.POISSON.DIST(5,L9,FALSE)</f>
        <v>2.645009934936683E-5</v>
      </c>
      <c r="BD9" s="5">
        <f t="shared" ref="BD9:BD19" si="101">_xlfn.POISSON.DIST(0,K9,FALSE) * _xlfn.POISSON.DIST(6,L9,FALSE)</f>
        <v>2.4549470969579287E-4</v>
      </c>
      <c r="BE9" s="5">
        <f t="shared" ref="BE9:BE19" si="102">_xlfn.POISSON.DIST(1,K9,FALSE) * _xlfn.POISSON.DIST(6,L9,FALSE)</f>
        <v>3.8702688241110084E-4</v>
      </c>
      <c r="BF9" s="5">
        <f t="shared" ref="BF9:BF19" si="103">_xlfn.POISSON.DIST(2,K9,FALSE) * _xlfn.POISSON.DIST(6,L9,FALSE)</f>
        <v>3.0507746560907479E-4</v>
      </c>
      <c r="BG9" s="5">
        <f t="shared" ref="BG9:BG19" si="104">_xlfn.POISSON.DIST(3,K9,FALSE) * _xlfn.POISSON.DIST(6,L9,FALSE)</f>
        <v>1.6032006087472866E-4</v>
      </c>
      <c r="BH9" s="5">
        <f t="shared" ref="BH9:BH19" si="105">_xlfn.POISSON.DIST(4,K9,FALSE) * _xlfn.POISSON.DIST(6,L9,FALSE)</f>
        <v>6.3186874194958963E-5</v>
      </c>
      <c r="BI9" s="5">
        <f t="shared" ref="BI9:BI19" si="106">_xlfn.POISSON.DIST(5,K9,FALSE) * _xlfn.POISSON.DIST(6,L9,FALSE)</f>
        <v>1.9923051669244579E-5</v>
      </c>
      <c r="BJ9" s="8">
        <f t="shared" ref="BJ9:BJ19" si="107">SUM(N9,Q9,T9,W9,X9,Y9,AD9,AE9,AF9,AG9,AM9,AN9,AO9,AP9,AQ9,AX9,AY9,AZ9,BA9,BB9,BC9)</f>
        <v>0.46233750281320329</v>
      </c>
      <c r="BK9" s="8">
        <f t="shared" ref="BK9:BK19" si="108">SUM(M9,P9,S9,V9,AC9,AL9,AY9)</f>
        <v>0.25081743860353961</v>
      </c>
      <c r="BL9" s="8">
        <f t="shared" ref="BL9:BL19" si="109">SUM(O9,R9,U9,AA9,AB9,AH9,AI9,AJ9,AK9,AR9,AS9,AT9,AU9,AV9,BD9,BE9,BF9,BG9,BH9,BI9)</f>
        <v>0.2693786512286076</v>
      </c>
      <c r="BM9" s="8">
        <f t="shared" ref="BM9:BM19" si="110">SUM(S9:BI9)</f>
        <v>0.52045700563503083</v>
      </c>
      <c r="BN9" s="8">
        <f t="shared" ref="BN9:BN19" si="111">SUM(M9:R9)</f>
        <v>0.47807861517442118</v>
      </c>
    </row>
    <row r="10" spans="1:88" x14ac:dyDescent="0.25">
      <c r="A10" t="s">
        <v>99</v>
      </c>
      <c r="B10" t="s">
        <v>119</v>
      </c>
      <c r="C10" t="s">
        <v>105</v>
      </c>
      <c r="D10" s="11">
        <v>44230</v>
      </c>
      <c r="E10">
        <f>VLOOKUP(A10,home!$A$2:$E$405,3,FALSE)</f>
        <v>1.33603238866397</v>
      </c>
      <c r="F10">
        <f>VLOOKUP(B10,home!$B$2:$E$405,3,FALSE)</f>
        <v>0.78</v>
      </c>
      <c r="G10">
        <f>VLOOKUP(C10,away!$B$2:$E$405,4,FALSE)</f>
        <v>0.64</v>
      </c>
      <c r="H10">
        <f>VLOOKUP(A10,away!$A$2:$E$405,3,FALSE)</f>
        <v>1.24696356275304</v>
      </c>
      <c r="I10">
        <f>VLOOKUP(C10,away!$B$2:$E$405,3,FALSE)</f>
        <v>0.96</v>
      </c>
      <c r="J10">
        <f>VLOOKUP(B10,home!$B$2:$E$405,4,FALSE)</f>
        <v>1.41</v>
      </c>
      <c r="K10" s="3">
        <f t="shared" si="56"/>
        <v>0.66694736842105384</v>
      </c>
      <c r="L10" s="3">
        <f t="shared" si="57"/>
        <v>1.6878898785425149</v>
      </c>
      <c r="M10" s="5">
        <f t="shared" si="58"/>
        <v>9.4908951997813157E-2</v>
      </c>
      <c r="N10" s="5">
        <f t="shared" si="59"/>
        <v>6.32992757745416E-2</v>
      </c>
      <c r="O10" s="5">
        <f t="shared" si="60"/>
        <v>0.16019585946018622</v>
      </c>
      <c r="P10" s="5">
        <f t="shared" si="61"/>
        <v>0.10684220689892016</v>
      </c>
      <c r="Q10" s="5">
        <f t="shared" si="62"/>
        <v>2.1108642700394541E-2</v>
      </c>
      <c r="R10" s="5">
        <f t="shared" si="63"/>
        <v>0.13519648488363378</v>
      </c>
      <c r="S10" s="5">
        <f t="shared" si="64"/>
        <v>3.006896856077047E-2</v>
      </c>
      <c r="T10" s="5">
        <f t="shared" si="65"/>
        <v>3.5629064363766283E-2</v>
      </c>
      <c r="U10" s="5">
        <f t="shared" si="66"/>
        <v>9.0168939812916335E-2</v>
      </c>
      <c r="V10" s="5">
        <f t="shared" si="67"/>
        <v>3.7610724015920108E-3</v>
      </c>
      <c r="W10" s="5">
        <f t="shared" si="68"/>
        <v>4.6927845666561423E-3</v>
      </c>
      <c r="X10" s="5">
        <f t="shared" si="69"/>
        <v>7.9209035722394242E-3</v>
      </c>
      <c r="Y10" s="5">
        <f t="shared" si="70"/>
        <v>6.6848064842470892E-3</v>
      </c>
      <c r="Z10" s="5">
        <f t="shared" si="71"/>
        <v>7.6065592816537173E-2</v>
      </c>
      <c r="AA10" s="5">
        <f t="shared" si="72"/>
        <v>5.0731746956376882E-2</v>
      </c>
      <c r="AB10" s="5">
        <f t="shared" si="73"/>
        <v>1.6917702563979186E-2</v>
      </c>
      <c r="AC10" s="5">
        <f t="shared" si="74"/>
        <v>2.6462287489354211E-4</v>
      </c>
      <c r="AD10" s="5">
        <f t="shared" si="75"/>
        <v>7.8246007932456223E-4</v>
      </c>
      <c r="AE10" s="5">
        <f t="shared" si="76"/>
        <v>1.320706448255502E-3</v>
      </c>
      <c r="AF10" s="5">
        <f t="shared" si="77"/>
        <v>1.114603523268148E-3</v>
      </c>
      <c r="AG10" s="5">
        <f t="shared" si="78"/>
        <v>6.27109335170711E-4</v>
      </c>
      <c r="AH10" s="5">
        <f t="shared" si="79"/>
        <v>3.2097586055092324E-2</v>
      </c>
      <c r="AI10" s="5">
        <f t="shared" si="80"/>
        <v>2.1407400552112141E-2</v>
      </c>
      <c r="AJ10" s="5">
        <f t="shared" si="81"/>
        <v>7.1388047314833031E-3</v>
      </c>
      <c r="AK10" s="5">
        <f t="shared" si="82"/>
        <v>1.5870690097781856E-3</v>
      </c>
      <c r="AL10" s="5">
        <f t="shared" si="83"/>
        <v>1.1915795656542222E-5</v>
      </c>
      <c r="AM10" s="5">
        <f t="shared" si="84"/>
        <v>1.0437193816000921E-4</v>
      </c>
      <c r="AN10" s="5">
        <f t="shared" si="85"/>
        <v>1.7616833802414479E-4</v>
      </c>
      <c r="AO10" s="5">
        <f t="shared" si="86"/>
        <v>1.4867637733530529E-4</v>
      </c>
      <c r="AP10" s="5">
        <f t="shared" si="87"/>
        <v>8.3649784160876503E-5</v>
      </c>
      <c r="AQ10" s="5">
        <f t="shared" si="88"/>
        <v>3.529790600685235E-5</v>
      </c>
      <c r="AR10" s="5">
        <f t="shared" si="89"/>
        <v>1.0835438125607539E-2</v>
      </c>
      <c r="AS10" s="5">
        <f t="shared" si="90"/>
        <v>7.226666943563104E-3</v>
      </c>
      <c r="AT10" s="5">
        <f t="shared" si="91"/>
        <v>2.4099032502324165E-3</v>
      </c>
      <c r="AU10" s="5">
        <f t="shared" si="92"/>
        <v>5.3575954363061819E-4</v>
      </c>
      <c r="AV10" s="5">
        <f t="shared" si="93"/>
        <v>8.9330854432726368E-5</v>
      </c>
      <c r="AW10" s="5">
        <f t="shared" si="94"/>
        <v>3.7261146899881011E-7</v>
      </c>
      <c r="AX10" s="5">
        <f t="shared" si="95"/>
        <v>1.1601764915470514E-5</v>
      </c>
      <c r="AY10" s="5">
        <f t="shared" si="96"/>
        <v>1.9582501574052335E-5</v>
      </c>
      <c r="AZ10" s="5">
        <f t="shared" si="97"/>
        <v>1.6526553101692905E-5</v>
      </c>
      <c r="BA10" s="5">
        <f t="shared" si="98"/>
        <v>9.2983339025142853E-6</v>
      </c>
      <c r="BB10" s="5">
        <f t="shared" si="99"/>
        <v>3.9236409203406455E-6</v>
      </c>
      <c r="BC10" s="5">
        <f t="shared" si="100"/>
        <v>1.3245347592956426E-6</v>
      </c>
      <c r="BD10" s="5">
        <f t="shared" si="101"/>
        <v>3.0481710569644402E-3</v>
      </c>
      <c r="BE10" s="5">
        <f t="shared" si="102"/>
        <v>2.0329696649396553E-3</v>
      </c>
      <c r="BF10" s="5">
        <f t="shared" si="103"/>
        <v>6.7794188405566737E-4</v>
      </c>
      <c r="BG10" s="5">
        <f t="shared" si="104"/>
        <v>1.5071718517111285E-4</v>
      </c>
      <c r="BH10" s="5">
        <f t="shared" si="105"/>
        <v>2.5130107506425591E-5</v>
      </c>
      <c r="BI10" s="5">
        <f t="shared" si="106"/>
        <v>3.3520918139097455E-6</v>
      </c>
      <c r="BJ10" s="8">
        <f t="shared" si="107"/>
        <v>0.14379077852072453</v>
      </c>
      <c r="BK10" s="8">
        <f t="shared" si="108"/>
        <v>0.23587732103121992</v>
      </c>
      <c r="BL10" s="8">
        <f t="shared" si="109"/>
        <v>0.542476974733476</v>
      </c>
      <c r="BM10" s="8">
        <f t="shared" si="110"/>
        <v>0.41664003549636325</v>
      </c>
      <c r="BN10" s="8">
        <f t="shared" si="111"/>
        <v>0.58155142171548946</v>
      </c>
    </row>
    <row r="11" spans="1:88" x14ac:dyDescent="0.25">
      <c r="A11" t="s">
        <v>99</v>
      </c>
      <c r="B11" t="s">
        <v>102</v>
      </c>
      <c r="C11" t="s">
        <v>107</v>
      </c>
      <c r="D11" s="11">
        <v>44230</v>
      </c>
      <c r="E11">
        <f>VLOOKUP(A11,home!$A$2:$E$405,3,FALSE)</f>
        <v>1.33603238866397</v>
      </c>
      <c r="F11">
        <f>VLOOKUP(B11,home!$B$2:$E$405,3,FALSE)</f>
        <v>0.94</v>
      </c>
      <c r="G11">
        <f>VLOOKUP(C11,away!$B$2:$E$405,4,FALSE)</f>
        <v>0.9</v>
      </c>
      <c r="H11">
        <f>VLOOKUP(A11,away!$A$2:$E$405,3,FALSE)</f>
        <v>1.24696356275304</v>
      </c>
      <c r="I11">
        <f>VLOOKUP(C11,away!$B$2:$E$405,3,FALSE)</f>
        <v>0.71</v>
      </c>
      <c r="J11">
        <f>VLOOKUP(B11,home!$B$2:$E$405,4,FALSE)</f>
        <v>0.84</v>
      </c>
      <c r="K11" s="3">
        <f t="shared" si="56"/>
        <v>1.1302834008097187</v>
      </c>
      <c r="L11" s="3">
        <f t="shared" si="57"/>
        <v>0.74368906882591301</v>
      </c>
      <c r="M11" s="5">
        <f t="shared" si="58"/>
        <v>0.15351262471514121</v>
      </c>
      <c r="N11" s="5">
        <f t="shared" si="59"/>
        <v>0.1735127715302559</v>
      </c>
      <c r="O11" s="5">
        <f t="shared" si="60"/>
        <v>0.11416566092742521</v>
      </c>
      <c r="P11" s="5">
        <f t="shared" si="61"/>
        <v>0.12903955148873941</v>
      </c>
      <c r="Q11" s="5">
        <f t="shared" si="62"/>
        <v>9.8059302744568699E-2</v>
      </c>
      <c r="R11" s="5">
        <f t="shared" si="63"/>
        <v>4.2451877033505885E-2</v>
      </c>
      <c r="S11" s="5">
        <f t="shared" si="64"/>
        <v>2.7116997509672388E-2</v>
      </c>
      <c r="T11" s="5">
        <f t="shared" si="65"/>
        <v>7.292563154782658E-2</v>
      </c>
      <c r="U11" s="5">
        <f t="shared" si="66"/>
        <v>4.7982651944187028E-2</v>
      </c>
      <c r="V11" s="5">
        <f t="shared" si="67"/>
        <v>2.5326655293099452E-3</v>
      </c>
      <c r="W11" s="5">
        <f t="shared" si="68"/>
        <v>3.6944934062386969E-2</v>
      </c>
      <c r="X11" s="5">
        <f t="shared" si="69"/>
        <v>2.7475543610691322E-2</v>
      </c>
      <c r="Y11" s="5">
        <f t="shared" si="70"/>
        <v>1.0216630721660395E-2</v>
      </c>
      <c r="Z11" s="5">
        <f t="shared" si="71"/>
        <v>1.0523665633653385E-2</v>
      </c>
      <c r="AA11" s="5">
        <f t="shared" si="72"/>
        <v>1.1894724581390112E-2</v>
      </c>
      <c r="AB11" s="5">
        <f t="shared" si="73"/>
        <v>6.7222048757742871E-3</v>
      </c>
      <c r="AC11" s="5">
        <f t="shared" si="74"/>
        <v>1.3305665599962197E-4</v>
      </c>
      <c r="AD11" s="5">
        <f t="shared" si="75"/>
        <v>1.0439561428681382E-2</v>
      </c>
      <c r="AE11" s="5">
        <f t="shared" si="76"/>
        <v>7.7637877178469757E-3</v>
      </c>
      <c r="AF11" s="5">
        <f t="shared" si="77"/>
        <v>2.8869220292238383E-3</v>
      </c>
      <c r="AG11" s="5">
        <f t="shared" si="78"/>
        <v>7.1565745189549723E-4</v>
      </c>
      <c r="AH11" s="5">
        <f t="shared" si="79"/>
        <v>1.9565837739317364E-3</v>
      </c>
      <c r="AI11" s="5">
        <f t="shared" si="80"/>
        <v>2.2114941619686768E-3</v>
      </c>
      <c r="AJ11" s="5">
        <f t="shared" si="81"/>
        <v>1.2498075711303977E-3</v>
      </c>
      <c r="AK11" s="5">
        <f t="shared" si="82"/>
        <v>4.7087891728500017E-4</v>
      </c>
      <c r="AL11" s="5">
        <f t="shared" si="83"/>
        <v>4.4737874151113366E-6</v>
      </c>
      <c r="AM11" s="5">
        <f t="shared" si="84"/>
        <v>2.359932598914392E-3</v>
      </c>
      <c r="AN11" s="5">
        <f t="shared" si="85"/>
        <v>1.755056076978561E-3</v>
      </c>
      <c r="AO11" s="5">
        <f t="shared" si="86"/>
        <v>6.5260800981272284E-4</v>
      </c>
      <c r="AP11" s="5">
        <f t="shared" si="87"/>
        <v>1.6177914770865206E-4</v>
      </c>
      <c r="AQ11" s="5">
        <f t="shared" si="88"/>
        <v>3.0078345928724314E-5</v>
      </c>
      <c r="AR11" s="5">
        <f t="shared" si="89"/>
        <v>2.9101799298303686E-4</v>
      </c>
      <c r="AS11" s="5">
        <f t="shared" si="90"/>
        <v>3.2893280680568578E-4</v>
      </c>
      <c r="AT11" s="5">
        <f t="shared" si="91"/>
        <v>1.8589364575710834E-4</v>
      </c>
      <c r="AU11" s="5">
        <f t="shared" si="92"/>
        <v>7.0037500705087208E-5</v>
      </c>
      <c r="AV11" s="5">
        <f t="shared" si="93"/>
        <v>1.9790556120289744E-5</v>
      </c>
      <c r="AW11" s="5">
        <f t="shared" si="94"/>
        <v>1.0446037736729157E-7</v>
      </c>
      <c r="AX11" s="5">
        <f t="shared" si="95"/>
        <v>4.4456544059711333E-4</v>
      </c>
      <c r="AY11" s="5">
        <f t="shared" si="96"/>
        <v>3.3061845854984894E-4</v>
      </c>
      <c r="AZ11" s="5">
        <f t="shared" si="97"/>
        <v>1.2293866678779794E-4</v>
      </c>
      <c r="BA11" s="5">
        <f t="shared" si="98"/>
        <v>3.0476047542038883E-5</v>
      </c>
      <c r="BB11" s="5">
        <f t="shared" si="99"/>
        <v>5.6661758545082866E-6</v>
      </c>
      <c r="BC11" s="5">
        <f t="shared" si="100"/>
        <v>8.427746090086281E-7</v>
      </c>
      <c r="BD11" s="5">
        <f t="shared" si="101"/>
        <v>3.6071150035523448E-5</v>
      </c>
      <c r="BE11" s="5">
        <f t="shared" si="102"/>
        <v>4.0770622133269053E-5</v>
      </c>
      <c r="BF11" s="5">
        <f t="shared" si="103"/>
        <v>2.3041178718959667E-5</v>
      </c>
      <c r="BG11" s="5">
        <f t="shared" si="104"/>
        <v>8.6810206137100852E-6</v>
      </c>
      <c r="BH11" s="5">
        <f t="shared" si="105"/>
        <v>2.4530033754408748E-6</v>
      </c>
      <c r="BI11" s="5">
        <f t="shared" si="106"/>
        <v>5.5451779947820624E-7</v>
      </c>
      <c r="BJ11" s="8">
        <f t="shared" si="107"/>
        <v>0.44683530458832094</v>
      </c>
      <c r="BK11" s="8">
        <f t="shared" si="108"/>
        <v>0.31266998814482755</v>
      </c>
      <c r="BL11" s="8">
        <f t="shared" si="109"/>
        <v>0.23011312778164586</v>
      </c>
      <c r="BM11" s="8">
        <f t="shared" si="110"/>
        <v>0.28906978371063902</v>
      </c>
      <c r="BN11" s="8">
        <f t="shared" si="111"/>
        <v>0.71074178843963631</v>
      </c>
    </row>
    <row r="12" spans="1:88" x14ac:dyDescent="0.25">
      <c r="A12" t="s">
        <v>99</v>
      </c>
      <c r="B12" t="s">
        <v>111</v>
      </c>
      <c r="C12" t="s">
        <v>117</v>
      </c>
      <c r="D12" s="11">
        <v>44230</v>
      </c>
      <c r="E12">
        <f>VLOOKUP(A12,home!$A$2:$E$405,3,FALSE)</f>
        <v>1.33603238866397</v>
      </c>
      <c r="F12">
        <f>VLOOKUP(B12,home!$B$2:$E$405,3,FALSE)</f>
        <v>1.01</v>
      </c>
      <c r="G12">
        <f>VLOOKUP(C12,away!$B$2:$E$405,4,FALSE)</f>
        <v>1.0900000000000001</v>
      </c>
      <c r="H12">
        <f>VLOOKUP(A12,away!$A$2:$E$405,3,FALSE)</f>
        <v>1.24696356275304</v>
      </c>
      <c r="I12">
        <f>VLOOKUP(C12,away!$B$2:$E$405,3,FALSE)</f>
        <v>0.71</v>
      </c>
      <c r="J12">
        <f>VLOOKUP(B12,home!$B$2:$E$405,4,FALSE)</f>
        <v>0.68</v>
      </c>
      <c r="K12" s="3">
        <f t="shared" si="56"/>
        <v>1.4708380566801647</v>
      </c>
      <c r="L12" s="3">
        <f t="shared" si="57"/>
        <v>0.60203400809716767</v>
      </c>
      <c r="M12" s="5">
        <f t="shared" si="58"/>
        <v>0.1258238879059847</v>
      </c>
      <c r="N12" s="5">
        <f t="shared" si="59"/>
        <v>0.18506656277158137</v>
      </c>
      <c r="O12" s="5">
        <f t="shared" si="60"/>
        <v>7.5750259550408705E-2</v>
      </c>
      <c r="P12" s="5">
        <f t="shared" si="61"/>
        <v>0.11141636455014121</v>
      </c>
      <c r="Q12" s="5">
        <f t="shared" si="62"/>
        <v>0.13610147177171528</v>
      </c>
      <c r="R12" s="5">
        <f t="shared" si="63"/>
        <v>2.2802116185766649E-2</v>
      </c>
      <c r="S12" s="5">
        <f t="shared" si="64"/>
        <v>2.4664645355032631E-2</v>
      </c>
      <c r="T12" s="5">
        <f t="shared" si="65"/>
        <v>8.1937714558649274E-2</v>
      </c>
      <c r="U12" s="5">
        <f t="shared" si="66"/>
        <v>3.3538220258868344E-2</v>
      </c>
      <c r="V12" s="5">
        <f t="shared" si="67"/>
        <v>2.426712062135605E-3</v>
      </c>
      <c r="W12" s="5">
        <f t="shared" si="68"/>
        <v>6.6727741417339975E-2</v>
      </c>
      <c r="X12" s="5">
        <f t="shared" si="69"/>
        <v>4.0172369616752558E-2</v>
      </c>
      <c r="Y12" s="5">
        <f t="shared" si="70"/>
        <v>1.2092566347567208E-2</v>
      </c>
      <c r="Z12" s="5">
        <f t="shared" si="71"/>
        <v>4.5758831334714659E-3</v>
      </c>
      <c r="AA12" s="5">
        <f t="shared" si="72"/>
        <v>6.7303830556307122E-3</v>
      </c>
      <c r="AB12" s="5">
        <f t="shared" si="73"/>
        <v>4.9496517671284946E-3</v>
      </c>
      <c r="AC12" s="5">
        <f t="shared" si="74"/>
        <v>1.3430251613625894E-4</v>
      </c>
      <c r="AD12" s="5">
        <f t="shared" si="75"/>
        <v>2.4536425378234219E-2</v>
      </c>
      <c r="AE12" s="5">
        <f t="shared" si="76"/>
        <v>1.4771762514835408E-2</v>
      </c>
      <c r="AF12" s="5">
        <f t="shared" si="77"/>
        <v>4.4465516967329283E-3</v>
      </c>
      <c r="AG12" s="5">
        <f t="shared" si="78"/>
        <v>8.9232511339846219E-4</v>
      </c>
      <c r="AH12" s="5">
        <f t="shared" si="79"/>
        <v>6.887093158570132E-4</v>
      </c>
      <c r="AI12" s="5">
        <f t="shared" si="80"/>
        <v>1.0129798717526549E-3</v>
      </c>
      <c r="AJ12" s="5">
        <f t="shared" si="81"/>
        <v>7.4496467301239894E-4</v>
      </c>
      <c r="AK12" s="5">
        <f t="shared" si="82"/>
        <v>3.6524079731631022E-4</v>
      </c>
      <c r="AL12" s="5">
        <f t="shared" si="83"/>
        <v>4.756965738976161E-6</v>
      </c>
      <c r="AM12" s="5">
        <f t="shared" si="84"/>
        <v>7.2178216442399792E-3</v>
      </c>
      <c r="AN12" s="5">
        <f t="shared" si="85"/>
        <v>4.3453740942122829E-3</v>
      </c>
      <c r="AO12" s="5">
        <f t="shared" si="86"/>
        <v>1.3080314913101099E-3</v>
      </c>
      <c r="AP12" s="5">
        <f t="shared" si="87"/>
        <v>2.6249314714358034E-4</v>
      </c>
      <c r="AQ12" s="5">
        <f t="shared" si="88"/>
        <v>3.9507450368222309E-5</v>
      </c>
      <c r="AR12" s="5">
        <f t="shared" si="89"/>
        <v>8.2925285967851202E-5</v>
      </c>
      <c r="AS12" s="5">
        <f t="shared" si="90"/>
        <v>1.2196966646260117E-4</v>
      </c>
      <c r="AT12" s="5">
        <f t="shared" si="91"/>
        <v>8.9698813596890103E-5</v>
      </c>
      <c r="AU12" s="5">
        <f t="shared" si="92"/>
        <v>4.3977476225788705E-5</v>
      </c>
      <c r="AV12" s="5">
        <f t="shared" si="93"/>
        <v>1.6170936417409305E-5</v>
      </c>
      <c r="AW12" s="5">
        <f t="shared" si="94"/>
        <v>1.1700742065995115E-7</v>
      </c>
      <c r="AX12" s="5">
        <f t="shared" si="95"/>
        <v>1.7693744601129924E-3</v>
      </c>
      <c r="AY12" s="5">
        <f t="shared" si="96"/>
        <v>1.0652235980465868E-3</v>
      </c>
      <c r="AZ12" s="5">
        <f t="shared" si="97"/>
        <v>3.2065041612583639E-4</v>
      </c>
      <c r="BA12" s="5">
        <f t="shared" si="98"/>
        <v>6.434748507275399E-5</v>
      </c>
      <c r="BB12" s="5">
        <f t="shared" si="99"/>
        <v>9.6848435873306857E-6</v>
      </c>
      <c r="BC12" s="5">
        <f t="shared" si="100"/>
        <v>1.1661210405349693E-6</v>
      </c>
      <c r="BD12" s="5">
        <f t="shared" si="101"/>
        <v>8.3206403806382079E-6</v>
      </c>
      <c r="BE12" s="5">
        <f t="shared" si="102"/>
        <v>1.2238314527792405E-5</v>
      </c>
      <c r="BF12" s="5">
        <f t="shared" si="103"/>
        <v>9.0002893785494079E-6</v>
      </c>
      <c r="BG12" s="5">
        <f t="shared" si="104"/>
        <v>4.4126560463682443E-6</v>
      </c>
      <c r="BH12" s="5">
        <f t="shared" si="105"/>
        <v>1.6225756110095618E-6</v>
      </c>
      <c r="BI12" s="5">
        <f t="shared" si="106"/>
        <v>4.77309191702787E-7</v>
      </c>
      <c r="BJ12" s="8">
        <f t="shared" si="107"/>
        <v>0.58314916593806665</v>
      </c>
      <c r="BK12" s="8">
        <f t="shared" si="108"/>
        <v>0.265535892953216</v>
      </c>
      <c r="BL12" s="8">
        <f t="shared" si="109"/>
        <v>0.14697333943954788</v>
      </c>
      <c r="BM12" s="8">
        <f t="shared" si="110"/>
        <v>0.34220851213807835</v>
      </c>
      <c r="BN12" s="8">
        <f t="shared" si="111"/>
        <v>0.65696066273559783</v>
      </c>
    </row>
    <row r="13" spans="1:88" x14ac:dyDescent="0.25">
      <c r="A13" t="s">
        <v>99</v>
      </c>
      <c r="B13" t="s">
        <v>106</v>
      </c>
      <c r="C13" t="s">
        <v>104</v>
      </c>
      <c r="D13" s="11">
        <v>44230</v>
      </c>
      <c r="E13">
        <f>VLOOKUP(A13,home!$A$2:$E$405,3,FALSE)</f>
        <v>1.33603238866397</v>
      </c>
      <c r="F13">
        <f>VLOOKUP(B13,home!$B$2:$E$405,3,FALSE)</f>
        <v>0.97</v>
      </c>
      <c r="G13">
        <f>VLOOKUP(C13,away!$B$2:$E$405,4,FALSE)</f>
        <v>1.28</v>
      </c>
      <c r="H13">
        <f>VLOOKUP(A13,away!$A$2:$E$405,3,FALSE)</f>
        <v>1.24696356275304</v>
      </c>
      <c r="I13">
        <f>VLOOKUP(C13,away!$B$2:$E$405,3,FALSE)</f>
        <v>0.61</v>
      </c>
      <c r="J13">
        <f>VLOOKUP(B13,home!$B$2:$E$405,4,FALSE)</f>
        <v>1.52</v>
      </c>
      <c r="K13" s="3">
        <f t="shared" si="56"/>
        <v>1.6588178137651852</v>
      </c>
      <c r="L13" s="3">
        <f t="shared" si="57"/>
        <v>1.1561846153846187</v>
      </c>
      <c r="M13" s="5">
        <f t="shared" si="58"/>
        <v>5.9904573222753131E-2</v>
      </c>
      <c r="N13" s="5">
        <f t="shared" si="59"/>
        <v>9.9370773187903799E-2</v>
      </c>
      <c r="O13" s="5">
        <f t="shared" si="60"/>
        <v>6.9260745951328556E-2</v>
      </c>
      <c r="P13" s="5">
        <f t="shared" si="61"/>
        <v>0.11489095917872873</v>
      </c>
      <c r="Q13" s="5">
        <f t="shared" si="62"/>
        <v>8.2419004365857348E-2</v>
      </c>
      <c r="R13" s="5">
        <f t="shared" si="63"/>
        <v>4.003910445949431E-2</v>
      </c>
      <c r="S13" s="5">
        <f t="shared" si="64"/>
        <v>5.5087332197179741E-2</v>
      </c>
      <c r="T13" s="5">
        <f t="shared" si="65"/>
        <v>9.5291584863121989E-2</v>
      </c>
      <c r="U13" s="5">
        <f t="shared" si="66"/>
        <v>6.641757972461422E-2</v>
      </c>
      <c r="V13" s="5">
        <f t="shared" si="67"/>
        <v>1.1739108263250137E-2</v>
      </c>
      <c r="W13" s="5">
        <f t="shared" si="68"/>
        <v>4.5572704211624925E-2</v>
      </c>
      <c r="X13" s="5">
        <f t="shared" si="69"/>
        <v>5.269045949095455E-2</v>
      </c>
      <c r="Y13" s="5">
        <f t="shared" si="70"/>
        <v>3.0459949320494069E-2</v>
      </c>
      <c r="Z13" s="5">
        <f t="shared" si="71"/>
        <v>1.5430865529948332E-2</v>
      </c>
      <c r="AA13" s="5">
        <f t="shared" si="72"/>
        <v>2.5596994622893447E-2</v>
      </c>
      <c r="AB13" s="5">
        <f t="shared" si="73"/>
        <v>2.1230375329653658E-2</v>
      </c>
      <c r="AC13" s="5">
        <f t="shared" si="74"/>
        <v>1.4071519665666728E-3</v>
      </c>
      <c r="AD13" s="5">
        <f t="shared" si="75"/>
        <v>1.8899203391923775E-2</v>
      </c>
      <c r="AE13" s="5">
        <f t="shared" si="76"/>
        <v>2.185096820476707E-2</v>
      </c>
      <c r="AF13" s="5">
        <f t="shared" si="77"/>
        <v>1.2631876634805075E-2</v>
      </c>
      <c r="AG13" s="5">
        <f t="shared" si="78"/>
        <v>4.8682604761993526E-3</v>
      </c>
      <c r="AH13" s="5">
        <f t="shared" si="79"/>
        <v>4.460232331948772E-3</v>
      </c>
      <c r="AI13" s="5">
        <f t="shared" si="80"/>
        <v>7.3987128457680554E-3</v>
      </c>
      <c r="AJ13" s="5">
        <f t="shared" si="81"/>
        <v>6.1365583337466808E-3</v>
      </c>
      <c r="AK13" s="5">
        <f t="shared" si="82"/>
        <v>3.3931440930760662E-3</v>
      </c>
      <c r="AL13" s="5">
        <f t="shared" si="83"/>
        <v>1.0795104977906673E-4</v>
      </c>
      <c r="AM13" s="5">
        <f t="shared" si="84"/>
        <v>6.2700670504989122E-3</v>
      </c>
      <c r="AN13" s="5">
        <f t="shared" si="85"/>
        <v>7.2493550612168552E-3</v>
      </c>
      <c r="AO13" s="5">
        <f t="shared" si="86"/>
        <v>4.1907963966197753E-3</v>
      </c>
      <c r="AP13" s="5">
        <f t="shared" si="87"/>
        <v>1.6151114399936936E-3</v>
      </c>
      <c r="AQ13" s="5">
        <f t="shared" si="88"/>
        <v>4.6684174976310177E-4</v>
      </c>
      <c r="AR13" s="5">
        <f t="shared" si="89"/>
        <v>1.0313704006480455E-3</v>
      </c>
      <c r="AS13" s="5">
        <f t="shared" si="90"/>
        <v>1.7108555931851137E-3</v>
      </c>
      <c r="AT13" s="5">
        <f t="shared" si="91"/>
        <v>1.4189988673776351E-3</v>
      </c>
      <c r="AU13" s="5">
        <f t="shared" si="92"/>
        <v>7.8462019963954771E-4</v>
      </c>
      <c r="AV13" s="5">
        <f t="shared" si="93"/>
        <v>3.253854910505194E-4</v>
      </c>
      <c r="AW13" s="5">
        <f t="shared" si="94"/>
        <v>5.7510910854784911E-6</v>
      </c>
      <c r="AX13" s="5">
        <f t="shared" si="95"/>
        <v>1.7334831528116219E-3</v>
      </c>
      <c r="AY13" s="5">
        <f t="shared" si="96"/>
        <v>2.0042265523092214E-3</v>
      </c>
      <c r="AZ13" s="5">
        <f t="shared" si="97"/>
        <v>1.1586279527626389E-3</v>
      </c>
      <c r="BA13" s="5">
        <f t="shared" si="98"/>
        <v>4.465292713129133E-4</v>
      </c>
      <c r="BB13" s="5">
        <f t="shared" si="99"/>
        <v>1.2906756845272374E-4</v>
      </c>
      <c r="BC13" s="5">
        <f t="shared" si="100"/>
        <v>2.9845187398028037E-5</v>
      </c>
      <c r="BD13" s="5">
        <f t="shared" si="101"/>
        <v>1.9874243166539024E-4</v>
      </c>
      <c r="BE13" s="5">
        <f t="shared" si="102"/>
        <v>3.2967748599755932E-4</v>
      </c>
      <c r="BF13" s="5">
        <f t="shared" si="103"/>
        <v>2.73437443285037E-4</v>
      </c>
      <c r="BG13" s="5">
        <f t="shared" si="104"/>
        <v>1.5119430062387565E-4</v>
      </c>
      <c r="BH13" s="5">
        <f t="shared" si="105"/>
        <v>6.2700949803663392E-5</v>
      </c>
      <c r="BI13" s="5">
        <f t="shared" si="106"/>
        <v>2.08018904948627E-5</v>
      </c>
      <c r="BJ13" s="8">
        <f t="shared" si="107"/>
        <v>0.48934873553079139</v>
      </c>
      <c r="BK13" s="8">
        <f t="shared" si="108"/>
        <v>0.2451413024305667</v>
      </c>
      <c r="BL13" s="8">
        <f t="shared" si="109"/>
        <v>0.25024123274629506</v>
      </c>
      <c r="BM13" s="8">
        <f t="shared" si="110"/>
        <v>0.53227850041031188</v>
      </c>
      <c r="BN13" s="8">
        <f t="shared" si="111"/>
        <v>0.46588516036606592</v>
      </c>
    </row>
    <row r="14" spans="1:88" x14ac:dyDescent="0.25">
      <c r="A14" t="s">
        <v>99</v>
      </c>
      <c r="B14" t="s">
        <v>121</v>
      </c>
      <c r="C14" t="s">
        <v>109</v>
      </c>
      <c r="D14" s="11">
        <v>44230</v>
      </c>
      <c r="E14">
        <f>VLOOKUP(A14,home!$A$2:$E$405,3,FALSE)</f>
        <v>1.33603238866397</v>
      </c>
      <c r="F14">
        <f>VLOOKUP(B14,home!$B$2:$E$405,3,FALSE)</f>
        <v>1.18</v>
      </c>
      <c r="G14">
        <f>VLOOKUP(C14,away!$B$2:$E$405,4,FALSE)</f>
        <v>0.75</v>
      </c>
      <c r="H14">
        <f>VLOOKUP(A14,away!$A$2:$E$405,3,FALSE)</f>
        <v>1.24696356275304</v>
      </c>
      <c r="I14">
        <f>VLOOKUP(C14,away!$B$2:$E$405,3,FALSE)</f>
        <v>1.0900000000000001</v>
      </c>
      <c r="J14">
        <f>VLOOKUP(B14,home!$B$2:$E$405,4,FALSE)</f>
        <v>1.03</v>
      </c>
      <c r="K14" s="3">
        <f t="shared" si="56"/>
        <v>1.1823886639676133</v>
      </c>
      <c r="L14" s="3">
        <f t="shared" si="57"/>
        <v>1.399965991902838</v>
      </c>
      <c r="M14" s="5">
        <f t="shared" si="58"/>
        <v>7.5595792215524482E-2</v>
      </c>
      <c r="N14" s="5">
        <f t="shared" si="59"/>
        <v>8.938360775928729E-2</v>
      </c>
      <c r="O14" s="5">
        <f t="shared" si="60"/>
        <v>0.10583153823268757</v>
      </c>
      <c r="P14" s="5">
        <f t="shared" si="61"/>
        <v>0.12513401109658481</v>
      </c>
      <c r="Q14" s="5">
        <f t="shared" si="62"/>
        <v>5.2843082279554462E-2</v>
      </c>
      <c r="R14" s="5">
        <f t="shared" si="63"/>
        <v>7.4080277198263808E-2</v>
      </c>
      <c r="S14" s="5">
        <f t="shared" si="64"/>
        <v>5.178370473477413E-2</v>
      </c>
      <c r="T14" s="5">
        <f t="shared" si="65"/>
        <v>7.3978518098699736E-2</v>
      </c>
      <c r="U14" s="5">
        <f t="shared" si="66"/>
        <v>8.7591679982805579E-2</v>
      </c>
      <c r="V14" s="5">
        <f t="shared" si="67"/>
        <v>9.5241965972997569E-3</v>
      </c>
      <c r="W14" s="5">
        <f t="shared" si="68"/>
        <v>2.0827020485484345E-2</v>
      </c>
      <c r="X14" s="5">
        <f t="shared" si="69"/>
        <v>2.9157120392341817E-2</v>
      </c>
      <c r="Y14" s="5">
        <f t="shared" si="70"/>
        <v>2.0409488485547644E-2</v>
      </c>
      <c r="Z14" s="5">
        <f t="shared" si="71"/>
        <v>3.4569956249434874E-2</v>
      </c>
      <c r="AA14" s="5">
        <f t="shared" si="72"/>
        <v>4.087512438318814E-2</v>
      </c>
      <c r="AB14" s="5">
        <f t="shared" si="73"/>
        <v>2.4165141854473927E-2</v>
      </c>
      <c r="AC14" s="5">
        <f t="shared" si="74"/>
        <v>9.8533999691305949E-4</v>
      </c>
      <c r="AD14" s="5">
        <f t="shared" si="75"/>
        <v>6.1564082315644893E-3</v>
      </c>
      <c r="AE14" s="5">
        <f t="shared" si="76"/>
        <v>8.6187621564609764E-3</v>
      </c>
      <c r="AF14" s="5">
        <f t="shared" si="77"/>
        <v>6.0329869556722685E-3</v>
      </c>
      <c r="AG14" s="5">
        <f t="shared" si="78"/>
        <v>2.8153255225115375E-3</v>
      </c>
      <c r="AH14" s="5">
        <f t="shared" si="79"/>
        <v>1.2099190772694446E-2</v>
      </c>
      <c r="AI14" s="5">
        <f t="shared" si="80"/>
        <v>1.4305946012815457E-2</v>
      </c>
      <c r="AJ14" s="5">
        <f t="shared" si="81"/>
        <v>8.45759419644284E-3</v>
      </c>
      <c r="AK14" s="5">
        <f t="shared" si="82"/>
        <v>3.333387834104095E-3</v>
      </c>
      <c r="AL14" s="5">
        <f t="shared" si="83"/>
        <v>6.5241486328286257E-5</v>
      </c>
      <c r="AM14" s="5">
        <f t="shared" si="84"/>
        <v>1.4558534607517521E-3</v>
      </c>
      <c r="AN14" s="5">
        <f t="shared" si="85"/>
        <v>2.0381453342465058E-3</v>
      </c>
      <c r="AO14" s="5">
        <f t="shared" si="86"/>
        <v>1.426667077250276E-3</v>
      </c>
      <c r="AP14" s="5">
        <f t="shared" si="87"/>
        <v>6.6576179663926861E-4</v>
      </c>
      <c r="AQ14" s="5">
        <f t="shared" si="88"/>
        <v>2.3301096850077718E-4</v>
      </c>
      <c r="AR14" s="5">
        <f t="shared" si="89"/>
        <v>3.3876911222633669E-3</v>
      </c>
      <c r="AS14" s="5">
        <f t="shared" si="90"/>
        <v>4.0055675799879264E-3</v>
      </c>
      <c r="AT14" s="5">
        <f t="shared" si="91"/>
        <v>2.3680688496669558E-3</v>
      </c>
      <c r="AU14" s="5">
        <f t="shared" si="92"/>
        <v>9.3332592111367799E-4</v>
      </c>
      <c r="AV14" s="5">
        <f t="shared" si="93"/>
        <v>2.7588849722798601E-4</v>
      </c>
      <c r="AW14" s="5">
        <f t="shared" si="94"/>
        <v>2.9998468884815686E-6</v>
      </c>
      <c r="AX14" s="5">
        <f t="shared" si="95"/>
        <v>2.8689743806514784E-4</v>
      </c>
      <c r="AY14" s="5">
        <f t="shared" si="96"/>
        <v>4.0164665645525769E-4</v>
      </c>
      <c r="AZ14" s="5">
        <f t="shared" si="97"/>
        <v>2.811458298994217E-4</v>
      </c>
      <c r="BA14" s="5">
        <f t="shared" si="98"/>
        <v>1.3119820020816354E-4</v>
      </c>
      <c r="BB14" s="5">
        <f t="shared" si="99"/>
        <v>4.5918254622572175E-5</v>
      </c>
      <c r="BC14" s="5">
        <f t="shared" si="100"/>
        <v>1.2856798975827259E-5</v>
      </c>
      <c r="BD14" s="5">
        <f t="shared" si="101"/>
        <v>7.9044206037331272E-4</v>
      </c>
      <c r="BE14" s="5">
        <f t="shared" si="102"/>
        <v>9.3460973170860851E-4</v>
      </c>
      <c r="BF14" s="5">
        <f t="shared" si="103"/>
        <v>5.5253597600303582E-4</v>
      </c>
      <c r="BG14" s="5">
        <f t="shared" si="104"/>
        <v>2.177707581534235E-4</v>
      </c>
      <c r="BH14" s="5">
        <f t="shared" si="105"/>
        <v>6.4372418946060175E-5</v>
      </c>
      <c r="BI14" s="5">
        <f t="shared" si="106"/>
        <v>1.522264368679913E-5</v>
      </c>
      <c r="BJ14" s="8">
        <f t="shared" si="107"/>
        <v>0.3172014221827395</v>
      </c>
      <c r="BK14" s="8">
        <f t="shared" si="108"/>
        <v>0.26348993278387983</v>
      </c>
      <c r="BL14" s="8">
        <f t="shared" si="109"/>
        <v>0.38428537602660701</v>
      </c>
      <c r="BM14" s="8">
        <f t="shared" si="110"/>
        <v>0.47627973165119208</v>
      </c>
      <c r="BN14" s="8">
        <f t="shared" si="111"/>
        <v>0.52286830878190249</v>
      </c>
    </row>
    <row r="15" spans="1:88" x14ac:dyDescent="0.25">
      <c r="A15" t="s">
        <v>99</v>
      </c>
      <c r="B15" t="s">
        <v>110</v>
      </c>
      <c r="C15" t="s">
        <v>118</v>
      </c>
      <c r="D15" s="11">
        <v>44230</v>
      </c>
      <c r="E15">
        <f>VLOOKUP(A15,home!$A$2:$E$405,3,FALSE)</f>
        <v>1.33603238866397</v>
      </c>
      <c r="F15">
        <f>VLOOKUP(B15,home!$B$2:$E$405,3,FALSE)</f>
        <v>0.96</v>
      </c>
      <c r="G15">
        <f>VLOOKUP(C15,away!$B$2:$E$405,4,FALSE)</f>
        <v>1.2</v>
      </c>
      <c r="H15">
        <f>VLOOKUP(A15,away!$A$2:$E$405,3,FALSE)</f>
        <v>1.24696356275304</v>
      </c>
      <c r="I15">
        <f>VLOOKUP(C15,away!$B$2:$E$405,3,FALSE)</f>
        <v>1.01</v>
      </c>
      <c r="J15">
        <f>VLOOKUP(B15,home!$B$2:$E$405,4,FALSE)</f>
        <v>0.42</v>
      </c>
      <c r="K15" s="3">
        <f t="shared" si="56"/>
        <v>1.5391093117408934</v>
      </c>
      <c r="L15" s="3">
        <f t="shared" si="57"/>
        <v>0.52896194331983959</v>
      </c>
      <c r="M15" s="5">
        <f t="shared" si="58"/>
        <v>0.12642939675303347</v>
      </c>
      <c r="N15" s="5">
        <f t="shared" si="59"/>
        <v>0.19458866182037768</v>
      </c>
      <c r="O15" s="5">
        <f t="shared" si="60"/>
        <v>6.6876339399239593E-2</v>
      </c>
      <c r="P15" s="5">
        <f t="shared" si="61"/>
        <v>0.10292999670451404</v>
      </c>
      <c r="Q15" s="5">
        <f t="shared" si="62"/>
        <v>0.1497466106834715</v>
      </c>
      <c r="R15" s="5">
        <f t="shared" si="63"/>
        <v>1.7687519225369461E-2</v>
      </c>
      <c r="S15" s="5">
        <f t="shared" si="64"/>
        <v>2.0949606052235382E-2</v>
      </c>
      <c r="T15" s="5">
        <f t="shared" si="65"/>
        <v>7.9210258192688537E-2</v>
      </c>
      <c r="U15" s="5">
        <f t="shared" si="66"/>
        <v>2.722302554136221E-2</v>
      </c>
      <c r="V15" s="5">
        <f t="shared" si="67"/>
        <v>1.8950786739448347E-3</v>
      </c>
      <c r="W15" s="5">
        <f t="shared" si="68"/>
        <v>7.6825467634856467E-2</v>
      </c>
      <c r="X15" s="5">
        <f t="shared" si="69"/>
        <v>4.0637748656589111E-2</v>
      </c>
      <c r="Y15" s="5">
        <f t="shared" si="70"/>
        <v>1.0747911250766287E-2</v>
      </c>
      <c r="Z15" s="5">
        <f t="shared" si="71"/>
        <v>3.1186748473194855E-3</v>
      </c>
      <c r="AA15" s="5">
        <f t="shared" si="72"/>
        <v>4.7999814978015292E-3</v>
      </c>
      <c r="AB15" s="5">
        <f t="shared" si="73"/>
        <v>3.6938481097251678E-3</v>
      </c>
      <c r="AC15" s="5">
        <f t="shared" si="74"/>
        <v>9.6427554960263091E-5</v>
      </c>
      <c r="AD15" s="5">
        <f t="shared" si="75"/>
        <v>2.9560698153914055E-2</v>
      </c>
      <c r="AE15" s="5">
        <f t="shared" si="76"/>
        <v>1.5636484341385572E-2</v>
      </c>
      <c r="AF15" s="5">
        <f t="shared" si="77"/>
        <v>4.1355525719547767E-3</v>
      </c>
      <c r="AG15" s="5">
        <f t="shared" si="78"/>
        <v>7.2918330838751995E-4</v>
      </c>
      <c r="AH15" s="5">
        <f t="shared" si="79"/>
        <v>4.124150769552047E-4</v>
      </c>
      <c r="AI15" s="5">
        <f t="shared" si="80"/>
        <v>6.3475188524409268E-4</v>
      </c>
      <c r="AJ15" s="5">
        <f t="shared" si="81"/>
        <v>4.8847626861213509E-4</v>
      </c>
      <c r="AK15" s="5">
        <f t="shared" si="82"/>
        <v>2.5060612452846106E-4</v>
      </c>
      <c r="AL15" s="5">
        <f t="shared" si="83"/>
        <v>3.1401835867878825E-6</v>
      </c>
      <c r="AM15" s="5">
        <f t="shared" si="84"/>
        <v>9.0994291580501867E-3</v>
      </c>
      <c r="AN15" s="5">
        <f t="shared" si="85"/>
        <v>4.8132517305434384E-3</v>
      </c>
      <c r="AO15" s="5">
        <f t="shared" si="86"/>
        <v>1.2730134945379188E-3</v>
      </c>
      <c r="AP15" s="5">
        <f t="shared" si="87"/>
        <v>2.2445856398105256E-4</v>
      </c>
      <c r="AQ15" s="5">
        <f t="shared" si="88"/>
        <v>2.9682509549549522E-5</v>
      </c>
      <c r="AR15" s="5">
        <f t="shared" si="89"/>
        <v>4.3630376112125257E-5</v>
      </c>
      <c r="AS15" s="5">
        <f t="shared" si="90"/>
        <v>6.7151918148929425E-5</v>
      </c>
      <c r="AT15" s="5">
        <f t="shared" si="91"/>
        <v>5.1677071262139791E-5</v>
      </c>
      <c r="AU15" s="5">
        <f t="shared" si="92"/>
        <v>2.6512220527685698E-5</v>
      </c>
      <c r="AV15" s="5">
        <f t="shared" si="93"/>
        <v>1.0201301372272281E-5</v>
      </c>
      <c r="AW15" s="5">
        <f t="shared" si="94"/>
        <v>7.1014401568643541E-8</v>
      </c>
      <c r="AX15" s="5">
        <f t="shared" si="95"/>
        <v>2.334169358113607E-3</v>
      </c>
      <c r="AY15" s="5">
        <f t="shared" si="96"/>
        <v>1.2346867597053961E-3</v>
      </c>
      <c r="AZ15" s="5">
        <f t="shared" si="97"/>
        <v>3.26551153902521E-4</v>
      </c>
      <c r="BA15" s="5">
        <f t="shared" si="98"/>
        <v>5.7577710987204523E-5</v>
      </c>
      <c r="BB15" s="5">
        <f t="shared" si="99"/>
        <v>7.6141044739249448E-6</v>
      </c>
      <c r="BC15" s="5">
        <f t="shared" si="100"/>
        <v>8.0551429983352483E-7</v>
      </c>
      <c r="BD15" s="5">
        <f t="shared" si="101"/>
        <v>3.8464680893408809E-6</v>
      </c>
      <c r="BE15" s="5">
        <f t="shared" si="102"/>
        <v>5.920134853618752E-6</v>
      </c>
      <c r="BF15" s="5">
        <f t="shared" si="103"/>
        <v>4.5558673399832173E-6</v>
      </c>
      <c r="BG15" s="5">
        <f t="shared" si="104"/>
        <v>2.3373259486747953E-6</v>
      </c>
      <c r="BH15" s="5">
        <f t="shared" si="105"/>
        <v>8.9935003304474867E-7</v>
      </c>
      <c r="BI15" s="5">
        <f t="shared" si="106"/>
        <v>2.7683960207473046E-7</v>
      </c>
      <c r="BJ15" s="8">
        <f t="shared" si="107"/>
        <v>0.62121981667253612</v>
      </c>
      <c r="BK15" s="8">
        <f t="shared" si="108"/>
        <v>0.25353833268198017</v>
      </c>
      <c r="BL15" s="8">
        <f t="shared" si="109"/>
        <v>0.12228397200212776</v>
      </c>
      <c r="BM15" s="8">
        <f t="shared" si="110"/>
        <v>0.34066765587265385</v>
      </c>
      <c r="BN15" s="8">
        <f t="shared" si="111"/>
        <v>0.65825852458600576</v>
      </c>
    </row>
    <row r="16" spans="1:88" x14ac:dyDescent="0.25">
      <c r="A16" t="s">
        <v>99</v>
      </c>
      <c r="B16" t="s">
        <v>395</v>
      </c>
      <c r="C16" t="s">
        <v>108</v>
      </c>
      <c r="D16" s="11">
        <v>44230</v>
      </c>
      <c r="E16">
        <f>VLOOKUP(A16,home!$A$2:$E$405,3,FALSE)</f>
        <v>1.33603238866397</v>
      </c>
      <c r="F16">
        <f>VLOOKUP(B16,home!$B$2:$E$405,3,FALSE)</f>
        <v>1.21</v>
      </c>
      <c r="G16">
        <f>VLOOKUP(C16,away!$B$2:$E$405,4,FALSE)</f>
        <v>0.79</v>
      </c>
      <c r="H16">
        <f>VLOOKUP(A16,away!$A$2:$E$405,3,FALSE)</f>
        <v>1.24696356275304</v>
      </c>
      <c r="I16">
        <f>VLOOKUP(C16,away!$B$2:$E$405,3,FALSE)</f>
        <v>0.71</v>
      </c>
      <c r="J16">
        <f>VLOOKUP(B16,home!$B$2:$E$405,4,FALSE)</f>
        <v>1.07</v>
      </c>
      <c r="K16" s="3">
        <f t="shared" si="56"/>
        <v>1.2771133603238889</v>
      </c>
      <c r="L16" s="3">
        <f t="shared" si="57"/>
        <v>0.94731821862348453</v>
      </c>
      <c r="M16" s="5">
        <f t="shared" si="58"/>
        <v>0.10812886389241889</v>
      </c>
      <c r="N16" s="5">
        <f t="shared" si="59"/>
        <v>0.13809281671365151</v>
      </c>
      <c r="O16" s="5">
        <f t="shared" si="60"/>
        <v>0.10243244272434747</v>
      </c>
      <c r="P16" s="5">
        <f t="shared" si="61"/>
        <v>0.13081784113387568</v>
      </c>
      <c r="Q16" s="5">
        <f t="shared" si="62"/>
        <v>8.8180090594881189E-2</v>
      </c>
      <c r="R16" s="5">
        <f t="shared" si="63"/>
        <v>4.8518059585440476E-2</v>
      </c>
      <c r="S16" s="5">
        <f t="shared" si="64"/>
        <v>3.956692723590103E-2</v>
      </c>
      <c r="T16" s="5">
        <f t="shared" si="65"/>
        <v>8.3534606340400316E-2</v>
      </c>
      <c r="U16" s="5">
        <f t="shared" si="66"/>
        <v>6.1963062113556552E-2</v>
      </c>
      <c r="V16" s="5">
        <f t="shared" si="67"/>
        <v>5.3188182805159016E-3</v>
      </c>
      <c r="W16" s="5">
        <f t="shared" si="68"/>
        <v>3.7538657271097883E-2</v>
      </c>
      <c r="X16" s="5">
        <f t="shared" si="69"/>
        <v>3.5561053935573954E-2</v>
      </c>
      <c r="Y16" s="5">
        <f t="shared" si="70"/>
        <v>1.6843817133310787E-2</v>
      </c>
      <c r="Z16" s="5">
        <f t="shared" si="71"/>
        <v>1.5320680592515854E-2</v>
      </c>
      <c r="AA16" s="5">
        <f t="shared" si="72"/>
        <v>1.956624587395691E-2</v>
      </c>
      <c r="AB16" s="5">
        <f t="shared" si="73"/>
        <v>1.2494157008506267E-2</v>
      </c>
      <c r="AC16" s="5">
        <f t="shared" si="74"/>
        <v>4.0218003534927687E-4</v>
      </c>
      <c r="AD16" s="5">
        <f t="shared" si="75"/>
        <v>1.1985280182384647E-2</v>
      </c>
      <c r="AE16" s="5">
        <f t="shared" si="76"/>
        <v>1.1353874272079973E-2</v>
      </c>
      <c r="AF16" s="5">
        <f t="shared" si="77"/>
        <v>5.3778659749509064E-3</v>
      </c>
      <c r="AG16" s="5">
        <f t="shared" si="78"/>
        <v>1.6981834717954476E-3</v>
      </c>
      <c r="AH16" s="5">
        <f t="shared" si="79"/>
        <v>3.6283899617503769E-3</v>
      </c>
      <c r="AI16" s="5">
        <f t="shared" si="80"/>
        <v>4.6338652966164901E-3</v>
      </c>
      <c r="AJ16" s="5">
        <f t="shared" si="81"/>
        <v>2.9589856401250701E-3</v>
      </c>
      <c r="AK16" s="5">
        <f t="shared" si="82"/>
        <v>1.259653364670087E-3</v>
      </c>
      <c r="AL16" s="5">
        <f t="shared" si="83"/>
        <v>1.9462823182488667E-5</v>
      </c>
      <c r="AM16" s="5">
        <f t="shared" si="84"/>
        <v>3.0613122896297178E-3</v>
      </c>
      <c r="AN16" s="5">
        <f t="shared" si="85"/>
        <v>2.9000369048622046E-3</v>
      </c>
      <c r="AO16" s="5">
        <f t="shared" si="86"/>
        <v>1.3736288973282137E-3</v>
      </c>
      <c r="AP16" s="5">
        <f t="shared" si="87"/>
        <v>4.3375456002223497E-4</v>
      </c>
      <c r="AQ16" s="5">
        <f t="shared" si="88"/>
        <v>1.0272589928001923E-4</v>
      </c>
      <c r="AR16" s="5">
        <f t="shared" si="89"/>
        <v>6.8744798300734023E-4</v>
      </c>
      <c r="AS16" s="5">
        <f t="shared" si="90"/>
        <v>8.7794900362638396E-4</v>
      </c>
      <c r="AT16" s="5">
        <f t="shared" si="91"/>
        <v>5.6062020110715074E-4</v>
      </c>
      <c r="AU16" s="5">
        <f t="shared" si="92"/>
        <v>2.3865851630046917E-4</v>
      </c>
      <c r="AV16" s="5">
        <f t="shared" si="93"/>
        <v>7.6198494930601431E-5</v>
      </c>
      <c r="AW16" s="5">
        <f t="shared" si="94"/>
        <v>6.5407669337247073E-7</v>
      </c>
      <c r="AX16" s="5">
        <f t="shared" si="95"/>
        <v>6.5160713753497029E-4</v>
      </c>
      <c r="AY16" s="5">
        <f t="shared" si="96"/>
        <v>6.1727931277197584E-4</v>
      </c>
      <c r="AZ16" s="5">
        <f t="shared" si="97"/>
        <v>2.9237996948413848E-4</v>
      </c>
      <c r="BA16" s="5">
        <f t="shared" si="98"/>
        <v>9.2325623950967629E-5</v>
      </c>
      <c r="BB16" s="5">
        <f t="shared" si="99"/>
        <v>2.1865436403633088E-5</v>
      </c>
      <c r="BC16" s="5">
        <f t="shared" si="100"/>
        <v>4.1427052526629584E-6</v>
      </c>
      <c r="BD16" s="5">
        <f t="shared" si="101"/>
        <v>1.0853866644313677E-4</v>
      </c>
      <c r="BE16" s="5">
        <f t="shared" si="102"/>
        <v>1.3861618102626813E-4</v>
      </c>
      <c r="BF16" s="5">
        <f t="shared" si="103"/>
        <v>8.8514288372860882E-5</v>
      </c>
      <c r="BG16" s="5">
        <f t="shared" si="104"/>
        <v>3.7680926753514023E-5</v>
      </c>
      <c r="BH16" s="5">
        <f t="shared" si="105"/>
        <v>1.2030703746574653E-5</v>
      </c>
      <c r="BI16" s="5">
        <f t="shared" si="106"/>
        <v>3.072914497769835E-6</v>
      </c>
      <c r="BJ16" s="8">
        <f t="shared" si="107"/>
        <v>0.43971730462664732</v>
      </c>
      <c r="BK16" s="8">
        <f t="shared" si="108"/>
        <v>0.28487137271401525</v>
      </c>
      <c r="BL16" s="8">
        <f t="shared" si="109"/>
        <v>0.26028418944878173</v>
      </c>
      <c r="BM16" s="8">
        <f t="shared" si="110"/>
        <v>0.38340680750126621</v>
      </c>
      <c r="BN16" s="8">
        <f t="shared" si="111"/>
        <v>0.61617011464461524</v>
      </c>
    </row>
    <row r="17" spans="1:66" x14ac:dyDescent="0.25">
      <c r="A17" t="s">
        <v>99</v>
      </c>
      <c r="B17" t="s">
        <v>112</v>
      </c>
      <c r="C17" t="s">
        <v>116</v>
      </c>
      <c r="D17" s="11">
        <v>44230</v>
      </c>
      <c r="E17">
        <f>VLOOKUP(A17,home!$A$2:$E$405,3,FALSE)</f>
        <v>1.33603238866397</v>
      </c>
      <c r="F17">
        <f>VLOOKUP(B17,home!$B$2:$E$405,3,FALSE)</f>
        <v>0.61</v>
      </c>
      <c r="G17">
        <f>VLOOKUP(C17,away!$B$2:$E$405,4,FALSE)</f>
        <v>1.32</v>
      </c>
      <c r="H17">
        <f>VLOOKUP(A17,away!$A$2:$E$405,3,FALSE)</f>
        <v>1.24696356275304</v>
      </c>
      <c r="I17">
        <f>VLOOKUP(C17,away!$B$2:$E$405,3,FALSE)</f>
        <v>0.75</v>
      </c>
      <c r="J17">
        <f>VLOOKUP(B17,home!$B$2:$E$405,4,FALSE)</f>
        <v>0.88</v>
      </c>
      <c r="K17" s="3">
        <f t="shared" si="56"/>
        <v>1.0757732793522288</v>
      </c>
      <c r="L17" s="3">
        <f t="shared" si="57"/>
        <v>0.82299595141700643</v>
      </c>
      <c r="M17" s="5">
        <f t="shared" si="58"/>
        <v>0.1497528170062927</v>
      </c>
      <c r="N17" s="5">
        <f t="shared" si="59"/>
        <v>0.1611000790430937</v>
      </c>
      <c r="O17" s="5">
        <f t="shared" si="60"/>
        <v>0.12324596210947072</v>
      </c>
      <c r="P17" s="5">
        <f t="shared" si="61"/>
        <v>0.13258471282542586</v>
      </c>
      <c r="Q17" s="5">
        <f t="shared" si="62"/>
        <v>8.6653580168046085E-2</v>
      </c>
      <c r="R17" s="5">
        <f t="shared" si="63"/>
        <v>5.0715463922294077E-2</v>
      </c>
      <c r="S17" s="5">
        <f t="shared" si="64"/>
        <v>2.9346202673205753E-2</v>
      </c>
      <c r="T17" s="5">
        <f t="shared" si="65"/>
        <v>7.1315545654090942E-2</v>
      </c>
      <c r="U17" s="5">
        <f t="shared" si="66"/>
        <v>5.4558340937555946E-2</v>
      </c>
      <c r="V17" s="5">
        <f t="shared" si="67"/>
        <v>2.8868741701794831E-3</v>
      </c>
      <c r="W17" s="5">
        <f t="shared" si="68"/>
        <v>3.1073202034996736E-2</v>
      </c>
      <c r="X17" s="5">
        <f t="shared" si="69"/>
        <v>2.5573119472365003E-2</v>
      </c>
      <c r="Y17" s="5">
        <f t="shared" si="70"/>
        <v>1.05232868954299E-2</v>
      </c>
      <c r="Z17" s="5">
        <f t="shared" si="71"/>
        <v>1.3912873827427763E-2</v>
      </c>
      <c r="AA17" s="5">
        <f t="shared" si="72"/>
        <v>1.4967097902545759E-2</v>
      </c>
      <c r="AB17" s="5">
        <f t="shared" si="73"/>
        <v>8.0506019965037572E-3</v>
      </c>
      <c r="AC17" s="5">
        <f t="shared" si="74"/>
        <v>1.59744650579888E-4</v>
      </c>
      <c r="AD17" s="5">
        <f t="shared" si="75"/>
        <v>8.3569301132906948E-3</v>
      </c>
      <c r="AE17" s="5">
        <f t="shared" si="76"/>
        <v>6.8777196495131082E-3</v>
      </c>
      <c r="AF17" s="5">
        <f t="shared" si="77"/>
        <v>2.8301677132652392E-3</v>
      </c>
      <c r="AG17" s="5">
        <f t="shared" si="78"/>
        <v>7.7640552328280649E-4</v>
      </c>
      <c r="AH17" s="5">
        <f t="shared" si="79"/>
        <v>2.8625597081371693E-3</v>
      </c>
      <c r="AI17" s="5">
        <f t="shared" si="80"/>
        <v>3.0794652445642816E-3</v>
      </c>
      <c r="AJ17" s="5">
        <f t="shared" si="81"/>
        <v>1.6564032123980652E-3</v>
      </c>
      <c r="AK17" s="5">
        <f t="shared" si="82"/>
        <v>5.9397143857701108E-4</v>
      </c>
      <c r="AL17" s="5">
        <f t="shared" si="83"/>
        <v>5.6572421263080425E-6</v>
      </c>
      <c r="AM17" s="5">
        <f t="shared" si="84"/>
        <v>1.7980324226584254E-3</v>
      </c>
      <c r="AN17" s="5">
        <f t="shared" si="85"/>
        <v>1.4797734043643961E-3</v>
      </c>
      <c r="AO17" s="5">
        <f t="shared" si="86"/>
        <v>6.0892376040322914E-4</v>
      </c>
      <c r="AP17" s="5">
        <f t="shared" si="87"/>
        <v>1.6704726317782564E-4</v>
      </c>
      <c r="AQ17" s="5">
        <f t="shared" si="88"/>
        <v>3.4369805322660414E-5</v>
      </c>
      <c r="AR17" s="5">
        <f t="shared" si="89"/>
        <v>4.711750100972678E-4</v>
      </c>
      <c r="AS17" s="5">
        <f t="shared" si="90"/>
        <v>5.068774857611573E-4</v>
      </c>
      <c r="AT17" s="5">
        <f t="shared" si="91"/>
        <v>2.7264262754354639E-4</v>
      </c>
      <c r="AU17" s="5">
        <f t="shared" si="92"/>
        <v>9.7767217841243078E-5</v>
      </c>
      <c r="AV17" s="5">
        <f t="shared" si="93"/>
        <v>2.6293840137554446E-5</v>
      </c>
      <c r="AW17" s="5">
        <f t="shared" si="94"/>
        <v>1.3912997833789116E-7</v>
      </c>
      <c r="AX17" s="5">
        <f t="shared" si="95"/>
        <v>3.2237920595081437E-4</v>
      </c>
      <c r="AY17" s="5">
        <f t="shared" si="96"/>
        <v>2.6531678131854955E-4</v>
      </c>
      <c r="AZ17" s="5">
        <f t="shared" si="97"/>
        <v>1.0917731843407872E-4</v>
      </c>
      <c r="BA17" s="5">
        <f t="shared" si="98"/>
        <v>2.9950830352604037E-5</v>
      </c>
      <c r="BB17" s="5">
        <f t="shared" si="99"/>
        <v>6.1623530304426778E-6</v>
      </c>
      <c r="BC17" s="5">
        <f t="shared" si="100"/>
        <v>1.0143183190513292E-6</v>
      </c>
      <c r="BD17" s="5">
        <f t="shared" si="101"/>
        <v>6.4629187619819712E-5</v>
      </c>
      <c r="BE17" s="5">
        <f t="shared" si="102"/>
        <v>6.9526353107643926E-5</v>
      </c>
      <c r="BF17" s="5">
        <f t="shared" si="103"/>
        <v>3.7397296442005561E-5</v>
      </c>
      <c r="BG17" s="5">
        <f t="shared" si="104"/>
        <v>1.3410337410774588E-5</v>
      </c>
      <c r="BH17" s="5">
        <f t="shared" si="105"/>
        <v>3.6066206634022132E-6</v>
      </c>
      <c r="BI17" s="5">
        <f t="shared" si="106"/>
        <v>7.7598122768954225E-7</v>
      </c>
      <c r="BJ17" s="8">
        <f t="shared" si="107"/>
        <v>0.4099021837307063</v>
      </c>
      <c r="BK17" s="8">
        <f t="shared" si="108"/>
        <v>0.3150013253491285</v>
      </c>
      <c r="BL17" s="8">
        <f t="shared" si="109"/>
        <v>0.26129396842989888</v>
      </c>
      <c r="BM17" s="8">
        <f t="shared" si="110"/>
        <v>0.29579255861119808</v>
      </c>
      <c r="BN17" s="8">
        <f t="shared" si="111"/>
        <v>0.70405261507462302</v>
      </c>
    </row>
    <row r="18" spans="1:66" x14ac:dyDescent="0.25">
      <c r="A18" t="s">
        <v>99</v>
      </c>
      <c r="B18" t="s">
        <v>113</v>
      </c>
      <c r="C18" t="s">
        <v>114</v>
      </c>
      <c r="D18" s="11">
        <v>44230</v>
      </c>
      <c r="E18">
        <f>VLOOKUP(A18,home!$A$2:$E$405,3,FALSE)</f>
        <v>1.33603238866397</v>
      </c>
      <c r="F18">
        <f>VLOOKUP(B18,home!$B$2:$E$405,3,FALSE)</f>
        <v>1.1399999999999999</v>
      </c>
      <c r="G18">
        <f>VLOOKUP(C18,away!$B$2:$E$405,4,FALSE)</f>
        <v>0.82</v>
      </c>
      <c r="H18">
        <f>VLOOKUP(A18,away!$A$2:$E$405,3,FALSE)</f>
        <v>1.24696356275304</v>
      </c>
      <c r="I18">
        <f>VLOOKUP(C18,away!$B$2:$E$405,3,FALSE)</f>
        <v>0.93</v>
      </c>
      <c r="J18">
        <f>VLOOKUP(B18,home!$B$2:$E$405,4,FALSE)</f>
        <v>0.76</v>
      </c>
      <c r="K18" s="3">
        <f t="shared" ref="K18:K81" si="112">E18*F18*G18</f>
        <v>1.248923076923079</v>
      </c>
      <c r="L18" s="3">
        <f t="shared" ref="L18:L81" si="113">H18*I18*J18</f>
        <v>0.88135384615384871</v>
      </c>
      <c r="M18" s="5">
        <f t="shared" si="58"/>
        <v>0.11880438961952325</v>
      </c>
      <c r="N18" s="5">
        <f t="shared" si="59"/>
        <v>0.14837754383558327</v>
      </c>
      <c r="O18" s="5">
        <f t="shared" si="60"/>
        <v>0.1047087057311272</v>
      </c>
      <c r="P18" s="5">
        <f t="shared" si="61"/>
        <v>0.13077311894235261</v>
      </c>
      <c r="Q18" s="5">
        <f t="shared" si="62"/>
        <v>9.265606929671287E-2</v>
      </c>
      <c r="R18" s="5">
        <f t="shared" si="63"/>
        <v>4.6142710260960243E-2</v>
      </c>
      <c r="S18" s="5">
        <f t="shared" si="64"/>
        <v>3.5986903961796837E-2</v>
      </c>
      <c r="T18" s="5">
        <f t="shared" si="65"/>
        <v>8.1662783044155418E-2</v>
      </c>
      <c r="U18" s="5">
        <f t="shared" si="66"/>
        <v>5.7628695676688602E-2</v>
      </c>
      <c r="V18" s="5">
        <f t="shared" si="67"/>
        <v>4.4013709213145836E-3</v>
      </c>
      <c r="W18" s="5">
        <f t="shared" si="68"/>
        <v>3.8573434387216228E-2</v>
      </c>
      <c r="X18" s="5">
        <f t="shared" si="69"/>
        <v>3.3996844756536151E-2</v>
      </c>
      <c r="Y18" s="5">
        <f t="shared" si="70"/>
        <v>1.4981624941634221E-2</v>
      </c>
      <c r="Z18" s="5">
        <f t="shared" si="71"/>
        <v>1.3556018386819992E-2</v>
      </c>
      <c r="AA18" s="5">
        <f t="shared" si="72"/>
        <v>1.693042419449306E-2</v>
      </c>
      <c r="AB18" s="5">
        <f t="shared" si="73"/>
        <v>1.0572398739299608E-2</v>
      </c>
      <c r="AC18" s="5">
        <f t="shared" si="74"/>
        <v>3.0279868280004742E-4</v>
      </c>
      <c r="AD18" s="5">
        <f t="shared" si="75"/>
        <v>1.2043813090593153E-2</v>
      </c>
      <c r="AE18" s="5">
        <f t="shared" si="76"/>
        <v>1.0614860989752348E-2</v>
      </c>
      <c r="AF18" s="5">
        <f t="shared" si="77"/>
        <v>4.6777242798533404E-3</v>
      </c>
      <c r="AG18" s="5">
        <f t="shared" si="78"/>
        <v>1.3742434284319948E-3</v>
      </c>
      <c r="AH18" s="5">
        <f t="shared" si="79"/>
        <v>2.9869122359390222E-3</v>
      </c>
      <c r="AI18" s="5">
        <f t="shared" si="80"/>
        <v>3.7304236202081575E-3</v>
      </c>
      <c r="AJ18" s="5">
        <f t="shared" si="81"/>
        <v>2.3295060729884519E-3</v>
      </c>
      <c r="AK18" s="5">
        <f t="shared" si="82"/>
        <v>9.69791297462579E-4</v>
      </c>
      <c r="AL18" s="5">
        <f t="shared" si="83"/>
        <v>1.3332143126432468E-5</v>
      </c>
      <c r="AM18" s="5">
        <f t="shared" si="84"/>
        <v>3.0083592205980107E-3</v>
      </c>
      <c r="AN18" s="5">
        <f t="shared" si="85"/>
        <v>2.6514289696864513E-3</v>
      </c>
      <c r="AO18" s="5">
        <f t="shared" si="86"/>
        <v>1.1684235601184451E-3</v>
      </c>
      <c r="AP18" s="5">
        <f t="shared" si="87"/>
        <v>3.4326486621572146E-4</v>
      </c>
      <c r="AQ18" s="5">
        <f t="shared" si="88"/>
        <v>7.5634452522178096E-5</v>
      </c>
      <c r="AR18" s="5">
        <f t="shared" si="89"/>
        <v>5.2650531745377001E-4</v>
      </c>
      <c r="AS18" s="5">
        <f t="shared" si="90"/>
        <v>6.5756464109072491E-4</v>
      </c>
      <c r="AT18" s="5">
        <f t="shared" si="91"/>
        <v>4.1062382741342417E-4</v>
      </c>
      <c r="AU18" s="5">
        <f t="shared" si="92"/>
        <v>1.7094585799703508E-4</v>
      </c>
      <c r="AV18" s="5">
        <f t="shared" si="93"/>
        <v>5.3374556739228213E-5</v>
      </c>
      <c r="AW18" s="5">
        <f t="shared" si="94"/>
        <v>4.0764625888474233E-7</v>
      </c>
      <c r="AX18" s="5">
        <f t="shared" si="95"/>
        <v>6.2620154237986439E-4</v>
      </c>
      <c r="AY18" s="5">
        <f t="shared" si="96"/>
        <v>5.5190513784396584E-4</v>
      </c>
      <c r="AZ18" s="5">
        <f t="shared" si="97"/>
        <v>2.4321185797542466E-4</v>
      </c>
      <c r="BA18" s="5">
        <f t="shared" si="98"/>
        <v>7.1451902152288045E-5</v>
      </c>
      <c r="BB18" s="5">
        <f t="shared" si="99"/>
        <v>1.574360219423188E-5</v>
      </c>
      <c r="BC18" s="5">
        <f t="shared" si="100"/>
        <v>2.7751368692404885E-6</v>
      </c>
      <c r="BD18" s="5">
        <f t="shared" si="101"/>
        <v>7.7339581093055523E-5</v>
      </c>
      <c r="BE18" s="5">
        <f t="shared" si="102"/>
        <v>9.6591187586680886E-5</v>
      </c>
      <c r="BF18" s="5">
        <f t="shared" si="103"/>
        <v>6.0317481602205922E-5</v>
      </c>
      <c r="BG18" s="5">
        <f t="shared" si="104"/>
        <v>2.5110631571626081E-5</v>
      </c>
      <c r="BH18" s="5">
        <f t="shared" si="105"/>
        <v>7.8403118114792664E-6</v>
      </c>
      <c r="BI18" s="5">
        <f t="shared" si="106"/>
        <v>1.9583892703258083E-6</v>
      </c>
      <c r="BJ18" s="8">
        <f t="shared" si="107"/>
        <v>0.44771734229902488</v>
      </c>
      <c r="BK18" s="8">
        <f t="shared" si="108"/>
        <v>0.29083381940875774</v>
      </c>
      <c r="BL18" s="8">
        <f t="shared" si="109"/>
        <v>0.24808773961279648</v>
      </c>
      <c r="BM18" s="8">
        <f t="shared" si="110"/>
        <v>0.35818088452955438</v>
      </c>
      <c r="BN18" s="8">
        <f t="shared" si="111"/>
        <v>0.6414625376862596</v>
      </c>
    </row>
    <row r="19" spans="1:66" x14ac:dyDescent="0.25">
      <c r="A19" t="s">
        <v>99</v>
      </c>
      <c r="B19" t="s">
        <v>417</v>
      </c>
      <c r="C19" t="s">
        <v>100</v>
      </c>
      <c r="D19" s="11">
        <v>44230</v>
      </c>
      <c r="E19">
        <f>VLOOKUP(A19,home!$A$2:$E$405,3,FALSE)</f>
        <v>1.33603238866397</v>
      </c>
      <c r="F19">
        <f>VLOOKUP(B19,home!$B$2:$E$405,3,FALSE)</f>
        <v>0.98</v>
      </c>
      <c r="G19">
        <f>VLOOKUP(C19,away!$B$2:$E$405,4,FALSE)</f>
        <v>1.1000000000000001</v>
      </c>
      <c r="H19">
        <f>VLOOKUP(A19,away!$A$2:$E$405,3,FALSE)</f>
        <v>1.24696356275304</v>
      </c>
      <c r="I19">
        <f>VLOOKUP(C19,away!$B$2:$E$405,3,FALSE)</f>
        <v>0.78</v>
      </c>
      <c r="J19">
        <f>VLOOKUP(B19,home!$B$2:$E$405,4,FALSE)</f>
        <v>1.06</v>
      </c>
      <c r="K19" s="3">
        <f t="shared" si="112"/>
        <v>1.44024291497976</v>
      </c>
      <c r="L19" s="3">
        <f t="shared" si="113"/>
        <v>1.0309894736842136</v>
      </c>
      <c r="M19" s="5">
        <f t="shared" si="58"/>
        <v>8.448068178678185E-2</v>
      </c>
      <c r="N19" s="5">
        <f t="shared" si="59"/>
        <v>0.12167270339607221</v>
      </c>
      <c r="O19" s="5">
        <f t="shared" si="60"/>
        <v>8.7098693651837727E-2</v>
      </c>
      <c r="P19" s="5">
        <f t="shared" si="61"/>
        <v>0.12544327643605191</v>
      </c>
      <c r="Q19" s="5">
        <f t="shared" si="62"/>
        <v>8.7619124506313414E-2</v>
      </c>
      <c r="R19" s="5">
        <f t="shared" si="63"/>
        <v>4.4898918163345368E-2</v>
      </c>
      <c r="S19" s="5">
        <f t="shared" si="64"/>
        <v>4.6566905208954686E-2</v>
      </c>
      <c r="T19" s="5">
        <f t="shared" si="65"/>
        <v>9.0334395059435635E-2</v>
      </c>
      <c r="U19" s="5">
        <f t="shared" si="66"/>
        <v>6.4665348775014231E-2</v>
      </c>
      <c r="V19" s="5">
        <f t="shared" si="67"/>
        <v>7.6828940709671098E-3</v>
      </c>
      <c r="W19" s="5">
        <f t="shared" si="68"/>
        <v>4.2064274428982452E-2</v>
      </c>
      <c r="X19" s="5">
        <f t="shared" si="69"/>
        <v>4.3367824154444935E-2</v>
      </c>
      <c r="Y19" s="5">
        <f t="shared" si="70"/>
        <v>2.2355885099910357E-2</v>
      </c>
      <c r="Z19" s="5">
        <f t="shared" si="71"/>
        <v>1.5430104002072674E-2</v>
      </c>
      <c r="AA19" s="5">
        <f t="shared" si="72"/>
        <v>2.222309796638601E-2</v>
      </c>
      <c r="AB19" s="5">
        <f t="shared" si="73"/>
        <v>1.6003329697494285E-2</v>
      </c>
      <c r="AC19" s="5">
        <f t="shared" si="74"/>
        <v>7.1300872015158843E-4</v>
      </c>
      <c r="AD19" s="5">
        <f t="shared" si="75"/>
        <v>1.5145693305026558E-2</v>
      </c>
      <c r="AE19" s="5">
        <f t="shared" si="76"/>
        <v>1.5615050369131847E-2</v>
      </c>
      <c r="AF19" s="5">
        <f t="shared" si="77"/>
        <v>8.0494762808118649E-3</v>
      </c>
      <c r="AG19" s="5">
        <f t="shared" si="78"/>
        <v>2.7663084380625952E-3</v>
      </c>
      <c r="AH19" s="5">
        <f t="shared" si="79"/>
        <v>3.9770687009973958E-3</v>
      </c>
      <c r="AI19" s="5">
        <f t="shared" si="80"/>
        <v>5.7279450189992569E-3</v>
      </c>
      <c r="AJ19" s="5">
        <f t="shared" si="81"/>
        <v>4.1248161155036447E-3</v>
      </c>
      <c r="AK19" s="5">
        <f t="shared" si="82"/>
        <v>1.9802457286494865E-3</v>
      </c>
      <c r="AL19" s="5">
        <f t="shared" si="83"/>
        <v>4.2349161058634214E-5</v>
      </c>
      <c r="AM19" s="5">
        <f t="shared" si="84"/>
        <v>4.3626954950041754E-3</v>
      </c>
      <c r="AN19" s="5">
        <f t="shared" si="85"/>
        <v>4.4978931322388433E-3</v>
      </c>
      <c r="AO19" s="5">
        <f t="shared" si="86"/>
        <v>2.3186402365473822E-3</v>
      </c>
      <c r="AP19" s="5">
        <f t="shared" si="87"/>
        <v>7.9683122571367541E-4</v>
      </c>
      <c r="AQ19" s="5">
        <f t="shared" si="88"/>
        <v>2.0538115150342223E-4</v>
      </c>
      <c r="AR19" s="5">
        <f t="shared" si="89"/>
        <v>8.2006319336945294E-4</v>
      </c>
      <c r="AS19" s="5">
        <f t="shared" si="90"/>
        <v>1.1810902040860316E-3</v>
      </c>
      <c r="AT19" s="5">
        <f t="shared" si="91"/>
        <v>8.5052839919345317E-4</v>
      </c>
      <c r="AU19" s="5">
        <f t="shared" si="92"/>
        <v>4.0832250030914928E-4</v>
      </c>
      <c r="AV19" s="5">
        <f t="shared" si="93"/>
        <v>1.4702089702426819E-4</v>
      </c>
      <c r="AW19" s="5">
        <f t="shared" si="94"/>
        <v>1.7467561831081554E-6</v>
      </c>
      <c r="AX19" s="5">
        <f t="shared" si="95"/>
        <v>1.0472235461489799E-3</v>
      </c>
      <c r="AY19" s="5">
        <f t="shared" si="96"/>
        <v>1.0796764526738523E-3</v>
      </c>
      <c r="AZ19" s="5">
        <f t="shared" si="97"/>
        <v>5.5656752884572698E-4</v>
      </c>
      <c r="BA19" s="5">
        <f t="shared" si="98"/>
        <v>1.9127175454479312E-4</v>
      </c>
      <c r="BB19" s="5">
        <f t="shared" si="99"/>
        <v>4.9299791387198087E-5</v>
      </c>
      <c r="BC19" s="5">
        <f t="shared" si="100"/>
        <v>1.0165513195005778E-5</v>
      </c>
      <c r="BD19" s="5">
        <f t="shared" si="101"/>
        <v>1.4091275335329458E-4</v>
      </c>
      <c r="BE19" s="5">
        <f t="shared" si="102"/>
        <v>2.0294859464737295E-4</v>
      </c>
      <c r="BF19" s="5">
        <f t="shared" si="103"/>
        <v>1.4614763777298911E-4</v>
      </c>
      <c r="BG19" s="5">
        <f t="shared" si="104"/>
        <v>7.0162699947858635E-5</v>
      </c>
      <c r="BH19" s="5">
        <f t="shared" si="105"/>
        <v>2.5262832873938531E-5</v>
      </c>
      <c r="BI19" s="5">
        <f t="shared" si="106"/>
        <v>7.2769232118015441E-6</v>
      </c>
      <c r="BJ19" s="8">
        <f t="shared" si="107"/>
        <v>0.46410638086599509</v>
      </c>
      <c r="BK19" s="8">
        <f t="shared" si="108"/>
        <v>0.26600879183663961</v>
      </c>
      <c r="BL19" s="8">
        <f t="shared" si="109"/>
        <v>0.25469920045401706</v>
      </c>
      <c r="BM19" s="8">
        <f t="shared" si="110"/>
        <v>0.44795314952183113</v>
      </c>
      <c r="BN19" s="8">
        <f t="shared" si="111"/>
        <v>0.55121339794040247</v>
      </c>
    </row>
    <row r="20" spans="1:66" x14ac:dyDescent="0.25">
      <c r="A20" t="s">
        <v>99</v>
      </c>
      <c r="B20" t="s">
        <v>101</v>
      </c>
      <c r="C20" t="s">
        <v>120</v>
      </c>
      <c r="D20" s="11">
        <v>44230</v>
      </c>
      <c r="E20">
        <f>VLOOKUP(A20,home!$A$2:$E$405,3,FALSE)</f>
        <v>1.33603238866397</v>
      </c>
      <c r="F20">
        <f>VLOOKUP(B20,home!$B$2:$E$405,3,FALSE)</f>
        <v>1.05</v>
      </c>
      <c r="G20">
        <f>VLOOKUP(C20,away!$B$2:$E$405,4,FALSE)</f>
        <v>1.53</v>
      </c>
      <c r="H20">
        <f>VLOOKUP(A20,away!$A$2:$E$405,3,FALSE)</f>
        <v>1.24696356275304</v>
      </c>
      <c r="I20">
        <f>VLOOKUP(C20,away!$B$2:$E$405,3,FALSE)</f>
        <v>0.93</v>
      </c>
      <c r="J20">
        <f>VLOOKUP(B20,home!$B$2:$E$405,4,FALSE)</f>
        <v>0.8</v>
      </c>
      <c r="K20" s="3">
        <f t="shared" si="112"/>
        <v>2.146336032388668</v>
      </c>
      <c r="L20" s="3">
        <f t="shared" si="113"/>
        <v>0.92774089068826182</v>
      </c>
      <c r="M20" s="5">
        <f t="shared" ref="M20:M83" si="114">_xlfn.POISSON.DIST(0,K20,FALSE) * _xlfn.POISSON.DIST(0,L20,FALSE)</f>
        <v>4.6232284646202285E-2</v>
      </c>
      <c r="N20" s="5">
        <f t="shared" ref="N20:N83" si="115">_xlfn.POISSON.DIST(1,K20,FALSE) * _xlfn.POISSON.DIST(0,L20,FALSE)</f>
        <v>9.9230018395793318E-2</v>
      </c>
      <c r="O20" s="5">
        <f t="shared" ref="O20:O83" si="116">_xlfn.POISSON.DIST(0,K20,FALSE) * _xlfn.POISSON.DIST(1,L20,FALSE)</f>
        <v>4.2891580936220954E-2</v>
      </c>
      <c r="P20" s="5">
        <f t="shared" ref="P20:P83" si="117">_xlfn.POISSON.DIST(1,K20,FALSE) * _xlfn.POISSON.DIST(1,L20,FALSE)</f>
        <v>9.205974564952589E-2</v>
      </c>
      <c r="Q20" s="5">
        <f t="shared" ref="Q20:Q83" si="118">_xlfn.POISSON.DIST(2,K20,FALSE) * _xlfn.POISSON.DIST(0,L20,FALSE)</f>
        <v>0.10649048198874082</v>
      </c>
      <c r="R20" s="5">
        <f t="shared" ref="R20:R83" si="119">_xlfn.POISSON.DIST(0,K20,FALSE) * _xlfn.POISSON.DIST(2,L20,FALSE)</f>
        <v>1.9896136750398648E-2</v>
      </c>
      <c r="S20" s="5">
        <f t="shared" ref="S20:S83" si="120">_xlfn.POISSON.DIST(2,K20,FALSE) * _xlfn.POISSON.DIST(2,L20,FALSE)</f>
        <v>4.5828347192396313E-2</v>
      </c>
      <c r="T20" s="5">
        <f t="shared" ref="T20:T83" si="121">_xlfn.POISSON.DIST(2,K20,FALSE) * _xlfn.POISSON.DIST(1,L20,FALSE)</f>
        <v>9.8795574610056697E-2</v>
      </c>
      <c r="U20" s="5">
        <f t="shared" ref="U20:U83" si="122">_xlfn.POISSON.DIST(1,K20,FALSE) * _xlfn.POISSON.DIST(2,L20,FALSE)</f>
        <v>4.2703795212712989E-2</v>
      </c>
      <c r="V20" s="5">
        <f t="shared" ref="V20:V83" si="123">_xlfn.POISSON.DIST(3,K20,FALSE) * _xlfn.POISSON.DIST(3,L20,FALSE)</f>
        <v>1.0139489748718828E-2</v>
      </c>
      <c r="W20" s="5">
        <f t="shared" ref="W20:W83" si="124">_xlfn.POISSON.DIST(3,K20,FALSE) * _xlfn.POISSON.DIST(0,L20,FALSE)</f>
        <v>7.6188119532956955E-2</v>
      </c>
      <c r="X20" s="5">
        <f t="shared" ref="X20:X83" si="125">_xlfn.POISSON.DIST(3,K20,FALSE) * _xlfn.POISSON.DIST(1,L20,FALSE)</f>
        <v>7.0682833875369236E-2</v>
      </c>
      <c r="Y20" s="5">
        <f t="shared" ref="Y20:Y83" si="126">_xlfn.POISSON.DIST(3,K20,FALSE) * _xlfn.POISSON.DIST(2,L20,FALSE)</f>
        <v>3.2787677627952747E-2</v>
      </c>
      <c r="Z20" s="5">
        <f t="shared" ref="Z20:Z83" si="127">_xlfn.POISSON.DIST(0,K20,FALSE) * _xlfn.POISSON.DIST(3,L20,FALSE)</f>
        <v>6.1528198766901019E-3</v>
      </c>
      <c r="AA20" s="5">
        <f t="shared" ref="AA20:AA83" si="128">_xlfn.POISSON.DIST(1,K20,FALSE) * _xlfn.POISSON.DIST(3,L20,FALSE)</f>
        <v>1.3206019002137163E-2</v>
      </c>
      <c r="AB20" s="5">
        <f t="shared" ref="AB20:AB83" si="129">_xlfn.POISSON.DIST(2,K20,FALSE) * _xlfn.POISSON.DIST(3,L20,FALSE)</f>
        <v>1.4172277214348222E-2</v>
      </c>
      <c r="AC20" s="5">
        <f t="shared" ref="AC20:AC83" si="130">_xlfn.POISSON.DIST(4,K20,FALSE) * _xlfn.POISSON.DIST(4,L20,FALSE)</f>
        <v>1.2618871942332557E-3</v>
      </c>
      <c r="AD20" s="5">
        <f t="shared" ref="AD20:AD83" si="131">_xlfn.POISSON.DIST(4,K20,FALSE) * _xlfn.POISSON.DIST(0,L20,FALSE)</f>
        <v>4.0881326548380115E-2</v>
      </c>
      <c r="AE20" s="5">
        <f t="shared" ref="AE20:AE83" si="132">_xlfn.POISSON.DIST(4,K20,FALSE) * _xlfn.POISSON.DIST(1,L20,FALSE)</f>
        <v>3.7927278304511848E-2</v>
      </c>
      <c r="AF20" s="5">
        <f t="shared" ref="AF20:AF83" si="133">_xlfn.POISSON.DIST(4,K20,FALSE) * _xlfn.POISSON.DIST(2,L20,FALSE)</f>
        <v>1.7593343477804703E-2</v>
      </c>
      <c r="AG20" s="5">
        <f t="shared" ref="AG20:AG83" si="134">_xlfn.POISSON.DIST(4,K20,FALSE) * _xlfn.POISSON.DIST(3,L20,FALSE)</f>
        <v>5.4406880494276867E-3</v>
      </c>
      <c r="AH20" s="5">
        <f t="shared" ref="AH20:AH83" si="135">_xlfn.POISSON.DIST(0,K20,FALSE) * _xlfn.POISSON.DIST(4,L20,FALSE)</f>
        <v>1.4270556481612287E-3</v>
      </c>
      <c r="AI20" s="5">
        <f t="shared" ref="AI20:AI83" si="136">_xlfn.POISSON.DIST(1,K20,FALSE) * _xlfn.POISSON.DIST(4,L20,FALSE)</f>
        <v>3.06294095787221E-3</v>
      </c>
      <c r="AJ20" s="5">
        <f t="shared" ref="AJ20:AJ83" si="137">_xlfn.POISSON.DIST(2,K20,FALSE) * _xlfn.POISSON.DIST(4,L20,FALSE)</f>
        <v>3.2870502714800933E-3</v>
      </c>
      <c r="AK20" s="5">
        <f t="shared" ref="AK20:AK83" si="138">_xlfn.POISSON.DIST(3,K20,FALSE) * _xlfn.POISSON.DIST(4,L20,FALSE)</f>
        <v>2.3517048126502258E-3</v>
      </c>
      <c r="AL20" s="5">
        <f t="shared" ref="AL20:AL83" si="139">_xlfn.POISSON.DIST(5,K20,FALSE) * _xlfn.POISSON.DIST(5,L20,FALSE)</f>
        <v>1.0050899714647792E-4</v>
      </c>
      <c r="AM20" s="5">
        <f t="shared" ref="AM20:AM83" si="140">_xlfn.POISSON.DIST(5,K20,FALSE) * _xlfn.POISSON.DIST(0,L20,FALSE)</f>
        <v>1.7549012844527142E-2</v>
      </c>
      <c r="AN20" s="5">
        <f t="shared" ref="AN20:AN83" si="141">_xlfn.POISSON.DIST(5,K20,FALSE) * _xlfn.POISSON.DIST(1,L20,FALSE)</f>
        <v>1.6280936807081352E-2</v>
      </c>
      <c r="AO20" s="5">
        <f t="shared" ref="AO20:AO83" si="142">_xlfn.POISSON.DIST(5,K20,FALSE) * _xlfn.POISSON.DIST(2,L20,FALSE)</f>
        <v>7.5522454073204803E-3</v>
      </c>
      <c r="AP20" s="5">
        <f t="shared" ref="AP20:AP83" si="143">_xlfn.POISSON.DIST(5,K20,FALSE) * _xlfn.POISSON.DIST(3,L20,FALSE)</f>
        <v>2.335508960294613E-3</v>
      </c>
      <c r="AQ20" s="5">
        <f t="shared" ref="AQ20:AQ83" si="144">_xlfn.POISSON.DIST(5,K20,FALSE) * _xlfn.POISSON.DIST(4,L20,FALSE)</f>
        <v>5.4168679075853503E-4</v>
      </c>
      <c r="AR20" s="5">
        <f t="shared" ref="AR20:AR83" si="145">_xlfn.POISSON.DIST(0,K20,FALSE) * _xlfn.POISSON.DIST(5,L20,FALSE)</f>
        <v>2.6478757561736275E-4</v>
      </c>
      <c r="AS20" s="5">
        <f t="shared" ref="AS20:AS83" si="146">_xlfn.POISSON.DIST(1,K20,FALSE) * _xlfn.POISSON.DIST(5,L20,FALSE)</f>
        <v>5.6832311447638456E-4</v>
      </c>
      <c r="AT20" s="5">
        <f t="shared" ref="AT20:AT83" si="147">_xlfn.POISSON.DIST(2,K20,FALSE) * _xlfn.POISSON.DIST(5,L20,FALSE)</f>
        <v>6.0990618932000717E-4</v>
      </c>
      <c r="AU20" s="5">
        <f t="shared" ref="AU20:AU83" si="148">_xlfn.POISSON.DIST(3,K20,FALSE) * _xlfn.POISSON.DIST(5,L20,FALSE)</f>
        <v>4.3635454350479869E-4</v>
      </c>
      <c r="AV20" s="5">
        <f t="shared" ref="AV20:AV83" si="149">_xlfn.POISSON.DIST(4,K20,FALSE) * _xlfn.POISSON.DIST(5,L20,FALSE)</f>
        <v>2.3414086990521457E-4</v>
      </c>
      <c r="AW20" s="5">
        <f t="shared" ref="AW20:AW83" si="150">_xlfn.POISSON.DIST(6,K20,FALSE) * _xlfn.POISSON.DIST(6,L20,FALSE)</f>
        <v>5.559386322303418E-6</v>
      </c>
      <c r="AX20" s="5">
        <f t="shared" ref="AX20:AX83" si="151">_xlfn.POISSON.DIST(6,K20,FALSE) * _xlfn.POISSON.DIST(0,L20,FALSE)</f>
        <v>6.2776797668433523E-3</v>
      </c>
      <c r="AY20" s="5">
        <f t="shared" ref="AY20:AY83" si="152">_xlfn.POISSON.DIST(6,K20,FALSE) * _xlfn.POISSON.DIST(1,L20,FALSE)</f>
        <v>5.8240602183469306E-3</v>
      </c>
      <c r="AZ20" s="5">
        <f t="shared" ref="AZ20:AZ83" si="153">_xlfn.POISSON.DIST(6,K20,FALSE) * _xlfn.POISSON.DIST(2,L20,FALSE)</f>
        <v>2.7016094071956268E-3</v>
      </c>
      <c r="BA20" s="5">
        <f t="shared" ref="BA20:BA83" si="154">_xlfn.POISSON.DIST(6,K20,FALSE) * _xlfn.POISSON.DIST(3,L20,FALSE)</f>
        <v>8.354645059078195E-4</v>
      </c>
      <c r="BB20" s="5">
        <f t="shared" ref="BB20:BB83" si="155">_xlfn.POISSON.DIST(6,K20,FALSE) * _xlfn.POISSON.DIST(4,L20,FALSE)</f>
        <v>1.9377364621233722E-4</v>
      </c>
      <c r="BC20" s="5">
        <f t="shared" ref="BC20:BC83" si="156">_xlfn.POISSON.DIST(6,K20,FALSE) * _xlfn.POISSON.DIST(5,L20,FALSE)</f>
        <v>3.5954347025789183E-5</v>
      </c>
      <c r="BD20" s="5">
        <f t="shared" ref="BD20:BD83" si="157">_xlfn.POISSON.DIST(0,K20,FALSE) * _xlfn.POISSON.DIST(6,L20,FALSE)</f>
        <v>4.0942376874406251E-5</v>
      </c>
      <c r="BE20" s="5">
        <f t="shared" ref="BE20:BE83" si="158">_xlfn.POISSON.DIST(1,K20,FALSE) * _xlfn.POISSON.DIST(6,L20,FALSE)</f>
        <v>8.7876098737174643E-5</v>
      </c>
      <c r="BF20" s="5">
        <f t="shared" ref="BF20:BF83" si="159">_xlfn.POISSON.DIST(2,K20,FALSE) * _xlfn.POISSON.DIST(6,L20,FALSE)</f>
        <v>9.430581855267116E-5</v>
      </c>
      <c r="BG20" s="5">
        <f t="shared" ref="BG20:BG83" si="160">_xlfn.POISSON.DIST(3,K20,FALSE) * _xlfn.POISSON.DIST(6,L20,FALSE)</f>
        <v>6.7470658807835287E-5</v>
      </c>
      <c r="BH20" s="5">
        <f t="shared" ref="BH20:BH83" si="161">_xlfn.POISSON.DIST(4,K20,FALSE) * _xlfn.POISSON.DIST(6,L20,FALSE)</f>
        <v>3.6203676532064689E-5</v>
      </c>
      <c r="BI20" s="5">
        <f t="shared" ref="BI20:BI83" si="162">_xlfn.POISSON.DIST(5,K20,FALSE) * _xlfn.POISSON.DIST(6,L20,FALSE)</f>
        <v>1.5541051089142895E-5</v>
      </c>
      <c r="BJ20" s="8">
        <f t="shared" ref="BJ20:BJ83" si="163">SUM(N20,Q20,T20,W20,X20,Y20,AD20,AE20,AF20,AG20,AM20,AN20,AO20,AP20,AQ20,AX20,AY20,AZ20,BA20,BB20,BC20)</f>
        <v>0.64614527511250797</v>
      </c>
      <c r="BK20" s="8">
        <f t="shared" ref="BK20:BK83" si="164">SUM(M20,P20,S20,V20,AC20,AL20,AY20)</f>
        <v>0.20144632364657</v>
      </c>
      <c r="BL20" s="8">
        <f t="shared" ref="BL20:BL83" si="165">SUM(O20,R20,U20,AA20,AB20,AH20,AI20,AJ20,AK20,AR20,AS20,AT20,AU20,AV20,BD20,BE20,BF20,BG20,BH20,BI20)</f>
        <v>0.1454544127793988</v>
      </c>
      <c r="BM20" s="8">
        <f t="shared" ref="BM20:BM83" si="166">SUM(S20:BI20)</f>
        <v>0.58658008221626012</v>
      </c>
      <c r="BN20" s="8">
        <f t="shared" ref="BN20:BN83" si="167">SUM(M20:R20)</f>
        <v>0.40680024836688189</v>
      </c>
    </row>
    <row r="21" spans="1:66" x14ac:dyDescent="0.25">
      <c r="A21" t="s">
        <v>122</v>
      </c>
      <c r="B21" t="s">
        <v>138</v>
      </c>
      <c r="C21" t="s">
        <v>128</v>
      </c>
      <c r="D21" s="11">
        <v>44230</v>
      </c>
      <c r="E21">
        <f>VLOOKUP(A21,home!$A$2:$E$405,3,FALSE)</f>
        <v>1.26653306613226</v>
      </c>
      <c r="F21">
        <f>VLOOKUP(B21,home!$B$2:$E$405,3,FALSE)</f>
        <v>1.35</v>
      </c>
      <c r="G21">
        <f>VLOOKUP(C21,away!$B$2:$E$405,4,FALSE)</f>
        <v>1.1299999999999999</v>
      </c>
      <c r="H21">
        <f>VLOOKUP(A21,away!$A$2:$E$405,3,FALSE)</f>
        <v>1.09018036072144</v>
      </c>
      <c r="I21">
        <f>VLOOKUP(C21,away!$B$2:$E$405,3,FALSE)</f>
        <v>0.86</v>
      </c>
      <c r="J21">
        <f>VLOOKUP(B21,home!$B$2:$E$405,4,FALSE)</f>
        <v>1.1399999999999999</v>
      </c>
      <c r="K21" s="3">
        <f t="shared" si="112"/>
        <v>1.9320961923847626</v>
      </c>
      <c r="L21" s="3">
        <f t="shared" si="113"/>
        <v>1.0688128256512996</v>
      </c>
      <c r="M21" s="5">
        <f t="shared" si="114"/>
        <v>4.9741831588394084E-2</v>
      </c>
      <c r="N21" s="5">
        <f t="shared" si="115"/>
        <v>9.610600341418031E-2</v>
      </c>
      <c r="O21" s="5">
        <f t="shared" si="116"/>
        <v>5.3164707573062554E-2</v>
      </c>
      <c r="P21" s="5">
        <f t="shared" si="117"/>
        <v>0.1027193290711635</v>
      </c>
      <c r="Q21" s="5">
        <f t="shared" si="118"/>
        <v>9.2843021630927405E-2</v>
      </c>
      <c r="R21" s="5">
        <f t="shared" si="119"/>
        <v>2.8411560663045017E-2</v>
      </c>
      <c r="S21" s="5">
        <f t="shared" si="120"/>
        <v>5.3030116844811917E-2</v>
      </c>
      <c r="T21" s="5">
        <f t="shared" si="121"/>
        <v>9.9231812291356233E-2</v>
      </c>
      <c r="U21" s="5">
        <f t="shared" si="122"/>
        <v>5.489386817677798E-2</v>
      </c>
      <c r="V21" s="5">
        <f t="shared" si="123"/>
        <v>1.2167755542121232E-2</v>
      </c>
      <c r="W21" s="5">
        <f t="shared" si="124"/>
        <v>5.979388286087034E-2</v>
      </c>
      <c r="X21" s="5">
        <f t="shared" si="125"/>
        <v>6.3908468897189638E-2</v>
      </c>
      <c r="Y21" s="5">
        <f t="shared" si="126"/>
        <v>3.4153095612526732E-2</v>
      </c>
      <c r="Z21" s="5">
        <f t="shared" si="127"/>
        <v>1.012221347781082E-2</v>
      </c>
      <c r="AA21" s="5">
        <f t="shared" si="128"/>
        <v>1.9557090118984009E-2</v>
      </c>
      <c r="AB21" s="5">
        <f t="shared" si="129"/>
        <v>1.8893089676507335E-2</v>
      </c>
      <c r="AC21" s="5">
        <f t="shared" si="130"/>
        <v>1.5704383585166443E-3</v>
      </c>
      <c r="AD21" s="5">
        <f t="shared" si="131"/>
        <v>2.8881883350847005E-2</v>
      </c>
      <c r="AE21" s="5">
        <f t="shared" si="132"/>
        <v>3.086932735435001E-2</v>
      </c>
      <c r="AF21" s="5">
        <f t="shared" si="133"/>
        <v>1.6496766497778897E-2</v>
      </c>
      <c r="AG21" s="5">
        <f t="shared" si="134"/>
        <v>5.8773185382002529E-3</v>
      </c>
      <c r="AH21" s="5">
        <f t="shared" si="135"/>
        <v>2.7046878972661627E-3</v>
      </c>
      <c r="AI21" s="5">
        <f t="shared" si="136"/>
        <v>5.2257171878971028E-3</v>
      </c>
      <c r="AJ21" s="5">
        <f t="shared" si="137"/>
        <v>5.0482941406078006E-3</v>
      </c>
      <c r="AK21" s="5">
        <f t="shared" si="138"/>
        <v>3.2512632957022139E-3</v>
      </c>
      <c r="AL21" s="5">
        <f t="shared" si="139"/>
        <v>1.2972129845905189E-4</v>
      </c>
      <c r="AM21" s="5">
        <f t="shared" si="140"/>
        <v>1.1160515370214473E-2</v>
      </c>
      <c r="AN21" s="5">
        <f t="shared" si="141"/>
        <v>1.192850196856369E-2</v>
      </c>
      <c r="AO21" s="5">
        <f t="shared" si="142"/>
        <v>6.3746679474038243E-3</v>
      </c>
      <c r="AP21" s="5">
        <f t="shared" si="143"/>
        <v>2.2711089538178172E-3</v>
      </c>
      <c r="AQ21" s="5">
        <f t="shared" si="144"/>
        <v>6.0684759457299705E-4</v>
      </c>
      <c r="AR21" s="5">
        <f t="shared" si="145"/>
        <v>5.7816102279638403E-4</v>
      </c>
      <c r="AS21" s="5">
        <f t="shared" si="146"/>
        <v>1.1170627107301733E-3</v>
      </c>
      <c r="AT21" s="5">
        <f t="shared" si="147"/>
        <v>1.0791363050283848E-3</v>
      </c>
      <c r="AU21" s="5">
        <f t="shared" si="148"/>
        <v>6.949983820031682E-4</v>
      </c>
      <c r="AV21" s="5">
        <f t="shared" si="149"/>
        <v>3.3570093189547276E-4</v>
      </c>
      <c r="AW21" s="5">
        <f t="shared" si="150"/>
        <v>7.4411350670572349E-6</v>
      </c>
      <c r="AX21" s="5">
        <f t="shared" si="151"/>
        <v>3.5938648753071666E-3</v>
      </c>
      <c r="AY21" s="5">
        <f t="shared" si="152"/>
        <v>3.8411688723860079E-3</v>
      </c>
      <c r="AZ21" s="5">
        <f t="shared" si="153"/>
        <v>2.0527452781493529E-3</v>
      </c>
      <c r="BA21" s="5">
        <f t="shared" si="154"/>
        <v>7.3133349369372427E-4</v>
      </c>
      <c r="BB21" s="5">
        <f t="shared" si="155"/>
        <v>1.9541465447205658E-4</v>
      </c>
      <c r="BC21" s="5">
        <f t="shared" si="156"/>
        <v>4.1772337803990244E-5</v>
      </c>
      <c r="BD21" s="5">
        <f t="shared" si="157"/>
        <v>1.0299098607607474E-4</v>
      </c>
      <c r="BE21" s="5">
        <f t="shared" si="158"/>
        <v>1.9898849204753611E-4</v>
      </c>
      <c r="BF21" s="5">
        <f t="shared" si="159"/>
        <v>1.9223245390671508E-4</v>
      </c>
      <c r="BG21" s="5">
        <f t="shared" si="160"/>
        <v>1.2380386408198123E-4</v>
      </c>
      <c r="BH21" s="5">
        <f t="shared" si="161"/>
        <v>5.9800243598829114E-5</v>
      </c>
      <c r="BI21" s="5">
        <f t="shared" si="162"/>
        <v>2.3107964592195802E-5</v>
      </c>
      <c r="BJ21" s="8">
        <f t="shared" si="163"/>
        <v>0.57095952179461185</v>
      </c>
      <c r="BK21" s="8">
        <f t="shared" si="164"/>
        <v>0.22320036157585246</v>
      </c>
      <c r="BL21" s="8">
        <f t="shared" si="165"/>
        <v>0.19565626208660711</v>
      </c>
      <c r="BM21" s="8">
        <f t="shared" si="166"/>
        <v>0.57311817725679048</v>
      </c>
      <c r="BN21" s="8">
        <f t="shared" si="167"/>
        <v>0.42298645394077283</v>
      </c>
    </row>
    <row r="22" spans="1:66" x14ac:dyDescent="0.25">
      <c r="A22" t="s">
        <v>122</v>
      </c>
      <c r="B22" t="s">
        <v>123</v>
      </c>
      <c r="C22" t="s">
        <v>135</v>
      </c>
      <c r="D22" s="11">
        <v>44230</v>
      </c>
      <c r="E22">
        <f>VLOOKUP(A22,home!$A$2:$E$405,3,FALSE)</f>
        <v>1.26653306613226</v>
      </c>
      <c r="F22">
        <f>VLOOKUP(B22,home!$B$2:$E$405,3,FALSE)</f>
        <v>1.17</v>
      </c>
      <c r="G22">
        <f>VLOOKUP(C22,away!$B$2:$E$405,4,FALSE)</f>
        <v>1.02</v>
      </c>
      <c r="H22">
        <f>VLOOKUP(A22,away!$A$2:$E$405,3,FALSE)</f>
        <v>1.09018036072144</v>
      </c>
      <c r="I22">
        <f>VLOOKUP(C22,away!$B$2:$E$405,3,FALSE)</f>
        <v>0.98</v>
      </c>
      <c r="J22">
        <f>VLOOKUP(B22,home!$B$2:$E$405,4,FALSE)</f>
        <v>1.22</v>
      </c>
      <c r="K22" s="3">
        <f t="shared" si="112"/>
        <v>1.5114805611222388</v>
      </c>
      <c r="L22" s="3">
        <f t="shared" si="113"/>
        <v>1.3034196392785538</v>
      </c>
      <c r="M22" s="5">
        <f t="shared" si="114"/>
        <v>5.9910697505367295E-2</v>
      </c>
      <c r="N22" s="5">
        <f t="shared" si="115"/>
        <v>9.0553854682637269E-2</v>
      </c>
      <c r="O22" s="5">
        <f t="shared" si="116"/>
        <v>7.808877973137239E-2</v>
      </c>
      <c r="P22" s="5">
        <f t="shared" si="117"/>
        <v>0.11802967260572565</v>
      </c>
      <c r="Q22" s="5">
        <f t="shared" si="118"/>
        <v>6.8435195543747149E-2</v>
      </c>
      <c r="R22" s="5">
        <f t="shared" si="119"/>
        <v>5.089122455458394E-2</v>
      </c>
      <c r="S22" s="5">
        <f t="shared" si="120"/>
        <v>5.8132371160287091E-2</v>
      </c>
      <c r="T22" s="5">
        <f t="shared" si="121"/>
        <v>8.9199777889588189E-2</v>
      </c>
      <c r="U22" s="5">
        <f t="shared" si="122"/>
        <v>7.6921096645960377E-2</v>
      </c>
      <c r="V22" s="5">
        <f t="shared" si="123"/>
        <v>1.2725133725034879E-2</v>
      </c>
      <c r="W22" s="5">
        <f t="shared" si="124"/>
        <v>3.4479489253657687E-2</v>
      </c>
      <c r="X22" s="5">
        <f t="shared" si="125"/>
        <v>4.4941243445511272E-2</v>
      </c>
      <c r="Y22" s="5">
        <f t="shared" si="126"/>
        <v>2.9288649660238992E-2</v>
      </c>
      <c r="Z22" s="5">
        <f t="shared" si="127"/>
        <v>2.211087385045989E-2</v>
      </c>
      <c r="AA22" s="5">
        <f t="shared" si="128"/>
        <v>3.342015601439615E-2</v>
      </c>
      <c r="AB22" s="5">
        <f t="shared" si="129"/>
        <v>2.5256958082716132E-2</v>
      </c>
      <c r="AC22" s="5">
        <f t="shared" si="130"/>
        <v>1.5668564108431858E-3</v>
      </c>
      <c r="AD22" s="5">
        <f t="shared" si="131"/>
        <v>1.3028769441081679E-2</v>
      </c>
      <c r="AE22" s="5">
        <f t="shared" si="132"/>
        <v>1.6981953965138127E-2</v>
      </c>
      <c r="AF22" s="5">
        <f t="shared" si="133"/>
        <v>1.1067306155742675E-2</v>
      </c>
      <c r="AG22" s="5">
        <f t="shared" si="134"/>
        <v>4.8084480657678112E-3</v>
      </c>
      <c r="AH22" s="5">
        <f t="shared" si="135"/>
        <v>7.2049368045750128E-3</v>
      </c>
      <c r="AI22" s="5">
        <f t="shared" si="136"/>
        <v>1.089012192422931E-2</v>
      </c>
      <c r="AJ22" s="5">
        <f t="shared" si="137"/>
        <v>8.2301037983618583E-3</v>
      </c>
      <c r="AK22" s="5">
        <f t="shared" si="138"/>
        <v>4.1465473024140829E-3</v>
      </c>
      <c r="AL22" s="5">
        <f t="shared" si="139"/>
        <v>1.2347414194297123E-4</v>
      </c>
      <c r="AM22" s="5">
        <f t="shared" si="140"/>
        <v>3.9385463491076822E-3</v>
      </c>
      <c r="AN22" s="5">
        <f t="shared" si="141"/>
        <v>5.1335786616358006E-3</v>
      </c>
      <c r="AO22" s="5">
        <f t="shared" si="142"/>
        <v>3.3456036236787084E-3</v>
      </c>
      <c r="AP22" s="5">
        <f t="shared" si="143"/>
        <v>1.4535751561147747E-3</v>
      </c>
      <c r="AQ22" s="5">
        <f t="shared" si="144"/>
        <v>4.7365460141184708E-4</v>
      </c>
      <c r="AR22" s="5">
        <f t="shared" si="145"/>
        <v>1.8782112261687856E-3</v>
      </c>
      <c r="AS22" s="5">
        <f t="shared" si="146"/>
        <v>2.838879758035684E-3</v>
      </c>
      <c r="AT22" s="5">
        <f t="shared" si="147"/>
        <v>2.145455784817171E-3</v>
      </c>
      <c r="AU22" s="5">
        <f t="shared" si="148"/>
        <v>1.0809382378328034E-3</v>
      </c>
      <c r="AV22" s="5">
        <f t="shared" si="149"/>
        <v>4.0845428356450243E-4</v>
      </c>
      <c r="AW22" s="5">
        <f t="shared" si="150"/>
        <v>6.7570999446932243E-6</v>
      </c>
      <c r="AX22" s="5">
        <f t="shared" si="151"/>
        <v>9.9217270762587103E-4</v>
      </c>
      <c r="AY22" s="5">
        <f t="shared" si="152"/>
        <v>1.2932173926757389E-3</v>
      </c>
      <c r="AZ22" s="5">
        <f t="shared" si="153"/>
        <v>8.428024737350819E-4</v>
      </c>
      <c r="BA22" s="5">
        <f t="shared" si="154"/>
        <v>3.6617509876628437E-4</v>
      </c>
      <c r="BB22" s="5">
        <f t="shared" si="155"/>
        <v>1.1931995378668486E-4</v>
      </c>
      <c r="BC22" s="5">
        <f t="shared" si="156"/>
        <v>3.1104794224674857E-5</v>
      </c>
      <c r="BD22" s="5">
        <f t="shared" si="157"/>
        <v>4.0801623315030807E-4</v>
      </c>
      <c r="BE22" s="5">
        <f t="shared" si="158"/>
        <v>6.1670860502900974E-4</v>
      </c>
      <c r="BF22" s="5">
        <f t="shared" si="159"/>
        <v>4.6607153418908053E-4</v>
      </c>
      <c r="BG22" s="5">
        <f t="shared" si="160"/>
        <v>2.3481935467307134E-4</v>
      </c>
      <c r="BH22" s="5">
        <f t="shared" si="161"/>
        <v>8.8731222490903971E-5</v>
      </c>
      <c r="BI22" s="5">
        <f t="shared" si="162"/>
        <v>2.6823103591922747E-5</v>
      </c>
      <c r="BJ22" s="8">
        <f t="shared" si="163"/>
        <v>0.42077443891587396</v>
      </c>
      <c r="BK22" s="8">
        <f t="shared" si="164"/>
        <v>0.25178142294187683</v>
      </c>
      <c r="BL22" s="8">
        <f t="shared" si="165"/>
        <v>0.30524303420215254</v>
      </c>
      <c r="BM22" s="8">
        <f t="shared" si="166"/>
        <v>0.53271388499419836</v>
      </c>
      <c r="BN22" s="8">
        <f t="shared" si="167"/>
        <v>0.46590942462343371</v>
      </c>
    </row>
    <row r="23" spans="1:66" x14ac:dyDescent="0.25">
      <c r="A23" t="s">
        <v>122</v>
      </c>
      <c r="B23" t="s">
        <v>127</v>
      </c>
      <c r="C23" t="s">
        <v>401</v>
      </c>
      <c r="D23" s="11">
        <v>44230</v>
      </c>
      <c r="E23">
        <f>VLOOKUP(A23,home!$A$2:$E$405,3,FALSE)</f>
        <v>1.26653306613226</v>
      </c>
      <c r="F23">
        <f>VLOOKUP(B23,home!$B$2:$E$405,3,FALSE)</f>
        <v>0.87</v>
      </c>
      <c r="G23">
        <f>VLOOKUP(C23,away!$B$2:$E$405,4,FALSE)</f>
        <v>0.83</v>
      </c>
      <c r="H23">
        <f>VLOOKUP(A23,away!$A$2:$E$405,3,FALSE)</f>
        <v>1.09018036072144</v>
      </c>
      <c r="I23">
        <f>VLOOKUP(C23,away!$B$2:$E$405,3,FALSE)</f>
        <v>0.79</v>
      </c>
      <c r="J23">
        <f>VLOOKUP(B23,home!$B$2:$E$405,4,FALSE)</f>
        <v>0.78</v>
      </c>
      <c r="K23" s="3">
        <f t="shared" si="112"/>
        <v>0.91456352705410482</v>
      </c>
      <c r="L23" s="3">
        <f t="shared" si="113"/>
        <v>0.67176913827655138</v>
      </c>
      <c r="M23" s="5">
        <f t="shared" si="114"/>
        <v>0.20467484821081852</v>
      </c>
      <c r="N23" s="5">
        <f t="shared" si="115"/>
        <v>0.1871881510789497</v>
      </c>
      <c r="O23" s="5">
        <f t="shared" si="116"/>
        <v>0.1374942464094655</v>
      </c>
      <c r="P23" s="5">
        <f t="shared" si="117"/>
        <v>0.12574722294588694</v>
      </c>
      <c r="Q23" s="5">
        <f t="shared" si="118"/>
        <v>8.5597727836750431E-2</v>
      </c>
      <c r="R23" s="5">
        <f t="shared" si="119"/>
        <v>4.6182195714235229E-2</v>
      </c>
      <c r="S23" s="5">
        <f t="shared" si="120"/>
        <v>1.9314004892183427E-2</v>
      </c>
      <c r="T23" s="5">
        <f t="shared" si="121"/>
        <v>5.7501911867324611E-2</v>
      </c>
      <c r="U23" s="5">
        <f t="shared" si="122"/>
        <v>4.2236551799513931E-2</v>
      </c>
      <c r="V23" s="5">
        <f t="shared" si="123"/>
        <v>1.3184502695567373E-3</v>
      </c>
      <c r="W23" s="5">
        <f t="shared" si="124"/>
        <v>2.6094853292731937E-2</v>
      </c>
      <c r="X23" s="5">
        <f t="shared" si="125"/>
        <v>1.7529717109911563E-2</v>
      </c>
      <c r="Y23" s="5">
        <f t="shared" si="126"/>
        <v>5.8879614785785038E-3</v>
      </c>
      <c r="Z23" s="5">
        <f t="shared" si="127"/>
        <v>1.0341257939556949E-2</v>
      </c>
      <c r="AA23" s="5">
        <f t="shared" si="128"/>
        <v>9.4577373353774679E-3</v>
      </c>
      <c r="AB23" s="5">
        <f t="shared" si="129"/>
        <v>4.3248508076970532E-3</v>
      </c>
      <c r="AC23" s="5">
        <f t="shared" si="130"/>
        <v>5.0626475797556159E-5</v>
      </c>
      <c r="AD23" s="5">
        <f t="shared" si="131"/>
        <v>5.9663502663400833E-3</v>
      </c>
      <c r="AE23" s="5">
        <f t="shared" si="132"/>
        <v>4.0080099770753511E-3</v>
      </c>
      <c r="AF23" s="5">
        <f t="shared" si="133"/>
        <v>1.3462287042518644E-3</v>
      </c>
      <c r="AG23" s="5">
        <f t="shared" si="134"/>
        <v>3.0145163219281112E-4</v>
      </c>
      <c r="AH23" s="5">
        <f t="shared" si="135"/>
        <v>1.7367344836879293E-3</v>
      </c>
      <c r="AI23" s="5">
        <f t="shared" si="136"/>
        <v>1.5883540149581221E-3</v>
      </c>
      <c r="AJ23" s="5">
        <f t="shared" si="137"/>
        <v>7.2632532506532426E-4</v>
      </c>
      <c r="AK23" s="5">
        <f t="shared" si="138"/>
        <v>2.2142355036015407E-4</v>
      </c>
      <c r="AL23" s="5">
        <f t="shared" si="139"/>
        <v>1.2441467615058631E-6</v>
      </c>
      <c r="AM23" s="5">
        <f t="shared" si="140"/>
        <v>1.0913212686448372E-3</v>
      </c>
      <c r="AN23" s="5">
        <f t="shared" si="141"/>
        <v>7.3311594822041517E-4</v>
      </c>
      <c r="AO23" s="5">
        <f t="shared" si="142"/>
        <v>2.4624233439641256E-4</v>
      </c>
      <c r="AP23" s="5">
        <f t="shared" si="143"/>
        <v>5.5139333594894833E-5</v>
      </c>
      <c r="AQ23" s="5">
        <f t="shared" si="144"/>
        <v>9.2602256535464511E-6</v>
      </c>
      <c r="AR23" s="5">
        <f t="shared" si="145"/>
        <v>2.3333692550444237E-4</v>
      </c>
      <c r="AS23" s="5">
        <f t="shared" si="146"/>
        <v>2.1340144158130372E-4</v>
      </c>
      <c r="AT23" s="5">
        <f t="shared" si="147"/>
        <v>9.7584587545513808E-5</v>
      </c>
      <c r="AU23" s="5">
        <f t="shared" si="148"/>
        <v>2.9749101523915061E-5</v>
      </c>
      <c r="AV23" s="5">
        <f t="shared" si="149"/>
        <v>6.8018608041005985E-6</v>
      </c>
      <c r="AW23" s="5">
        <f t="shared" si="150"/>
        <v>2.1232593165328041E-8</v>
      </c>
      <c r="AX23" s="5">
        <f t="shared" si="151"/>
        <v>1.6634710476683037E-4</v>
      </c>
      <c r="AY23" s="5">
        <f t="shared" si="152"/>
        <v>1.1174685122401285E-4</v>
      </c>
      <c r="AZ23" s="5">
        <f t="shared" si="153"/>
        <v>3.7534042975936547E-5</v>
      </c>
      <c r="BA23" s="5">
        <f t="shared" si="154"/>
        <v>8.4047372353266479E-6</v>
      </c>
      <c r="BB23" s="5">
        <f t="shared" si="155"/>
        <v>1.4115107725040569E-6</v>
      </c>
      <c r="BC23" s="5">
        <f t="shared" si="156"/>
        <v>1.8964187506262397E-7</v>
      </c>
      <c r="BD23" s="5">
        <f t="shared" si="157"/>
        <v>2.6124757562369836E-5</v>
      </c>
      <c r="BE23" s="5">
        <f t="shared" si="158"/>
        <v>2.3892750419674355E-5</v>
      </c>
      <c r="BF23" s="5">
        <f t="shared" si="159"/>
        <v>1.0925719047420409E-5</v>
      </c>
      <c r="BG23" s="5">
        <f t="shared" si="160"/>
        <v>3.3307547158703417E-6</v>
      </c>
      <c r="BH23" s="5">
        <f t="shared" si="161"/>
        <v>7.6154669517461787E-7</v>
      </c>
      <c r="BI23" s="5">
        <f t="shared" si="162"/>
        <v>1.3929656631105921E-7</v>
      </c>
      <c r="BJ23" s="8">
        <f t="shared" si="163"/>
        <v>0.39388307624346669</v>
      </c>
      <c r="BK23" s="8">
        <f t="shared" si="164"/>
        <v>0.35121814379222871</v>
      </c>
      <c r="BL23" s="8">
        <f t="shared" si="165"/>
        <v>0.24461446818232688</v>
      </c>
      <c r="BM23" s="8">
        <f t="shared" si="166"/>
        <v>0.21306082834284187</v>
      </c>
      <c r="BN23" s="8">
        <f t="shared" si="167"/>
        <v>0.78688439219610629</v>
      </c>
    </row>
    <row r="24" spans="1:66" x14ac:dyDescent="0.25">
      <c r="A24" t="s">
        <v>122</v>
      </c>
      <c r="B24" t="s">
        <v>130</v>
      </c>
      <c r="C24" t="s">
        <v>124</v>
      </c>
      <c r="D24" s="11">
        <v>44230</v>
      </c>
      <c r="E24">
        <f>VLOOKUP(A24,home!$A$2:$E$405,3,FALSE)</f>
        <v>1.26653306613226</v>
      </c>
      <c r="F24">
        <f>VLOOKUP(B24,home!$B$2:$E$405,3,FALSE)</f>
        <v>1.02</v>
      </c>
      <c r="G24">
        <f>VLOOKUP(C24,away!$B$2:$E$405,4,FALSE)</f>
        <v>1.1399999999999999</v>
      </c>
      <c r="H24">
        <f>VLOOKUP(A24,away!$A$2:$E$405,3,FALSE)</f>
        <v>1.09018036072144</v>
      </c>
      <c r="I24">
        <f>VLOOKUP(C24,away!$B$2:$E$405,3,FALSE)</f>
        <v>0.75</v>
      </c>
      <c r="J24">
        <f>VLOOKUP(B24,home!$B$2:$E$405,4,FALSE)</f>
        <v>0.83</v>
      </c>
      <c r="K24" s="3">
        <f t="shared" si="112"/>
        <v>1.4727246492985917</v>
      </c>
      <c r="L24" s="3">
        <f t="shared" si="113"/>
        <v>0.67863727454909639</v>
      </c>
      <c r="M24" s="5">
        <f t="shared" si="114"/>
        <v>0.11632562320165905</v>
      </c>
      <c r="N24" s="5">
        <f t="shared" si="115"/>
        <v>0.17131561263410341</v>
      </c>
      <c r="O24" s="5">
        <f t="shared" si="116"/>
        <v>7.8942903889799021E-2</v>
      </c>
      <c r="P24" s="5">
        <f t="shared" si="117"/>
        <v>0.11626116044571667</v>
      </c>
      <c r="Q24" s="5">
        <f t="shared" si="118"/>
        <v>0.12615036276796673</v>
      </c>
      <c r="R24" s="5">
        <f t="shared" si="119"/>
        <v>2.6786798570382232E-2</v>
      </c>
      <c r="S24" s="5">
        <f t="shared" si="120"/>
        <v>2.9049183353078968E-2</v>
      </c>
      <c r="T24" s="5">
        <f t="shared" si="121"/>
        <v>8.5610338372232725E-2</v>
      </c>
      <c r="U24" s="5">
        <f t="shared" si="122"/>
        <v>3.9449578530398183E-2</v>
      </c>
      <c r="V24" s="5">
        <f t="shared" si="123"/>
        <v>3.2258983911572412E-3</v>
      </c>
      <c r="W24" s="5">
        <f t="shared" si="124"/>
        <v>6.1928249588781327E-2</v>
      </c>
      <c r="X24" s="5">
        <f t="shared" si="125"/>
        <v>4.202681851852675E-2</v>
      </c>
      <c r="Y24" s="5">
        <f t="shared" si="126"/>
        <v>1.4260482788691242E-2</v>
      </c>
      <c r="Z24" s="5">
        <f t="shared" si="127"/>
        <v>6.0595066585666111E-3</v>
      </c>
      <c r="AA24" s="5">
        <f t="shared" si="128"/>
        <v>8.9239848186599916E-3</v>
      </c>
      <c r="AB24" s="5">
        <f t="shared" si="129"/>
        <v>6.5712862062034987E-3</v>
      </c>
      <c r="AC24" s="5">
        <f t="shared" si="130"/>
        <v>2.0150692089230212E-4</v>
      </c>
      <c r="AD24" s="5">
        <f t="shared" si="131"/>
        <v>2.28008149143284E-2</v>
      </c>
      <c r="AE24" s="5">
        <f t="shared" si="132"/>
        <v>1.5473482890958212E-2</v>
      </c>
      <c r="AF24" s="5">
        <f t="shared" si="133"/>
        <v>5.2504411284509762E-3</v>
      </c>
      <c r="AG24" s="5">
        <f t="shared" si="134"/>
        <v>1.1877150191974843E-3</v>
      </c>
      <c r="AH24" s="5">
        <f t="shared" si="135"/>
        <v>1.0280517709704365E-3</v>
      </c>
      <c r="AI24" s="5">
        <f t="shared" si="136"/>
        <v>1.5140371838632319E-3</v>
      </c>
      <c r="AJ24" s="5">
        <f t="shared" si="137"/>
        <v>1.1148799403150032E-3</v>
      </c>
      <c r="AK24" s="5">
        <f t="shared" si="138"/>
        <v>5.4730372303681625E-4</v>
      </c>
      <c r="AL24" s="5">
        <f t="shared" si="139"/>
        <v>8.0558101701012521E-6</v>
      </c>
      <c r="AM24" s="5">
        <f t="shared" si="140"/>
        <v>6.7158644296852772E-3</v>
      </c>
      <c r="AN24" s="5">
        <f t="shared" si="141"/>
        <v>4.5576359328028376E-3</v>
      </c>
      <c r="AO24" s="5">
        <f t="shared" si="142"/>
        <v>1.5464908139121729E-3</v>
      </c>
      <c r="AP24" s="5">
        <f t="shared" si="143"/>
        <v>3.4983543702285698E-4</v>
      </c>
      <c r="AQ24" s="5">
        <f t="shared" si="144"/>
        <v>5.9352841880470926E-5</v>
      </c>
      <c r="AR24" s="5">
        <f t="shared" si="145"/>
        <v>1.3953485038934978E-4</v>
      </c>
      <c r="AS24" s="5">
        <f t="shared" si="146"/>
        <v>2.0549641360458659E-4</v>
      </c>
      <c r="AT24" s="5">
        <f t="shared" si="147"/>
        <v>1.5131981682896663E-4</v>
      </c>
      <c r="AU24" s="5">
        <f t="shared" si="148"/>
        <v>7.4284141390455695E-5</v>
      </c>
      <c r="AV24" s="5">
        <f t="shared" si="149"/>
        <v>2.7350021519426456E-5</v>
      </c>
      <c r="AW24" s="5">
        <f t="shared" si="150"/>
        <v>2.2364849943744921E-7</v>
      </c>
      <c r="AX24" s="5">
        <f t="shared" si="151"/>
        <v>1.6484365144908573E-3</v>
      </c>
      <c r="AY24" s="5">
        <f t="shared" si="152"/>
        <v>1.1186904634612872E-3</v>
      </c>
      <c r="AZ24" s="5">
        <f t="shared" si="153"/>
        <v>3.7959252359371666E-4</v>
      </c>
      <c r="BA24" s="5">
        <f t="shared" si="154"/>
        <v>8.5868545216951175E-5</v>
      </c>
      <c r="BB24" s="5">
        <f t="shared" si="155"/>
        <v>1.4568398873881897E-5</v>
      </c>
      <c r="BC24" s="5">
        <f t="shared" si="156"/>
        <v>1.9773317012630671E-6</v>
      </c>
      <c r="BD24" s="5">
        <f t="shared" si="157"/>
        <v>1.5782258428807372E-5</v>
      </c>
      <c r="BE24" s="5">
        <f t="shared" si="158"/>
        <v>2.3242921009705075E-5</v>
      </c>
      <c r="BF24" s="5">
        <f t="shared" si="159"/>
        <v>1.7115211346346394E-5</v>
      </c>
      <c r="BG24" s="5">
        <f t="shared" si="160"/>
        <v>8.4019978759064254E-6</v>
      </c>
      <c r="BH24" s="5">
        <f t="shared" si="161"/>
        <v>3.0934573438004496E-6</v>
      </c>
      <c r="BI24" s="5">
        <f t="shared" si="162"/>
        <v>9.1116217635373395E-7</v>
      </c>
      <c r="BJ24" s="8">
        <f t="shared" si="163"/>
        <v>0.56248263185587888</v>
      </c>
      <c r="BK24" s="8">
        <f t="shared" si="164"/>
        <v>0.26619011858613567</v>
      </c>
      <c r="BL24" s="8">
        <f t="shared" si="165"/>
        <v>0.16554535688554212</v>
      </c>
      <c r="BM24" s="8">
        <f t="shared" si="166"/>
        <v>0.3633766856615343</v>
      </c>
      <c r="BN24" s="8">
        <f t="shared" si="167"/>
        <v>0.63578246150962714</v>
      </c>
    </row>
    <row r="25" spans="1:66" x14ac:dyDescent="0.25">
      <c r="A25" t="s">
        <v>122</v>
      </c>
      <c r="B25" t="s">
        <v>126</v>
      </c>
      <c r="C25" t="s">
        <v>134</v>
      </c>
      <c r="D25" s="11">
        <v>44230</v>
      </c>
      <c r="E25">
        <f>VLOOKUP(A25,home!$A$2:$E$405,3,FALSE)</f>
        <v>1.26653306613226</v>
      </c>
      <c r="F25">
        <f>VLOOKUP(B25,home!$B$2:$E$405,3,FALSE)</f>
        <v>1.22</v>
      </c>
      <c r="G25">
        <f>VLOOKUP(C25,away!$B$2:$E$405,4,FALSE)</f>
        <v>0.98</v>
      </c>
      <c r="H25">
        <f>VLOOKUP(A25,away!$A$2:$E$405,3,FALSE)</f>
        <v>1.09018036072144</v>
      </c>
      <c r="I25">
        <f>VLOOKUP(C25,away!$B$2:$E$405,3,FALSE)</f>
        <v>0.41</v>
      </c>
      <c r="J25">
        <f>VLOOKUP(B25,home!$B$2:$E$405,4,FALSE)</f>
        <v>0.87</v>
      </c>
      <c r="K25" s="3">
        <f t="shared" si="112"/>
        <v>1.5142669338677301</v>
      </c>
      <c r="L25" s="3">
        <f t="shared" si="113"/>
        <v>0.38886733466933759</v>
      </c>
      <c r="M25" s="5">
        <f t="shared" si="114"/>
        <v>0.14910056489241966</v>
      </c>
      <c r="N25" s="5">
        <f t="shared" si="115"/>
        <v>0.22577805523759081</v>
      </c>
      <c r="O25" s="5">
        <f t="shared" si="116"/>
        <v>5.7980339267407831E-2</v>
      </c>
      <c r="P25" s="5">
        <f t="shared" si="117"/>
        <v>8.7797710567068407E-2</v>
      </c>
      <c r="Q25" s="5">
        <f t="shared" si="118"/>
        <v>0.17094412171962289</v>
      </c>
      <c r="R25" s="5">
        <f t="shared" si="119"/>
        <v>1.1273329997070407E-2</v>
      </c>
      <c r="S25" s="5">
        <f t="shared" si="120"/>
        <v>1.2924897344253155E-2</v>
      </c>
      <c r="T25" s="5">
        <f t="shared" si="121"/>
        <v>6.6474584990500574E-2</v>
      </c>
      <c r="U25" s="5">
        <f t="shared" si="122"/>
        <v>1.7070830849142914E-2</v>
      </c>
      <c r="V25" s="5">
        <f t="shared" si="123"/>
        <v>8.4564579838266565E-4</v>
      </c>
      <c r="W25" s="5">
        <f t="shared" si="124"/>
        <v>8.6285010353028449E-2</v>
      </c>
      <c r="X25" s="5">
        <f t="shared" si="125"/>
        <v>3.3553421997898375E-2</v>
      </c>
      <c r="Y25" s="5">
        <f t="shared" si="126"/>
        <v>6.5239148906791299E-3</v>
      </c>
      <c r="Z25" s="5">
        <f t="shared" si="127"/>
        <v>1.4612765962695542E-3</v>
      </c>
      <c r="AA25" s="5">
        <f t="shared" si="128"/>
        <v>2.2127628309657706E-3</v>
      </c>
      <c r="AB25" s="5">
        <f t="shared" si="129"/>
        <v>1.6753567937115087E-3</v>
      </c>
      <c r="AC25" s="5">
        <f t="shared" si="130"/>
        <v>3.1122352345809868E-5</v>
      </c>
      <c r="AD25" s="5">
        <f t="shared" si="131"/>
        <v>3.2664634516506447E-2</v>
      </c>
      <c r="AE25" s="5">
        <f t="shared" si="132"/>
        <v>1.2702209362381906E-2</v>
      </c>
      <c r="AF25" s="5">
        <f t="shared" si="133"/>
        <v>2.4697371495806791E-3</v>
      </c>
      <c r="AG25" s="5">
        <f t="shared" si="134"/>
        <v>3.2013336756376204E-4</v>
      </c>
      <c r="AH25" s="5">
        <f t="shared" si="135"/>
        <v>1.4206068380150574E-4</v>
      </c>
      <c r="AI25" s="5">
        <f t="shared" si="136"/>
        <v>2.151177960832592E-4</v>
      </c>
      <c r="AJ25" s="5">
        <f t="shared" si="137"/>
        <v>1.6287288274769034E-4</v>
      </c>
      <c r="AK25" s="5">
        <f t="shared" si="138"/>
        <v>8.2211006922847769E-5</v>
      </c>
      <c r="AL25" s="5">
        <f t="shared" si="139"/>
        <v>7.3305457572083509E-7</v>
      </c>
      <c r="AM25" s="5">
        <f t="shared" si="140"/>
        <v>9.8925951910440475E-3</v>
      </c>
      <c r="AN25" s="5">
        <f t="shared" si="141"/>
        <v>3.8469071249040048E-3</v>
      </c>
      <c r="AO25" s="5">
        <f t="shared" si="142"/>
        <v>7.4796826019095234E-4</v>
      </c>
      <c r="AP25" s="5">
        <f t="shared" si="143"/>
        <v>9.695347458590579E-5</v>
      </c>
      <c r="AQ25" s="5">
        <f t="shared" si="144"/>
        <v>9.4255098122881312E-6</v>
      </c>
      <c r="AR25" s="5">
        <f t="shared" si="145"/>
        <v>1.1048551894239021E-5</v>
      </c>
      <c r="AS25" s="5">
        <f t="shared" si="146"/>
        <v>1.6730456800567821E-5</v>
      </c>
      <c r="AT25" s="5">
        <f t="shared" si="147"/>
        <v>1.266718876080118E-5</v>
      </c>
      <c r="AU25" s="5">
        <f t="shared" si="148"/>
        <v>6.3938350285140568E-6</v>
      </c>
      <c r="AV25" s="5">
        <f t="shared" si="149"/>
        <v>2.4204932410710185E-6</v>
      </c>
      <c r="AW25" s="5">
        <f t="shared" si="150"/>
        <v>1.1990511518823442E-8</v>
      </c>
      <c r="AX25" s="5">
        <f t="shared" si="151"/>
        <v>2.4966716313228202E-3</v>
      </c>
      <c r="AY25" s="5">
        <f t="shared" si="152"/>
        <v>9.7087404281705214E-4</v>
      </c>
      <c r="AZ25" s="5">
        <f t="shared" si="153"/>
        <v>1.8877060066495568E-4</v>
      </c>
      <c r="BA25" s="5">
        <f t="shared" si="154"/>
        <v>2.4468906781503743E-5</v>
      </c>
      <c r="BB25" s="5">
        <f t="shared" si="155"/>
        <v>2.3787896405989591E-6</v>
      </c>
      <c r="BC25" s="5">
        <f t="shared" si="156"/>
        <v>1.850067174557498E-7</v>
      </c>
      <c r="BD25" s="5">
        <f t="shared" si="157"/>
        <v>7.1607015451143157E-7</v>
      </c>
      <c r="BE25" s="5">
        <f t="shared" si="158"/>
        <v>1.0843213573062172E-6</v>
      </c>
      <c r="BF25" s="5">
        <f t="shared" si="159"/>
        <v>8.2097598852769082E-7</v>
      </c>
      <c r="BG25" s="5">
        <f t="shared" si="160"/>
        <v>4.1439226430895167E-7</v>
      </c>
      <c r="BH25" s="5">
        <f t="shared" si="161"/>
        <v>1.5687512587340559E-7</v>
      </c>
      <c r="BI25" s="5">
        <f t="shared" si="162"/>
        <v>4.7510163171287217E-8</v>
      </c>
      <c r="BJ25" s="8">
        <f t="shared" si="163"/>
        <v>0.65599302212383459</v>
      </c>
      <c r="BK25" s="8">
        <f t="shared" si="164"/>
        <v>0.25167154805186243</v>
      </c>
      <c r="BL25" s="8">
        <f t="shared" si="165"/>
        <v>9.0867382778632599E-2</v>
      </c>
      <c r="BM25" s="8">
        <f t="shared" si="166"/>
        <v>0.2961482458171138</v>
      </c>
      <c r="BN25" s="8">
        <f t="shared" si="167"/>
        <v>0.70287412168118002</v>
      </c>
    </row>
    <row r="26" spans="1:66" x14ac:dyDescent="0.25">
      <c r="A26" t="s">
        <v>122</v>
      </c>
      <c r="B26" t="s">
        <v>129</v>
      </c>
      <c r="C26" t="s">
        <v>362</v>
      </c>
      <c r="D26" s="11">
        <v>44230</v>
      </c>
      <c r="E26">
        <f>VLOOKUP(A26,home!$A$2:$E$405,3,FALSE)</f>
        <v>1.26653306613226</v>
      </c>
      <c r="F26">
        <f>VLOOKUP(B26,home!$B$2:$E$405,3,FALSE)</f>
        <v>1.0900000000000001</v>
      </c>
      <c r="G26">
        <f>VLOOKUP(C26,away!$B$2:$E$405,4,FALSE)</f>
        <v>0.87</v>
      </c>
      <c r="H26">
        <f>VLOOKUP(A26,away!$A$2:$E$405,3,FALSE)</f>
        <v>1.09018036072144</v>
      </c>
      <c r="I26">
        <f>VLOOKUP(C26,away!$B$2:$E$405,3,FALSE)</f>
        <v>0.71</v>
      </c>
      <c r="J26">
        <f>VLOOKUP(B26,home!$B$2:$E$405,4,FALSE)</f>
        <v>1.1399999999999999</v>
      </c>
      <c r="K26" s="3">
        <f t="shared" si="112"/>
        <v>1.2010533066132223</v>
      </c>
      <c r="L26" s="3">
        <f t="shared" si="113"/>
        <v>0.88239198396793339</v>
      </c>
      <c r="M26" s="5">
        <f t="shared" si="114"/>
        <v>0.1245005319269156</v>
      </c>
      <c r="N26" s="5">
        <f t="shared" si="115"/>
        <v>0.14953177554592706</v>
      </c>
      <c r="O26" s="5">
        <f t="shared" si="116"/>
        <v>0.10985827137205409</v>
      </c>
      <c r="P26" s="5">
        <f t="shared" si="117"/>
        <v>0.13194564009021828</v>
      </c>
      <c r="Q26" s="5">
        <f t="shared" si="118"/>
        <v>8.9797816731590929E-2</v>
      </c>
      <c r="R26" s="5">
        <f t="shared" si="119"/>
        <v>4.8469029015637211E-2</v>
      </c>
      <c r="S26" s="5">
        <f t="shared" si="120"/>
        <v>3.4958991076916121E-2</v>
      </c>
      <c r="T26" s="5">
        <f t="shared" si="121"/>
        <v>7.923687366177741E-2</v>
      </c>
      <c r="U26" s="5">
        <f t="shared" si="122"/>
        <v>5.8213887567563287E-2</v>
      </c>
      <c r="V26" s="5">
        <f t="shared" si="123"/>
        <v>4.1166146781870501E-3</v>
      </c>
      <c r="W26" s="5">
        <f t="shared" si="124"/>
        <v>3.5950654904041805E-2</v>
      </c>
      <c r="X26" s="5">
        <f t="shared" si="125"/>
        <v>3.1722569705723964E-2</v>
      </c>
      <c r="Y26" s="5">
        <f t="shared" si="126"/>
        <v>1.3995870609597411E-2</v>
      </c>
      <c r="Z26" s="5">
        <f t="shared" si="127"/>
        <v>1.4256227558035815E-2</v>
      </c>
      <c r="AA26" s="5">
        <f t="shared" si="128"/>
        <v>1.7122489248409461E-2</v>
      </c>
      <c r="AB26" s="5">
        <f t="shared" si="129"/>
        <v>1.0282511164625766E-2</v>
      </c>
      <c r="AC26" s="5">
        <f t="shared" si="130"/>
        <v>2.7267421588057431E-4</v>
      </c>
      <c r="AD26" s="5">
        <f t="shared" si="131"/>
        <v>1.0794663236852563E-2</v>
      </c>
      <c r="AE26" s="5">
        <f t="shared" si="132"/>
        <v>9.5251243098320466E-3</v>
      </c>
      <c r="AF26" s="5">
        <f t="shared" si="133"/>
        <v>4.2024466686469454E-3</v>
      </c>
      <c r="AG26" s="5">
        <f t="shared" si="134"/>
        <v>1.2360684178222702E-3</v>
      </c>
      <c r="AH26" s="5">
        <f t="shared" si="135"/>
        <v>3.1448952297083868E-3</v>
      </c>
      <c r="AI26" s="5">
        <f t="shared" si="136"/>
        <v>3.7771868145934076E-3</v>
      </c>
      <c r="AJ26" s="5">
        <f t="shared" si="137"/>
        <v>2.2683013566816386E-3</v>
      </c>
      <c r="AK26" s="5">
        <f t="shared" si="138"/>
        <v>9.0811694827924651E-4</v>
      </c>
      <c r="AL26" s="5">
        <f t="shared" si="139"/>
        <v>1.1559203288088976E-5</v>
      </c>
      <c r="AM26" s="5">
        <f t="shared" si="140"/>
        <v>2.5929931948795908E-3</v>
      </c>
      <c r="AN26" s="5">
        <f t="shared" si="141"/>
        <v>2.2880364096451522E-3</v>
      </c>
      <c r="AO26" s="5">
        <f t="shared" si="142"/>
        <v>1.0094724934488265E-3</v>
      </c>
      <c r="AP26" s="5">
        <f t="shared" si="143"/>
        <v>2.9691681208512223E-4</v>
      </c>
      <c r="AQ26" s="5">
        <f t="shared" si="144"/>
        <v>6.5499253722306258E-5</v>
      </c>
      <c r="AR26" s="5">
        <f t="shared" si="145"/>
        <v>5.5500606822273479E-4</v>
      </c>
      <c r="AS26" s="5">
        <f t="shared" si="146"/>
        <v>6.6659187342931934E-4</v>
      </c>
      <c r="AT26" s="5">
        <f t="shared" si="147"/>
        <v>4.003061868718933E-4</v>
      </c>
      <c r="AU26" s="5">
        <f t="shared" si="148"/>
        <v>1.6026302313340595E-4</v>
      </c>
      <c r="AV26" s="5">
        <f t="shared" si="149"/>
        <v>4.8121108465552128E-5</v>
      </c>
      <c r="AW26" s="5">
        <f t="shared" si="150"/>
        <v>3.4029004025888469E-7</v>
      </c>
      <c r="AX26" s="5">
        <f t="shared" si="151"/>
        <v>5.190538417892865E-4</v>
      </c>
      <c r="AY26" s="5">
        <f t="shared" si="152"/>
        <v>4.5800894924262633E-4</v>
      </c>
      <c r="AZ26" s="5">
        <f t="shared" si="153"/>
        <v>2.0207171269863477E-4</v>
      </c>
      <c r="BA26" s="5">
        <f t="shared" si="154"/>
        <v>5.9435486490648855E-5</v>
      </c>
      <c r="BB26" s="5">
        <f t="shared" si="155"/>
        <v>1.3111349210645734E-5</v>
      </c>
      <c r="BC26" s="5">
        <f t="shared" si="156"/>
        <v>2.3138698884956181E-6</v>
      </c>
      <c r="BD26" s="5">
        <f t="shared" si="157"/>
        <v>8.1622150942216814E-5</v>
      </c>
      <c r="BE26" s="5">
        <f t="shared" si="158"/>
        <v>9.8032554282033059E-5</v>
      </c>
      <c r="BF26" s="5">
        <f t="shared" si="159"/>
        <v>5.8871161738088003E-5</v>
      </c>
      <c r="BG26" s="5">
        <f t="shared" si="160"/>
        <v>2.3569134489897467E-5</v>
      </c>
      <c r="BH26" s="5">
        <f t="shared" si="161"/>
        <v>7.076946728275772E-6</v>
      </c>
      <c r="BI26" s="5">
        <f t="shared" si="162"/>
        <v>1.6999580537442476E-6</v>
      </c>
      <c r="BJ26" s="8">
        <f t="shared" si="163"/>
        <v>0.4335007771649137</v>
      </c>
      <c r="BK26" s="8">
        <f t="shared" si="164"/>
        <v>0.29626402014064834</v>
      </c>
      <c r="BL26" s="8">
        <f t="shared" si="165"/>
        <v>0.25614584888390968</v>
      </c>
      <c r="BM26" s="8">
        <f t="shared" si="166"/>
        <v>0.34560614040596205</v>
      </c>
      <c r="BN26" s="8">
        <f t="shared" si="167"/>
        <v>0.65410306468234314</v>
      </c>
    </row>
    <row r="27" spans="1:66" x14ac:dyDescent="0.25">
      <c r="A27" t="s">
        <v>122</v>
      </c>
      <c r="B27" t="s">
        <v>136</v>
      </c>
      <c r="C27" t="s">
        <v>143</v>
      </c>
      <c r="D27" s="11">
        <v>44230</v>
      </c>
      <c r="E27">
        <f>VLOOKUP(A27,home!$A$2:$E$405,3,FALSE)</f>
        <v>1.26653306613226</v>
      </c>
      <c r="F27">
        <f>VLOOKUP(B27,home!$B$2:$E$405,3,FALSE)</f>
        <v>1.34</v>
      </c>
      <c r="G27">
        <f>VLOOKUP(C27,away!$B$2:$E$405,4,FALSE)</f>
        <v>0.98</v>
      </c>
      <c r="H27">
        <f>VLOOKUP(A27,away!$A$2:$E$405,3,FALSE)</f>
        <v>1.09018036072144</v>
      </c>
      <c r="I27">
        <f>VLOOKUP(C27,away!$B$2:$E$405,3,FALSE)</f>
        <v>0.86</v>
      </c>
      <c r="J27">
        <f>VLOOKUP(B27,home!$B$2:$E$405,4,FALSE)</f>
        <v>0.78</v>
      </c>
      <c r="K27" s="3">
        <f t="shared" si="112"/>
        <v>1.6632112224448838</v>
      </c>
      <c r="L27" s="3">
        <f t="shared" si="113"/>
        <v>0.73129298597194192</v>
      </c>
      <c r="M27" s="5">
        <f t="shared" si="114"/>
        <v>9.1217892776821144E-2</v>
      </c>
      <c r="N27" s="5">
        <f t="shared" si="115"/>
        <v>0.15171462295418303</v>
      </c>
      <c r="O27" s="5">
        <f t="shared" si="116"/>
        <v>6.6707005182829973E-2</v>
      </c>
      <c r="P27" s="5">
        <f t="shared" si="117"/>
        <v>0.11094783963577183</v>
      </c>
      <c r="Q27" s="5">
        <f t="shared" si="118"/>
        <v>0.12616673175319573</v>
      </c>
      <c r="R27" s="5">
        <f t="shared" si="119"/>
        <v>2.4391182502698765E-2</v>
      </c>
      <c r="S27" s="5">
        <f t="shared" si="120"/>
        <v>3.3736317363639058E-2</v>
      </c>
      <c r="T27" s="5">
        <f t="shared" si="121"/>
        <v>9.2264845994115538E-2</v>
      </c>
      <c r="U27" s="5">
        <f t="shared" si="122"/>
        <v>4.0567688467189868E-2</v>
      </c>
      <c r="V27" s="5">
        <f t="shared" si="123"/>
        <v>4.5592560051303591E-3</v>
      </c>
      <c r="W27" s="5">
        <f t="shared" si="124"/>
        <v>6.9947308050369472E-2</v>
      </c>
      <c r="X27" s="5">
        <f t="shared" si="125"/>
        <v>5.1151975764853946E-2</v>
      </c>
      <c r="Y27" s="5">
        <f t="shared" si="126"/>
        <v>1.8703540547722223E-2</v>
      </c>
      <c r="Z27" s="5">
        <f t="shared" si="127"/>
        <v>5.9457002279283888E-3</v>
      </c>
      <c r="AA27" s="5">
        <f t="shared" si="128"/>
        <v>9.8889553443835994E-3</v>
      </c>
      <c r="AB27" s="5">
        <f t="shared" si="129"/>
        <v>8.2237107535175595E-3</v>
      </c>
      <c r="AC27" s="5">
        <f t="shared" si="130"/>
        <v>3.4658743251807E-4</v>
      </c>
      <c r="AD27" s="5">
        <f t="shared" si="131"/>
        <v>2.908428693229597E-2</v>
      </c>
      <c r="AE27" s="5">
        <f t="shared" si="132"/>
        <v>2.1269135035583451E-2</v>
      </c>
      <c r="AF27" s="5">
        <f t="shared" si="133"/>
        <v>7.7769846346061331E-3</v>
      </c>
      <c r="AG27" s="5">
        <f t="shared" si="134"/>
        <v>1.8957514384330106E-3</v>
      </c>
      <c r="AH27" s="5">
        <f t="shared" si="135"/>
        <v>1.0870122183439515E-3</v>
      </c>
      <c r="AI27" s="5">
        <f t="shared" si="136"/>
        <v>1.8079309204843685E-3</v>
      </c>
      <c r="AJ27" s="5">
        <f t="shared" si="137"/>
        <v>1.5034854981773561E-3</v>
      </c>
      <c r="AK27" s="5">
        <f t="shared" si="138"/>
        <v>8.3353798445057171E-4</v>
      </c>
      <c r="AL27" s="5">
        <f t="shared" si="139"/>
        <v>1.6862098306467271E-5</v>
      </c>
      <c r="AM27" s="5">
        <f t="shared" si="140"/>
        <v>9.6746624845203445E-3</v>
      </c>
      <c r="AN27" s="5">
        <f t="shared" si="141"/>
        <v>7.0750128165756095E-3</v>
      </c>
      <c r="AO27" s="5">
        <f t="shared" si="142"/>
        <v>2.5869536242116679E-3</v>
      </c>
      <c r="AP27" s="5">
        <f t="shared" si="143"/>
        <v>6.3060701347356269E-4</v>
      </c>
      <c r="AQ27" s="5">
        <f t="shared" si="144"/>
        <v>1.1528962146448255E-4</v>
      </c>
      <c r="AR27" s="5">
        <f t="shared" si="145"/>
        <v>1.5898488218814662E-4</v>
      </c>
      <c r="AS27" s="5">
        <f t="shared" si="146"/>
        <v>2.6442544025440318E-4</v>
      </c>
      <c r="AT27" s="5">
        <f t="shared" si="147"/>
        <v>2.1989767986552636E-4</v>
      </c>
      <c r="AU27" s="5">
        <f t="shared" si="148"/>
        <v>1.2191209631397858E-4</v>
      </c>
      <c r="AV27" s="5">
        <f t="shared" si="149"/>
        <v>5.0691391685297687E-5</v>
      </c>
      <c r="AW27" s="5">
        <f t="shared" si="150"/>
        <v>5.6970224501829371E-7</v>
      </c>
      <c r="AX27" s="5">
        <f t="shared" si="151"/>
        <v>2.6818345362701209E-3</v>
      </c>
      <c r="AY27" s="5">
        <f t="shared" si="152"/>
        <v>1.9612067859116548E-3</v>
      </c>
      <c r="AZ27" s="5">
        <f t="shared" si="153"/>
        <v>7.1710838328888462E-4</v>
      </c>
      <c r="BA27" s="5">
        <f t="shared" si="154"/>
        <v>1.7480544362694677E-4</v>
      </c>
      <c r="BB27" s="5">
        <f t="shared" si="155"/>
        <v>3.1958498708524958E-5</v>
      </c>
      <c r="BC27" s="5">
        <f t="shared" si="156"/>
        <v>4.6742051895475358E-6</v>
      </c>
      <c r="BD27" s="5">
        <f t="shared" si="157"/>
        <v>1.937742153662785E-5</v>
      </c>
      <c r="BE27" s="5">
        <f t="shared" si="158"/>
        <v>3.2228744961764623E-5</v>
      </c>
      <c r="BF27" s="5">
        <f t="shared" si="159"/>
        <v>2.6801605152860476E-5</v>
      </c>
      <c r="BG27" s="5">
        <f t="shared" si="160"/>
        <v>1.4858910156591389E-5</v>
      </c>
      <c r="BH27" s="5">
        <f t="shared" si="161"/>
        <v>6.1783765314357668E-6</v>
      </c>
      <c r="BI27" s="5">
        <f t="shared" si="162"/>
        <v>2.0551890367148118E-6</v>
      </c>
      <c r="BJ27" s="8">
        <f t="shared" si="163"/>
        <v>0.59562929651859986</v>
      </c>
      <c r="BK27" s="8">
        <f t="shared" si="164"/>
        <v>0.24278596209809858</v>
      </c>
      <c r="BL27" s="8">
        <f t="shared" si="165"/>
        <v>0.15592792060975935</v>
      </c>
      <c r="BM27" s="8">
        <f t="shared" si="166"/>
        <v>0.42718296756521923</v>
      </c>
      <c r="BN27" s="8">
        <f t="shared" si="167"/>
        <v>0.57114527480550048</v>
      </c>
    </row>
    <row r="28" spans="1:66" x14ac:dyDescent="0.25">
      <c r="A28" t="s">
        <v>122</v>
      </c>
      <c r="B28" t="s">
        <v>133</v>
      </c>
      <c r="C28" t="s">
        <v>137</v>
      </c>
      <c r="D28" s="11">
        <v>44230</v>
      </c>
      <c r="E28">
        <f>VLOOKUP(A28,home!$A$2:$E$405,3,FALSE)</f>
        <v>1.26653306613226</v>
      </c>
      <c r="F28">
        <f>VLOOKUP(B28,home!$B$2:$E$405,3,FALSE)</f>
        <v>0.6</v>
      </c>
      <c r="G28">
        <f>VLOOKUP(C28,away!$B$2:$E$405,4,FALSE)</f>
        <v>0.94</v>
      </c>
      <c r="H28">
        <f>VLOOKUP(A28,away!$A$2:$E$405,3,FALSE)</f>
        <v>1.09018036072144</v>
      </c>
      <c r="I28">
        <f>VLOOKUP(C28,away!$B$2:$E$405,3,FALSE)</f>
        <v>0.75</v>
      </c>
      <c r="J28">
        <f>VLOOKUP(B28,home!$B$2:$E$405,4,FALSE)</f>
        <v>1.18</v>
      </c>
      <c r="K28" s="3">
        <f t="shared" si="112"/>
        <v>0.71432464929859452</v>
      </c>
      <c r="L28" s="3">
        <f t="shared" si="113"/>
        <v>0.9648096192384743</v>
      </c>
      <c r="M28" s="5">
        <f t="shared" si="114"/>
        <v>0.18653539571730393</v>
      </c>
      <c r="N28" s="5">
        <f t="shared" si="115"/>
        <v>0.13324683112753766</v>
      </c>
      <c r="O28" s="5">
        <f t="shared" si="116"/>
        <v>0.17997114411651011</v>
      </c>
      <c r="P28" s="5">
        <f t="shared" si="117"/>
        <v>0.12855782440489288</v>
      </c>
      <c r="Q28" s="5">
        <f t="shared" si="118"/>
        <v>4.7590747957663694E-2</v>
      </c>
      <c r="R28" s="5">
        <f t="shared" si="119"/>
        <v>8.6818945514481341E-2</v>
      </c>
      <c r="S28" s="5">
        <f t="shared" si="120"/>
        <v>2.2150104745758636E-2</v>
      </c>
      <c r="T28" s="5">
        <f t="shared" si="121"/>
        <v>4.5916011416307703E-2</v>
      </c>
      <c r="U28" s="5">
        <f t="shared" si="122"/>
        <v>6.2016912807105667E-2</v>
      </c>
      <c r="V28" s="5">
        <f t="shared" si="123"/>
        <v>1.6961745252483055E-3</v>
      </c>
      <c r="W28" s="5">
        <f t="shared" si="124"/>
        <v>1.133174811490531E-2</v>
      </c>
      <c r="X28" s="5">
        <f t="shared" si="125"/>
        <v>1.093297958404809E-2</v>
      </c>
      <c r="Y28" s="5">
        <f t="shared" si="126"/>
        <v>5.2741219348137252E-3</v>
      </c>
      <c r="Z28" s="5">
        <f t="shared" si="127"/>
        <v>2.7921251254837538E-2</v>
      </c>
      <c r="AA28" s="5">
        <f t="shared" si="128"/>
        <v>1.9944838010589765E-2</v>
      </c>
      <c r="AB28" s="5">
        <f t="shared" si="129"/>
        <v>7.1235447086159054E-3</v>
      </c>
      <c r="AC28" s="5">
        <f t="shared" si="130"/>
        <v>7.3061370584121858E-5</v>
      </c>
      <c r="AD28" s="5">
        <f t="shared" si="131"/>
        <v>2.0236367495299356E-3</v>
      </c>
      <c r="AE28" s="5">
        <f t="shared" si="132"/>
        <v>1.9524242017909608E-3</v>
      </c>
      <c r="AF28" s="5">
        <f t="shared" si="133"/>
        <v>9.4185882536095944E-4</v>
      </c>
      <c r="AG28" s="5">
        <f t="shared" si="134"/>
        <v>3.0290481822430141E-4</v>
      </c>
      <c r="AH28" s="5">
        <f t="shared" si="135"/>
        <v>6.734672947960393E-3</v>
      </c>
      <c r="AI28" s="5">
        <f t="shared" si="136"/>
        <v>4.810742891692539E-3</v>
      </c>
      <c r="AJ28" s="5">
        <f t="shared" si="137"/>
        <v>1.7182161144869896E-3</v>
      </c>
      <c r="AK28" s="5">
        <f t="shared" si="138"/>
        <v>4.0912137446670431E-4</v>
      </c>
      <c r="AL28" s="5">
        <f t="shared" si="139"/>
        <v>2.014118728344499E-6</v>
      </c>
      <c r="AM28" s="5">
        <f t="shared" si="140"/>
        <v>2.8910672228314391E-4</v>
      </c>
      <c r="AN28" s="5">
        <f t="shared" si="141"/>
        <v>2.7893294664528339E-4</v>
      </c>
      <c r="AO28" s="5">
        <f t="shared" si="142"/>
        <v>1.3455859502295076E-4</v>
      </c>
      <c r="AP28" s="5">
        <f t="shared" si="143"/>
        <v>4.3274475609785739E-5</v>
      </c>
      <c r="AQ28" s="5">
        <f t="shared" si="144"/>
        <v>1.0437907583955503E-5</v>
      </c>
      <c r="AR28" s="5">
        <f t="shared" si="145"/>
        <v>1.2995354485234643E-3</v>
      </c>
      <c r="AS28" s="5">
        <f t="shared" si="146"/>
        <v>9.2829020351761532E-4</v>
      </c>
      <c r="AT28" s="5">
        <f t="shared" si="147"/>
        <v>3.3155028703752071E-4</v>
      </c>
      <c r="AU28" s="5">
        <f t="shared" si="148"/>
        <v>7.8944847504308467E-5</v>
      </c>
      <c r="AV28" s="5">
        <f t="shared" si="149"/>
        <v>1.409806262686154E-5</v>
      </c>
      <c r="AW28" s="5">
        <f t="shared" si="150"/>
        <v>3.8558473165884344E-8</v>
      </c>
      <c r="AX28" s="5">
        <f t="shared" si="151"/>
        <v>3.4419343000795481E-5</v>
      </c>
      <c r="AY28" s="5">
        <f t="shared" si="152"/>
        <v>3.3208113215035929E-5</v>
      </c>
      <c r="AZ28" s="5">
        <f t="shared" si="153"/>
        <v>1.6019753533313479E-5</v>
      </c>
      <c r="BA28" s="5">
        <f t="shared" si="154"/>
        <v>5.1520041022567948E-6</v>
      </c>
      <c r="BB28" s="5">
        <f t="shared" si="155"/>
        <v>1.2426757790533587E-6</v>
      </c>
      <c r="BC28" s="5">
        <f t="shared" si="156"/>
        <v>2.3978910904506914E-7</v>
      </c>
      <c r="BD28" s="5">
        <f t="shared" si="157"/>
        <v>2.0896738354613716E-4</v>
      </c>
      <c r="BE28" s="5">
        <f t="shared" si="158"/>
        <v>1.4927055296643931E-4</v>
      </c>
      <c r="BF28" s="5">
        <f t="shared" si="159"/>
        <v>5.3313817699179515E-5</v>
      </c>
      <c r="BG28" s="5">
        <f t="shared" si="160"/>
        <v>1.2694458043578539E-5</v>
      </c>
      <c r="BH28" s="5">
        <f t="shared" si="161"/>
        <v>2.2669910725037401E-6</v>
      </c>
      <c r="BI28" s="5">
        <f t="shared" si="162"/>
        <v>3.2387352056585587E-7</v>
      </c>
      <c r="BJ28" s="8">
        <f t="shared" si="163"/>
        <v>0.26035985705606712</v>
      </c>
      <c r="BK28" s="8">
        <f t="shared" si="164"/>
        <v>0.33904778299573124</v>
      </c>
      <c r="BL28" s="8">
        <f t="shared" si="165"/>
        <v>0.37262739441196757</v>
      </c>
      <c r="BM28" s="8">
        <f t="shared" si="166"/>
        <v>0.23720222732547189</v>
      </c>
      <c r="BN28" s="8">
        <f t="shared" si="167"/>
        <v>0.76272088883838962</v>
      </c>
    </row>
    <row r="29" spans="1:66" x14ac:dyDescent="0.25">
      <c r="A29" t="s">
        <v>122</v>
      </c>
      <c r="B29" t="s">
        <v>144</v>
      </c>
      <c r="C29" t="s">
        <v>125</v>
      </c>
      <c r="D29" s="11">
        <v>44230</v>
      </c>
      <c r="E29">
        <f>VLOOKUP(A29,home!$A$2:$E$405,3,FALSE)</f>
        <v>1.26653306613226</v>
      </c>
      <c r="F29">
        <f>VLOOKUP(B29,home!$B$2:$E$405,3,FALSE)</f>
        <v>1.1299999999999999</v>
      </c>
      <c r="G29">
        <f>VLOOKUP(C29,away!$B$2:$E$405,4,FALSE)</f>
        <v>0.98</v>
      </c>
      <c r="H29">
        <f>VLOOKUP(A29,away!$A$2:$E$405,3,FALSE)</f>
        <v>1.09018036072144</v>
      </c>
      <c r="I29">
        <f>VLOOKUP(C29,away!$B$2:$E$405,3,FALSE)</f>
        <v>1.02</v>
      </c>
      <c r="J29">
        <f>VLOOKUP(B29,home!$B$2:$E$405,4,FALSE)</f>
        <v>1.62</v>
      </c>
      <c r="K29" s="3">
        <f t="shared" si="112"/>
        <v>1.4025587174348646</v>
      </c>
      <c r="L29" s="3">
        <f t="shared" si="113"/>
        <v>1.8014140280561075</v>
      </c>
      <c r="M29" s="5">
        <f t="shared" si="114"/>
        <v>4.0600587359717825E-2</v>
      </c>
      <c r="N29" s="5">
        <f t="shared" si="115"/>
        <v>5.694470773434801E-2</v>
      </c>
      <c r="O29" s="5">
        <f t="shared" si="116"/>
        <v>7.3138467617113165E-2</v>
      </c>
      <c r="P29" s="5">
        <f t="shared" si="117"/>
        <v>0.10258099533620962</v>
      </c>
      <c r="Q29" s="5">
        <f t="shared" si="118"/>
        <v>3.9934148122295184E-2</v>
      </c>
      <c r="R29" s="5">
        <f t="shared" si="119"/>
        <v>6.587633077799751E-2</v>
      </c>
      <c r="S29" s="5">
        <f t="shared" si="120"/>
        <v>6.479500229230549E-2</v>
      </c>
      <c r="T29" s="5">
        <f t="shared" si="121"/>
        <v>7.1937934625973005E-2</v>
      </c>
      <c r="U29" s="5">
        <f t="shared" si="122"/>
        <v>9.2395422005303096E-2</v>
      </c>
      <c r="V29" s="5">
        <f t="shared" si="123"/>
        <v>1.8190037414065399E-2</v>
      </c>
      <c r="W29" s="5">
        <f t="shared" si="124"/>
        <v>1.8669995857420081E-2</v>
      </c>
      <c r="X29" s="5">
        <f t="shared" si="125"/>
        <v>3.3632392441305947E-2</v>
      </c>
      <c r="Y29" s="5">
        <f t="shared" si="126"/>
        <v>3.0292931770428369E-2</v>
      </c>
      <c r="Z29" s="5">
        <f t="shared" si="127"/>
        <v>3.955684879344968E-2</v>
      </c>
      <c r="AA29" s="5">
        <f t="shared" si="128"/>
        <v>5.5480803109505657E-2</v>
      </c>
      <c r="AB29" s="5">
        <f t="shared" si="129"/>
        <v>3.890754202576225E-2</v>
      </c>
      <c r="AC29" s="5">
        <f t="shared" si="130"/>
        <v>2.8724217192437722E-3</v>
      </c>
      <c r="AD29" s="5">
        <f t="shared" si="131"/>
        <v>6.5464413610743398E-3</v>
      </c>
      <c r="AE29" s="5">
        <f t="shared" si="132"/>
        <v>1.1792851301686032E-2</v>
      </c>
      <c r="AF29" s="5">
        <f t="shared" si="133"/>
        <v>1.0621903882818475E-2</v>
      </c>
      <c r="AG29" s="5">
        <f t="shared" si="134"/>
        <v>6.378148886390946E-3</v>
      </c>
      <c r="AH29" s="5">
        <f t="shared" si="135"/>
        <v>1.7814565580553637E-2</v>
      </c>
      <c r="AI29" s="5">
        <f t="shared" si="136"/>
        <v>2.4985974252320596E-2</v>
      </c>
      <c r="AJ29" s="5">
        <f t="shared" si="137"/>
        <v>1.7522148000597666E-2</v>
      </c>
      <c r="AK29" s="5">
        <f t="shared" si="138"/>
        <v>8.1919471421407122E-3</v>
      </c>
      <c r="AL29" s="5">
        <f t="shared" si="139"/>
        <v>2.9029715888072874E-4</v>
      </c>
      <c r="AM29" s="5">
        <f t="shared" si="140"/>
        <v>1.8363536798301945E-3</v>
      </c>
      <c r="AN29" s="5">
        <f t="shared" si="141"/>
        <v>3.3080332793185663E-3</v>
      </c>
      <c r="AO29" s="5">
        <f t="shared" si="142"/>
        <v>2.9795687773204573E-3</v>
      </c>
      <c r="AP29" s="5">
        <f t="shared" si="143"/>
        <v>1.7891456643410186E-3</v>
      </c>
      <c r="AQ29" s="5">
        <f t="shared" si="144"/>
        <v>8.0574802449491858E-4</v>
      </c>
      <c r="AR29" s="5">
        <f t="shared" si="145"/>
        <v>6.4182816681069687E-3</v>
      </c>
      <c r="AS29" s="5">
        <f t="shared" si="146"/>
        <v>9.0020169045558138E-3</v>
      </c>
      <c r="AT29" s="5">
        <f t="shared" si="147"/>
        <v>6.3129286419903868E-3</v>
      </c>
      <c r="AU29" s="5">
        <f t="shared" si="148"/>
        <v>2.951417699789286E-3</v>
      </c>
      <c r="AV29" s="5">
        <f t="shared" si="149"/>
        <v>1.0348841559077555E-3</v>
      </c>
      <c r="AW29" s="5">
        <f t="shared" si="150"/>
        <v>2.0373933152342842E-5</v>
      </c>
      <c r="AX29" s="5">
        <f t="shared" si="151"/>
        <v>4.2926564365657147E-4</v>
      </c>
      <c r="AY29" s="5">
        <f t="shared" si="152"/>
        <v>7.7328515224548214E-4</v>
      </c>
      <c r="AZ29" s="5">
        <f t="shared" si="153"/>
        <v>6.9650336047125724E-4</v>
      </c>
      <c r="BA29" s="5">
        <f t="shared" si="154"/>
        <v>4.1823030804704752E-4</v>
      </c>
      <c r="BB29" s="5">
        <f t="shared" si="155"/>
        <v>1.8835148596854461E-4</v>
      </c>
      <c r="BC29" s="5">
        <f t="shared" si="156"/>
        <v>6.7859801805789923E-5</v>
      </c>
      <c r="BD29" s="5">
        <f t="shared" si="157"/>
        <v>1.9269971054905397E-3</v>
      </c>
      <c r="BE29" s="5">
        <f t="shared" si="158"/>
        <v>2.702726588777508E-3</v>
      </c>
      <c r="BF29" s="5">
        <f t="shared" si="159"/>
        <v>1.8953663689664443E-3</v>
      </c>
      <c r="BG29" s="5">
        <f t="shared" si="160"/>
        <v>8.8612087450891754E-4</v>
      </c>
      <c r="BH29" s="5">
        <f t="shared" si="161"/>
        <v>3.1070913931087219E-4</v>
      </c>
      <c r="BI29" s="5">
        <f t="shared" si="162"/>
        <v>8.7157562385429491E-5</v>
      </c>
      <c r="BJ29" s="8">
        <f t="shared" si="163"/>
        <v>0.3000438011612403</v>
      </c>
      <c r="BK29" s="8">
        <f t="shared" si="164"/>
        <v>0.23010262643266832</v>
      </c>
      <c r="BL29" s="8">
        <f t="shared" si="165"/>
        <v>0.42784180722108411</v>
      </c>
      <c r="BM29" s="8">
        <f t="shared" si="166"/>
        <v>0.61771693544166772</v>
      </c>
      <c r="BN29" s="8">
        <f t="shared" si="167"/>
        <v>0.3790752369476813</v>
      </c>
    </row>
    <row r="30" spans="1:66" x14ac:dyDescent="0.25">
      <c r="A30" t="s">
        <v>122</v>
      </c>
      <c r="B30" t="s">
        <v>140</v>
      </c>
      <c r="C30" t="s">
        <v>132</v>
      </c>
      <c r="D30" s="11">
        <v>44230</v>
      </c>
      <c r="E30">
        <f>VLOOKUP(A30,home!$A$2:$E$405,3,FALSE)</f>
        <v>1.26653306613226</v>
      </c>
      <c r="F30">
        <f>VLOOKUP(B30,home!$B$2:$E$405,3,FALSE)</f>
        <v>1.17</v>
      </c>
      <c r="G30">
        <f>VLOOKUP(C30,away!$B$2:$E$405,4,FALSE)</f>
        <v>1.17</v>
      </c>
      <c r="H30">
        <f>VLOOKUP(A30,away!$A$2:$E$405,3,FALSE)</f>
        <v>1.09018036072144</v>
      </c>
      <c r="I30">
        <f>VLOOKUP(C30,away!$B$2:$E$405,3,FALSE)</f>
        <v>1.05</v>
      </c>
      <c r="J30">
        <f>VLOOKUP(B30,home!$B$2:$E$405,4,FALSE)</f>
        <v>0.66</v>
      </c>
      <c r="K30" s="3">
        <f t="shared" si="112"/>
        <v>1.7337571142284505</v>
      </c>
      <c r="L30" s="3">
        <f t="shared" si="113"/>
        <v>0.75549498997995801</v>
      </c>
      <c r="M30" s="5">
        <f t="shared" si="114"/>
        <v>8.2971997783803764E-2</v>
      </c>
      <c r="N30" s="5">
        <f t="shared" si="115"/>
        <v>0.14385329143941702</v>
      </c>
      <c r="O30" s="5">
        <f t="shared" si="116"/>
        <v>6.2684928634291925E-2</v>
      </c>
      <c r="P30" s="5">
        <f t="shared" si="117"/>
        <v>0.10868044097460634</v>
      </c>
      <c r="Q30" s="5">
        <f t="shared" si="118"/>
        <v>0.12470333371913396</v>
      </c>
      <c r="R30" s="5">
        <f t="shared" si="119"/>
        <v>2.3679074765229381E-2</v>
      </c>
      <c r="S30" s="5">
        <f t="shared" si="120"/>
        <v>3.5588627988720367E-2</v>
      </c>
      <c r="T30" s="5">
        <f t="shared" si="121"/>
        <v>9.4212743858604467E-2</v>
      </c>
      <c r="U30" s="5">
        <f t="shared" si="122"/>
        <v>4.1053764332563816E-2</v>
      </c>
      <c r="V30" s="5">
        <f t="shared" si="123"/>
        <v>5.1795088661832642E-3</v>
      </c>
      <c r="W30" s="5">
        <f t="shared" si="124"/>
        <v>7.2068430667851055E-2</v>
      </c>
      <c r="X30" s="5">
        <f t="shared" si="125"/>
        <v>5.4447338305279432E-2</v>
      </c>
      <c r="Y30" s="5">
        <f t="shared" si="126"/>
        <v>2.0567345653691234E-2</v>
      </c>
      <c r="Z30" s="5">
        <f t="shared" si="127"/>
        <v>5.9631407841638819E-3</v>
      </c>
      <c r="AA30" s="5">
        <f t="shared" si="128"/>
        <v>1.0338637757689952E-2</v>
      </c>
      <c r="AB30" s="5">
        <f t="shared" si="129"/>
        <v>8.9623433819129156E-3</v>
      </c>
      <c r="AC30" s="5">
        <f t="shared" si="130"/>
        <v>4.2402205159883558E-4</v>
      </c>
      <c r="AD30" s="5">
        <f t="shared" si="131"/>
        <v>3.1237288595416645E-2</v>
      </c>
      <c r="AE30" s="5">
        <f t="shared" si="132"/>
        <v>2.3599615034395355E-2</v>
      </c>
      <c r="AF30" s="5">
        <f t="shared" si="133"/>
        <v>8.9146954619706929E-3</v>
      </c>
      <c r="AG30" s="5">
        <f t="shared" si="134"/>
        <v>2.2450025862386417E-3</v>
      </c>
      <c r="AH30" s="5">
        <f t="shared" si="135"/>
        <v>1.1262807467452428E-3</v>
      </c>
      <c r="AI30" s="5">
        <f t="shared" si="136"/>
        <v>1.9526972572880964E-3</v>
      </c>
      <c r="AJ30" s="5">
        <f t="shared" si="137"/>
        <v>1.6927513808788102E-3</v>
      </c>
      <c r="AK30" s="5">
        <f t="shared" si="138"/>
        <v>9.7827324973955715E-4</v>
      </c>
      <c r="AL30" s="5">
        <f t="shared" si="139"/>
        <v>2.2216123406257979E-5</v>
      </c>
      <c r="AM30" s="5">
        <f t="shared" si="140"/>
        <v>1.0831574266302159E-2</v>
      </c>
      <c r="AN30" s="5">
        <f t="shared" si="141"/>
        <v>8.1832000917871212E-3</v>
      </c>
      <c r="AO30" s="5">
        <f t="shared" si="142"/>
        <v>3.0911833356743511E-3</v>
      </c>
      <c r="AP30" s="5">
        <f t="shared" si="143"/>
        <v>7.7845784107050228E-4</v>
      </c>
      <c r="AQ30" s="5">
        <f t="shared" si="144"/>
        <v>1.4703024970984471E-4</v>
      </c>
      <c r="AR30" s="5">
        <f t="shared" si="145"/>
        <v>1.7017989229538343E-4</v>
      </c>
      <c r="AS30" s="5">
        <f t="shared" si="146"/>
        <v>2.9505059896575253E-4</v>
      </c>
      <c r="AT30" s="5">
        <f t="shared" si="147"/>
        <v>2.5577303750711947E-4</v>
      </c>
      <c r="AU30" s="5">
        <f t="shared" si="148"/>
        <v>1.478161078019296E-4</v>
      </c>
      <c r="AV30" s="5">
        <f t="shared" si="149"/>
        <v>6.4069307124788735E-5</v>
      </c>
      <c r="AW30" s="5">
        <f t="shared" si="150"/>
        <v>8.0832427841419703E-7</v>
      </c>
      <c r="AX30" s="5">
        <f t="shared" si="151"/>
        <v>3.1298864904158656E-3</v>
      </c>
      <c r="AY30" s="5">
        <f t="shared" si="152"/>
        <v>2.3646135627151403E-3</v>
      </c>
      <c r="AZ30" s="5">
        <f t="shared" si="153"/>
        <v>8.9322684993497386E-4</v>
      </c>
      <c r="BA30" s="5">
        <f t="shared" si="154"/>
        <v>2.2494280334715082E-4</v>
      </c>
      <c r="BB30" s="5">
        <f t="shared" si="155"/>
        <v>4.2485790240204847E-5</v>
      </c>
      <c r="BC30" s="5">
        <f t="shared" si="156"/>
        <v>6.419560334362834E-6</v>
      </c>
      <c r="BD30" s="5">
        <f t="shared" si="157"/>
        <v>2.1428342670748492E-5</v>
      </c>
      <c r="BE30" s="5">
        <f t="shared" si="158"/>
        <v>3.7151541551535275E-5</v>
      </c>
      <c r="BF30" s="5">
        <f t="shared" si="159"/>
        <v>3.2205874734764088E-5</v>
      </c>
      <c r="BG30" s="5">
        <f t="shared" si="160"/>
        <v>1.8612388147115852E-5</v>
      </c>
      <c r="BH30" s="5">
        <f t="shared" si="161"/>
        <v>8.0673400907108463E-6</v>
      </c>
      <c r="BI30" s="5">
        <f t="shared" si="162"/>
        <v>2.7973616550340622E-6</v>
      </c>
      <c r="BJ30" s="8">
        <f t="shared" si="163"/>
        <v>0.60554210616353021</v>
      </c>
      <c r="BK30" s="8">
        <f t="shared" si="164"/>
        <v>0.23523142735103394</v>
      </c>
      <c r="BL30" s="8">
        <f t="shared" si="165"/>
        <v>0.15352190329888465</v>
      </c>
      <c r="BM30" s="8">
        <f t="shared" si="166"/>
        <v>0.45132170504269353</v>
      </c>
      <c r="BN30" s="8">
        <f t="shared" si="167"/>
        <v>0.54657306731648236</v>
      </c>
    </row>
    <row r="31" spans="1:66" x14ac:dyDescent="0.25">
      <c r="A31" t="s">
        <v>122</v>
      </c>
      <c r="B31" t="s">
        <v>141</v>
      </c>
      <c r="C31" t="s">
        <v>131</v>
      </c>
      <c r="D31" s="11">
        <v>44230</v>
      </c>
      <c r="E31">
        <f>VLOOKUP(A31,home!$A$2:$E$405,3,FALSE)</f>
        <v>1.26653306613226</v>
      </c>
      <c r="F31">
        <f>VLOOKUP(B31,home!$B$2:$E$405,3,FALSE)</f>
        <v>0.86</v>
      </c>
      <c r="G31">
        <f>VLOOKUP(C31,away!$B$2:$E$405,4,FALSE)</f>
        <v>0.9</v>
      </c>
      <c r="H31">
        <f>VLOOKUP(A31,away!$A$2:$E$405,3,FALSE)</f>
        <v>1.09018036072144</v>
      </c>
      <c r="I31">
        <f>VLOOKUP(C31,away!$B$2:$E$405,3,FALSE)</f>
        <v>0.94</v>
      </c>
      <c r="J31">
        <f>VLOOKUP(B31,home!$B$2:$E$405,4,FALSE)</f>
        <v>0.7</v>
      </c>
      <c r="K31" s="3">
        <f t="shared" si="112"/>
        <v>0.9802965931863693</v>
      </c>
      <c r="L31" s="3">
        <f t="shared" si="113"/>
        <v>0.71733867735470735</v>
      </c>
      <c r="M31" s="5">
        <f t="shared" si="114"/>
        <v>0.18311603234472484</v>
      </c>
      <c r="N31" s="5">
        <f t="shared" si="115"/>
        <v>0.1795080226653388</v>
      </c>
      <c r="O31" s="5">
        <f t="shared" si="116"/>
        <v>0.13135621244460674</v>
      </c>
      <c r="P31" s="5">
        <f t="shared" si="117"/>
        <v>0.12876804755331298</v>
      </c>
      <c r="Q31" s="5">
        <f t="shared" si="118"/>
        <v>8.7985551534226575E-2</v>
      </c>
      <c r="R31" s="5">
        <f t="shared" si="119"/>
        <v>4.7113445848669069E-2</v>
      </c>
      <c r="S31" s="5">
        <f t="shared" si="120"/>
        <v>2.2637572825241929E-2</v>
      </c>
      <c r="T31" s="5">
        <f t="shared" si="121"/>
        <v>6.3115439163886525E-2</v>
      </c>
      <c r="U31" s="5">
        <f t="shared" si="122"/>
        <v>4.6185150458720792E-2</v>
      </c>
      <c r="V31" s="5">
        <f t="shared" si="123"/>
        <v>1.7687607485975016E-3</v>
      </c>
      <c r="W31" s="5">
        <f t="shared" si="124"/>
        <v>2.8750645472875355E-2</v>
      </c>
      <c r="X31" s="5">
        <f t="shared" si="125"/>
        <v>2.0623949996606512E-2</v>
      </c>
      <c r="Y31" s="5">
        <f t="shared" si="126"/>
        <v>7.3971785061976679E-3</v>
      </c>
      <c r="Z31" s="5">
        <f t="shared" si="127"/>
        <v>1.1265432310235633E-2</v>
      </c>
      <c r="AA31" s="5">
        <f t="shared" si="128"/>
        <v>1.1043464914495642E-2</v>
      </c>
      <c r="AB31" s="5">
        <f t="shared" si="129"/>
        <v>5.4129355163266366E-3</v>
      </c>
      <c r="AC31" s="5">
        <f t="shared" si="130"/>
        <v>7.7737550226168655E-5</v>
      </c>
      <c r="AD31" s="5">
        <f t="shared" si="131"/>
        <v>7.0460399522422031E-3</v>
      </c>
      <c r="AE31" s="5">
        <f t="shared" si="132"/>
        <v>5.0543969799298474E-3</v>
      </c>
      <c r="AF31" s="5">
        <f t="shared" si="133"/>
        <v>1.8128572222042519E-3</v>
      </c>
      <c r="AG31" s="5">
        <f t="shared" si="134"/>
        <v>4.3347753400297561E-4</v>
      </c>
      <c r="AH31" s="5">
        <f t="shared" si="135"/>
        <v>2.0202825783133529E-3</v>
      </c>
      <c r="AI31" s="5">
        <f t="shared" si="136"/>
        <v>1.9804761287943546E-3</v>
      </c>
      <c r="AJ31" s="5">
        <f t="shared" si="137"/>
        <v>9.7072700097201718E-4</v>
      </c>
      <c r="AK31" s="5">
        <f t="shared" si="138"/>
        <v>3.1720012398896337E-4</v>
      </c>
      <c r="AL31" s="5">
        <f t="shared" si="139"/>
        <v>2.1866163079280406E-6</v>
      </c>
      <c r="AM31" s="5">
        <f t="shared" si="140"/>
        <v>1.3814417921276165E-3</v>
      </c>
      <c r="AN31" s="5">
        <f t="shared" si="141"/>
        <v>9.9096162800734085E-4</v>
      </c>
      <c r="AO31" s="5">
        <f t="shared" si="142"/>
        <v>3.5542755177202673E-4</v>
      </c>
      <c r="AP31" s="5">
        <f t="shared" si="143"/>
        <v>8.4987309961189139E-5</v>
      </c>
      <c r="AQ31" s="5">
        <f t="shared" si="144"/>
        <v>1.5241171129873486E-5</v>
      </c>
      <c r="AR31" s="5">
        <f t="shared" si="145"/>
        <v>2.8984536652201185E-4</v>
      </c>
      <c r="AS31" s="5">
        <f t="shared" si="146"/>
        <v>2.8413442535238278E-4</v>
      </c>
      <c r="AT31" s="5">
        <f t="shared" si="147"/>
        <v>1.3926800458995378E-4</v>
      </c>
      <c r="AU31" s="5">
        <f t="shared" si="148"/>
        <v>4.5507983479798458E-5</v>
      </c>
      <c r="AV31" s="5">
        <f t="shared" si="149"/>
        <v>1.1152830292006997E-5</v>
      </c>
      <c r="AW31" s="5">
        <f t="shared" si="150"/>
        <v>4.2712188355654337E-8</v>
      </c>
      <c r="AX31" s="5">
        <f t="shared" si="151"/>
        <v>2.2570378041799575E-4</v>
      </c>
      <c r="AY31" s="5">
        <f t="shared" si="152"/>
        <v>1.6190605131900237E-4</v>
      </c>
      <c r="AZ31" s="5">
        <f t="shared" si="153"/>
        <v>5.8070736354448267E-5</v>
      </c>
      <c r="BA31" s="5">
        <f t="shared" si="154"/>
        <v>1.3885461736504612E-5</v>
      </c>
      <c r="BB31" s="5">
        <f t="shared" si="155"/>
        <v>2.4901446891309038E-6</v>
      </c>
      <c r="BC31" s="5">
        <f t="shared" si="156"/>
        <v>3.5725541954460244E-7</v>
      </c>
      <c r="BD31" s="5">
        <f t="shared" si="157"/>
        <v>3.4652881976381705E-5</v>
      </c>
      <c r="BE31" s="5">
        <f t="shared" si="158"/>
        <v>3.3970102145536334E-5</v>
      </c>
      <c r="BF31" s="5">
        <f t="shared" si="159"/>
        <v>1.6650387701731117E-5</v>
      </c>
      <c r="BG31" s="5">
        <f t="shared" si="160"/>
        <v>5.4407727797464132E-6</v>
      </c>
      <c r="BH31" s="5">
        <f t="shared" si="161"/>
        <v>1.3333927550716347E-6</v>
      </c>
      <c r="BI31" s="5">
        <f t="shared" si="162"/>
        <v>2.614240750352222E-7</v>
      </c>
      <c r="BJ31" s="8">
        <f t="shared" si="163"/>
        <v>0.40501803191044528</v>
      </c>
      <c r="BK31" s="8">
        <f t="shared" si="164"/>
        <v>0.33653224368973028</v>
      </c>
      <c r="BL31" s="8">
        <f t="shared" si="165"/>
        <v>0.24726211258655725</v>
      </c>
      <c r="BM31" s="8">
        <f t="shared" si="166"/>
        <v>0.24206864476695902</v>
      </c>
      <c r="BN31" s="8">
        <f t="shared" si="167"/>
        <v>0.75784731239087899</v>
      </c>
    </row>
    <row r="32" spans="1:66" x14ac:dyDescent="0.25">
      <c r="A32" t="s">
        <v>122</v>
      </c>
      <c r="B32" t="s">
        <v>142</v>
      </c>
      <c r="C32" t="s">
        <v>139</v>
      </c>
      <c r="D32" s="11">
        <v>44230</v>
      </c>
      <c r="E32">
        <f>VLOOKUP(A32,home!$A$2:$E$405,3,FALSE)</f>
        <v>1.26653306613226</v>
      </c>
      <c r="F32">
        <f>VLOOKUP(B32,home!$B$2:$E$405,3,FALSE)</f>
        <v>1.0900000000000001</v>
      </c>
      <c r="G32">
        <f>VLOOKUP(C32,away!$B$2:$E$405,4,FALSE)</f>
        <v>0.9</v>
      </c>
      <c r="H32">
        <f>VLOOKUP(A32,away!$A$2:$E$405,3,FALSE)</f>
        <v>1.09018036072144</v>
      </c>
      <c r="I32">
        <f>VLOOKUP(C32,away!$B$2:$E$405,3,FALSE)</f>
        <v>1.0900000000000001</v>
      </c>
      <c r="J32">
        <f>VLOOKUP(B32,home!$B$2:$E$405,4,FALSE)</f>
        <v>0.96</v>
      </c>
      <c r="K32" s="3">
        <f t="shared" si="112"/>
        <v>1.2424689378757472</v>
      </c>
      <c r="L32" s="3">
        <f t="shared" si="113"/>
        <v>1.1407647294589147</v>
      </c>
      <c r="M32" s="5">
        <f t="shared" si="114"/>
        <v>9.2251783092283254E-2</v>
      </c>
      <c r="N32" s="5">
        <f t="shared" si="115"/>
        <v>0.114619974955813</v>
      </c>
      <c r="O32" s="5">
        <f t="shared" si="116"/>
        <v>0.10523758038137097</v>
      </c>
      <c r="P32" s="5">
        <f t="shared" si="117"/>
        <v>0.13075442472105558</v>
      </c>
      <c r="Q32" s="5">
        <f t="shared" si="118"/>
        <v>7.1205879271346861E-2</v>
      </c>
      <c r="R32" s="5">
        <f t="shared" si="119"/>
        <v>6.002565995633273E-2</v>
      </c>
      <c r="S32" s="5">
        <f t="shared" si="120"/>
        <v>4.6331677857737556E-2</v>
      </c>
      <c r="T32" s="5">
        <f t="shared" si="121"/>
        <v>8.1229155602862133E-2</v>
      </c>
      <c r="U32" s="5">
        <f t="shared" si="122"/>
        <v>7.4580017971235507E-2</v>
      </c>
      <c r="V32" s="5">
        <f t="shared" si="123"/>
        <v>7.2965429581026914E-3</v>
      </c>
      <c r="W32" s="5">
        <f t="shared" si="124"/>
        <v>2.9490364396259676E-2</v>
      </c>
      <c r="X32" s="5">
        <f t="shared" si="125"/>
        <v>3.3641567562143981E-2</v>
      </c>
      <c r="Y32" s="5">
        <f t="shared" si="126"/>
        <v>1.918855685930149E-2</v>
      </c>
      <c r="Z32" s="5">
        <f t="shared" si="127"/>
        <v>2.2825051913559581E-2</v>
      </c>
      <c r="AA32" s="5">
        <f t="shared" si="128"/>
        <v>2.8359418007999168E-2</v>
      </c>
      <c r="AB32" s="5">
        <f t="shared" si="129"/>
        <v>1.7617847985586532E-2</v>
      </c>
      <c r="AC32" s="5">
        <f t="shared" si="130"/>
        <v>6.4636642035471935E-4</v>
      </c>
      <c r="AD32" s="5">
        <f t="shared" si="131"/>
        <v>9.1602154322473778E-3</v>
      </c>
      <c r="AE32" s="5">
        <f t="shared" si="132"/>
        <v>1.0449650679353054E-2</v>
      </c>
      <c r="AF32" s="5">
        <f t="shared" si="133"/>
        <v>5.9602964650861765E-3</v>
      </c>
      <c r="AG32" s="5">
        <f t="shared" si="134"/>
        <v>2.2664319948296533E-3</v>
      </c>
      <c r="AH32" s="5">
        <f t="shared" si="135"/>
        <v>6.5095035427643689E-3</v>
      </c>
      <c r="AI32" s="5">
        <f t="shared" si="136"/>
        <v>8.0878559528768587E-3</v>
      </c>
      <c r="AJ32" s="5">
        <f t="shared" si="137"/>
        <v>5.0244548977314753E-3</v>
      </c>
      <c r="AK32" s="5">
        <f t="shared" si="138"/>
        <v>2.0809097133963413E-3</v>
      </c>
      <c r="AL32" s="5">
        <f t="shared" si="139"/>
        <v>3.6645478979173841E-5</v>
      </c>
      <c r="AM32" s="5">
        <f t="shared" si="140"/>
        <v>2.2762566277634822E-3</v>
      </c>
      <c r="AN32" s="5">
        <f t="shared" si="141"/>
        <v>2.5966732761496703E-3</v>
      </c>
      <c r="AO32" s="5">
        <f t="shared" si="142"/>
        <v>1.4810966436800362E-3</v>
      </c>
      <c r="AP32" s="5">
        <f t="shared" si="143"/>
        <v>5.6319427067672131E-4</v>
      </c>
      <c r="AQ32" s="5">
        <f t="shared" si="144"/>
        <v>1.6061803995533514E-4</v>
      </c>
      <c r="AR32" s="5">
        <f t="shared" si="145"/>
        <v>1.4851624095746894E-3</v>
      </c>
      <c r="AS32" s="5">
        <f t="shared" si="146"/>
        <v>1.8452681615972501E-3</v>
      </c>
      <c r="AT32" s="5">
        <f t="shared" si="147"/>
        <v>1.146344186417834E-3</v>
      </c>
      <c r="AU32" s="5">
        <f t="shared" si="148"/>
        <v>4.7476568124620136E-4</v>
      </c>
      <c r="AV32" s="5">
        <f t="shared" si="149"/>
        <v>1.4747040292945583E-4</v>
      </c>
      <c r="AW32" s="5">
        <f t="shared" si="150"/>
        <v>1.4427780514057971E-6</v>
      </c>
      <c r="AX32" s="5">
        <f t="shared" si="151"/>
        <v>4.7136302577165421E-4</v>
      </c>
      <c r="AY32" s="5">
        <f t="shared" si="152"/>
        <v>5.3771431457133654E-4</v>
      </c>
      <c r="AZ32" s="5">
        <f t="shared" si="153"/>
        <v>3.0670276229407829E-4</v>
      </c>
      <c r="BA32" s="5">
        <f t="shared" si="154"/>
        <v>1.1662523121756872E-4</v>
      </c>
      <c r="BB32" s="5">
        <f t="shared" si="155"/>
        <v>3.3260487584498286E-5</v>
      </c>
      <c r="BC32" s="5">
        <f t="shared" si="156"/>
        <v>7.5884782242003606E-6</v>
      </c>
      <c r="BD32" s="5">
        <f t="shared" si="157"/>
        <v>2.8237014906016986E-4</v>
      </c>
      <c r="BE32" s="5">
        <f t="shared" si="158"/>
        <v>3.508361391906057E-4</v>
      </c>
      <c r="BF32" s="5">
        <f t="shared" si="159"/>
        <v>2.1795150261428982E-4</v>
      </c>
      <c r="BG32" s="5">
        <f t="shared" si="160"/>
        <v>9.0265990653866615E-5</v>
      </c>
      <c r="BH32" s="5">
        <f t="shared" si="161"/>
        <v>2.8038172383502944E-5</v>
      </c>
      <c r="BI32" s="5">
        <f t="shared" si="162"/>
        <v>6.9673116522615923E-6</v>
      </c>
      <c r="BJ32" s="8">
        <f t="shared" si="163"/>
        <v>0.38576318637713197</v>
      </c>
      <c r="BK32" s="8">
        <f t="shared" si="164"/>
        <v>0.27785515484308432</v>
      </c>
      <c r="BL32" s="8">
        <f t="shared" si="165"/>
        <v>0.31359868851661415</v>
      </c>
      <c r="BM32" s="8">
        <f t="shared" si="166"/>
        <v>0.42541050773566769</v>
      </c>
      <c r="BN32" s="8">
        <f t="shared" si="167"/>
        <v>0.57409530237820239</v>
      </c>
    </row>
    <row r="33" spans="1:66" x14ac:dyDescent="0.25">
      <c r="A33" t="s">
        <v>145</v>
      </c>
      <c r="B33" t="s">
        <v>349</v>
      </c>
      <c r="C33" t="s">
        <v>434</v>
      </c>
      <c r="D33" s="11">
        <v>44230</v>
      </c>
      <c r="E33">
        <f>VLOOKUP(A33,home!$A$2:$E$405,3,FALSE)</f>
        <v>1.41534391534392</v>
      </c>
      <c r="F33">
        <f>VLOOKUP(B33,home!$B$2:$E$405,3,FALSE)</f>
        <v>0.75</v>
      </c>
      <c r="G33">
        <f>VLOOKUP(C33,away!$B$2:$E$405,4,FALSE)</f>
        <v>0.97</v>
      </c>
      <c r="H33">
        <f>VLOOKUP(A33,away!$A$2:$E$405,3,FALSE)</f>
        <v>1.2063492063492101</v>
      </c>
      <c r="I33">
        <f>VLOOKUP(C33,away!$B$2:$E$405,3,FALSE)</f>
        <v>0.62</v>
      </c>
      <c r="J33">
        <f>VLOOKUP(B33,home!$B$2:$E$405,4,FALSE)</f>
        <v>1.04</v>
      </c>
      <c r="K33" s="3">
        <f t="shared" si="112"/>
        <v>1.0296626984127017</v>
      </c>
      <c r="L33" s="3">
        <f t="shared" si="113"/>
        <v>0.77785396825397068</v>
      </c>
      <c r="M33" s="5">
        <f t="shared" si="114"/>
        <v>0.16406104961672321</v>
      </c>
      <c r="N33" s="5">
        <f t="shared" si="115"/>
        <v>0.16892754305277535</v>
      </c>
      <c r="O33" s="5">
        <f t="shared" si="116"/>
        <v>0.12761553848027971</v>
      </c>
      <c r="P33" s="5">
        <f t="shared" si="117"/>
        <v>0.13140095971099477</v>
      </c>
      <c r="Q33" s="5">
        <f t="shared" si="118"/>
        <v>8.6969194907974265E-2</v>
      </c>
      <c r="R33" s="5">
        <f t="shared" si="119"/>
        <v>4.963312650887642E-2</v>
      </c>
      <c r="S33" s="5">
        <f t="shared" si="120"/>
        <v>2.6310651207747848E-2</v>
      </c>
      <c r="T33" s="5">
        <f t="shared" si="121"/>
        <v>6.7649333375020798E-2</v>
      </c>
      <c r="U33" s="5">
        <f t="shared" si="122"/>
        <v>5.1105378971788691E-2</v>
      </c>
      <c r="V33" s="5">
        <f t="shared" si="123"/>
        <v>2.3414351801059369E-3</v>
      </c>
      <c r="W33" s="5">
        <f t="shared" si="124"/>
        <v>2.9849645302574997E-2</v>
      </c>
      <c r="X33" s="5">
        <f t="shared" si="125"/>
        <v>2.3218665049581456E-2</v>
      </c>
      <c r="Y33" s="5">
        <f t="shared" si="126"/>
        <v>9.0303653731883538E-3</v>
      </c>
      <c r="Z33" s="5">
        <f t="shared" si="127"/>
        <v>1.2869108137260292E-2</v>
      </c>
      <c r="AA33" s="5">
        <f t="shared" si="128"/>
        <v>1.325084061077629E-2</v>
      </c>
      <c r="AB33" s="5">
        <f t="shared" si="129"/>
        <v>6.8219481497642639E-3</v>
      </c>
      <c r="AC33" s="5">
        <f t="shared" si="130"/>
        <v>1.172074475042112E-4</v>
      </c>
      <c r="AD33" s="5">
        <f t="shared" si="131"/>
        <v>7.6837665822278483E-3</v>
      </c>
      <c r="AE33" s="5">
        <f t="shared" si="132"/>
        <v>5.9768483271231817E-3</v>
      </c>
      <c r="AF33" s="5">
        <f t="shared" si="133"/>
        <v>2.3245575944524357E-3</v>
      </c>
      <c r="AG33" s="5">
        <f t="shared" si="134"/>
        <v>6.0272211642657723E-4</v>
      </c>
      <c r="AH33" s="5">
        <f t="shared" si="135"/>
        <v>2.5025717081143457E-3</v>
      </c>
      <c r="AI33" s="5">
        <f t="shared" si="136"/>
        <v>2.5768047379483012E-3</v>
      </c>
      <c r="AJ33" s="5">
        <f t="shared" si="137"/>
        <v>1.3266198598792414E-3</v>
      </c>
      <c r="AK33" s="5">
        <f t="shared" si="138"/>
        <v>4.5532366156371336E-4</v>
      </c>
      <c r="AL33" s="5">
        <f t="shared" si="139"/>
        <v>3.7549853846014937E-6</v>
      </c>
      <c r="AM33" s="5">
        <f t="shared" si="140"/>
        <v>1.5823375666060143E-3</v>
      </c>
      <c r="AN33" s="5">
        <f t="shared" si="141"/>
        <v>1.2308275553018198E-3</v>
      </c>
      <c r="AO33" s="5">
        <f t="shared" si="142"/>
        <v>4.7870204906392692E-4</v>
      </c>
      <c r="AP33" s="5">
        <f t="shared" si="143"/>
        <v>1.2412009615856087E-4</v>
      </c>
      <c r="AQ33" s="5">
        <f t="shared" si="144"/>
        <v>2.4136827334250246E-5</v>
      </c>
      <c r="AR33" s="5">
        <f t="shared" si="145"/>
        <v>3.8932706679937237E-4</v>
      </c>
      <c r="AS33" s="5">
        <f t="shared" si="146"/>
        <v>4.0087555816574396E-4</v>
      </c>
      <c r="AT33" s="5">
        <f t="shared" si="147"/>
        <v>2.0638330447431895E-4</v>
      </c>
      <c r="AU33" s="5">
        <f t="shared" si="148"/>
        <v>7.0835063397452498E-5</v>
      </c>
      <c r="AV33" s="5">
        <f t="shared" si="149"/>
        <v>1.8234055630013934E-5</v>
      </c>
      <c r="AW33" s="5">
        <f t="shared" si="150"/>
        <v>8.3540833053388099E-8</v>
      </c>
      <c r="AX33" s="5">
        <f t="shared" si="151"/>
        <v>2.7154566143855599E-4</v>
      </c>
      <c r="AY33" s="5">
        <f t="shared" si="152"/>
        <v>2.1122287031212999E-4</v>
      </c>
      <c r="AZ33" s="5">
        <f t="shared" si="153"/>
        <v>8.2150273929142042E-5</v>
      </c>
      <c r="BA33" s="5">
        <f t="shared" si="154"/>
        <v>2.1300305522977952E-5</v>
      </c>
      <c r="BB33" s="5">
        <f t="shared" si="155"/>
        <v>4.1421317940175916E-6</v>
      </c>
      <c r="BC33" s="5">
        <f t="shared" si="156"/>
        <v>6.4439473060150475E-7</v>
      </c>
      <c r="BD33" s="5">
        <f t="shared" si="157"/>
        <v>5.0473267309761731E-5</v>
      </c>
      <c r="BE33" s="5">
        <f t="shared" si="158"/>
        <v>5.1970440615874873E-5</v>
      </c>
      <c r="BF33" s="5">
        <f t="shared" si="159"/>
        <v>2.6756012061119396E-5</v>
      </c>
      <c r="BG33" s="5">
        <f t="shared" si="160"/>
        <v>9.1832225258716645E-6</v>
      </c>
      <c r="BH33" s="5">
        <f t="shared" si="161"/>
        <v>2.3639054215283309E-6</v>
      </c>
      <c r="BI33" s="5">
        <f t="shared" si="162"/>
        <v>4.8680504702465547E-7</v>
      </c>
      <c r="BJ33" s="8">
        <f t="shared" si="163"/>
        <v>0.40626377141353731</v>
      </c>
      <c r="BK33" s="8">
        <f t="shared" si="164"/>
        <v>0.32444628101877265</v>
      </c>
      <c r="BL33" s="8">
        <f t="shared" si="165"/>
        <v>0.25651504139043907</v>
      </c>
      <c r="BM33" s="8">
        <f t="shared" si="166"/>
        <v>0.27127565035290657</v>
      </c>
      <c r="BN33" s="8">
        <f t="shared" si="167"/>
        <v>0.72860741227762371</v>
      </c>
    </row>
    <row r="34" spans="1:66" x14ac:dyDescent="0.25">
      <c r="A34" t="s">
        <v>145</v>
      </c>
      <c r="B34" t="s">
        <v>388</v>
      </c>
      <c r="C34" t="s">
        <v>389</v>
      </c>
      <c r="D34" s="11">
        <v>44230</v>
      </c>
      <c r="E34">
        <f>VLOOKUP(A34,home!$A$2:$E$405,3,FALSE)</f>
        <v>1.41534391534392</v>
      </c>
      <c r="F34">
        <f>VLOOKUP(B34,home!$B$2:$E$405,3,FALSE)</f>
        <v>1.32</v>
      </c>
      <c r="G34">
        <f>VLOOKUP(C34,away!$B$2:$E$405,4,FALSE)</f>
        <v>0.75</v>
      </c>
      <c r="H34">
        <f>VLOOKUP(A34,away!$A$2:$E$405,3,FALSE)</f>
        <v>1.2063492063492101</v>
      </c>
      <c r="I34">
        <f>VLOOKUP(C34,away!$B$2:$E$405,3,FALSE)</f>
        <v>1.06</v>
      </c>
      <c r="J34">
        <f>VLOOKUP(B34,home!$B$2:$E$405,4,FALSE)</f>
        <v>1.24</v>
      </c>
      <c r="K34" s="3">
        <f t="shared" si="112"/>
        <v>1.401190476190481</v>
      </c>
      <c r="L34" s="3">
        <f t="shared" si="113"/>
        <v>1.5856253968254017</v>
      </c>
      <c r="M34" s="5">
        <f t="shared" si="114"/>
        <v>5.044781350233947E-2</v>
      </c>
      <c r="N34" s="5">
        <f t="shared" si="115"/>
        <v>7.0686995824111601E-2</v>
      </c>
      <c r="O34" s="5">
        <f t="shared" si="116"/>
        <v>7.9991334303620876E-2</v>
      </c>
      <c r="P34" s="5">
        <f t="shared" si="117"/>
        <v>0.11208309580400246</v>
      </c>
      <c r="Q34" s="5">
        <f t="shared" si="118"/>
        <v>4.9522972669630752E-2</v>
      </c>
      <c r="R34" s="5">
        <f t="shared" si="119"/>
        <v>6.3418145598886116E-2</v>
      </c>
      <c r="S34" s="5">
        <f t="shared" si="120"/>
        <v>6.2255524535402437E-2</v>
      </c>
      <c r="T34" s="5">
        <f t="shared" si="121"/>
        <v>7.8524883191256778E-2</v>
      </c>
      <c r="U34" s="5">
        <f t="shared" si="122"/>
        <v>8.8860901630820485E-2</v>
      </c>
      <c r="V34" s="5">
        <f t="shared" si="123"/>
        <v>1.5368559301179519E-2</v>
      </c>
      <c r="W34" s="5">
        <f t="shared" si="124"/>
        <v>2.3130372552442695E-2</v>
      </c>
      <c r="X34" s="5">
        <f t="shared" si="125"/>
        <v>3.6676106157186326E-2</v>
      </c>
      <c r="Y34" s="5">
        <f t="shared" si="126"/>
        <v>2.9077282689749573E-2</v>
      </c>
      <c r="Z34" s="5">
        <f t="shared" si="127"/>
        <v>3.3519140760388311E-2</v>
      </c>
      <c r="AA34" s="5">
        <f t="shared" si="128"/>
        <v>4.6966700803544245E-2</v>
      </c>
      <c r="AB34" s="5">
        <f t="shared" si="129"/>
        <v>3.2904646932007009E-2</v>
      </c>
      <c r="AC34" s="5">
        <f t="shared" si="130"/>
        <v>2.1340812229202395E-3</v>
      </c>
      <c r="AD34" s="5">
        <f t="shared" si="131"/>
        <v>8.1025144328051024E-3</v>
      </c>
      <c r="AE34" s="5">
        <f t="shared" si="132"/>
        <v>1.2847552662800134E-2</v>
      </c>
      <c r="AF34" s="5">
        <f t="shared" si="133"/>
        <v>1.0185702894593857E-2</v>
      </c>
      <c r="AG34" s="5">
        <f t="shared" si="134"/>
        <v>5.3835697313953431E-3</v>
      </c>
      <c r="AH34" s="5">
        <f t="shared" si="135"/>
        <v>1.3287200217359296E-2</v>
      </c>
      <c r="AI34" s="5">
        <f t="shared" si="136"/>
        <v>1.861789839979993E-2</v>
      </c>
      <c r="AJ34" s="5">
        <f t="shared" si="137"/>
        <v>1.3043610962240835E-2</v>
      </c>
      <c r="AK34" s="5">
        <f t="shared" si="138"/>
        <v>6.0921944851418707E-3</v>
      </c>
      <c r="AL34" s="5">
        <f t="shared" si="139"/>
        <v>1.8965692548875235E-4</v>
      </c>
      <c r="AM34" s="5">
        <f t="shared" si="140"/>
        <v>2.2706332112884843E-3</v>
      </c>
      <c r="AN34" s="5">
        <f t="shared" si="141"/>
        <v>3.6003736866942388E-3</v>
      </c>
      <c r="AO34" s="5">
        <f t="shared" si="142"/>
        <v>2.8544219778421443E-3</v>
      </c>
      <c r="AP34" s="5">
        <f t="shared" si="143"/>
        <v>1.5086813271076994E-3</v>
      </c>
      <c r="AQ34" s="5">
        <f t="shared" si="144"/>
        <v>5.9805085699455468E-4</v>
      </c>
      <c r="AR34" s="5">
        <f t="shared" si="145"/>
        <v>4.213704423469777E-3</v>
      </c>
      <c r="AS34" s="5">
        <f t="shared" si="146"/>
        <v>5.9042025076475524E-3</v>
      </c>
      <c r="AT34" s="5">
        <f t="shared" si="147"/>
        <v>4.136456161607854E-3</v>
      </c>
      <c r="AU34" s="5">
        <f t="shared" si="148"/>
        <v>1.9319876596081195E-3</v>
      </c>
      <c r="AV34" s="5">
        <f t="shared" si="149"/>
        <v>6.7677067719010828E-4</v>
      </c>
      <c r="AW34" s="5">
        <f t="shared" si="150"/>
        <v>1.1704799405375505E-5</v>
      </c>
      <c r="AX34" s="5">
        <f t="shared" si="151"/>
        <v>5.3026493842987159E-4</v>
      </c>
      <c r="AY34" s="5">
        <f t="shared" si="152"/>
        <v>8.408015534204623E-4</v>
      </c>
      <c r="AZ34" s="5">
        <f t="shared" si="153"/>
        <v>6.6659814839686751E-4</v>
      </c>
      <c r="BA34" s="5">
        <f t="shared" si="154"/>
        <v>3.5232498452495375E-4</v>
      </c>
      <c r="BB34" s="5">
        <f t="shared" si="155"/>
        <v>1.3966386084972077E-4</v>
      </c>
      <c r="BC34" s="5">
        <f t="shared" si="156"/>
        <v>4.429091295640121E-5</v>
      </c>
      <c r="BD34" s="5">
        <f t="shared" si="157"/>
        <v>1.1135594580948698E-3</v>
      </c>
      <c r="BE34" s="5">
        <f t="shared" si="158"/>
        <v>1.5603089073543642E-3</v>
      </c>
      <c r="BF34" s="5">
        <f t="shared" si="159"/>
        <v>1.0931449904500556E-3</v>
      </c>
      <c r="BG34" s="5">
        <f t="shared" si="160"/>
        <v>5.1056811657131747E-4</v>
      </c>
      <c r="BH34" s="5">
        <f t="shared" si="161"/>
        <v>1.788507955965603E-4</v>
      </c>
      <c r="BI34" s="5">
        <f t="shared" si="162"/>
        <v>5.0120806289798119E-5</v>
      </c>
      <c r="BJ34" s="8">
        <f t="shared" si="163"/>
        <v>0.33754405826447764</v>
      </c>
      <c r="BK34" s="8">
        <f t="shared" si="164"/>
        <v>0.24331953284475333</v>
      </c>
      <c r="BL34" s="8">
        <f t="shared" si="165"/>
        <v>0.38455230783730104</v>
      </c>
      <c r="BM34" s="8">
        <f t="shared" si="166"/>
        <v>0.57195558525031409</v>
      </c>
      <c r="BN34" s="8">
        <f t="shared" si="167"/>
        <v>0.42615035770259124</v>
      </c>
    </row>
    <row r="35" spans="1:66" x14ac:dyDescent="0.25">
      <c r="A35" t="s">
        <v>145</v>
      </c>
      <c r="B35" t="s">
        <v>419</v>
      </c>
      <c r="C35" t="s">
        <v>371</v>
      </c>
      <c r="D35" s="11">
        <v>44230</v>
      </c>
      <c r="E35">
        <f>VLOOKUP(A35,home!$A$2:$E$405,3,FALSE)</f>
        <v>1.41534391534392</v>
      </c>
      <c r="F35">
        <f>VLOOKUP(B35,home!$B$2:$E$405,3,FALSE)</f>
        <v>0.99</v>
      </c>
      <c r="G35">
        <f>VLOOKUP(C35,away!$B$2:$E$405,4,FALSE)</f>
        <v>0.96</v>
      </c>
      <c r="H35">
        <f>VLOOKUP(A35,away!$A$2:$E$405,3,FALSE)</f>
        <v>1.2063492063492101</v>
      </c>
      <c r="I35">
        <f>VLOOKUP(C35,away!$B$2:$E$405,3,FALSE)</f>
        <v>0.62</v>
      </c>
      <c r="J35">
        <f>VLOOKUP(B35,home!$B$2:$E$405,4,FALSE)</f>
        <v>0.72</v>
      </c>
      <c r="K35" s="3">
        <f t="shared" si="112"/>
        <v>1.3451428571428614</v>
      </c>
      <c r="L35" s="3">
        <f t="shared" si="113"/>
        <v>0.53851428571428739</v>
      </c>
      <c r="M35" s="5">
        <f t="shared" si="114"/>
        <v>0.1520330811217124</v>
      </c>
      <c r="N35" s="5">
        <f t="shared" si="115"/>
        <v>0.20450621312029266</v>
      </c>
      <c r="O35" s="5">
        <f t="shared" si="116"/>
        <v>8.1871986085201257E-2</v>
      </c>
      <c r="P35" s="5">
        <f t="shared" si="117"/>
        <v>0.11012951728260822</v>
      </c>
      <c r="Q35" s="5">
        <f t="shared" si="118"/>
        <v>0.13754503591004874</v>
      </c>
      <c r="R35" s="5">
        <f t="shared" si="119"/>
        <v>2.2044617053341112E-2</v>
      </c>
      <c r="S35" s="5">
        <f t="shared" si="120"/>
        <v>1.9943867623110657E-2</v>
      </c>
      <c r="T35" s="5">
        <f t="shared" si="121"/>
        <v>7.4069966766645901E-2</v>
      </c>
      <c r="U35" s="5">
        <f t="shared" si="122"/>
        <v>2.9653159167751512E-2</v>
      </c>
      <c r="V35" s="5">
        <f t="shared" si="123"/>
        <v>1.6052124225392527E-3</v>
      </c>
      <c r="W35" s="5">
        <f t="shared" si="124"/>
        <v>6.1672574196620138E-2</v>
      </c>
      <c r="X35" s="5">
        <f t="shared" si="125"/>
        <v>3.321156224165428E-2</v>
      </c>
      <c r="Y35" s="5">
        <f t="shared" si="126"/>
        <v>8.9424503590100259E-3</v>
      </c>
      <c r="Z35" s="5">
        <f t="shared" si="127"/>
        <v>3.9571137354416641E-3</v>
      </c>
      <c r="AA35" s="5">
        <f t="shared" si="128"/>
        <v>5.3228832761312616E-3</v>
      </c>
      <c r="AB35" s="5">
        <f t="shared" si="129"/>
        <v>3.5800192091465805E-3</v>
      </c>
      <c r="AC35" s="5">
        <f t="shared" si="130"/>
        <v>7.2673849963272576E-5</v>
      </c>
      <c r="AD35" s="5">
        <f t="shared" si="131"/>
        <v>2.0739605665549183E-2</v>
      </c>
      <c r="AE35" s="5">
        <f t="shared" si="132"/>
        <v>1.1168573930979205E-2</v>
      </c>
      <c r="AF35" s="5">
        <f t="shared" si="133"/>
        <v>3.0072183064442383E-3</v>
      </c>
      <c r="AG35" s="5">
        <f t="shared" si="134"/>
        <v>5.3981000609391622E-4</v>
      </c>
      <c r="AH35" s="5">
        <f t="shared" si="135"/>
        <v>5.3274056918289068E-4</v>
      </c>
      <c r="AI35" s="5">
        <f t="shared" si="136"/>
        <v>7.1661217134658779E-4</v>
      </c>
      <c r="AJ35" s="5">
        <f t="shared" si="137"/>
        <v>4.8197287181424959E-4</v>
      </c>
      <c r="AK35" s="5">
        <f t="shared" si="138"/>
        <v>2.1610745528585659E-4</v>
      </c>
      <c r="AL35" s="5">
        <f t="shared" si="139"/>
        <v>2.1057353982365313E-6</v>
      </c>
      <c r="AM35" s="5">
        <f t="shared" si="140"/>
        <v>5.5795464841946162E-3</v>
      </c>
      <c r="AN35" s="5">
        <f t="shared" si="141"/>
        <v>3.004665489545727E-3</v>
      </c>
      <c r="AO35" s="5">
        <f t="shared" si="142"/>
        <v>8.0902764495654328E-4</v>
      </c>
      <c r="AP35" s="5">
        <f t="shared" si="143"/>
        <v>1.4522431478229504E-4</v>
      </c>
      <c r="AQ35" s="5">
        <f t="shared" si="144"/>
        <v>1.9551342035833605E-5</v>
      </c>
      <c r="AR35" s="5">
        <f t="shared" si="145"/>
        <v>5.737768141690946E-5</v>
      </c>
      <c r="AS35" s="5">
        <f t="shared" si="146"/>
        <v>7.7181178317374462E-5</v>
      </c>
      <c r="AT35" s="5">
        <f t="shared" si="147"/>
        <v>5.1909855359742888E-5</v>
      </c>
      <c r="AU35" s="5">
        <f t="shared" si="148"/>
        <v>2.3275390384159074E-5</v>
      </c>
      <c r="AV35" s="5">
        <f t="shared" si="149"/>
        <v>7.8271812806158049E-6</v>
      </c>
      <c r="AW35" s="5">
        <f t="shared" si="150"/>
        <v>4.2370826508007024E-8</v>
      </c>
      <c r="AX35" s="5">
        <f t="shared" si="151"/>
        <v>1.2508811832184926E-3</v>
      </c>
      <c r="AY35" s="5">
        <f t="shared" si="152"/>
        <v>6.7361738689434918E-4</v>
      </c>
      <c r="AZ35" s="5">
        <f t="shared" si="153"/>
        <v>1.8137629297406758E-4</v>
      </c>
      <c r="BA35" s="5">
        <f t="shared" si="154"/>
        <v>3.2557908285478452E-5</v>
      </c>
      <c r="BB35" s="5">
        <f t="shared" si="155"/>
        <v>4.3832246811764258E-6</v>
      </c>
      <c r="BC35" s="5">
        <f t="shared" si="156"/>
        <v>4.7208582166179168E-7</v>
      </c>
      <c r="BD35" s="5">
        <f t="shared" si="157"/>
        <v>5.1497835206948217E-6</v>
      </c>
      <c r="BE35" s="5">
        <f t="shared" si="158"/>
        <v>6.927194518694657E-6</v>
      </c>
      <c r="BF35" s="5">
        <f t="shared" si="159"/>
        <v>4.659033113430651E-6</v>
      </c>
      <c r="BG35" s="5">
        <f t="shared" si="160"/>
        <v>2.0890217045744355E-6</v>
      </c>
      <c r="BH35" s="5">
        <f t="shared" si="161"/>
        <v>7.0250815608117677E-7</v>
      </c>
      <c r="BI35" s="5">
        <f t="shared" si="162"/>
        <v>1.8899476564743932E-7</v>
      </c>
      <c r="BJ35" s="8">
        <f t="shared" si="163"/>
        <v>0.56710431386072846</v>
      </c>
      <c r="BK35" s="8">
        <f t="shared" si="164"/>
        <v>0.28446007542222645</v>
      </c>
      <c r="BL35" s="8">
        <f t="shared" si="165"/>
        <v>0.14465738568173925</v>
      </c>
      <c r="BM35" s="8">
        <f t="shared" si="166"/>
        <v>0.29137486311086352</v>
      </c>
      <c r="BN35" s="8">
        <f t="shared" si="167"/>
        <v>0.70813045057320434</v>
      </c>
    </row>
    <row r="36" spans="1:66" x14ac:dyDescent="0.25">
      <c r="A36" t="s">
        <v>145</v>
      </c>
      <c r="B36" t="s">
        <v>425</v>
      </c>
      <c r="C36" t="s">
        <v>360</v>
      </c>
      <c r="D36" s="11">
        <v>44230</v>
      </c>
      <c r="E36">
        <f>VLOOKUP(A36,home!$A$2:$E$405,3,FALSE)</f>
        <v>1.41534391534392</v>
      </c>
      <c r="F36">
        <f>VLOOKUP(B36,home!$B$2:$E$405,3,FALSE)</f>
        <v>1.37</v>
      </c>
      <c r="G36">
        <f>VLOOKUP(C36,away!$B$2:$E$405,4,FALSE)</f>
        <v>0.88</v>
      </c>
      <c r="H36">
        <f>VLOOKUP(A36,away!$A$2:$E$405,3,FALSE)</f>
        <v>1.2063492063492101</v>
      </c>
      <c r="I36">
        <f>VLOOKUP(C36,away!$B$2:$E$405,3,FALSE)</f>
        <v>1.1000000000000001</v>
      </c>
      <c r="J36">
        <f>VLOOKUP(B36,home!$B$2:$E$405,4,FALSE)</f>
        <v>0.67</v>
      </c>
      <c r="K36" s="3">
        <f t="shared" si="112"/>
        <v>1.70633862433863</v>
      </c>
      <c r="L36" s="3">
        <f t="shared" si="113"/>
        <v>0.88907936507936791</v>
      </c>
      <c r="M36" s="5">
        <f t="shared" si="114"/>
        <v>7.4614681408113684E-2</v>
      </c>
      <c r="N36" s="5">
        <f t="shared" si="115"/>
        <v>0.12731791282938584</v>
      </c>
      <c r="O36" s="5">
        <f t="shared" si="116"/>
        <v>6.6338373571925013E-2</v>
      </c>
      <c r="P36" s="5">
        <f t="shared" si="117"/>
        <v>0.11319572910158067</v>
      </c>
      <c r="Q36" s="5">
        <f t="shared" si="118"/>
        <v>0.10862373611547996</v>
      </c>
      <c r="R36" s="5">
        <f t="shared" si="119"/>
        <v>2.949003952786251E-2</v>
      </c>
      <c r="S36" s="5">
        <f t="shared" si="120"/>
        <v>4.2931474225409987E-2</v>
      </c>
      <c r="T36" s="5">
        <f t="shared" si="121"/>
        <v>9.6575122338099714E-2</v>
      </c>
      <c r="U36" s="5">
        <f t="shared" si="122"/>
        <v>5.0319993479664732E-2</v>
      </c>
      <c r="V36" s="5">
        <f t="shared" si="123"/>
        <v>7.2366745981420214E-3</v>
      </c>
      <c r="W36" s="5">
        <f t="shared" si="124"/>
        <v>6.1782958817936828E-2</v>
      </c>
      <c r="X36" s="5">
        <f t="shared" si="125"/>
        <v>5.4929953798576001E-2</v>
      </c>
      <c r="Y36" s="5">
        <f t="shared" si="126"/>
        <v>2.4418544223538483E-2</v>
      </c>
      <c r="Z36" s="5">
        <f t="shared" si="127"/>
        <v>8.7396618731991546E-3</v>
      </c>
      <c r="AA36" s="5">
        <f t="shared" si="128"/>
        <v>1.491282261789942E-2</v>
      </c>
      <c r="AB36" s="5">
        <f t="shared" si="129"/>
        <v>1.2723162615416256E-2</v>
      </c>
      <c r="AC36" s="5">
        <f t="shared" si="130"/>
        <v>6.8615907917561798E-4</v>
      </c>
      <c r="AD36" s="5">
        <f t="shared" si="131"/>
        <v>2.6355662239242132E-2</v>
      </c>
      <c r="AE36" s="5">
        <f t="shared" si="132"/>
        <v>2.3432275449911662E-2</v>
      </c>
      <c r="AF36" s="5">
        <f t="shared" si="133"/>
        <v>1.0416576289686161E-2</v>
      </c>
      <c r="AG36" s="5">
        <f t="shared" si="134"/>
        <v>3.0870543446449906E-3</v>
      </c>
      <c r="AH36" s="5">
        <f t="shared" si="135"/>
        <v>1.9425632573080657E-3</v>
      </c>
      <c r="AI36" s="5">
        <f t="shared" si="136"/>
        <v>3.3146707161658133E-3</v>
      </c>
      <c r="AJ36" s="5">
        <f t="shared" si="137"/>
        <v>2.8279753349789586E-3</v>
      </c>
      <c r="AK36" s="5">
        <f t="shared" si="138"/>
        <v>1.6084945142505244E-3</v>
      </c>
      <c r="AL36" s="5">
        <f t="shared" si="139"/>
        <v>4.1638066815363921E-5</v>
      </c>
      <c r="AM36" s="5">
        <f t="shared" si="140"/>
        <v>8.9943368897683913E-3</v>
      </c>
      <c r="AN36" s="5">
        <f t="shared" si="141"/>
        <v>7.9966793312652162E-3</v>
      </c>
      <c r="AO36" s="5">
        <f t="shared" si="142"/>
        <v>3.5548412912922919E-3</v>
      </c>
      <c r="AP36" s="5">
        <f t="shared" si="143"/>
        <v>1.0535120127400238E-3</v>
      </c>
      <c r="AQ36" s="5">
        <f t="shared" si="144"/>
        <v>2.3416394784759681E-4</v>
      </c>
      <c r="AR36" s="5">
        <f t="shared" si="145"/>
        <v>3.454185814867928E-4</v>
      </c>
      <c r="AS36" s="5">
        <f t="shared" si="146"/>
        <v>5.8940106715517501E-4</v>
      </c>
      <c r="AT36" s="5">
        <f t="shared" si="147"/>
        <v>5.0285890305664109E-4</v>
      </c>
      <c r="AU36" s="5">
        <f t="shared" si="148"/>
        <v>2.8601585629270052E-4</v>
      </c>
      <c r="AV36" s="5">
        <f t="shared" si="149"/>
        <v>1.2200997569138045E-4</v>
      </c>
      <c r="AW36" s="5">
        <f t="shared" si="150"/>
        <v>1.7546633668832915E-6</v>
      </c>
      <c r="AX36" s="5">
        <f t="shared" si="151"/>
        <v>2.5578974058876017E-3</v>
      </c>
      <c r="AY36" s="5">
        <f t="shared" si="152"/>
        <v>2.2741738015647109E-3</v>
      </c>
      <c r="AZ36" s="5">
        <f t="shared" si="153"/>
        <v>1.0109604997876427E-3</v>
      </c>
      <c r="BA36" s="5">
        <f t="shared" si="154"/>
        <v>2.9960803975717269E-4</v>
      </c>
      <c r="BB36" s="5">
        <f t="shared" si="155"/>
        <v>6.6593831439995267E-5</v>
      </c>
      <c r="BC36" s="5">
        <f t="shared" si="156"/>
        <v>1.1841440274974688E-5</v>
      </c>
      <c r="BD36" s="5">
        <f t="shared" si="157"/>
        <v>5.118408885248226E-5</v>
      </c>
      <c r="BE36" s="5">
        <f t="shared" si="158"/>
        <v>8.7337387760570785E-5</v>
      </c>
      <c r="BF36" s="5">
        <f t="shared" si="159"/>
        <v>7.4513579042350943E-5</v>
      </c>
      <c r="BG36" s="5">
        <f t="shared" si="160"/>
        <v>4.2381799319224307E-5</v>
      </c>
      <c r="BH36" s="5">
        <f t="shared" si="161"/>
        <v>1.8079425286840267E-5</v>
      </c>
      <c r="BI36" s="5">
        <f t="shared" si="162"/>
        <v>6.1699243345560072E-6</v>
      </c>
      <c r="BJ36" s="8">
        <f t="shared" si="163"/>
        <v>0.56499440493812747</v>
      </c>
      <c r="BK36" s="8">
        <f t="shared" si="164"/>
        <v>0.2409805302808021</v>
      </c>
      <c r="BL36" s="8">
        <f t="shared" si="165"/>
        <v>0.18560346622375004</v>
      </c>
      <c r="BM36" s="8">
        <f t="shared" si="166"/>
        <v>0.47846517162333307</v>
      </c>
      <c r="BN36" s="8">
        <f t="shared" si="167"/>
        <v>0.51958047255434769</v>
      </c>
    </row>
    <row r="37" spans="1:66" x14ac:dyDescent="0.25">
      <c r="A37" t="s">
        <v>145</v>
      </c>
      <c r="B37" t="s">
        <v>355</v>
      </c>
      <c r="C37" t="s">
        <v>147</v>
      </c>
      <c r="D37" s="11">
        <v>44230</v>
      </c>
      <c r="E37">
        <f>VLOOKUP(A37,home!$A$2:$E$405,3,FALSE)</f>
        <v>1.41534391534392</v>
      </c>
      <c r="F37">
        <f>VLOOKUP(B37,home!$B$2:$E$405,3,FALSE)</f>
        <v>0.46</v>
      </c>
      <c r="G37">
        <f>VLOOKUP(C37,away!$B$2:$E$405,4,FALSE)</f>
        <v>1.28</v>
      </c>
      <c r="H37">
        <f>VLOOKUP(A37,away!$A$2:$E$405,3,FALSE)</f>
        <v>1.2063492063492101</v>
      </c>
      <c r="I37">
        <f>VLOOKUP(C37,away!$B$2:$E$405,3,FALSE)</f>
        <v>0.93</v>
      </c>
      <c r="J37">
        <f>VLOOKUP(B37,home!$B$2:$E$405,4,FALSE)</f>
        <v>1.61</v>
      </c>
      <c r="K37" s="3">
        <f t="shared" si="112"/>
        <v>0.83335449735450018</v>
      </c>
      <c r="L37" s="3">
        <f t="shared" si="113"/>
        <v>1.8062666666666727</v>
      </c>
      <c r="M37" s="5">
        <f t="shared" si="114"/>
        <v>7.1388308894202418E-2</v>
      </c>
      <c r="N37" s="5">
        <f t="shared" si="115"/>
        <v>5.9491768275515854E-2</v>
      </c>
      <c r="O37" s="5">
        <f t="shared" si="116"/>
        <v>0.12894632274530177</v>
      </c>
      <c r="P37" s="5">
        <f t="shared" si="117"/>
        <v>0.10745799797712212</v>
      </c>
      <c r="Q37" s="5">
        <f t="shared" si="118"/>
        <v>2.4788866323986455E-2</v>
      </c>
      <c r="R37" s="5">
        <f t="shared" si="119"/>
        <v>0.11645572228204062</v>
      </c>
      <c r="S37" s="5">
        <f t="shared" si="120"/>
        <v>4.0438068600154767E-2</v>
      </c>
      <c r="T37" s="5">
        <f t="shared" si="121"/>
        <v>4.4775302945472745E-2</v>
      </c>
      <c r="U37" s="5">
        <f t="shared" si="122"/>
        <v>9.7048899906405223E-2</v>
      </c>
      <c r="V37" s="5">
        <f t="shared" si="123"/>
        <v>6.763313926862911E-3</v>
      </c>
      <c r="W37" s="5">
        <f t="shared" si="124"/>
        <v>6.8859710784712116E-3</v>
      </c>
      <c r="X37" s="5">
        <f t="shared" si="125"/>
        <v>1.2437900026673308E-2</v>
      </c>
      <c r="Y37" s="5">
        <f t="shared" si="126"/>
        <v>1.123308211075626E-2</v>
      </c>
      <c r="Z37" s="5">
        <f t="shared" si="127"/>
        <v>7.0116696433547065E-2</v>
      </c>
      <c r="AA37" s="5">
        <f t="shared" si="128"/>
        <v>5.843206431253669E-2</v>
      </c>
      <c r="AB37" s="5">
        <f t="shared" si="129"/>
        <v>2.4347311792279919E-2</v>
      </c>
      <c r="AC37" s="5">
        <f t="shared" si="130"/>
        <v>6.362843103523381E-4</v>
      </c>
      <c r="AD37" s="5">
        <f t="shared" si="131"/>
        <v>1.4346137417242499E-3</v>
      </c>
      <c r="AE37" s="5">
        <f t="shared" si="132"/>
        <v>2.5912949812184633E-3</v>
      </c>
      <c r="AF37" s="5">
        <f t="shared" si="133"/>
        <v>2.3402848740377768E-3</v>
      </c>
      <c r="AG37" s="5">
        <f t="shared" si="134"/>
        <v>1.4090595194928824E-3</v>
      </c>
      <c r="AH37" s="5">
        <f t="shared" si="135"/>
        <v>3.1662362886175514E-2</v>
      </c>
      <c r="AI37" s="5">
        <f t="shared" si="136"/>
        <v>2.6385972508064574E-2</v>
      </c>
      <c r="AJ37" s="5">
        <f t="shared" si="137"/>
        <v>1.0994434428333907E-2</v>
      </c>
      <c r="AK37" s="5">
        <f t="shared" si="138"/>
        <v>3.0540871255737389E-3</v>
      </c>
      <c r="AL37" s="5">
        <f t="shared" si="139"/>
        <v>3.8310944295400667E-5</v>
      </c>
      <c r="AM37" s="5">
        <f t="shared" si="140"/>
        <v>2.3910836272649435E-4</v>
      </c>
      <c r="AN37" s="5">
        <f t="shared" si="141"/>
        <v>4.3189346531411057E-4</v>
      </c>
      <c r="AO37" s="5">
        <f t="shared" si="142"/>
        <v>3.9005738497401845E-4</v>
      </c>
      <c r="AP37" s="5">
        <f t="shared" si="143"/>
        <v>2.3484921752191305E-4</v>
      </c>
      <c r="AQ37" s="5">
        <f t="shared" si="144"/>
        <v>1.0605007832564556E-4</v>
      </c>
      <c r="AR37" s="5">
        <f t="shared" si="145"/>
        <v>1.1438134133840561E-2</v>
      </c>
      <c r="AS37" s="5">
        <f t="shared" si="146"/>
        <v>9.5320205217800519E-3</v>
      </c>
      <c r="AT37" s="5">
        <f t="shared" si="147"/>
        <v>3.9717760853503975E-3</v>
      </c>
      <c r="AU37" s="5">
        <f t="shared" si="148"/>
        <v>1.1032991544039352E-3</v>
      </c>
      <c r="AV37" s="5">
        <f t="shared" si="149"/>
        <v>2.2985982806248404E-4</v>
      </c>
      <c r="AW37" s="5">
        <f t="shared" si="150"/>
        <v>1.6018874792610688E-6</v>
      </c>
      <c r="AX37" s="5">
        <f t="shared" si="151"/>
        <v>3.3210338238865853E-5</v>
      </c>
      <c r="AY37" s="5">
        <f t="shared" si="152"/>
        <v>5.9986726949588949E-5</v>
      </c>
      <c r="AZ37" s="5">
        <f t="shared" si="153"/>
        <v>5.4176012665738959E-5</v>
      </c>
      <c r="BA37" s="5">
        <f t="shared" si="154"/>
        <v>3.2618775270345234E-5</v>
      </c>
      <c r="BB37" s="5">
        <f t="shared" si="155"/>
        <v>1.4729551619578947E-5</v>
      </c>
      <c r="BC37" s="5">
        <f t="shared" si="156"/>
        <v>5.3210996210783107E-6</v>
      </c>
      <c r="BD37" s="5">
        <f t="shared" si="157"/>
        <v>3.4433867358030792E-3</v>
      </c>
      <c r="BE37" s="5">
        <f t="shared" si="158"/>
        <v>2.869561822412328E-3</v>
      </c>
      <c r="BF37" s="5">
        <f t="shared" si="159"/>
        <v>1.1956811250720444E-3</v>
      </c>
      <c r="BG37" s="5">
        <f t="shared" si="160"/>
        <v>3.3214208099355903E-4</v>
      </c>
      <c r="BH37" s="5">
        <f t="shared" si="161"/>
        <v>6.919802423916624E-5</v>
      </c>
      <c r="BI37" s="5">
        <f t="shared" si="162"/>
        <v>1.1533296941550988E-5</v>
      </c>
      <c r="BJ37" s="8">
        <f t="shared" si="163"/>
        <v>0.16899014489057662</v>
      </c>
      <c r="BK37" s="8">
        <f t="shared" si="164"/>
        <v>0.22678227137993953</v>
      </c>
      <c r="BL37" s="8">
        <f t="shared" si="165"/>
        <v>0.53152377079561119</v>
      </c>
      <c r="BM37" s="8">
        <f t="shared" si="166"/>
        <v>0.48882551216203474</v>
      </c>
      <c r="BN37" s="8">
        <f t="shared" si="167"/>
        <v>0.50852898649816924</v>
      </c>
    </row>
    <row r="38" spans="1:66" x14ac:dyDescent="0.25">
      <c r="A38" t="s">
        <v>145</v>
      </c>
      <c r="B38" t="s">
        <v>366</v>
      </c>
      <c r="C38" t="s">
        <v>375</v>
      </c>
      <c r="D38" s="11">
        <v>44230</v>
      </c>
      <c r="E38">
        <f>VLOOKUP(A38,home!$A$2:$E$405,3,FALSE)</f>
        <v>1.41534391534392</v>
      </c>
      <c r="F38">
        <f>VLOOKUP(B38,home!$B$2:$E$405,3,FALSE)</f>
        <v>1.1000000000000001</v>
      </c>
      <c r="G38">
        <f>VLOOKUP(C38,away!$B$2:$E$405,4,FALSE)</f>
        <v>0.94</v>
      </c>
      <c r="H38">
        <f>VLOOKUP(A38,away!$A$2:$E$405,3,FALSE)</f>
        <v>1.2063492063492101</v>
      </c>
      <c r="I38">
        <f>VLOOKUP(C38,away!$B$2:$E$405,3,FALSE)</f>
        <v>0.82</v>
      </c>
      <c r="J38">
        <f>VLOOKUP(B38,home!$B$2:$E$405,4,FALSE)</f>
        <v>0.67</v>
      </c>
      <c r="K38" s="3">
        <f t="shared" si="112"/>
        <v>1.4634656084656132</v>
      </c>
      <c r="L38" s="3">
        <f t="shared" si="113"/>
        <v>0.662768253968256</v>
      </c>
      <c r="M38" s="5">
        <f t="shared" si="114"/>
        <v>0.11928569528979092</v>
      </c>
      <c r="N38" s="5">
        <f t="shared" si="115"/>
        <v>0.17457051263851761</v>
      </c>
      <c r="O38" s="5">
        <f t="shared" si="116"/>
        <v>7.9058771990604154E-2</v>
      </c>
      <c r="P38" s="5">
        <f t="shared" si="117"/>
        <v>0.1156997938557737</v>
      </c>
      <c r="Q38" s="5">
        <f t="shared" si="118"/>
        <v>0.12773897074934112</v>
      </c>
      <c r="R38" s="5">
        <f t="shared" si="119"/>
        <v>2.6198822136543586E-2</v>
      </c>
      <c r="S38" s="5">
        <f t="shared" si="120"/>
        <v>2.8055422458132341E-2</v>
      </c>
      <c r="T38" s="5">
        <f t="shared" si="121"/>
        <v>8.4661334607242941E-2</v>
      </c>
      <c r="U38" s="5">
        <f t="shared" si="122"/>
        <v>3.8341075179139136E-2</v>
      </c>
      <c r="V38" s="5">
        <f t="shared" si="123"/>
        <v>3.0235595186988819E-3</v>
      </c>
      <c r="W38" s="5">
        <f t="shared" si="124"/>
        <v>6.2313863517485225E-2</v>
      </c>
      <c r="X38" s="5">
        <f t="shared" si="125"/>
        <v>4.1299650521499892E-2</v>
      </c>
      <c r="Y38" s="5">
        <f t="shared" si="126"/>
        <v>1.3686048632816826E-2</v>
      </c>
      <c r="Z38" s="5">
        <f t="shared" si="127"/>
        <v>5.787915867820629E-3</v>
      </c>
      <c r="AA38" s="5">
        <f t="shared" si="128"/>
        <v>8.4704158172478946E-3</v>
      </c>
      <c r="AB38" s="5">
        <f t="shared" si="129"/>
        <v>6.1980811189727234E-3</v>
      </c>
      <c r="AC38" s="5">
        <f t="shared" si="130"/>
        <v>1.8329168271930194E-4</v>
      </c>
      <c r="AD38" s="5">
        <f t="shared" si="131"/>
        <v>2.2798549047114931E-2</v>
      </c>
      <c r="AE38" s="5">
        <f t="shared" si="132"/>
        <v>1.511015454496601E-2</v>
      </c>
      <c r="AF38" s="5">
        <f t="shared" si="133"/>
        <v>5.0072653724788146E-3</v>
      </c>
      <c r="AG38" s="5">
        <f t="shared" si="134"/>
        <v>1.1062188426911644E-3</v>
      </c>
      <c r="AH38" s="5">
        <f t="shared" si="135"/>
        <v>9.5901172345766038E-4</v>
      </c>
      <c r="AI38" s="5">
        <f t="shared" si="136"/>
        <v>1.4034806753956213E-3</v>
      </c>
      <c r="AJ38" s="5">
        <f t="shared" si="137"/>
        <v>1.0269728502937915E-3</v>
      </c>
      <c r="AK38" s="5">
        <f t="shared" si="138"/>
        <v>5.0097981574428953E-4</v>
      </c>
      <c r="AL38" s="5">
        <f t="shared" si="139"/>
        <v>7.111266729705209E-6</v>
      </c>
      <c r="AM38" s="5">
        <f t="shared" si="140"/>
        <v>6.6729784906738284E-3</v>
      </c>
      <c r="AN38" s="5">
        <f t="shared" si="141"/>
        <v>4.4226383030316219E-3</v>
      </c>
      <c r="AO38" s="5">
        <f t="shared" si="142"/>
        <v>1.4655921330166992E-3</v>
      </c>
      <c r="AP38" s="5">
        <f t="shared" si="143"/>
        <v>3.2378264634302993E-4</v>
      </c>
      <c r="AQ38" s="5">
        <f t="shared" si="144"/>
        <v>5.3648214795497813E-5</v>
      </c>
      <c r="AR38" s="5">
        <f t="shared" si="145"/>
        <v>1.271205050982243E-4</v>
      </c>
      <c r="AS38" s="5">
        <f t="shared" si="146"/>
        <v>1.8603648734202895E-4</v>
      </c>
      <c r="AT38" s="5">
        <f t="shared" si="147"/>
        <v>1.3612900057240388E-4</v>
      </c>
      <c r="AU38" s="5">
        <f t="shared" si="148"/>
        <v>6.6406703550836283E-5</v>
      </c>
      <c r="AV38" s="5">
        <f t="shared" si="149"/>
        <v>2.4295981704555064E-5</v>
      </c>
      <c r="AW38" s="5">
        <f t="shared" si="150"/>
        <v>1.9159699201369858E-7</v>
      </c>
      <c r="AX38" s="5">
        <f t="shared" si="151"/>
        <v>1.6276124211886572E-3</v>
      </c>
      <c r="AY38" s="5">
        <f t="shared" si="152"/>
        <v>1.0787298425282521E-3</v>
      </c>
      <c r="AZ38" s="5">
        <f t="shared" si="153"/>
        <v>3.5747394711795061E-4</v>
      </c>
      <c r="BA38" s="5">
        <f t="shared" si="154"/>
        <v>7.8974127923501605E-5</v>
      </c>
      <c r="BB38" s="5">
        <f t="shared" si="155"/>
        <v>1.3085386218131213E-5</v>
      </c>
      <c r="BC38" s="5">
        <f t="shared" si="156"/>
        <v>1.734515715258221E-6</v>
      </c>
      <c r="BD38" s="5">
        <f t="shared" si="157"/>
        <v>1.4041905867918813E-5</v>
      </c>
      <c r="BE38" s="5">
        <f t="shared" si="158"/>
        <v>2.0549846315010672E-5</v>
      </c>
      <c r="BF38" s="5">
        <f t="shared" si="159"/>
        <v>1.5036996670635969E-5</v>
      </c>
      <c r="BG38" s="5">
        <f t="shared" si="160"/>
        <v>7.3353758273625561E-6</v>
      </c>
      <c r="BH38" s="5">
        <f t="shared" si="161"/>
        <v>2.6837675621287743E-6</v>
      </c>
      <c r="BI38" s="5">
        <f t="shared" si="162"/>
        <v>7.8552030565821162E-7</v>
      </c>
      <c r="BJ38" s="8">
        <f t="shared" si="163"/>
        <v>0.56438881850270695</v>
      </c>
      <c r="BK38" s="8">
        <f t="shared" si="164"/>
        <v>0.26733360391437311</v>
      </c>
      <c r="BL38" s="8">
        <f t="shared" si="165"/>
        <v>0.16275803339821565</v>
      </c>
      <c r="BM38" s="8">
        <f t="shared" si="166"/>
        <v>0.35663726677700897</v>
      </c>
      <c r="BN38" s="8">
        <f t="shared" si="167"/>
        <v>0.64255256666057103</v>
      </c>
    </row>
    <row r="39" spans="1:66" x14ac:dyDescent="0.25">
      <c r="A39" t="s">
        <v>145</v>
      </c>
      <c r="B39" t="s">
        <v>404</v>
      </c>
      <c r="C39" t="s">
        <v>391</v>
      </c>
      <c r="D39" s="11">
        <v>44230</v>
      </c>
      <c r="E39">
        <f>VLOOKUP(A39,home!$A$2:$E$405,3,FALSE)</f>
        <v>1.41534391534392</v>
      </c>
      <c r="F39">
        <f>VLOOKUP(B39,home!$B$2:$E$405,3,FALSE)</f>
        <v>0.98</v>
      </c>
      <c r="G39">
        <f>VLOOKUP(C39,away!$B$2:$E$405,4,FALSE)</f>
        <v>1.81</v>
      </c>
      <c r="H39">
        <f>VLOOKUP(A39,away!$A$2:$E$405,3,FALSE)</f>
        <v>1.2063492063492101</v>
      </c>
      <c r="I39">
        <f>VLOOKUP(C39,away!$B$2:$E$405,3,FALSE)</f>
        <v>0.66</v>
      </c>
      <c r="J39">
        <f>VLOOKUP(B39,home!$B$2:$E$405,4,FALSE)</f>
        <v>0.74</v>
      </c>
      <c r="K39" s="3">
        <f t="shared" si="112"/>
        <v>2.5105370370370452</v>
      </c>
      <c r="L39" s="3">
        <f t="shared" si="113"/>
        <v>0.58918095238095425</v>
      </c>
      <c r="M39" s="5">
        <f t="shared" si="114"/>
        <v>4.5061908536892702E-2</v>
      </c>
      <c r="N39" s="5">
        <f t="shared" si="115"/>
        <v>0.11312959034144493</v>
      </c>
      <c r="O39" s="5">
        <f t="shared" si="116"/>
        <v>2.6549618187869894E-2</v>
      </c>
      <c r="P39" s="5">
        <f t="shared" si="117"/>
        <v>6.6653799779839734E-2</v>
      </c>
      <c r="Q39" s="5">
        <f t="shared" si="118"/>
        <v>0.14200801326851295</v>
      </c>
      <c r="R39" s="5">
        <f t="shared" si="119"/>
        <v>7.8212646646399434E-3</v>
      </c>
      <c r="S39" s="5">
        <f t="shared" si="120"/>
        <v>2.4647918659801378E-2</v>
      </c>
      <c r="T39" s="5">
        <f t="shared" si="121"/>
        <v>8.3668416503269644E-2</v>
      </c>
      <c r="U39" s="5">
        <f t="shared" si="122"/>
        <v>1.9635574617047704E-2</v>
      </c>
      <c r="V39" s="5">
        <f t="shared" si="123"/>
        <v>4.0509144682713662E-3</v>
      </c>
      <c r="W39" s="5">
        <f t="shared" si="124"/>
        <v>0.11883879228888332</v>
      </c>
      <c r="X39" s="5">
        <f t="shared" si="125"/>
        <v>7.0017552820566667E-2</v>
      </c>
      <c r="Y39" s="5">
        <f t="shared" si="126"/>
        <v>2.0626504227102618E-2</v>
      </c>
      <c r="Z39" s="5">
        <f t="shared" si="127"/>
        <v>1.5360467213120224E-3</v>
      </c>
      <c r="AA39" s="5">
        <f t="shared" si="128"/>
        <v>3.8563021844731523E-3</v>
      </c>
      <c r="AB39" s="5">
        <f t="shared" si="129"/>
        <v>4.8406947300633565E-3</v>
      </c>
      <c r="AC39" s="5">
        <f t="shared" si="130"/>
        <v>3.7449706783995328E-4</v>
      </c>
      <c r="AD39" s="5">
        <f t="shared" si="131"/>
        <v>7.4587297369498498E-2</v>
      </c>
      <c r="AE39" s="5">
        <f t="shared" si="132"/>
        <v>4.3945414899682567E-2</v>
      </c>
      <c r="AF39" s="5">
        <f t="shared" si="133"/>
        <v>1.2945900701685576E-2</v>
      </c>
      <c r="AG39" s="5">
        <f t="shared" si="134"/>
        <v>2.5424927016161236E-3</v>
      </c>
      <c r="AH39" s="5">
        <f t="shared" si="135"/>
        <v>2.2625236754106489E-4</v>
      </c>
      <c r="AI39" s="5">
        <f t="shared" si="136"/>
        <v>5.6801494842916153E-4</v>
      </c>
      <c r="AJ39" s="5">
        <f t="shared" si="137"/>
        <v>7.1301128281104861E-4</v>
      </c>
      <c r="AK39" s="5">
        <f t="shared" si="138"/>
        <v>5.9668041110747764E-4</v>
      </c>
      <c r="AL39" s="5">
        <f t="shared" si="139"/>
        <v>2.215765233956295E-5</v>
      </c>
      <c r="AM39" s="5">
        <f t="shared" si="140"/>
        <v>3.7450834507724337E-2</v>
      </c>
      <c r="AN39" s="5">
        <f t="shared" si="141"/>
        <v>2.2065318342722531E-2</v>
      </c>
      <c r="AO39" s="5">
        <f t="shared" si="142"/>
        <v>6.5002326378771E-3</v>
      </c>
      <c r="AP39" s="5">
        <f t="shared" si="143"/>
        <v>1.2766044187607307E-3</v>
      </c>
      <c r="AQ39" s="5">
        <f t="shared" si="144"/>
        <v>1.8803775181479545E-4</v>
      </c>
      <c r="AR39" s="5">
        <f t="shared" si="145"/>
        <v>2.6660717077258072E-5</v>
      </c>
      <c r="AS39" s="5">
        <f t="shared" si="146"/>
        <v>6.6932717656422437E-5</v>
      </c>
      <c r="AT39" s="5">
        <f t="shared" si="147"/>
        <v>8.4018533332995952E-5</v>
      </c>
      <c r="AU39" s="5">
        <f t="shared" si="148"/>
        <v>7.0310546576672631E-5</v>
      </c>
      <c r="AV39" s="5">
        <f t="shared" si="149"/>
        <v>4.4129307818763721E-5</v>
      </c>
      <c r="AW39" s="5">
        <f t="shared" si="150"/>
        <v>9.1040906621916031E-7</v>
      </c>
      <c r="AX39" s="5">
        <f t="shared" si="151"/>
        <v>1.5670284516597827E-2</v>
      </c>
      <c r="AY39" s="5">
        <f t="shared" si="152"/>
        <v>9.2326331555696289E-3</v>
      </c>
      <c r="AZ39" s="5">
        <f t="shared" si="153"/>
        <v>2.7198457977912443E-3</v>
      </c>
      <c r="BA39" s="5">
        <f t="shared" si="154"/>
        <v>5.3416044582399382E-4</v>
      </c>
      <c r="BB39" s="5">
        <f t="shared" si="155"/>
        <v>7.8679290048703964E-5</v>
      </c>
      <c r="BC39" s="5">
        <f t="shared" si="156"/>
        <v>9.2712678087105511E-6</v>
      </c>
      <c r="BD39" s="5">
        <f t="shared" si="157"/>
        <v>2.6179977797896789E-6</v>
      </c>
      <c r="BE39" s="5">
        <f t="shared" si="158"/>
        <v>6.5725803890427424E-6</v>
      </c>
      <c r="BF39" s="5">
        <f t="shared" si="159"/>
        <v>8.2503532477975791E-6</v>
      </c>
      <c r="BG39" s="5">
        <f t="shared" si="160"/>
        <v>6.9042724657448991E-6</v>
      </c>
      <c r="BH39" s="5">
        <f t="shared" si="161"/>
        <v>4.3333579347619137E-6</v>
      </c>
      <c r="BI39" s="5">
        <f t="shared" si="162"/>
        <v>2.1758111179916282E-6</v>
      </c>
      <c r="BJ39" s="8">
        <f t="shared" si="163"/>
        <v>0.77803587725480261</v>
      </c>
      <c r="BK39" s="8">
        <f t="shared" si="164"/>
        <v>0.15004382932055432</v>
      </c>
      <c r="BL39" s="8">
        <f t="shared" si="165"/>
        <v>6.5130319589380037E-2</v>
      </c>
      <c r="BM39" s="8">
        <f t="shared" si="166"/>
        <v>0.58429015536034523</v>
      </c>
      <c r="BN39" s="8">
        <f t="shared" si="167"/>
        <v>0.40122419477920013</v>
      </c>
    </row>
    <row r="40" spans="1:66" x14ac:dyDescent="0.25">
      <c r="A40" t="s">
        <v>145</v>
      </c>
      <c r="B40" t="s">
        <v>432</v>
      </c>
      <c r="C40" t="s">
        <v>357</v>
      </c>
      <c r="D40" s="11">
        <v>44230</v>
      </c>
      <c r="E40">
        <f>VLOOKUP(A40,home!$A$2:$E$405,3,FALSE)</f>
        <v>1.41534391534392</v>
      </c>
      <c r="F40">
        <f>VLOOKUP(B40,home!$B$2:$E$405,3,FALSE)</f>
        <v>1.37</v>
      </c>
      <c r="G40">
        <f>VLOOKUP(C40,away!$B$2:$E$405,4,FALSE)</f>
        <v>0.71</v>
      </c>
      <c r="H40">
        <f>VLOOKUP(A40,away!$A$2:$E$405,3,FALSE)</f>
        <v>1.2063492063492101</v>
      </c>
      <c r="I40">
        <f>VLOOKUP(C40,away!$B$2:$E$405,3,FALSE)</f>
        <v>0.86</v>
      </c>
      <c r="J40">
        <f>VLOOKUP(B40,home!$B$2:$E$405,4,FALSE)</f>
        <v>1.71</v>
      </c>
      <c r="K40" s="3">
        <f t="shared" si="112"/>
        <v>1.3767050264550309</v>
      </c>
      <c r="L40" s="3">
        <f t="shared" si="113"/>
        <v>1.7740571428571481</v>
      </c>
      <c r="M40" s="5">
        <f t="shared" si="114"/>
        <v>4.2819478734263415E-2</v>
      </c>
      <c r="N40" s="5">
        <f t="shared" si="115"/>
        <v>5.8949791603644754E-2</v>
      </c>
      <c r="O40" s="5">
        <f t="shared" si="116"/>
        <v>7.5964202101939757E-2</v>
      </c>
      <c r="P40" s="5">
        <f t="shared" si="117"/>
        <v>0.1045802988643863</v>
      </c>
      <c r="Q40" s="5">
        <f t="shared" si="118"/>
        <v>4.0578237204607161E-2</v>
      </c>
      <c r="R40" s="5">
        <f t="shared" si="119"/>
        <v>6.7382417670195122E-2</v>
      </c>
      <c r="S40" s="5">
        <f t="shared" si="120"/>
        <v>6.3855511754588049E-2</v>
      </c>
      <c r="T40" s="5">
        <f t="shared" si="121"/>
        <v>7.1988111557385007E-2</v>
      </c>
      <c r="U40" s="5">
        <f t="shared" si="122"/>
        <v>9.2765713101249925E-2</v>
      </c>
      <c r="V40" s="5">
        <f t="shared" si="123"/>
        <v>1.7328636148351555E-2</v>
      </c>
      <c r="W40" s="5">
        <f t="shared" si="124"/>
        <v>1.8621421041422403E-2</v>
      </c>
      <c r="X40" s="5">
        <f t="shared" si="125"/>
        <v>3.3035465008685809E-2</v>
      </c>
      <c r="Y40" s="5">
        <f t="shared" si="126"/>
        <v>2.9303401333133222E-2</v>
      </c>
      <c r="Z40" s="5">
        <f t="shared" si="127"/>
        <v>3.984675312359779E-2</v>
      </c>
      <c r="AA40" s="5">
        <f t="shared" si="128"/>
        <v>5.4857225313169784E-2</v>
      </c>
      <c r="AB40" s="5">
        <f t="shared" si="129"/>
        <v>3.7761108913008504E-2</v>
      </c>
      <c r="AC40" s="5">
        <f t="shared" si="130"/>
        <v>2.6451658230029649E-3</v>
      </c>
      <c r="AD40" s="5">
        <f t="shared" si="131"/>
        <v>6.4090509868654265E-3</v>
      </c>
      <c r="AE40" s="5">
        <f t="shared" si="132"/>
        <v>1.1370022682184263E-2</v>
      </c>
      <c r="AF40" s="5">
        <f t="shared" si="133"/>
        <v>1.0085534976888393E-2</v>
      </c>
      <c r="AG40" s="5">
        <f t="shared" si="134"/>
        <v>5.9641051217614854E-3</v>
      </c>
      <c r="AH40" s="5">
        <f t="shared" si="135"/>
        <v>1.7672604249646E-2</v>
      </c>
      <c r="AI40" s="5">
        <f t="shared" si="136"/>
        <v>2.4329963101038191E-2</v>
      </c>
      <c r="AJ40" s="5">
        <f t="shared" si="137"/>
        <v>1.6747591247332355E-2</v>
      </c>
      <c r="AK40" s="5">
        <f t="shared" si="138"/>
        <v>7.6854976837389104E-3</v>
      </c>
      <c r="AL40" s="5">
        <f t="shared" si="139"/>
        <v>2.5841718815147919E-4</v>
      </c>
      <c r="AM40" s="5">
        <f t="shared" si="140"/>
        <v>1.7646745416848414E-3</v>
      </c>
      <c r="AN40" s="5">
        <f t="shared" si="141"/>
        <v>3.1306334754941569E-3</v>
      </c>
      <c r="AO40" s="5">
        <f t="shared" si="142"/>
        <v>2.7769613394340543E-3</v>
      </c>
      <c r="AP40" s="5">
        <f t="shared" si="143"/>
        <v>1.6421626998870458E-3</v>
      </c>
      <c r="AQ40" s="5">
        <f t="shared" si="144"/>
        <v>7.2832261686704789E-4</v>
      </c>
      <c r="AR40" s="5">
        <f t="shared" si="145"/>
        <v>6.2704419603944149E-3</v>
      </c>
      <c r="AS40" s="5">
        <f t="shared" si="146"/>
        <v>8.6325489649695282E-3</v>
      </c>
      <c r="AT40" s="5">
        <f t="shared" si="147"/>
        <v>5.9422367755963632E-3</v>
      </c>
      <c r="AU40" s="5">
        <f t="shared" si="148"/>
        <v>2.7269024124498159E-3</v>
      </c>
      <c r="AV40" s="5">
        <f t="shared" si="149"/>
        <v>9.3853506446800309E-4</v>
      </c>
      <c r="AW40" s="5">
        <f t="shared" si="150"/>
        <v>1.7531835956335207E-5</v>
      </c>
      <c r="AX40" s="5">
        <f t="shared" si="151"/>
        <v>4.0490605193245824E-4</v>
      </c>
      <c r="AY40" s="5">
        <f t="shared" si="152"/>
        <v>7.1832647361686484E-4</v>
      </c>
      <c r="AZ40" s="5">
        <f t="shared" si="153"/>
        <v>6.3717610571169313E-4</v>
      </c>
      <c r="BA40" s="5">
        <f t="shared" si="154"/>
        <v>3.7679560719857676E-4</v>
      </c>
      <c r="BB40" s="5">
        <f t="shared" si="155"/>
        <v>1.6711423458695777E-4</v>
      </c>
      <c r="BC40" s="5">
        <f t="shared" si="156"/>
        <v>5.929404030841949E-5</v>
      </c>
      <c r="BD40" s="5">
        <f t="shared" si="157"/>
        <v>1.8540203914514813E-3</v>
      </c>
      <c r="BE40" s="5">
        <f t="shared" si="158"/>
        <v>2.5524391920613782E-3</v>
      </c>
      <c r="BF40" s="5">
        <f t="shared" si="159"/>
        <v>1.756977932715859E-3</v>
      </c>
      <c r="BG40" s="5">
        <f t="shared" si="160"/>
        <v>8.0628011711349732E-4</v>
      </c>
      <c r="BH40" s="5">
        <f t="shared" si="161"/>
        <v>2.7750247249022576E-4</v>
      </c>
      <c r="BI40" s="5">
        <f t="shared" si="162"/>
        <v>7.6407809746198535E-5</v>
      </c>
      <c r="BJ40" s="8">
        <f t="shared" si="163"/>
        <v>0.29871150870330004</v>
      </c>
      <c r="BK40" s="8">
        <f t="shared" si="164"/>
        <v>0.23220583498636066</v>
      </c>
      <c r="BL40" s="8">
        <f t="shared" si="165"/>
        <v>0.42700061647477516</v>
      </c>
      <c r="BM40" s="8">
        <f t="shared" si="166"/>
        <v>0.60678949247133673</v>
      </c>
      <c r="BN40" s="8">
        <f t="shared" si="167"/>
        <v>0.39027442617903652</v>
      </c>
    </row>
    <row r="41" spans="1:66" x14ac:dyDescent="0.25">
      <c r="A41" t="s">
        <v>154</v>
      </c>
      <c r="B41" t="s">
        <v>159</v>
      </c>
      <c r="C41" t="s">
        <v>171</v>
      </c>
      <c r="D41" s="11">
        <v>44230</v>
      </c>
      <c r="E41">
        <f>VLOOKUP(A41,home!$A$2:$E$405,3,FALSE)</f>
        <v>1.3262195121951199</v>
      </c>
      <c r="F41">
        <f>VLOOKUP(B41,home!$B$2:$E$405,3,FALSE)</f>
        <v>0.8</v>
      </c>
      <c r="G41">
        <f>VLOOKUP(C41,away!$B$2:$E$405,4,FALSE)</f>
        <v>0.99</v>
      </c>
      <c r="H41">
        <f>VLOOKUP(A41,away!$A$2:$E$405,3,FALSE)</f>
        <v>1.0243902439024399</v>
      </c>
      <c r="I41">
        <f>VLOOKUP(C41,away!$B$2:$E$405,3,FALSE)</f>
        <v>0.61</v>
      </c>
      <c r="J41">
        <f>VLOOKUP(B41,home!$B$2:$E$405,4,FALSE)</f>
        <v>0.8</v>
      </c>
      <c r="K41" s="3">
        <f t="shared" si="112"/>
        <v>1.0503658536585352</v>
      </c>
      <c r="L41" s="3">
        <f t="shared" si="113"/>
        <v>0.49990243902439069</v>
      </c>
      <c r="M41" s="5">
        <f t="shared" si="114"/>
        <v>0.21219103688662325</v>
      </c>
      <c r="N41" s="5">
        <f t="shared" si="115"/>
        <v>0.22287821959810775</v>
      </c>
      <c r="O41" s="5">
        <f t="shared" si="116"/>
        <v>0.1060748168787374</v>
      </c>
      <c r="P41" s="5">
        <f t="shared" si="117"/>
        <v>0.11141736558250781</v>
      </c>
      <c r="Q41" s="5">
        <f t="shared" si="118"/>
        <v>0.11705183569503044</v>
      </c>
      <c r="R41" s="5">
        <f t="shared" si="119"/>
        <v>2.6513529838373216E-2</v>
      </c>
      <c r="S41" s="5">
        <f t="shared" si="120"/>
        <v>1.4625770173293282E-2</v>
      </c>
      <c r="T41" s="5">
        <f t="shared" si="121"/>
        <v>5.8514498156227952E-2</v>
      </c>
      <c r="U41" s="5">
        <f t="shared" si="122"/>
        <v>2.7848906402183928E-2</v>
      </c>
      <c r="V41" s="5">
        <f t="shared" si="123"/>
        <v>8.5330066834185243E-4</v>
      </c>
      <c r="W41" s="5">
        <f t="shared" si="124"/>
        <v>4.0982417107369759E-2</v>
      </c>
      <c r="X41" s="5">
        <f t="shared" si="125"/>
        <v>2.0487210269089055E-2</v>
      </c>
      <c r="Y41" s="5">
        <f t="shared" si="126"/>
        <v>5.1208031911615806E-3</v>
      </c>
      <c r="Z41" s="5">
        <f t="shared" si="127"/>
        <v>4.4180594111162428E-3</v>
      </c>
      <c r="AA41" s="5">
        <f t="shared" si="128"/>
        <v>4.6405787448712378E-3</v>
      </c>
      <c r="AB41" s="5">
        <f t="shared" si="129"/>
        <v>2.4371527274131654E-3</v>
      </c>
      <c r="AC41" s="5">
        <f t="shared" si="130"/>
        <v>2.8003218795017077E-5</v>
      </c>
      <c r="AD41" s="5">
        <f t="shared" si="131"/>
        <v>1.0761632882493146E-2</v>
      </c>
      <c r="AE41" s="5">
        <f t="shared" si="132"/>
        <v>5.3797665258434072E-3</v>
      </c>
      <c r="AF41" s="5">
        <f t="shared" si="133"/>
        <v>1.344679203825446E-3</v>
      </c>
      <c r="AG41" s="5">
        <f t="shared" si="134"/>
        <v>2.2406947123257206E-4</v>
      </c>
      <c r="AH41" s="5">
        <f t="shared" si="135"/>
        <v>5.5214966884291827E-4</v>
      </c>
      <c r="AI41" s="5">
        <f t="shared" si="136"/>
        <v>5.7995915826146937E-4</v>
      </c>
      <c r="AJ41" s="5">
        <f t="shared" si="137"/>
        <v>3.0458464817719686E-4</v>
      </c>
      <c r="AK41" s="5">
        <f t="shared" si="138"/>
        <v>1.0664177133130866E-4</v>
      </c>
      <c r="AL41" s="5">
        <f t="shared" si="139"/>
        <v>5.8815771141897177E-7</v>
      </c>
      <c r="AM41" s="5">
        <f t="shared" si="140"/>
        <v>2.2607303418759358E-3</v>
      </c>
      <c r="AN41" s="5">
        <f t="shared" si="141"/>
        <v>1.1301446118802247E-3</v>
      </c>
      <c r="AO41" s="5">
        <f t="shared" si="142"/>
        <v>2.8248102396459887E-4</v>
      </c>
      <c r="AP41" s="5">
        <f t="shared" si="143"/>
        <v>4.7070984286003446E-5</v>
      </c>
      <c r="AQ41" s="5">
        <f t="shared" si="144"/>
        <v>5.8827249629629716E-6</v>
      </c>
      <c r="AR41" s="5">
        <f t="shared" si="145"/>
        <v>5.5204193232216912E-5</v>
      </c>
      <c r="AS41" s="5">
        <f t="shared" si="146"/>
        <v>5.7984599549888251E-5</v>
      </c>
      <c r="AT41" s="5">
        <f t="shared" si="147"/>
        <v>3.045252170263334E-5</v>
      </c>
      <c r="AU41" s="5">
        <f t="shared" si="148"/>
        <v>1.0662096318080513E-5</v>
      </c>
      <c r="AV41" s="5">
        <f t="shared" si="149"/>
        <v>2.7997754752325401E-6</v>
      </c>
      <c r="AW41" s="5">
        <f t="shared" si="150"/>
        <v>8.578614361803815E-9</v>
      </c>
      <c r="AX41" s="5">
        <f t="shared" si="151"/>
        <v>3.9576565923937811E-4</v>
      </c>
      <c r="AY41" s="5">
        <f t="shared" si="152"/>
        <v>1.9784421833586097E-4</v>
      </c>
      <c r="AZ41" s="5">
        <f t="shared" si="153"/>
        <v>4.945140364648549E-5</v>
      </c>
      <c r="BA41" s="5">
        <f t="shared" si="154"/>
        <v>8.2402924320192473E-6</v>
      </c>
      <c r="BB41" s="5">
        <f t="shared" si="155"/>
        <v>1.0298355712601624E-6</v>
      </c>
      <c r="BC41" s="5">
        <f t="shared" si="156"/>
        <v>1.0296346277340642E-7</v>
      </c>
      <c r="BD41" s="5">
        <f t="shared" si="157"/>
        <v>4.5994518068598296E-6</v>
      </c>
      <c r="BE41" s="5">
        <f t="shared" si="158"/>
        <v>4.8311071234736175E-6</v>
      </c>
      <c r="BF41" s="5">
        <f t="shared" si="159"/>
        <v>2.5372149789315977E-6</v>
      </c>
      <c r="BG41" s="5">
        <f t="shared" si="160"/>
        <v>8.8833465908690344E-7</v>
      </c>
      <c r="BH41" s="5">
        <f t="shared" si="161"/>
        <v>2.3326909813156977E-7</v>
      </c>
      <c r="BI41" s="5">
        <f t="shared" si="162"/>
        <v>4.9003579078224586E-8</v>
      </c>
      <c r="BJ41" s="8">
        <f t="shared" si="163"/>
        <v>0.48712387616003866</v>
      </c>
      <c r="BK41" s="8">
        <f t="shared" si="164"/>
        <v>0.33931390890560847</v>
      </c>
      <c r="BL41" s="8">
        <f t="shared" si="165"/>
        <v>0.16922856140571546</v>
      </c>
      <c r="BM41" s="8">
        <f t="shared" si="166"/>
        <v>0.20375976576337748</v>
      </c>
      <c r="BN41" s="8">
        <f t="shared" si="167"/>
        <v>0.79612680447937978</v>
      </c>
    </row>
    <row r="42" spans="1:66" x14ac:dyDescent="0.25">
      <c r="A42" t="s">
        <v>154</v>
      </c>
      <c r="B42" t="s">
        <v>161</v>
      </c>
      <c r="C42" t="s">
        <v>163</v>
      </c>
      <c r="D42" s="11">
        <v>44230</v>
      </c>
      <c r="E42">
        <f>VLOOKUP(A42,home!$A$2:$E$405,3,FALSE)</f>
        <v>1.3262195121951199</v>
      </c>
      <c r="F42">
        <f>VLOOKUP(B42,home!$B$2:$E$405,3,FALSE)</f>
        <v>0.56999999999999995</v>
      </c>
      <c r="G42">
        <f>VLOOKUP(C42,away!$B$2:$E$405,4,FALSE)</f>
        <v>0.94</v>
      </c>
      <c r="H42">
        <f>VLOOKUP(A42,away!$A$2:$E$405,3,FALSE)</f>
        <v>1.0243902439024399</v>
      </c>
      <c r="I42">
        <f>VLOOKUP(C42,away!$B$2:$E$405,3,FALSE)</f>
        <v>1.08</v>
      </c>
      <c r="J42">
        <f>VLOOKUP(B42,home!$B$2:$E$405,4,FALSE)</f>
        <v>0.49</v>
      </c>
      <c r="K42" s="3">
        <f t="shared" si="112"/>
        <v>0.71058841463414524</v>
      </c>
      <c r="L42" s="3">
        <f t="shared" si="113"/>
        <v>0.54210731707317117</v>
      </c>
      <c r="M42" s="5">
        <f t="shared" si="114"/>
        <v>0.28573349687099858</v>
      </c>
      <c r="N42" s="5">
        <f t="shared" si="115"/>
        <v>0.20303891254943338</v>
      </c>
      <c r="O42" s="5">
        <f t="shared" si="116"/>
        <v>0.15489821938667239</v>
      </c>
      <c r="P42" s="5">
        <f t="shared" si="117"/>
        <v>0.11006888014362755</v>
      </c>
      <c r="Q42" s="5">
        <f t="shared" si="118"/>
        <v>7.2138549488771367E-2</v>
      </c>
      <c r="R42" s="5">
        <f t="shared" si="119"/>
        <v>4.1985729065560216E-2</v>
      </c>
      <c r="S42" s="5">
        <f t="shared" si="120"/>
        <v>1.0600050841730619E-2</v>
      </c>
      <c r="T42" s="5">
        <f t="shared" si="121"/>
        <v>3.9106835520908025E-2</v>
      </c>
      <c r="U42" s="5">
        <f t="shared" si="122"/>
        <v>2.9834572653955185E-2</v>
      </c>
      <c r="V42" s="5">
        <f t="shared" si="123"/>
        <v>4.5370005360140719E-4</v>
      </c>
      <c r="W42" s="5">
        <f t="shared" si="124"/>
        <v>1.7086939171744291E-2</v>
      </c>
      <c r="X42" s="5">
        <f t="shared" si="125"/>
        <v>9.2629547513867708E-3</v>
      </c>
      <c r="Y42" s="5">
        <f t="shared" si="126"/>
        <v>2.5107577742222325E-3</v>
      </c>
      <c r="Z42" s="5">
        <f t="shared" si="127"/>
        <v>7.5869236463639717E-3</v>
      </c>
      <c r="AA42" s="5">
        <f t="shared" si="128"/>
        <v>5.3911800458200827E-3</v>
      </c>
      <c r="AB42" s="5">
        <f t="shared" si="129"/>
        <v>1.9154550408832655E-3</v>
      </c>
      <c r="AC42" s="5">
        <f t="shared" si="130"/>
        <v>1.0923259210040338E-5</v>
      </c>
      <c r="AD42" s="5">
        <f t="shared" si="131"/>
        <v>3.0354452542499621E-3</v>
      </c>
      <c r="AE42" s="5">
        <f t="shared" si="132"/>
        <v>1.6455370829039368E-3</v>
      </c>
      <c r="AF42" s="5">
        <f t="shared" si="133"/>
        <v>4.4602884657873279E-4</v>
      </c>
      <c r="AG42" s="5">
        <f t="shared" si="134"/>
        <v>8.0598500452012652E-5</v>
      </c>
      <c r="AH42" s="5">
        <f t="shared" si="135"/>
        <v>1.0282317056923432E-3</v>
      </c>
      <c r="AI42" s="5">
        <f t="shared" si="136"/>
        <v>7.3064953762448518E-4</v>
      </c>
      <c r="AJ42" s="5">
        <f t="shared" si="137"/>
        <v>2.5959554829687708E-4</v>
      </c>
      <c r="AK42" s="5">
        <f t="shared" si="138"/>
        <v>6.1488529703453197E-5</v>
      </c>
      <c r="AL42" s="5">
        <f t="shared" si="139"/>
        <v>1.6831221007462342E-7</v>
      </c>
      <c r="AM42" s="5">
        <f t="shared" si="140"/>
        <v>4.3139044618524427E-4</v>
      </c>
      <c r="AN42" s="5">
        <f t="shared" si="141"/>
        <v>2.3385991739248096E-4</v>
      </c>
      <c r="AO42" s="5">
        <f t="shared" si="142"/>
        <v>6.3388586194295643E-5</v>
      </c>
      <c r="AP42" s="5">
        <f t="shared" si="143"/>
        <v>1.1454472131617025E-5</v>
      </c>
      <c r="AQ42" s="5">
        <f t="shared" si="144"/>
        <v>1.5523882889400783E-6</v>
      </c>
      <c r="AR42" s="5">
        <f t="shared" si="145"/>
        <v>1.1148238626048941E-4</v>
      </c>
      <c r="AS42" s="5">
        <f t="shared" si="146"/>
        <v>7.9218092112472583E-5</v>
      </c>
      <c r="AT42" s="5">
        <f t="shared" si="147"/>
        <v>2.8145729242271789E-5</v>
      </c>
      <c r="AU42" s="5">
        <f t="shared" si="148"/>
        <v>6.6666763736626049E-6</v>
      </c>
      <c r="AV42" s="5">
        <f t="shared" si="149"/>
        <v>1.1843157488099556E-6</v>
      </c>
      <c r="AW42" s="5">
        <f t="shared" si="150"/>
        <v>1.8010116147744909E-9</v>
      </c>
      <c r="AX42" s="5">
        <f t="shared" si="151"/>
        <v>5.1090175540514857E-5</v>
      </c>
      <c r="AY42" s="5">
        <f t="shared" si="152"/>
        <v>2.7696357991065859E-5</v>
      </c>
      <c r="AZ42" s="5">
        <f t="shared" si="153"/>
        <v>7.5071991616173986E-6</v>
      </c>
      <c r="BA42" s="5">
        <f t="shared" si="154"/>
        <v>1.3565691987461227E-6</v>
      </c>
      <c r="BB42" s="5">
        <f t="shared" si="155"/>
        <v>1.8385152218909053E-7</v>
      </c>
      <c r="BC42" s="5">
        <f t="shared" si="156"/>
        <v>1.9933451086749302E-8</v>
      </c>
      <c r="BD42" s="5">
        <f t="shared" si="157"/>
        <v>1.0072569552764807E-5</v>
      </c>
      <c r="BE42" s="5">
        <f t="shared" si="158"/>
        <v>7.1574512297913046E-6</v>
      </c>
      <c r="BF42" s="5">
        <f t="shared" si="159"/>
        <v>2.5430009610993083E-6</v>
      </c>
      <c r="BG42" s="5">
        <f t="shared" si="160"/>
        <v>6.0234234045355501E-7</v>
      </c>
      <c r="BH42" s="5">
        <f t="shared" si="161"/>
        <v>1.0700437219247804E-7</v>
      </c>
      <c r="BI42" s="5">
        <f t="shared" si="162"/>
        <v>1.5207213439035004E-8</v>
      </c>
      <c r="BJ42" s="8">
        <f t="shared" si="163"/>
        <v>0.34918205883770853</v>
      </c>
      <c r="BK42" s="8">
        <f t="shared" si="164"/>
        <v>0.40689491583936926</v>
      </c>
      <c r="BL42" s="8">
        <f t="shared" si="165"/>
        <v>0.23635231628961575</v>
      </c>
      <c r="BM42" s="8">
        <f t="shared" si="166"/>
        <v>0.13212473255101459</v>
      </c>
      <c r="BN42" s="8">
        <f t="shared" si="167"/>
        <v>0.86786378750506354</v>
      </c>
    </row>
    <row r="43" spans="1:66" x14ac:dyDescent="0.25">
      <c r="A43" t="s">
        <v>154</v>
      </c>
      <c r="B43" t="s">
        <v>165</v>
      </c>
      <c r="C43" t="s">
        <v>157</v>
      </c>
      <c r="D43" s="11">
        <v>44230</v>
      </c>
      <c r="E43">
        <f>VLOOKUP(A43,home!$A$2:$E$405,3,FALSE)</f>
        <v>1.3262195121951199</v>
      </c>
      <c r="F43">
        <f>VLOOKUP(B43,home!$B$2:$E$405,3,FALSE)</f>
        <v>0.84</v>
      </c>
      <c r="G43">
        <f>VLOOKUP(C43,away!$B$2:$E$405,4,FALSE)</f>
        <v>0.8</v>
      </c>
      <c r="H43">
        <f>VLOOKUP(A43,away!$A$2:$E$405,3,FALSE)</f>
        <v>1.0243902439024399</v>
      </c>
      <c r="I43">
        <f>VLOOKUP(C43,away!$B$2:$E$405,3,FALSE)</f>
        <v>0.99</v>
      </c>
      <c r="J43">
        <f>VLOOKUP(B43,home!$B$2:$E$405,4,FALSE)</f>
        <v>1.49</v>
      </c>
      <c r="K43" s="3">
        <f t="shared" si="112"/>
        <v>0.89121951219512052</v>
      </c>
      <c r="L43" s="3">
        <f t="shared" si="113"/>
        <v>1.5110780487804891</v>
      </c>
      <c r="M43" s="5">
        <f t="shared" si="114"/>
        <v>9.0509762517227282E-2</v>
      </c>
      <c r="N43" s="5">
        <f t="shared" si="115"/>
        <v>8.0664066399499496E-2</v>
      </c>
      <c r="O43" s="5">
        <f t="shared" si="116"/>
        <v>0.13676731534011724</v>
      </c>
      <c r="P43" s="5">
        <f t="shared" si="117"/>
        <v>0.1218897000616555</v>
      </c>
      <c r="Q43" s="5">
        <f t="shared" si="118"/>
        <v>3.5944694954118374E-2</v>
      </c>
      <c r="R43" s="5">
        <f t="shared" si="119"/>
        <v>0.10333304400054513</v>
      </c>
      <c r="S43" s="5">
        <f t="shared" si="120"/>
        <v>4.1037283072896426E-2</v>
      </c>
      <c r="T43" s="5">
        <f t="shared" si="121"/>
        <v>5.4315239515279078E-2</v>
      </c>
      <c r="U43" s="5">
        <f t="shared" si="122"/>
        <v>9.2092425067802755E-2</v>
      </c>
      <c r="V43" s="5">
        <f t="shared" si="123"/>
        <v>6.1405556778088314E-3</v>
      </c>
      <c r="W43" s="5">
        <f t="shared" si="124"/>
        <v>1.0678204501003931E-2</v>
      </c>
      <c r="X43" s="5">
        <f t="shared" si="125"/>
        <v>1.6135600421856057E-2</v>
      </c>
      <c r="Y43" s="5">
        <f t="shared" si="126"/>
        <v>1.2191075800679945E-2</v>
      </c>
      <c r="Z43" s="5">
        <f t="shared" si="127"/>
        <v>5.204809816763073E-2</v>
      </c>
      <c r="AA43" s="5">
        <f t="shared" si="128"/>
        <v>4.6386280659639602E-2</v>
      </c>
      <c r="AB43" s="5">
        <f t="shared" si="129"/>
        <v>2.0670179211014977E-2</v>
      </c>
      <c r="AC43" s="5">
        <f t="shared" si="130"/>
        <v>5.1684375596883312E-4</v>
      </c>
      <c r="AD43" s="5">
        <f t="shared" si="131"/>
        <v>2.3791560516261152E-3</v>
      </c>
      <c r="AE43" s="5">
        <f t="shared" si="132"/>
        <v>3.5950904842354824E-3</v>
      </c>
      <c r="AF43" s="5">
        <f t="shared" si="133"/>
        <v>2.7162311570539288E-3</v>
      </c>
      <c r="AG43" s="5">
        <f t="shared" si="134"/>
        <v>1.3681457589459407E-3</v>
      </c>
      <c r="AH43" s="5">
        <f t="shared" si="135"/>
        <v>1.9662184655469688E-2</v>
      </c>
      <c r="AI43" s="5">
        <f t="shared" si="136"/>
        <v>1.7523322617338081E-2</v>
      </c>
      <c r="AJ43" s="5">
        <f t="shared" si="137"/>
        <v>7.808563517530882E-3</v>
      </c>
      <c r="AK43" s="5">
        <f t="shared" si="138"/>
        <v>2.3197147230128298E-3</v>
      </c>
      <c r="AL43" s="5">
        <f t="shared" si="139"/>
        <v>2.7841385787213749E-5</v>
      </c>
      <c r="AM43" s="5">
        <f t="shared" si="140"/>
        <v>4.2407005915325925E-4</v>
      </c>
      <c r="AN43" s="5">
        <f t="shared" si="141"/>
        <v>6.4080295753153355E-4</v>
      </c>
      <c r="AO43" s="5">
        <f t="shared" si="142"/>
        <v>4.8415164135975826E-4</v>
      </c>
      <c r="AP43" s="5">
        <f t="shared" si="143"/>
        <v>2.4386363917992492E-4</v>
      </c>
      <c r="AQ43" s="5">
        <f t="shared" si="144"/>
        <v>9.2124248015127506E-5</v>
      </c>
      <c r="AR43" s="5">
        <f t="shared" si="145"/>
        <v>5.942219124789763E-3</v>
      </c>
      <c r="AS43" s="5">
        <f t="shared" si="146"/>
        <v>5.2958216297516484E-3</v>
      </c>
      <c r="AT43" s="5">
        <f t="shared" si="147"/>
        <v>2.3598697847698157E-3</v>
      </c>
      <c r="AU43" s="5">
        <f t="shared" si="148"/>
        <v>7.0105399947552002E-4</v>
      </c>
      <c r="AV43" s="5">
        <f t="shared" si="149"/>
        <v>1.5619825085875274E-4</v>
      </c>
      <c r="AW43" s="5">
        <f t="shared" si="150"/>
        <v>1.041501573520683E-6</v>
      </c>
      <c r="AX43" s="5">
        <f t="shared" si="151"/>
        <v>6.2989918542520572E-5</v>
      </c>
      <c r="AY43" s="5">
        <f t="shared" si="152"/>
        <v>9.5182683204073933E-5</v>
      </c>
      <c r="AZ43" s="5">
        <f t="shared" si="153"/>
        <v>7.1914231606851756E-5</v>
      </c>
      <c r="BA43" s="5">
        <f t="shared" si="154"/>
        <v>3.6222672258676582E-5</v>
      </c>
      <c r="BB43" s="5">
        <f t="shared" si="155"/>
        <v>1.3683821229564033E-5</v>
      </c>
      <c r="BC43" s="5">
        <f t="shared" si="156"/>
        <v>4.1354643766861314E-6</v>
      </c>
      <c r="BD43" s="5">
        <f t="shared" si="157"/>
        <v>1.4965261467522362E-3</v>
      </c>
      <c r="BE43" s="5">
        <f t="shared" si="158"/>
        <v>1.3337333024957714E-3</v>
      </c>
      <c r="BF43" s="5">
        <f t="shared" si="159"/>
        <v>5.9432457162433415E-4</v>
      </c>
      <c r="BG43" s="5">
        <f t="shared" si="160"/>
        <v>1.765578849362044E-4</v>
      </c>
      <c r="BH43" s="5">
        <f t="shared" si="161"/>
        <v>3.9337958021761564E-5</v>
      </c>
      <c r="BI43" s="5">
        <f t="shared" si="162"/>
        <v>7.0117511517812963E-6</v>
      </c>
      <c r="BJ43" s="8">
        <f t="shared" si="163"/>
        <v>0.22215664638075633</v>
      </c>
      <c r="BK43" s="8">
        <f t="shared" si="164"/>
        <v>0.26021716915454818</v>
      </c>
      <c r="BL43" s="8">
        <f t="shared" si="165"/>
        <v>0.46466568419709886</v>
      </c>
      <c r="BM43" s="8">
        <f t="shared" si="166"/>
        <v>0.42988487344524051</v>
      </c>
      <c r="BN43" s="8">
        <f t="shared" si="167"/>
        <v>0.56910858327316305</v>
      </c>
    </row>
    <row r="44" spans="1:66" x14ac:dyDescent="0.25">
      <c r="A44" t="s">
        <v>154</v>
      </c>
      <c r="B44" t="s">
        <v>169</v>
      </c>
      <c r="C44" t="s">
        <v>167</v>
      </c>
      <c r="D44" s="11">
        <v>44230</v>
      </c>
      <c r="E44">
        <f>VLOOKUP(A44,home!$A$2:$E$405,3,FALSE)</f>
        <v>1.3262195121951199</v>
      </c>
      <c r="F44">
        <f>VLOOKUP(B44,home!$B$2:$E$405,3,FALSE)</f>
        <v>0.75</v>
      </c>
      <c r="G44">
        <f>VLOOKUP(C44,away!$B$2:$E$405,4,FALSE)</f>
        <v>0.61</v>
      </c>
      <c r="H44">
        <f>VLOOKUP(A44,away!$A$2:$E$405,3,FALSE)</f>
        <v>1.0243902439024399</v>
      </c>
      <c r="I44">
        <f>VLOOKUP(C44,away!$B$2:$E$405,3,FALSE)</f>
        <v>0.94</v>
      </c>
      <c r="J44">
        <f>VLOOKUP(B44,home!$B$2:$E$405,4,FALSE)</f>
        <v>1.4</v>
      </c>
      <c r="K44" s="3">
        <f t="shared" si="112"/>
        <v>0.60674542682926735</v>
      </c>
      <c r="L44" s="3">
        <f t="shared" si="113"/>
        <v>1.348097560975611</v>
      </c>
      <c r="M44" s="5">
        <f t="shared" si="114"/>
        <v>0.14158670578844479</v>
      </c>
      <c r="N44" s="5">
        <f t="shared" si="115"/>
        <v>8.5907086236959834E-2</v>
      </c>
      <c r="O44" s="5">
        <f t="shared" si="116"/>
        <v>0.19087269273997384</v>
      </c>
      <c r="P44" s="5">
        <f t="shared" si="117"/>
        <v>0.11581113342656703</v>
      </c>
      <c r="Q44" s="5">
        <f t="shared" si="118"/>
        <v>2.6061865853251435E-2</v>
      </c>
      <c r="R44" s="5">
        <f t="shared" si="119"/>
        <v>0.128657505769803</v>
      </c>
      <c r="S44" s="5">
        <f t="shared" si="120"/>
        <v>2.3681987921920975E-2</v>
      </c>
      <c r="T44" s="5">
        <f t="shared" si="121"/>
        <v>3.5133937791241819E-2</v>
      </c>
      <c r="U44" s="5">
        <f t="shared" si="122"/>
        <v>7.8062353253088052E-2</v>
      </c>
      <c r="V44" s="5">
        <f t="shared" si="123"/>
        <v>2.1523033440174321E-3</v>
      </c>
      <c r="W44" s="5">
        <f t="shared" si="124"/>
        <v>5.2709726403660506E-3</v>
      </c>
      <c r="X44" s="5">
        <f t="shared" si="125"/>
        <v>7.105785360446649E-3</v>
      </c>
      <c r="Y44" s="5">
        <f t="shared" si="126"/>
        <v>4.7896459566171661E-3</v>
      </c>
      <c r="Z44" s="5">
        <f t="shared" si="127"/>
        <v>5.7814289909825657E-2</v>
      </c>
      <c r="AA44" s="5">
        <f t="shared" si="128"/>
        <v>3.5078556008168171E-2</v>
      </c>
      <c r="AB44" s="5">
        <f t="shared" si="129"/>
        <v>1.0641876718865177E-2</v>
      </c>
      <c r="AC44" s="5">
        <f t="shared" si="130"/>
        <v>1.1003005559402949E-4</v>
      </c>
      <c r="AD44" s="5">
        <f t="shared" si="131"/>
        <v>7.9953463612107234E-4</v>
      </c>
      <c r="AE44" s="5">
        <f t="shared" si="132"/>
        <v>1.0778506928703403E-3</v>
      </c>
      <c r="AF44" s="5">
        <f t="shared" si="133"/>
        <v>7.2652394507718911E-4</v>
      </c>
      <c r="AG44" s="5">
        <f t="shared" si="134"/>
        <v>3.2647505278297906E-4</v>
      </c>
      <c r="AH44" s="5">
        <f t="shared" si="135"/>
        <v>1.9484825804243214E-2</v>
      </c>
      <c r="AI44" s="5">
        <f t="shared" si="136"/>
        <v>1.1822328949289472E-2</v>
      </c>
      <c r="AJ44" s="5">
        <f t="shared" si="137"/>
        <v>3.5865720122263216E-3</v>
      </c>
      <c r="AK44" s="5">
        <f t="shared" si="138"/>
        <v>7.2537872213738802E-4</v>
      </c>
      <c r="AL44" s="5">
        <f t="shared" si="139"/>
        <v>3.5999722935492429E-6</v>
      </c>
      <c r="AM44" s="5">
        <f t="shared" si="140"/>
        <v>9.7022796811612616E-5</v>
      </c>
      <c r="AN44" s="5">
        <f t="shared" si="141"/>
        <v>1.3079619574076726E-4</v>
      </c>
      <c r="AO44" s="5">
        <f t="shared" si="142"/>
        <v>8.8163016231508477E-5</v>
      </c>
      <c r="AP44" s="5">
        <f t="shared" si="143"/>
        <v>3.961744904998325E-5</v>
      </c>
      <c r="AQ44" s="5">
        <f t="shared" si="144"/>
        <v>1.3352046609089491E-5</v>
      </c>
      <c r="AR44" s="5">
        <f t="shared" si="145"/>
        <v>5.2534892285469835E-3</v>
      </c>
      <c r="AS44" s="5">
        <f t="shared" si="146"/>
        <v>3.1875305643176981E-3</v>
      </c>
      <c r="AT44" s="5">
        <f t="shared" si="147"/>
        <v>9.6700979638913846E-4</v>
      </c>
      <c r="AU44" s="5">
        <f t="shared" si="148"/>
        <v>1.9557625721940359E-4</v>
      </c>
      <c r="AV44" s="5">
        <f t="shared" si="149"/>
        <v>2.9666249916064403E-5</v>
      </c>
      <c r="AW44" s="5">
        <f t="shared" si="150"/>
        <v>8.1794573488951885E-8</v>
      </c>
      <c r="AX44" s="5">
        <f t="shared" si="151"/>
        <v>9.8113563772718614E-6</v>
      </c>
      <c r="AY44" s="5">
        <f t="shared" si="152"/>
        <v>1.3226665602062702E-5</v>
      </c>
      <c r="AZ44" s="5">
        <f t="shared" si="153"/>
        <v>8.9154178189903707E-6</v>
      </c>
      <c r="BA44" s="5">
        <f t="shared" si="154"/>
        <v>4.0062843389531389E-6</v>
      </c>
      <c r="BB44" s="5">
        <f t="shared" si="155"/>
        <v>1.350215536479379E-6</v>
      </c>
      <c r="BC44" s="5">
        <f t="shared" si="156"/>
        <v>3.6404445430384526E-7</v>
      </c>
      <c r="BD44" s="5">
        <f t="shared" si="157"/>
        <v>1.1803693359359725E-3</v>
      </c>
      <c r="BE44" s="5">
        <f t="shared" si="158"/>
        <v>7.1618369654865058E-4</v>
      </c>
      <c r="BF44" s="5">
        <f t="shared" si="159"/>
        <v>2.1727059132528671E-4</v>
      </c>
      <c r="BG44" s="5">
        <f t="shared" si="160"/>
        <v>4.3942645890369468E-5</v>
      </c>
      <c r="BH44" s="5">
        <f t="shared" si="161"/>
        <v>6.6654998591898933E-6</v>
      </c>
      <c r="BI44" s="5">
        <f t="shared" si="162"/>
        <v>8.0885231141891879E-7</v>
      </c>
      <c r="BJ44" s="8">
        <f t="shared" si="163"/>
        <v>0.16760630365430554</v>
      </c>
      <c r="BK44" s="8">
        <f t="shared" si="164"/>
        <v>0.28335898717443986</v>
      </c>
      <c r="BL44" s="8">
        <f t="shared" si="165"/>
        <v>0.49073060269605479</v>
      </c>
      <c r="BM44" s="8">
        <f t="shared" si="166"/>
        <v>0.31060004874859726</v>
      </c>
      <c r="BN44" s="8">
        <f t="shared" si="167"/>
        <v>0.68889698981499992</v>
      </c>
    </row>
    <row r="45" spans="1:66" x14ac:dyDescent="0.25">
      <c r="A45" t="s">
        <v>154</v>
      </c>
      <c r="B45" t="s">
        <v>162</v>
      </c>
      <c r="C45" t="s">
        <v>156</v>
      </c>
      <c r="D45" s="11">
        <v>44230</v>
      </c>
      <c r="E45">
        <f>VLOOKUP(A45,home!$A$2:$E$405,3,FALSE)</f>
        <v>1.3262195121951199</v>
      </c>
      <c r="F45">
        <f>VLOOKUP(B45,home!$B$2:$E$405,3,FALSE)</f>
        <v>0.52</v>
      </c>
      <c r="G45">
        <f>VLOOKUP(C45,away!$B$2:$E$405,4,FALSE)</f>
        <v>0.75</v>
      </c>
      <c r="H45">
        <f>VLOOKUP(A45,away!$A$2:$E$405,3,FALSE)</f>
        <v>1.0243902439024399</v>
      </c>
      <c r="I45">
        <f>VLOOKUP(C45,away!$B$2:$E$405,3,FALSE)</f>
        <v>0.62</v>
      </c>
      <c r="J45">
        <f>VLOOKUP(B45,home!$B$2:$E$405,4,FALSE)</f>
        <v>0.98</v>
      </c>
      <c r="K45" s="3">
        <f t="shared" si="112"/>
        <v>0.51722560975609677</v>
      </c>
      <c r="L45" s="3">
        <f t="shared" si="113"/>
        <v>0.62241951219512248</v>
      </c>
      <c r="M45" s="5">
        <f t="shared" si="114"/>
        <v>0.31993253870786414</v>
      </c>
      <c r="N45" s="5">
        <f t="shared" si="115"/>
        <v>0.16547730241399111</v>
      </c>
      <c r="O45" s="5">
        <f t="shared" si="116"/>
        <v>0.19913225467789594</v>
      </c>
      <c r="P45" s="5">
        <f t="shared" si="117"/>
        <v>0.1029963018478811</v>
      </c>
      <c r="Q45" s="5">
        <f t="shared" si="118"/>
        <v>4.279454932093528E-2</v>
      </c>
      <c r="R45" s="5">
        <f t="shared" si="119"/>
        <v>6.1971900409465444E-2</v>
      </c>
      <c r="S45" s="5">
        <f t="shared" si="120"/>
        <v>8.2894336390291305E-3</v>
      </c>
      <c r="T45" s="5">
        <f t="shared" si="121"/>
        <v>2.6636162512946648E-2</v>
      </c>
      <c r="U45" s="5">
        <f t="shared" si="122"/>
        <v>3.2053453977029869E-2</v>
      </c>
      <c r="V45" s="5">
        <f t="shared" si="123"/>
        <v>2.9651424942466999E-4</v>
      </c>
      <c r="W45" s="5">
        <f t="shared" si="124"/>
        <v>7.3781456222527025E-3</v>
      </c>
      <c r="X45" s="5">
        <f t="shared" si="125"/>
        <v>4.592301799107106E-3</v>
      </c>
      <c r="Y45" s="5">
        <f t="shared" si="126"/>
        <v>1.429169122826514E-3</v>
      </c>
      <c r="Z45" s="5">
        <f t="shared" si="127"/>
        <v>1.2857506674221399E-2</v>
      </c>
      <c r="AA45" s="5">
        <f t="shared" si="128"/>
        <v>6.6502317295172473E-3</v>
      </c>
      <c r="AB45" s="5">
        <f t="shared" si="129"/>
        <v>1.7198350806594501E-3</v>
      </c>
      <c r="AC45" s="5">
        <f t="shared" si="130"/>
        <v>5.9660763287951463E-6</v>
      </c>
      <c r="AD45" s="5">
        <f t="shared" si="131"/>
        <v>9.5404146708473242E-4</v>
      </c>
      <c r="AE45" s="5">
        <f t="shared" si="132"/>
        <v>5.9381402455679813E-4</v>
      </c>
      <c r="AF45" s="5">
        <f t="shared" si="133"/>
        <v>1.8480071774963237E-4</v>
      </c>
      <c r="AG45" s="5">
        <f t="shared" si="134"/>
        <v>3.8341190865011565E-5</v>
      </c>
      <c r="AH45" s="5">
        <f t="shared" si="135"/>
        <v>2.0006907580536037E-3</v>
      </c>
      <c r="AI45" s="5">
        <f t="shared" si="136"/>
        <v>1.0348084972676627E-3</v>
      </c>
      <c r="AJ45" s="5">
        <f t="shared" si="137"/>
        <v>2.6761472799002851E-4</v>
      </c>
      <c r="AK45" s="5">
        <f t="shared" si="138"/>
        <v>4.6139063621451491E-5</v>
      </c>
      <c r="AL45" s="5">
        <f t="shared" si="139"/>
        <v>7.6826671133839095E-8</v>
      </c>
      <c r="AM45" s="5">
        <f t="shared" si="140"/>
        <v>9.8690935909100387E-5</v>
      </c>
      <c r="AN45" s="5">
        <f t="shared" si="141"/>
        <v>6.1427164186622367E-5</v>
      </c>
      <c r="AO45" s="5">
        <f t="shared" si="142"/>
        <v>1.9116732784283591E-5</v>
      </c>
      <c r="AP45" s="5">
        <f t="shared" si="143"/>
        <v>3.9662091647861E-6</v>
      </c>
      <c r="AQ45" s="5">
        <f t="shared" si="144"/>
        <v>6.171614934024971E-7</v>
      </c>
      <c r="AR45" s="5">
        <f t="shared" si="145"/>
        <v>2.4905379313620271E-4</v>
      </c>
      <c r="AS45" s="5">
        <f t="shared" si="146"/>
        <v>1.2881700001694127E-4</v>
      </c>
      <c r="AT45" s="5">
        <f t="shared" si="147"/>
        <v>3.3313725690356783E-5</v>
      </c>
      <c r="AU45" s="5">
        <f t="shared" si="148"/>
        <v>5.7435706944807108E-6</v>
      </c>
      <c r="AV45" s="5">
        <f t="shared" si="149"/>
        <v>7.4268046365750834E-7</v>
      </c>
      <c r="AW45" s="5">
        <f t="shared" si="150"/>
        <v>6.8702530592048682E-10</v>
      </c>
      <c r="AX45" s="5">
        <f t="shared" si="151"/>
        <v>8.5075799171640503E-6</v>
      </c>
      <c r="AY45" s="5">
        <f t="shared" si="152"/>
        <v>5.2952837420022688E-6</v>
      </c>
      <c r="AZ45" s="5">
        <f t="shared" si="153"/>
        <v>1.6479439618159075E-6</v>
      </c>
      <c r="BA45" s="5">
        <f t="shared" si="154"/>
        <v>3.4190415894611823E-7</v>
      </c>
      <c r="BB45" s="5">
        <f t="shared" si="155"/>
        <v>5.3201954957181635E-8</v>
      </c>
      <c r="BC45" s="5">
        <f t="shared" si="156"/>
        <v>6.6227869704551731E-9</v>
      </c>
      <c r="BD45" s="5">
        <f t="shared" si="157"/>
        <v>2.5835990072363367E-5</v>
      </c>
      <c r="BE45" s="5">
        <f t="shared" si="158"/>
        <v>1.3363035718830607E-5</v>
      </c>
      <c r="BF45" s="5">
        <f t="shared" si="159"/>
        <v>3.4558521489323307E-6</v>
      </c>
      <c r="BG45" s="5">
        <f t="shared" si="160"/>
        <v>5.9581841165281407E-7</v>
      </c>
      <c r="BH45" s="5">
        <f t="shared" si="161"/>
        <v>7.7043135317758941E-8</v>
      </c>
      <c r="BI45" s="5">
        <f t="shared" si="162"/>
        <v>7.9697365284498696E-9</v>
      </c>
      <c r="BJ45" s="8">
        <f t="shared" si="163"/>
        <v>0.25027829893237546</v>
      </c>
      <c r="BK45" s="8">
        <f t="shared" si="164"/>
        <v>0.43152612663094098</v>
      </c>
      <c r="BL45" s="8">
        <f t="shared" si="165"/>
        <v>0.30533793540072601</v>
      </c>
      <c r="BM45" s="8">
        <f t="shared" si="166"/>
        <v>0.10768972566351426</v>
      </c>
      <c r="BN45" s="8">
        <f t="shared" si="167"/>
        <v>0.89230484737803306</v>
      </c>
    </row>
    <row r="46" spans="1:66" x14ac:dyDescent="0.25">
      <c r="A46" t="s">
        <v>154</v>
      </c>
      <c r="B46" t="s">
        <v>170</v>
      </c>
      <c r="C46" t="s">
        <v>160</v>
      </c>
      <c r="D46" s="11">
        <v>44230</v>
      </c>
      <c r="E46">
        <f>VLOOKUP(A46,home!$A$2:$E$405,3,FALSE)</f>
        <v>1.3262195121951199</v>
      </c>
      <c r="F46">
        <f>VLOOKUP(B46,home!$B$2:$E$405,3,FALSE)</f>
        <v>1.08</v>
      </c>
      <c r="G46">
        <f>VLOOKUP(C46,away!$B$2:$E$405,4,FALSE)</f>
        <v>1.1499999999999999</v>
      </c>
      <c r="H46">
        <f>VLOOKUP(A46,away!$A$2:$E$405,3,FALSE)</f>
        <v>1.0243902439024399</v>
      </c>
      <c r="I46">
        <f>VLOOKUP(C46,away!$B$2:$E$405,3,FALSE)</f>
        <v>0.75</v>
      </c>
      <c r="J46">
        <f>VLOOKUP(B46,home!$B$2:$E$405,4,FALSE)</f>
        <v>1.4</v>
      </c>
      <c r="K46" s="3">
        <f t="shared" si="112"/>
        <v>1.6471646341463388</v>
      </c>
      <c r="L46" s="3">
        <f t="shared" si="113"/>
        <v>1.0756097560975619</v>
      </c>
      <c r="M46" s="5">
        <f t="shared" si="114"/>
        <v>6.5692245443042377E-2</v>
      </c>
      <c r="N46" s="5">
        <f t="shared" si="115"/>
        <v>0.10820594343144038</v>
      </c>
      <c r="O46" s="5">
        <f t="shared" si="116"/>
        <v>7.0659220098491973E-2</v>
      </c>
      <c r="P46" s="5">
        <f t="shared" si="117"/>
        <v>0.11638736842259817</v>
      </c>
      <c r="Q46" s="5">
        <f t="shared" si="118"/>
        <v>8.9116501612353988E-2</v>
      </c>
      <c r="R46" s="5">
        <f t="shared" si="119"/>
        <v>3.8000873248091455E-2</v>
      </c>
      <c r="S46" s="5">
        <f t="shared" si="120"/>
        <v>5.1551059934777654E-2</v>
      </c>
      <c r="T46" s="5">
        <f t="shared" si="121"/>
        <v>9.585457856353205E-2</v>
      </c>
      <c r="U46" s="5">
        <f t="shared" si="122"/>
        <v>6.2593694480933951E-2</v>
      </c>
      <c r="V46" s="5">
        <f t="shared" si="123"/>
        <v>1.0148148917289953E-2</v>
      </c>
      <c r="W46" s="5">
        <f t="shared" si="124"/>
        <v>4.8929849924904893E-2</v>
      </c>
      <c r="X46" s="5">
        <f t="shared" si="125"/>
        <v>5.2629423943617262E-2</v>
      </c>
      <c r="Y46" s="5">
        <f t="shared" si="126"/>
        <v>2.8304360925774676E-2</v>
      </c>
      <c r="Z46" s="5">
        <f t="shared" si="127"/>
        <v>1.3624703335291338E-2</v>
      </c>
      <c r="AA46" s="5">
        <f t="shared" si="128"/>
        <v>2.2442129484627558E-2</v>
      </c>
      <c r="AB46" s="5">
        <f t="shared" si="129"/>
        <v>1.848294100100566E-2</v>
      </c>
      <c r="AC46" s="5">
        <f t="shared" si="130"/>
        <v>1.1237212425895158E-3</v>
      </c>
      <c r="AD46" s="5">
        <f t="shared" si="131"/>
        <v>2.0148879587597809E-2</v>
      </c>
      <c r="AE46" s="5">
        <f t="shared" si="132"/>
        <v>2.1672331458855224E-2</v>
      </c>
      <c r="AF46" s="5">
        <f t="shared" si="133"/>
        <v>1.1655485577262393E-2</v>
      </c>
      <c r="AG46" s="5">
        <f t="shared" si="134"/>
        <v>4.1789179996526175E-3</v>
      </c>
      <c r="AH46" s="5">
        <f t="shared" si="135"/>
        <v>3.6637159578435884E-3</v>
      </c>
      <c r="AI46" s="5">
        <f t="shared" si="136"/>
        <v>6.0347433553175379E-3</v>
      </c>
      <c r="AJ46" s="5">
        <f t="shared" si="137"/>
        <v>4.9701079155143315E-3</v>
      </c>
      <c r="AK46" s="5">
        <f t="shared" si="138"/>
        <v>2.7288619954419962E-3</v>
      </c>
      <c r="AL46" s="5">
        <f t="shared" si="139"/>
        <v>7.9636162462409907E-5</v>
      </c>
      <c r="AM46" s="5">
        <f t="shared" si="140"/>
        <v>6.6377043748728293E-3</v>
      </c>
      <c r="AN46" s="5">
        <f t="shared" si="141"/>
        <v>7.1395795837046836E-3</v>
      </c>
      <c r="AO46" s="5">
        <f t="shared" si="142"/>
        <v>3.8397007273338639E-3</v>
      </c>
      <c r="AP46" s="5">
        <f t="shared" si="143"/>
        <v>1.3766731876050694E-3</v>
      </c>
      <c r="AQ46" s="5">
        <f t="shared" si="144"/>
        <v>3.7019077788648548E-4</v>
      </c>
      <c r="AR46" s="5">
        <f t="shared" si="145"/>
        <v>7.8814572556537793E-4</v>
      </c>
      <c r="AS46" s="5">
        <f t="shared" si="146"/>
        <v>1.2982057657048964E-3</v>
      </c>
      <c r="AT46" s="5">
        <f t="shared" si="147"/>
        <v>1.069179312556987E-3</v>
      </c>
      <c r="AU46" s="5">
        <f t="shared" si="148"/>
        <v>5.8703811706825452E-4</v>
      </c>
      <c r="AV46" s="5">
        <f t="shared" si="149"/>
        <v>2.4173710633267179E-4</v>
      </c>
      <c r="AW46" s="5">
        <f t="shared" si="150"/>
        <v>3.9192192987521212E-6</v>
      </c>
      <c r="AX46" s="5">
        <f t="shared" si="151"/>
        <v>1.8222319830348264E-3</v>
      </c>
      <c r="AY46" s="5">
        <f t="shared" si="152"/>
        <v>1.9600104988252661E-3</v>
      </c>
      <c r="AZ46" s="5">
        <f t="shared" si="153"/>
        <v>1.0541032072950527E-3</v>
      </c>
      <c r="BA46" s="5">
        <f t="shared" si="154"/>
        <v>3.7793456456676309E-4</v>
      </c>
      <c r="BB46" s="5">
        <f t="shared" si="155"/>
        <v>1.0162752620362358E-4</v>
      </c>
      <c r="BC46" s="5">
        <f t="shared" si="156"/>
        <v>2.1862311734535638E-5</v>
      </c>
      <c r="BD46" s="5">
        <f t="shared" si="157"/>
        <v>1.4128953860745194E-4</v>
      </c>
      <c r="BE46" s="5">
        <f t="shared" si="158"/>
        <v>2.3272713116904856E-4</v>
      </c>
      <c r="BF46" s="5">
        <f t="shared" si="159"/>
        <v>1.9166994993399651E-4</v>
      </c>
      <c r="BG46" s="5">
        <f t="shared" si="160"/>
        <v>1.0523732098662615E-4</v>
      </c>
      <c r="BH46" s="5">
        <f t="shared" si="161"/>
        <v>4.3335798330369223E-5</v>
      </c>
      <c r="BI46" s="5">
        <f t="shared" si="162"/>
        <v>1.4276238880456415E-5</v>
      </c>
      <c r="BJ46" s="8">
        <f t="shared" si="163"/>
        <v>0.50539789176805416</v>
      </c>
      <c r="BK46" s="8">
        <f t="shared" si="164"/>
        <v>0.24694219062158534</v>
      </c>
      <c r="BL46" s="8">
        <f t="shared" si="165"/>
        <v>0.23428912954240422</v>
      </c>
      <c r="BM46" s="8">
        <f t="shared" si="166"/>
        <v>0.51023567173179052</v>
      </c>
      <c r="BN46" s="8">
        <f t="shared" si="167"/>
        <v>0.48806215225601834</v>
      </c>
    </row>
    <row r="47" spans="1:66" x14ac:dyDescent="0.25">
      <c r="A47" t="s">
        <v>154</v>
      </c>
      <c r="B47" t="s">
        <v>166</v>
      </c>
      <c r="C47" t="s">
        <v>158</v>
      </c>
      <c r="D47" s="11">
        <v>44230</v>
      </c>
      <c r="E47">
        <f>VLOOKUP(A47,home!$A$2:$E$405,3,FALSE)</f>
        <v>1.3262195121951199</v>
      </c>
      <c r="F47">
        <f>VLOOKUP(B47,home!$B$2:$E$405,3,FALSE)</f>
        <v>0.8</v>
      </c>
      <c r="G47">
        <f>VLOOKUP(C47,away!$B$2:$E$405,4,FALSE)</f>
        <v>0.42</v>
      </c>
      <c r="H47">
        <f>VLOOKUP(A47,away!$A$2:$E$405,3,FALSE)</f>
        <v>1.0243902439024399</v>
      </c>
      <c r="I47">
        <f>VLOOKUP(C47,away!$B$2:$E$405,3,FALSE)</f>
        <v>0.94</v>
      </c>
      <c r="J47">
        <f>VLOOKUP(B47,home!$B$2:$E$405,4,FALSE)</f>
        <v>1.04</v>
      </c>
      <c r="K47" s="3">
        <f t="shared" si="112"/>
        <v>0.44560975609756032</v>
      </c>
      <c r="L47" s="3">
        <f t="shared" si="113"/>
        <v>1.0014439024390254</v>
      </c>
      <c r="M47" s="5">
        <f t="shared" si="114"/>
        <v>0.23526243140425679</v>
      </c>
      <c r="N47" s="5">
        <f t="shared" si="115"/>
        <v>0.10483523467696988</v>
      </c>
      <c r="O47" s="5">
        <f t="shared" si="116"/>
        <v>0.23560212740277242</v>
      </c>
      <c r="P47" s="5">
        <f t="shared" si="117"/>
        <v>0.10498660652801575</v>
      </c>
      <c r="Q47" s="5">
        <f t="shared" si="118"/>
        <v>2.3357801677417522E-2</v>
      </c>
      <c r="R47" s="5">
        <f t="shared" si="119"/>
        <v>0.11797115694458442</v>
      </c>
      <c r="S47" s="5">
        <f t="shared" si="120"/>
        <v>1.1712651574327144E-2</v>
      </c>
      <c r="T47" s="5">
        <f t="shared" si="121"/>
        <v>2.3391528064229818E-2</v>
      </c>
      <c r="U47" s="5">
        <f t="shared" si="122"/>
        <v>5.2569098472623275E-2</v>
      </c>
      <c r="V47" s="5">
        <f t="shared" si="123"/>
        <v>5.8075643673220962E-4</v>
      </c>
      <c r="W47" s="5">
        <f t="shared" si="124"/>
        <v>3.4694881028164031E-3</v>
      </c>
      <c r="X47" s="5">
        <f t="shared" si="125"/>
        <v>3.474497705150229E-3</v>
      </c>
      <c r="Y47" s="5">
        <f t="shared" si="126"/>
        <v>1.7397572704305419E-3</v>
      </c>
      <c r="Z47" s="5">
        <f t="shared" si="127"/>
        <v>3.9380498595277126E-2</v>
      </c>
      <c r="AA47" s="5">
        <f t="shared" si="128"/>
        <v>1.7548334374041755E-2</v>
      </c>
      <c r="AB47" s="5">
        <f t="shared" si="129"/>
        <v>3.9098545001675904E-3</v>
      </c>
      <c r="AC47" s="5">
        <f t="shared" si="130"/>
        <v>1.6197775168532957E-5</v>
      </c>
      <c r="AD47" s="5">
        <f t="shared" si="131"/>
        <v>3.8650943681985112E-4</v>
      </c>
      <c r="AE47" s="5">
        <f t="shared" si="132"/>
        <v>3.8706751873838157E-4</v>
      </c>
      <c r="AF47" s="5">
        <f t="shared" si="133"/>
        <v>1.9381320323637771E-4</v>
      </c>
      <c r="AG47" s="5">
        <f t="shared" si="134"/>
        <v>6.469768353108203E-5</v>
      </c>
      <c r="AH47" s="5">
        <f t="shared" si="135"/>
        <v>9.8593400483122182E-3</v>
      </c>
      <c r="AI47" s="5">
        <f t="shared" si="136"/>
        <v>4.3934181142113162E-3</v>
      </c>
      <c r="AJ47" s="5">
        <f t="shared" si="137"/>
        <v>9.7887498715415401E-4</v>
      </c>
      <c r="AK47" s="5">
        <f t="shared" si="138"/>
        <v>1.4539874809192169E-4</v>
      </c>
      <c r="AL47" s="5">
        <f t="shared" si="139"/>
        <v>2.8913234265201332E-7</v>
      </c>
      <c r="AM47" s="5">
        <f t="shared" si="140"/>
        <v>3.4446475174139838E-5</v>
      </c>
      <c r="AN47" s="5">
        <f t="shared" si="141"/>
        <v>3.449621252365961E-5</v>
      </c>
      <c r="AO47" s="5">
        <f t="shared" si="142"/>
        <v>1.7273010844529829E-5</v>
      </c>
      <c r="AP47" s="5">
        <f t="shared" si="143"/>
        <v>5.7659837956725197E-6</v>
      </c>
      <c r="AQ47" s="5">
        <f t="shared" si="144"/>
        <v>1.4435773284346176E-6</v>
      </c>
      <c r="AR47" s="5">
        <f t="shared" si="145"/>
        <v>1.9747151946910317E-3</v>
      </c>
      <c r="AS47" s="5">
        <f t="shared" si="146"/>
        <v>8.7995235626841704E-4</v>
      </c>
      <c r="AT47" s="5">
        <f t="shared" si="147"/>
        <v>1.9605767742712142E-4</v>
      </c>
      <c r="AU47" s="5">
        <f t="shared" si="148"/>
        <v>2.9121737939784584E-5</v>
      </c>
      <c r="AV47" s="5">
        <f t="shared" si="149"/>
        <v>3.2442326351211186E-6</v>
      </c>
      <c r="AW47" s="5">
        <f t="shared" si="150"/>
        <v>3.5840618154874477E-9</v>
      </c>
      <c r="AX47" s="5">
        <f t="shared" si="151"/>
        <v>2.5582809001281873E-6</v>
      </c>
      <c r="AY47" s="5">
        <f t="shared" si="152"/>
        <v>2.561974808159594E-6</v>
      </c>
      <c r="AZ47" s="5">
        <f t="shared" si="153"/>
        <v>1.2828370249169086E-6</v>
      </c>
      <c r="BA47" s="5">
        <f t="shared" si="154"/>
        <v>4.2822977214201951E-7</v>
      </c>
      <c r="BB47" s="5">
        <f t="shared" si="155"/>
        <v>1.0721202353861963E-7</v>
      </c>
      <c r="BC47" s="5">
        <f t="shared" si="156"/>
        <v>2.1473365448179986E-8</v>
      </c>
      <c r="BD47" s="5">
        <f t="shared" si="157"/>
        <v>3.2959441512950429E-4</v>
      </c>
      <c r="BE47" s="5">
        <f t="shared" si="158"/>
        <v>1.4687048693697645E-4</v>
      </c>
      <c r="BF47" s="5">
        <f t="shared" si="159"/>
        <v>3.2723460930957998E-5</v>
      </c>
      <c r="BG47" s="5">
        <f t="shared" si="160"/>
        <v>4.860631148037413E-6</v>
      </c>
      <c r="BH47" s="5">
        <f t="shared" si="161"/>
        <v>5.4148616508928894E-7</v>
      </c>
      <c r="BI47" s="5">
        <f t="shared" si="162"/>
        <v>4.8258303591128255E-8</v>
      </c>
      <c r="BJ47" s="8">
        <f t="shared" si="163"/>
        <v>0.16140078060690086</v>
      </c>
      <c r="BK47" s="8">
        <f t="shared" si="164"/>
        <v>0.3525614948256513</v>
      </c>
      <c r="BL47" s="8">
        <f t="shared" si="165"/>
        <v>0.44657533352953471</v>
      </c>
      <c r="BM47" s="8">
        <f t="shared" si="166"/>
        <v>0.17790019053260081</v>
      </c>
      <c r="BN47" s="8">
        <f t="shared" si="167"/>
        <v>0.82201535863401676</v>
      </c>
    </row>
    <row r="48" spans="1:66" x14ac:dyDescent="0.25">
      <c r="A48" t="s">
        <v>154</v>
      </c>
      <c r="B48" t="s">
        <v>174</v>
      </c>
      <c r="C48" t="s">
        <v>168</v>
      </c>
      <c r="D48" s="11">
        <v>44230</v>
      </c>
      <c r="E48">
        <f>VLOOKUP(A48,home!$A$2:$E$405,3,FALSE)</f>
        <v>1.3262195121951199</v>
      </c>
      <c r="F48">
        <f>VLOOKUP(B48,home!$B$2:$E$405,3,FALSE)</f>
        <v>1.18</v>
      </c>
      <c r="G48">
        <f>VLOOKUP(C48,away!$B$2:$E$405,4,FALSE)</f>
        <v>1.1299999999999999</v>
      </c>
      <c r="H48">
        <f>VLOOKUP(A48,away!$A$2:$E$405,3,FALSE)</f>
        <v>1.0243902439024399</v>
      </c>
      <c r="I48">
        <f>VLOOKUP(C48,away!$B$2:$E$405,3,FALSE)</f>
        <v>0.47</v>
      </c>
      <c r="J48">
        <f>VLOOKUP(B48,home!$B$2:$E$405,4,FALSE)</f>
        <v>0.98</v>
      </c>
      <c r="K48" s="3">
        <f t="shared" si="112"/>
        <v>1.7683810975609726</v>
      </c>
      <c r="L48" s="3">
        <f t="shared" si="113"/>
        <v>0.47183414634146381</v>
      </c>
      <c r="M48" s="5">
        <f t="shared" si="114"/>
        <v>0.10643559230125368</v>
      </c>
      <c r="N48" s="5">
        <f t="shared" si="115"/>
        <v>0.18821868953324319</v>
      </c>
      <c r="O48" s="5">
        <f t="shared" si="116"/>
        <v>5.0219946833810106E-2</v>
      </c>
      <c r="P48" s="5">
        <f t="shared" si="117"/>
        <v>8.8808004701426801E-2</v>
      </c>
      <c r="Q48" s="5">
        <f t="shared" si="118"/>
        <v>0.16642118638914233</v>
      </c>
      <c r="R48" s="5">
        <f t="shared" si="119"/>
        <v>1.1847742871822244E-2</v>
      </c>
      <c r="S48" s="5">
        <f t="shared" si="120"/>
        <v>1.85249631456125E-2</v>
      </c>
      <c r="T48" s="5">
        <f t="shared" si="121"/>
        <v>7.8523198413054593E-2</v>
      </c>
      <c r="U48" s="5">
        <f t="shared" si="122"/>
        <v>2.0951324543293209E-2</v>
      </c>
      <c r="V48" s="5">
        <f t="shared" si="123"/>
        <v>1.7174340719000424E-3</v>
      </c>
      <c r="W48" s="5">
        <f t="shared" si="124"/>
        <v>9.8098693414743574E-2</v>
      </c>
      <c r="X48" s="5">
        <f t="shared" si="125"/>
        <v>4.628631326455851E-2</v>
      </c>
      <c r="Y48" s="5">
        <f t="shared" si="126"/>
        <v>1.0919731553238268E-2</v>
      </c>
      <c r="Z48" s="5">
        <f t="shared" si="127"/>
        <v>1.863389881333138E-3</v>
      </c>
      <c r="AA48" s="5">
        <f t="shared" si="128"/>
        <v>3.2951834435359052E-3</v>
      </c>
      <c r="AB48" s="5">
        <f t="shared" si="129"/>
        <v>2.9135700572723855E-3</v>
      </c>
      <c r="AC48" s="5">
        <f t="shared" si="130"/>
        <v>8.9562317591559219E-5</v>
      </c>
      <c r="AD48" s="5">
        <f t="shared" si="131"/>
        <v>4.3368968782515421E-2</v>
      </c>
      <c r="AE48" s="5">
        <f t="shared" si="132"/>
        <v>2.0462960363207754E-2</v>
      </c>
      <c r="AF48" s="5">
        <f t="shared" si="133"/>
        <v>4.8275617172966702E-3</v>
      </c>
      <c r="AG48" s="5">
        <f t="shared" si="134"/>
        <v>7.5926948726380214E-4</v>
      </c>
      <c r="AH48" s="5">
        <f t="shared" si="135"/>
        <v>2.1980274349003558E-4</v>
      </c>
      <c r="AI48" s="5">
        <f t="shared" si="136"/>
        <v>3.8869501677982204E-4</v>
      </c>
      <c r="AJ48" s="5">
        <f t="shared" si="137"/>
        <v>3.4368046019479125E-4</v>
      </c>
      <c r="AK48" s="5">
        <f t="shared" si="138"/>
        <v>2.0258600980317508E-4</v>
      </c>
      <c r="AL48" s="5">
        <f t="shared" si="139"/>
        <v>2.9891695248820214E-6</v>
      </c>
      <c r="AM48" s="5">
        <f t="shared" si="140"/>
        <v>1.5338572923142437E-2</v>
      </c>
      <c r="AN48" s="5">
        <f t="shared" si="141"/>
        <v>7.2372624612872024E-3</v>
      </c>
      <c r="AO48" s="5">
        <f t="shared" si="142"/>
        <v>1.707393777635284E-3</v>
      </c>
      <c r="AP48" s="5">
        <f t="shared" si="143"/>
        <v>2.6853556184642391E-4</v>
      </c>
      <c r="AQ48" s="5">
        <f t="shared" si="144"/>
        <v>3.167606189653318E-5</v>
      </c>
      <c r="AR48" s="5">
        <f t="shared" si="145"/>
        <v>2.0742087967626543E-5</v>
      </c>
      <c r="AS48" s="5">
        <f t="shared" si="146"/>
        <v>3.6679916285897667E-5</v>
      </c>
      <c r="AT48" s="5">
        <f t="shared" si="147"/>
        <v>3.2432035310050162E-5</v>
      </c>
      <c r="AU48" s="5">
        <f t="shared" si="148"/>
        <v>1.9117399399240914E-5</v>
      </c>
      <c r="AV48" s="5">
        <f t="shared" si="149"/>
        <v>8.4517119330352847E-6</v>
      </c>
      <c r="AW48" s="5">
        <f t="shared" si="150"/>
        <v>6.9280861024729268E-8</v>
      </c>
      <c r="AX48" s="5">
        <f t="shared" si="151"/>
        <v>4.5207404034742745E-3</v>
      </c>
      <c r="AY48" s="5">
        <f t="shared" si="152"/>
        <v>2.1330396891046485E-3</v>
      </c>
      <c r="AZ48" s="5">
        <f t="shared" si="153"/>
        <v>5.0322048041057663E-4</v>
      </c>
      <c r="BA48" s="5">
        <f t="shared" si="154"/>
        <v>7.9145535265355289E-5</v>
      </c>
      <c r="BB48" s="5">
        <f t="shared" si="155"/>
        <v>9.3358915171667777E-6</v>
      </c>
      <c r="BC48" s="5">
        <f t="shared" si="156"/>
        <v>8.8099848086778028E-7</v>
      </c>
      <c r="BD48" s="5">
        <f t="shared" si="157"/>
        <v>1.6311375615907698E-6</v>
      </c>
      <c r="BE48" s="5">
        <f t="shared" si="158"/>
        <v>2.8844728314388142E-6</v>
      </c>
      <c r="BF48" s="5">
        <f t="shared" si="159"/>
        <v>2.5504236157722886E-6</v>
      </c>
      <c r="BG48" s="5">
        <f t="shared" si="160"/>
        <v>1.5033736376349417E-6</v>
      </c>
      <c r="BH48" s="5">
        <f t="shared" si="161"/>
        <v>6.6463438084127783E-7</v>
      </c>
      <c r="BI48" s="5">
        <f t="shared" si="162"/>
        <v>2.350653751737713E-7</v>
      </c>
      <c r="BJ48" s="8">
        <f t="shared" si="163"/>
        <v>0.68971637670232488</v>
      </c>
      <c r="BK48" s="8">
        <f t="shared" si="164"/>
        <v>0.21771158539641408</v>
      </c>
      <c r="BL48" s="8">
        <f t="shared" si="165"/>
        <v>9.0509424238299968E-2</v>
      </c>
      <c r="BM48" s="8">
        <f t="shared" si="166"/>
        <v>0.38571664317943022</v>
      </c>
      <c r="BN48" s="8">
        <f t="shared" si="167"/>
        <v>0.61195116263069838</v>
      </c>
    </row>
    <row r="49" spans="1:66" x14ac:dyDescent="0.25">
      <c r="A49" t="s">
        <v>154</v>
      </c>
      <c r="B49" t="s">
        <v>172</v>
      </c>
      <c r="C49" t="s">
        <v>164</v>
      </c>
      <c r="D49" s="11">
        <v>44230</v>
      </c>
      <c r="E49">
        <f>VLOOKUP(A49,home!$A$2:$E$405,3,FALSE)</f>
        <v>1.3262195121951199</v>
      </c>
      <c r="F49">
        <f>VLOOKUP(B49,home!$B$2:$E$405,3,FALSE)</f>
        <v>0.9</v>
      </c>
      <c r="G49">
        <f>VLOOKUP(C49,away!$B$2:$E$405,4,FALSE)</f>
        <v>1.02</v>
      </c>
      <c r="H49">
        <f>VLOOKUP(A49,away!$A$2:$E$405,3,FALSE)</f>
        <v>1.0243902439024399</v>
      </c>
      <c r="I49">
        <f>VLOOKUP(C49,away!$B$2:$E$405,3,FALSE)</f>
        <v>0.44</v>
      </c>
      <c r="J49">
        <f>VLOOKUP(B49,home!$B$2:$E$405,4,FALSE)</f>
        <v>0.98</v>
      </c>
      <c r="K49" s="3">
        <f t="shared" si="112"/>
        <v>1.2174695121951202</v>
      </c>
      <c r="L49" s="3">
        <f t="shared" si="113"/>
        <v>0.44171707317073211</v>
      </c>
      <c r="M49" s="5">
        <f t="shared" si="114"/>
        <v>0.19029370484961314</v>
      </c>
      <c r="N49" s="5">
        <f t="shared" si="115"/>
        <v>0.23167678401706068</v>
      </c>
      <c r="O49" s="5">
        <f t="shared" si="116"/>
        <v>8.4055978348986274E-2</v>
      </c>
      <c r="P49" s="5">
        <f t="shared" si="117"/>
        <v>0.1023355909576239</v>
      </c>
      <c r="Q49" s="5">
        <f t="shared" si="118"/>
        <v>0.14102971061209257</v>
      </c>
      <c r="R49" s="5">
        <f t="shared" si="119"/>
        <v>1.8564480369408321E-2</v>
      </c>
      <c r="S49" s="5">
        <f t="shared" si="120"/>
        <v>1.3758433555280331E-2</v>
      </c>
      <c r="T49" s="5">
        <f t="shared" si="121"/>
        <v>6.2295231001688871E-2</v>
      </c>
      <c r="U49" s="5">
        <f t="shared" si="122"/>
        <v>2.2601688859499432E-2</v>
      </c>
      <c r="V49" s="5">
        <f t="shared" si="123"/>
        <v>8.2210778662940081E-4</v>
      </c>
      <c r="W49" s="5">
        <f t="shared" si="124"/>
        <v>5.7233124327974456E-2</v>
      </c>
      <c r="X49" s="5">
        <f t="shared" si="125"/>
        <v>2.5280848166569503E-2</v>
      </c>
      <c r="Y49" s="5">
        <f t="shared" si="126"/>
        <v>5.5834911297053744E-3</v>
      </c>
      <c r="Z49" s="5">
        <f t="shared" si="127"/>
        <v>2.733415977903518E-3</v>
      </c>
      <c r="AA49" s="5">
        <f t="shared" si="128"/>
        <v>3.3278506172445435E-3</v>
      </c>
      <c r="AB49" s="5">
        <f t="shared" si="129"/>
        <v>2.0257783338174726E-3</v>
      </c>
      <c r="AC49" s="5">
        <f t="shared" si="130"/>
        <v>2.7631919774379666E-5</v>
      </c>
      <c r="AD49" s="5">
        <f t="shared" si="131"/>
        <v>1.741989598924543E-2</v>
      </c>
      <c r="AE49" s="5">
        <f t="shared" si="132"/>
        <v>7.6946654713080662E-3</v>
      </c>
      <c r="AF49" s="5">
        <f t="shared" si="133"/>
        <v>1.6994325555070456E-3</v>
      </c>
      <c r="AG49" s="5">
        <f t="shared" si="134"/>
        <v>2.502227914898766E-4</v>
      </c>
      <c r="AH49" s="5">
        <f t="shared" si="135"/>
        <v>3.0184912637941413E-4</v>
      </c>
      <c r="AI49" s="5">
        <f t="shared" si="136"/>
        <v>3.674921086496685E-4</v>
      </c>
      <c r="AJ49" s="5">
        <f t="shared" si="137"/>
        <v>2.2370521912663406E-4</v>
      </c>
      <c r="AK49" s="5">
        <f t="shared" si="138"/>
        <v>9.0784761335201903E-5</v>
      </c>
      <c r="AL49" s="5">
        <f t="shared" si="139"/>
        <v>5.9439251374910474E-7</v>
      </c>
      <c r="AM49" s="5">
        <f t="shared" si="140"/>
        <v>4.2416384545032673E-3</v>
      </c>
      <c r="AN49" s="5">
        <f t="shared" si="141"/>
        <v>1.8736041235716107E-3</v>
      </c>
      <c r="AO49" s="5">
        <f t="shared" si="142"/>
        <v>4.1380146487233327E-4</v>
      </c>
      <c r="AP49" s="5">
        <f t="shared" si="143"/>
        <v>6.0927723979056184E-5</v>
      </c>
      <c r="AQ49" s="5">
        <f t="shared" si="144"/>
        <v>6.7282039777457326E-6</v>
      </c>
      <c r="AR49" s="5">
        <f t="shared" si="145"/>
        <v>2.6666382528691457E-5</v>
      </c>
      <c r="AS49" s="5">
        <f t="shared" si="146"/>
        <v>3.2465507729214468E-5</v>
      </c>
      <c r="AT49" s="5">
        <f t="shared" si="147"/>
        <v>1.9762882929126822E-5</v>
      </c>
      <c r="AU49" s="5">
        <f t="shared" si="148"/>
        <v>8.0202358130977706E-6</v>
      </c>
      <c r="AV49" s="5">
        <f t="shared" si="149"/>
        <v>2.4410981457654935E-6</v>
      </c>
      <c r="AW49" s="5">
        <f t="shared" si="150"/>
        <v>8.8791851176949905E-9</v>
      </c>
      <c r="AX49" s="5">
        <f t="shared" si="151"/>
        <v>8.6067758335202664E-4</v>
      </c>
      <c r="AY49" s="5">
        <f t="shared" si="152"/>
        <v>3.8017598306191601E-4</v>
      </c>
      <c r="AZ49" s="5">
        <f t="shared" si="153"/>
        <v>8.3965111263957683E-5</v>
      </c>
      <c r="BA49" s="5">
        <f t="shared" si="154"/>
        <v>1.2362941065323418E-5</v>
      </c>
      <c r="BB49" s="5">
        <f t="shared" si="155"/>
        <v>1.3652305357892282E-6</v>
      </c>
      <c r="BC49" s="5">
        <f t="shared" si="156"/>
        <v>1.2060912729442572E-7</v>
      </c>
      <c r="BD49" s="5">
        <f t="shared" si="157"/>
        <v>1.9631660737707879E-6</v>
      </c>
      <c r="BE49" s="5">
        <f t="shared" si="158"/>
        <v>2.3900948421917305E-6</v>
      </c>
      <c r="BF49" s="5">
        <f t="shared" si="159"/>
        <v>1.4549338008116196E-6</v>
      </c>
      <c r="BG49" s="5">
        <f t="shared" si="160"/>
        <v>5.9044584825010508E-7</v>
      </c>
      <c r="BH49" s="5">
        <f t="shared" si="161"/>
        <v>1.7971245471167234E-7</v>
      </c>
      <c r="BI49" s="5">
        <f t="shared" si="162"/>
        <v>4.3758886914641408E-8</v>
      </c>
      <c r="BJ49" s="8">
        <f t="shared" si="163"/>
        <v>0.55809877349195236</v>
      </c>
      <c r="BK49" s="8">
        <f t="shared" si="164"/>
        <v>0.30761823944449684</v>
      </c>
      <c r="BL49" s="8">
        <f t="shared" si="165"/>
        <v>0.13165558596349944</v>
      </c>
      <c r="BM49" s="8">
        <f t="shared" si="166"/>
        <v>0.23176959861919028</v>
      </c>
      <c r="BN49" s="8">
        <f t="shared" si="167"/>
        <v>0.76795624915478489</v>
      </c>
    </row>
    <row r="50" spans="1:66" x14ac:dyDescent="0.25">
      <c r="A50" t="s">
        <v>154</v>
      </c>
      <c r="B50" t="s">
        <v>173</v>
      </c>
      <c r="C50" t="s">
        <v>155</v>
      </c>
      <c r="D50" s="11">
        <v>44230</v>
      </c>
      <c r="E50">
        <f>VLOOKUP(A50,home!$A$2:$E$405,3,FALSE)</f>
        <v>1.3262195121951199</v>
      </c>
      <c r="F50">
        <f>VLOOKUP(B50,home!$B$2:$E$405,3,FALSE)</f>
        <v>0.89</v>
      </c>
      <c r="G50">
        <f>VLOOKUP(C50,away!$B$2:$E$405,4,FALSE)</f>
        <v>0.85</v>
      </c>
      <c r="H50">
        <f>VLOOKUP(A50,away!$A$2:$E$405,3,FALSE)</f>
        <v>1.0243902439024399</v>
      </c>
      <c r="I50">
        <f>VLOOKUP(C50,away!$B$2:$E$405,3,FALSE)</f>
        <v>1.04</v>
      </c>
      <c r="J50">
        <f>VLOOKUP(B50,home!$B$2:$E$405,4,FALSE)</f>
        <v>0.98</v>
      </c>
      <c r="K50" s="3">
        <f t="shared" si="112"/>
        <v>1.0032850609756083</v>
      </c>
      <c r="L50" s="3">
        <f t="shared" si="113"/>
        <v>1.0440585365853667</v>
      </c>
      <c r="M50" s="5">
        <f t="shared" si="114"/>
        <v>0.12907732990938023</v>
      </c>
      <c r="N50" s="5">
        <f t="shared" si="115"/>
        <v>0.12950135680870126</v>
      </c>
      <c r="O50" s="5">
        <f t="shared" si="116"/>
        <v>0.1347642881715341</v>
      </c>
      <c r="P50" s="5">
        <f t="shared" si="117"/>
        <v>0.13520699707551204</v>
      </c>
      <c r="Q50" s="5">
        <f t="shared" si="118"/>
        <v>6.4963388331120919E-2</v>
      </c>
      <c r="R50" s="5">
        <f t="shared" si="119"/>
        <v>7.0350902746170271E-2</v>
      </c>
      <c r="S50" s="5">
        <f t="shared" si="120"/>
        <v>3.540693797859739E-2</v>
      </c>
      <c r="T50" s="5">
        <f t="shared" si="121"/>
        <v>6.7825580152616985E-2</v>
      </c>
      <c r="U50" s="5">
        <f t="shared" si="122"/>
        <v>7.0582009751380528E-2</v>
      </c>
      <c r="V50" s="5">
        <f t="shared" si="123"/>
        <v>4.1209282692837388E-3</v>
      </c>
      <c r="W50" s="5">
        <f t="shared" si="124"/>
        <v>2.1725599007656929E-2</v>
      </c>
      <c r="X50" s="5">
        <f t="shared" si="125"/>
        <v>2.2682797106374789E-2</v>
      </c>
      <c r="Y50" s="5">
        <f t="shared" si="126"/>
        <v>1.1841083976272225E-2</v>
      </c>
      <c r="Z50" s="5">
        <f t="shared" si="127"/>
        <v>2.4483486856208669E-2</v>
      </c>
      <c r="AA50" s="5">
        <f t="shared" si="128"/>
        <v>2.4563916603426817E-2</v>
      </c>
      <c r="AB50" s="5">
        <f t="shared" si="129"/>
        <v>1.2322305283634415E-2</v>
      </c>
      <c r="AC50" s="5">
        <f t="shared" si="130"/>
        <v>2.697890175818503E-4</v>
      </c>
      <c r="AD50" s="5">
        <f t="shared" si="131"/>
        <v>5.4492422312821731E-3</v>
      </c>
      <c r="AE50" s="5">
        <f t="shared" si="132"/>
        <v>5.6893278694916446E-3</v>
      </c>
      <c r="AF50" s="5">
        <f t="shared" si="133"/>
        <v>2.969995664787894E-3</v>
      </c>
      <c r="AG50" s="5">
        <f t="shared" si="134"/>
        <v>1.0336164424811108E-3</v>
      </c>
      <c r="AH50" s="5">
        <f t="shared" si="135"/>
        <v>6.3905483644000694E-3</v>
      </c>
      <c r="AI50" s="5">
        <f t="shared" si="136"/>
        <v>6.4115417054446972E-3</v>
      </c>
      <c r="AJ50" s="5">
        <f t="shared" si="137"/>
        <v>3.216302005447369E-3</v>
      </c>
      <c r="AK50" s="5">
        <f t="shared" si="138"/>
        <v>1.0756225845504118E-3</v>
      </c>
      <c r="AL50" s="5">
        <f t="shared" si="139"/>
        <v>1.1304033926578356E-5</v>
      </c>
      <c r="AM50" s="5">
        <f t="shared" si="140"/>
        <v>1.0934286648565594E-3</v>
      </c>
      <c r="AN50" s="5">
        <f t="shared" si="141"/>
        <v>1.1416035316906307E-3</v>
      </c>
      <c r="AO50" s="5">
        <f t="shared" si="142"/>
        <v>5.9595045632880313E-4</v>
      </c>
      <c r="AP50" s="5">
        <f t="shared" si="143"/>
        <v>2.0740238710401061E-4</v>
      </c>
      <c r="AQ50" s="5">
        <f t="shared" si="144"/>
        <v>5.4135058191031247E-5</v>
      </c>
      <c r="AR50" s="5">
        <f t="shared" si="145"/>
        <v>1.3344213146627096E-3</v>
      </c>
      <c r="AS50" s="5">
        <f t="shared" si="146"/>
        <v>1.3388049700485279E-3</v>
      </c>
      <c r="AT50" s="5">
        <f t="shared" si="147"/>
        <v>6.7160151300479237E-4</v>
      </c>
      <c r="AU50" s="5">
        <f t="shared" si="148"/>
        <v>2.2460258830877468E-4</v>
      </c>
      <c r="AV50" s="5">
        <f t="shared" si="149"/>
        <v>5.633510537666211E-5</v>
      </c>
      <c r="AW50" s="5">
        <f t="shared" si="150"/>
        <v>3.2891232357580231E-7</v>
      </c>
      <c r="AX50" s="5">
        <f t="shared" si="151"/>
        <v>1.8283677411551515E-4</v>
      </c>
      <c r="AY50" s="5">
        <f t="shared" si="152"/>
        <v>1.90892294817034E-4</v>
      </c>
      <c r="AZ50" s="5">
        <f t="shared" si="153"/>
        <v>9.9651364986047447E-5</v>
      </c>
      <c r="BA50" s="5">
        <f t="shared" si="154"/>
        <v>3.4680619432022324E-5</v>
      </c>
      <c r="BB50" s="5">
        <f t="shared" si="155"/>
        <v>9.0521491930178124E-6</v>
      </c>
      <c r="BC50" s="5">
        <f t="shared" si="156"/>
        <v>1.8901947278829181E-6</v>
      </c>
      <c r="BD50" s="5">
        <f t="shared" si="157"/>
        <v>2.3220232749584485E-4</v>
      </c>
      <c r="BE50" s="5">
        <f t="shared" si="158"/>
        <v>2.3296512630034685E-4</v>
      </c>
      <c r="BF50" s="5">
        <f t="shared" si="159"/>
        <v>1.1686521547271689E-4</v>
      </c>
      <c r="BG50" s="5">
        <f t="shared" si="160"/>
        <v>3.9083041610490795E-5</v>
      </c>
      <c r="BH50" s="5">
        <f t="shared" si="161"/>
        <v>9.8028579463233721E-6</v>
      </c>
      <c r="BI50" s="5">
        <f t="shared" si="162"/>
        <v>1.9670121864824551E-6</v>
      </c>
      <c r="BJ50" s="8">
        <f t="shared" si="163"/>
        <v>0.33729351108622846</v>
      </c>
      <c r="BK50" s="8">
        <f t="shared" si="164"/>
        <v>0.30428417857909884</v>
      </c>
      <c r="BL50" s="8">
        <f t="shared" si="165"/>
        <v>0.33393608828840227</v>
      </c>
      <c r="BM50" s="8">
        <f t="shared" si="166"/>
        <v>0.33594243838502602</v>
      </c>
      <c r="BN50" s="8">
        <f t="shared" si="167"/>
        <v>0.66386426304241886</v>
      </c>
    </row>
    <row r="51" spans="1:66" x14ac:dyDescent="0.25">
      <c r="A51" t="s">
        <v>24</v>
      </c>
      <c r="B51" t="s">
        <v>25</v>
      </c>
      <c r="C51" t="s">
        <v>182</v>
      </c>
      <c r="D51" s="11">
        <v>44230</v>
      </c>
      <c r="E51">
        <f>VLOOKUP(A51,home!$A$2:$E$405,3,FALSE)</f>
        <v>1.61812297734628</v>
      </c>
      <c r="F51">
        <f>VLOOKUP(B51,home!$B$2:$E$405,3,FALSE)</f>
        <v>1.1499999999999999</v>
      </c>
      <c r="G51">
        <f>VLOOKUP(C51,away!$B$2:$E$405,4,FALSE)</f>
        <v>1.1100000000000001</v>
      </c>
      <c r="H51">
        <f>VLOOKUP(A51,away!$A$2:$E$405,3,FALSE)</f>
        <v>1.4142394822006501</v>
      </c>
      <c r="I51">
        <f>VLOOKUP(C51,away!$B$2:$E$405,3,FALSE)</f>
        <v>0.91</v>
      </c>
      <c r="J51">
        <f>VLOOKUP(B51,home!$B$2:$E$405,4,FALSE)</f>
        <v>0.94</v>
      </c>
      <c r="K51" s="3">
        <f t="shared" si="112"/>
        <v>2.0655339805825266</v>
      </c>
      <c r="L51" s="3">
        <f t="shared" si="113"/>
        <v>1.209740453074436</v>
      </c>
      <c r="M51" s="5">
        <f t="shared" si="114"/>
        <v>3.7806492431544006E-2</v>
      </c>
      <c r="N51" s="5">
        <f t="shared" si="115"/>
        <v>7.8090594803990249E-2</v>
      </c>
      <c r="O51" s="5">
        <f t="shared" si="116"/>
        <v>4.5736043283291276E-2</v>
      </c>
      <c r="P51" s="5">
        <f t="shared" si="117"/>
        <v>9.446935153903134E-2</v>
      </c>
      <c r="Q51" s="5">
        <f t="shared" si="118"/>
        <v>8.0649388565771613E-2</v>
      </c>
      <c r="R51" s="5">
        <f t="shared" si="119"/>
        <v>2.7664370861680412E-2</v>
      </c>
      <c r="S51" s="5">
        <f t="shared" si="120"/>
        <v>5.9014059532000743E-2</v>
      </c>
      <c r="T51" s="5">
        <f t="shared" si="121"/>
        <v>9.7564827863732773E-2</v>
      </c>
      <c r="U51" s="5">
        <f t="shared" si="122"/>
        <v>5.7141698066237992E-2</v>
      </c>
      <c r="V51" s="5">
        <f t="shared" si="123"/>
        <v>1.6384663577054936E-2</v>
      </c>
      <c r="W51" s="5">
        <f t="shared" si="124"/>
        <v>5.5528017531935044E-2</v>
      </c>
      <c r="X51" s="5">
        <f t="shared" si="125"/>
        <v>6.7174489087408307E-2</v>
      </c>
      <c r="Y51" s="5">
        <f t="shared" si="126"/>
        <v>4.0631848431822555E-2</v>
      </c>
      <c r="Z51" s="5">
        <f t="shared" si="127"/>
        <v>1.1155569513409491E-2</v>
      </c>
      <c r="AA51" s="5">
        <f t="shared" si="128"/>
        <v>2.304220790269778E-2</v>
      </c>
      <c r="AB51" s="5">
        <f t="shared" si="129"/>
        <v>2.3797231705334761E-2</v>
      </c>
      <c r="AC51" s="5">
        <f t="shared" si="130"/>
        <v>2.5588338863229772E-3</v>
      </c>
      <c r="AD51" s="5">
        <f t="shared" si="131"/>
        <v>2.8673751771648531E-2</v>
      </c>
      <c r="AE51" s="5">
        <f t="shared" si="132"/>
        <v>3.4687797459578E-2</v>
      </c>
      <c r="AF51" s="5">
        <f t="shared" si="133"/>
        <v>2.0981615907452084E-2</v>
      </c>
      <c r="AG51" s="5">
        <f t="shared" si="134"/>
        <v>8.4607698447049552E-3</v>
      </c>
      <c r="AH51" s="5">
        <f t="shared" si="135"/>
        <v>3.3738359293638436E-3</v>
      </c>
      <c r="AI51" s="5">
        <f t="shared" si="136"/>
        <v>6.9687727570112469E-3</v>
      </c>
      <c r="AJ51" s="5">
        <f t="shared" si="137"/>
        <v>7.1971184662822582E-3</v>
      </c>
      <c r="AK51" s="5">
        <f t="shared" si="138"/>
        <v>4.9552975847946667E-3</v>
      </c>
      <c r="AL51" s="5">
        <f t="shared" si="139"/>
        <v>2.5575647185438575E-4</v>
      </c>
      <c r="AM51" s="5">
        <f t="shared" si="140"/>
        <v>1.1845321727025694E-2</v>
      </c>
      <c r="AN51" s="5">
        <f t="shared" si="141"/>
        <v>1.432976487286452E-2</v>
      </c>
      <c r="AO51" s="5">
        <f t="shared" si="142"/>
        <v>8.667648124874635E-3</v>
      </c>
      <c r="AP51" s="5">
        <f t="shared" si="143"/>
        <v>3.4952015232252069E-3</v>
      </c>
      <c r="AQ51" s="5">
        <f t="shared" si="144"/>
        <v>1.0570716685732312E-3</v>
      </c>
      <c r="AR51" s="5">
        <f t="shared" si="145"/>
        <v>8.1629316115748422E-4</v>
      </c>
      <c r="AS51" s="5">
        <f t="shared" si="146"/>
        <v>1.6860812624879119E-3</v>
      </c>
      <c r="AT51" s="5">
        <f t="shared" si="147"/>
        <v>1.7413290708461352E-3</v>
      </c>
      <c r="AU51" s="5">
        <f t="shared" si="148"/>
        <v>1.1989247890696298E-3</v>
      </c>
      <c r="AV51" s="5">
        <f t="shared" si="149"/>
        <v>6.1910497299651473E-4</v>
      </c>
      <c r="AW51" s="5">
        <f t="shared" si="150"/>
        <v>1.7752056807396497E-5</v>
      </c>
      <c r="AX51" s="5">
        <f t="shared" si="151"/>
        <v>4.0778190896840075E-3</v>
      </c>
      <c r="AY51" s="5">
        <f t="shared" si="152"/>
        <v>4.9331027131099148E-3</v>
      </c>
      <c r="AZ51" s="5">
        <f t="shared" si="153"/>
        <v>2.9838869556101598E-3</v>
      </c>
      <c r="BA51" s="5">
        <f t="shared" si="154"/>
        <v>1.2032429192009109E-3</v>
      </c>
      <c r="BB51" s="5">
        <f t="shared" si="155"/>
        <v>3.6390290855817952E-4</v>
      </c>
      <c r="BC51" s="5">
        <f t="shared" si="156"/>
        <v>8.8045613894855308E-5</v>
      </c>
      <c r="BD51" s="5">
        <f t="shared" si="157"/>
        <v>1.6458380977003623E-4</v>
      </c>
      <c r="BE51" s="5">
        <f t="shared" si="158"/>
        <v>3.3995345173374019E-4</v>
      </c>
      <c r="BF51" s="5">
        <f t="shared" si="159"/>
        <v>3.5109270318618127E-4</v>
      </c>
      <c r="BG51" s="5">
        <f t="shared" si="160"/>
        <v>2.4173130292187746E-4</v>
      </c>
      <c r="BH51" s="5">
        <f t="shared" si="161"/>
        <v>1.2482605508890653E-4</v>
      </c>
      <c r="BI51" s="5">
        <f t="shared" si="162"/>
        <v>5.1566491689640582E-5</v>
      </c>
      <c r="BJ51" s="8">
        <f t="shared" si="163"/>
        <v>0.56548810938466543</v>
      </c>
      <c r="BK51" s="8">
        <f t="shared" si="164"/>
        <v>0.21542226015091828</v>
      </c>
      <c r="BL51" s="8">
        <f t="shared" si="165"/>
        <v>0.20721206362764227</v>
      </c>
      <c r="BM51" s="8">
        <f t="shared" si="166"/>
        <v>0.6299464105350242</v>
      </c>
      <c r="BN51" s="8">
        <f t="shared" si="167"/>
        <v>0.36441624148530882</v>
      </c>
    </row>
    <row r="52" spans="1:66" x14ac:dyDescent="0.25">
      <c r="A52" t="s">
        <v>24</v>
      </c>
      <c r="B52" t="s">
        <v>295</v>
      </c>
      <c r="C52" t="s">
        <v>183</v>
      </c>
      <c r="D52" s="11">
        <v>44230</v>
      </c>
      <c r="E52">
        <f>VLOOKUP(A52,home!$A$2:$E$405,3,FALSE)</f>
        <v>1.61812297734628</v>
      </c>
      <c r="F52">
        <f>VLOOKUP(B52,home!$B$2:$E$405,3,FALSE)</f>
        <v>1.31</v>
      </c>
      <c r="G52">
        <f>VLOOKUP(C52,away!$B$2:$E$405,4,FALSE)</f>
        <v>1.31</v>
      </c>
      <c r="H52">
        <f>VLOOKUP(A52,away!$A$2:$E$405,3,FALSE)</f>
        <v>1.4142394822006501</v>
      </c>
      <c r="I52">
        <f>VLOOKUP(C52,away!$B$2:$E$405,3,FALSE)</f>
        <v>0.81</v>
      </c>
      <c r="J52">
        <f>VLOOKUP(B52,home!$B$2:$E$405,4,FALSE)</f>
        <v>0.53</v>
      </c>
      <c r="K52" s="3">
        <f t="shared" si="112"/>
        <v>2.7768608414239515</v>
      </c>
      <c r="L52" s="3">
        <f t="shared" si="113"/>
        <v>0.60713300970873918</v>
      </c>
      <c r="M52" s="5">
        <f t="shared" si="114"/>
        <v>3.3911745450670779E-2</v>
      </c>
      <c r="N52" s="5">
        <f t="shared" si="115"/>
        <v>9.4168198006304521E-2</v>
      </c>
      <c r="O52" s="5">
        <f t="shared" si="116"/>
        <v>2.0588940079942396E-2</v>
      </c>
      <c r="P52" s="5">
        <f t="shared" si="117"/>
        <v>5.7172621474416166E-2</v>
      </c>
      <c r="Q52" s="5">
        <f t="shared" si="118"/>
        <v>0.13074599077558205</v>
      </c>
      <c r="R52" s="5">
        <f t="shared" si="119"/>
        <v>6.2501125787241566E-3</v>
      </c>
      <c r="S52" s="5">
        <f t="shared" si="120"/>
        <v>2.4097171959282154E-2</v>
      </c>
      <c r="T52" s="5">
        <f t="shared" si="121"/>
        <v>7.9380206886930191E-2</v>
      </c>
      <c r="U52" s="5">
        <f t="shared" si="122"/>
        <v>1.735569287435039E-2</v>
      </c>
      <c r="V52" s="5">
        <f t="shared" si="123"/>
        <v>4.5139997390383109E-3</v>
      </c>
      <c r="W52" s="5">
        <f t="shared" si="124"/>
        <v>0.12102114065263031</v>
      </c>
      <c r="X52" s="5">
        <f t="shared" si="125"/>
        <v>7.3475929362816092E-2</v>
      </c>
      <c r="Y52" s="5">
        <f t="shared" si="126"/>
        <v>2.2304831067596627E-2</v>
      </c>
      <c r="Z52" s="5">
        <f t="shared" si="127"/>
        <v>1.2648832203130825E-3</v>
      </c>
      <c r="AA52" s="5">
        <f t="shared" si="128"/>
        <v>3.5124046834616239E-3</v>
      </c>
      <c r="AB52" s="5">
        <f t="shared" si="129"/>
        <v>4.8767295123693377E-3</v>
      </c>
      <c r="AC52" s="5">
        <f t="shared" si="130"/>
        <v>4.7564124720271848E-4</v>
      </c>
      <c r="AD52" s="5">
        <f t="shared" si="131"/>
        <v>8.4014716615687351E-2</v>
      </c>
      <c r="AE52" s="5">
        <f t="shared" si="132"/>
        <v>5.1008107758709086E-2</v>
      </c>
      <c r="AF52" s="5">
        <f t="shared" si="133"/>
        <v>1.5484352991546367E-2</v>
      </c>
      <c r="AG52" s="5">
        <f t="shared" si="134"/>
        <v>3.1336872783833559E-3</v>
      </c>
      <c r="AH52" s="5">
        <f t="shared" si="135"/>
        <v>1.9198808911969093E-4</v>
      </c>
      <c r="AI52" s="5">
        <f t="shared" si="136"/>
        <v>5.3312420669628167E-4</v>
      </c>
      <c r="AJ52" s="5">
        <f t="shared" si="137"/>
        <v>7.4020586659505675E-4</v>
      </c>
      <c r="AK52" s="5">
        <f t="shared" si="138"/>
        <v>6.851495618466981E-4</v>
      </c>
      <c r="AL52" s="5">
        <f t="shared" si="139"/>
        <v>3.2075797482612133E-5</v>
      </c>
      <c r="AM52" s="5">
        <f t="shared" si="140"/>
        <v>4.6659435334686472E-2</v>
      </c>
      <c r="AN52" s="5">
        <f t="shared" si="141"/>
        <v>2.8328483406058494E-2</v>
      </c>
      <c r="AO52" s="5">
        <f t="shared" si="142"/>
        <v>8.5995786954021838E-3</v>
      </c>
      <c r="AP52" s="5">
        <f t="shared" si="143"/>
        <v>1.7403626985222271E-3</v>
      </c>
      <c r="AQ52" s="5">
        <f t="shared" si="144"/>
        <v>2.6415791078465565E-4</v>
      </c>
      <c r="AR52" s="5">
        <f t="shared" si="145"/>
        <v>2.331246127509353E-5</v>
      </c>
      <c r="AS52" s="5">
        <f t="shared" si="146"/>
        <v>6.4735460832019513E-5</v>
      </c>
      <c r="AT52" s="5">
        <f t="shared" si="147"/>
        <v>8.9880683117984502E-5</v>
      </c>
      <c r="AU52" s="5">
        <f t="shared" si="148"/>
        <v>8.3195383116921982E-5</v>
      </c>
      <c r="AV52" s="5">
        <f t="shared" si="149"/>
        <v>5.7755500391161007E-5</v>
      </c>
      <c r="AW52" s="5">
        <f t="shared" si="150"/>
        <v>1.5021486931185722E-6</v>
      </c>
      <c r="AX52" s="5">
        <f t="shared" si="151"/>
        <v>2.1594459810640652E-2</v>
      </c>
      <c r="AY52" s="5">
        <f t="shared" si="152"/>
        <v>1.3110709377868669E-2</v>
      </c>
      <c r="AZ52" s="5">
        <f t="shared" si="153"/>
        <v>3.9799722220009983E-3</v>
      </c>
      <c r="BA52" s="5">
        <f t="shared" si="154"/>
        <v>8.0545750456688153E-4</v>
      </c>
      <c r="BB52" s="5">
        <f t="shared" si="155"/>
        <v>1.2225495973504529E-4</v>
      </c>
      <c r="BC52" s="5">
        <f t="shared" si="156"/>
        <v>1.4845004331151763E-5</v>
      </c>
      <c r="BD52" s="5">
        <f t="shared" si="157"/>
        <v>2.3589607962776602E-6</v>
      </c>
      <c r="BE52" s="5">
        <f t="shared" si="158"/>
        <v>6.5505058616376983E-6</v>
      </c>
      <c r="BF52" s="5">
        <f t="shared" si="159"/>
        <v>9.0949216093498939E-6</v>
      </c>
      <c r="BG52" s="5">
        <f t="shared" si="160"/>
        <v>8.4184438909414072E-6</v>
      </c>
      <c r="BH52" s="5">
        <f t="shared" si="161"/>
        <v>5.8442117966199713E-6</v>
      </c>
      <c r="BI52" s="5">
        <f t="shared" si="162"/>
        <v>3.2457125774043823E-6</v>
      </c>
      <c r="BJ52" s="8">
        <f t="shared" si="163"/>
        <v>0.79995687832078344</v>
      </c>
      <c r="BK52" s="8">
        <f t="shared" si="164"/>
        <v>0.13331396504596141</v>
      </c>
      <c r="BL52" s="8">
        <f t="shared" si="165"/>
        <v>5.5088739698371039E-2</v>
      </c>
      <c r="BM52" s="8">
        <f t="shared" si="166"/>
        <v>0.63367765069061321</v>
      </c>
      <c r="BN52" s="8">
        <f t="shared" si="167"/>
        <v>0.34283760836564009</v>
      </c>
    </row>
    <row r="53" spans="1:66" x14ac:dyDescent="0.25">
      <c r="A53" t="s">
        <v>27</v>
      </c>
      <c r="B53" t="s">
        <v>31</v>
      </c>
      <c r="C53" t="s">
        <v>188</v>
      </c>
      <c r="D53" s="11">
        <v>44230</v>
      </c>
      <c r="E53">
        <f>VLOOKUP(A53,home!$A$2:$E$405,3,FALSE)</f>
        <v>1.2700296735904999</v>
      </c>
      <c r="F53">
        <f>VLOOKUP(B53,home!$B$2:$E$405,3,FALSE)</f>
        <v>0.56000000000000005</v>
      </c>
      <c r="G53">
        <f>VLOOKUP(C53,away!$B$2:$E$405,4,FALSE)</f>
        <v>0.74</v>
      </c>
      <c r="H53">
        <f>VLOOKUP(A53,away!$A$2:$E$405,3,FALSE)</f>
        <v>1.07418397626113</v>
      </c>
      <c r="I53">
        <f>VLOOKUP(C53,away!$B$2:$E$405,3,FALSE)</f>
        <v>0.83</v>
      </c>
      <c r="J53">
        <f>VLOOKUP(B53,home!$B$2:$E$405,4,FALSE)</f>
        <v>1.04</v>
      </c>
      <c r="K53" s="3">
        <f t="shared" si="112"/>
        <v>0.52630029673590317</v>
      </c>
      <c r="L53" s="3">
        <f t="shared" si="113"/>
        <v>0.92723560830860741</v>
      </c>
      <c r="M53" s="5">
        <f t="shared" si="114"/>
        <v>0.23374233447415724</v>
      </c>
      <c r="N53" s="5">
        <f t="shared" si="115"/>
        <v>0.12301865999349167</v>
      </c>
      <c r="O53" s="5">
        <f t="shared" si="116"/>
        <v>0.21673421569361917</v>
      </c>
      <c r="P53" s="5">
        <f t="shared" si="117"/>
        <v>0.11406728203237498</v>
      </c>
      <c r="Q53" s="5">
        <f t="shared" si="118"/>
        <v>3.2372378629313928E-2</v>
      </c>
      <c r="R53" s="5">
        <f t="shared" si="119"/>
        <v>0.10048184116498095</v>
      </c>
      <c r="S53" s="5">
        <f t="shared" si="120"/>
        <v>1.3916333191764977E-2</v>
      </c>
      <c r="T53" s="5">
        <f t="shared" si="121"/>
        <v>3.0016822190748457E-2</v>
      </c>
      <c r="U53" s="5">
        <f t="shared" si="122"/>
        <v>5.2883622821699353E-2</v>
      </c>
      <c r="V53" s="5">
        <f t="shared" si="123"/>
        <v>7.5458127695879655E-4</v>
      </c>
      <c r="W53" s="5">
        <f t="shared" si="124"/>
        <v>5.6791974928849772E-3</v>
      </c>
      <c r="X53" s="5">
        <f t="shared" si="125"/>
        <v>5.2659541420199199E-3</v>
      </c>
      <c r="Y53" s="5">
        <f t="shared" si="126"/>
        <v>2.4413900961005358E-3</v>
      </c>
      <c r="Z53" s="5">
        <f t="shared" si="127"/>
        <v>3.1056780372193324E-2</v>
      </c>
      <c r="AA53" s="5">
        <f t="shared" si="128"/>
        <v>1.6345192725547117E-2</v>
      </c>
      <c r="AB53" s="5">
        <f t="shared" si="129"/>
        <v>4.3012398908304867E-3</v>
      </c>
      <c r="AC53" s="5">
        <f t="shared" si="130"/>
        <v>2.3014935315644813E-5</v>
      </c>
      <c r="AD53" s="5">
        <f t="shared" si="131"/>
        <v>7.472408314317901E-4</v>
      </c>
      <c r="AE53" s="5">
        <f t="shared" si="132"/>
        <v>6.928683068856854E-4</v>
      </c>
      <c r="AF53" s="5">
        <f t="shared" si="133"/>
        <v>3.2122608300645173E-4</v>
      </c>
      <c r="AG53" s="5">
        <f t="shared" si="134"/>
        <v>9.9284087493692813E-5</v>
      </c>
      <c r="AH53" s="5">
        <f t="shared" si="135"/>
        <v>7.1992381601293735E-3</v>
      </c>
      <c r="AI53" s="5">
        <f t="shared" si="136"/>
        <v>3.7889611799485261E-3</v>
      </c>
      <c r="AJ53" s="5">
        <f t="shared" si="137"/>
        <v>9.9706569666386364E-4</v>
      </c>
      <c r="AK53" s="5">
        <f t="shared" si="138"/>
        <v>1.7491865733979385E-4</v>
      </c>
      <c r="AL53" s="5">
        <f t="shared" si="139"/>
        <v>4.4925556570870579E-7</v>
      </c>
      <c r="AM53" s="5">
        <f t="shared" si="140"/>
        <v>7.865461426314684E-5</v>
      </c>
      <c r="AN53" s="5">
        <f t="shared" si="141"/>
        <v>7.2931359102567815E-5</v>
      </c>
      <c r="AO53" s="5">
        <f t="shared" si="142"/>
        <v>3.3812276561121485E-5</v>
      </c>
      <c r="AP53" s="5">
        <f t="shared" si="143"/>
        <v>1.0450648941816782E-5</v>
      </c>
      <c r="AQ53" s="5">
        <f t="shared" si="144"/>
        <v>2.4225534571962969E-6</v>
      </c>
      <c r="AR53" s="5">
        <f t="shared" si="145"/>
        <v>1.3350779949532203E-3</v>
      </c>
      <c r="AS53" s="5">
        <f t="shared" si="146"/>
        <v>7.0265194490945428E-4</v>
      </c>
      <c r="AT53" s="5">
        <f t="shared" si="147"/>
        <v>1.8490296355395266E-4</v>
      </c>
      <c r="AU53" s="5">
        <f t="shared" si="148"/>
        <v>3.2438161528597732E-5</v>
      </c>
      <c r="AV53" s="5">
        <f t="shared" si="149"/>
        <v>4.2680535095170353E-6</v>
      </c>
      <c r="AW53" s="5">
        <f t="shared" si="150"/>
        <v>6.0899633865824218E-9</v>
      </c>
      <c r="AX53" s="5">
        <f t="shared" si="151"/>
        <v>6.8993244710570313E-6</v>
      </c>
      <c r="AY53" s="5">
        <f t="shared" si="152"/>
        <v>6.3972993228390272E-6</v>
      </c>
      <c r="AZ53" s="5">
        <f t="shared" si="153"/>
        <v>2.9659018645724438E-6</v>
      </c>
      <c r="BA53" s="5">
        <f t="shared" si="154"/>
        <v>9.1669660652682084E-7</v>
      </c>
      <c r="BB53" s="5">
        <f t="shared" si="155"/>
        <v>2.1249843389683323E-7</v>
      </c>
      <c r="BC53" s="5">
        <f t="shared" si="156"/>
        <v>3.9407222923791319E-8</v>
      </c>
      <c r="BD53" s="5">
        <f t="shared" si="157"/>
        <v>2.0632197613164741E-4</v>
      </c>
      <c r="BE53" s="5">
        <f t="shared" si="158"/>
        <v>1.0858731726122395E-4</v>
      </c>
      <c r="BF53" s="5">
        <f t="shared" si="159"/>
        <v>2.8574768648168915E-5</v>
      </c>
      <c r="BG53" s="5">
        <f t="shared" si="160"/>
        <v>5.0129697395636951E-6</v>
      </c>
      <c r="BH53" s="5">
        <f t="shared" si="161"/>
        <v>6.5958186536511892E-7</v>
      </c>
      <c r="BI53" s="5">
        <f t="shared" si="162"/>
        <v>6.9427626292656525E-8</v>
      </c>
      <c r="BJ53" s="8">
        <f t="shared" si="163"/>
        <v>0.2008707244336248</v>
      </c>
      <c r="BK53" s="8">
        <f t="shared" si="164"/>
        <v>0.36251039246546019</v>
      </c>
      <c r="BL53" s="8">
        <f t="shared" si="165"/>
        <v>0.40551486115048546</v>
      </c>
      <c r="BM53" s="8">
        <f t="shared" si="166"/>
        <v>0.17952965522446657</v>
      </c>
      <c r="BN53" s="8">
        <f t="shared" si="167"/>
        <v>0.82041671198793786</v>
      </c>
    </row>
    <row r="54" spans="1:66" x14ac:dyDescent="0.25">
      <c r="A54" t="s">
        <v>27</v>
      </c>
      <c r="B54" t="s">
        <v>187</v>
      </c>
      <c r="C54" t="s">
        <v>190</v>
      </c>
      <c r="D54" s="11">
        <v>44230</v>
      </c>
      <c r="E54">
        <f>VLOOKUP(A54,home!$A$2:$E$405,3,FALSE)</f>
        <v>1.2700296735904999</v>
      </c>
      <c r="F54">
        <f>VLOOKUP(B54,home!$B$2:$E$405,3,FALSE)</f>
        <v>0.65</v>
      </c>
      <c r="G54">
        <f>VLOOKUP(C54,away!$B$2:$E$405,4,FALSE)</f>
        <v>1.53</v>
      </c>
      <c r="H54">
        <f>VLOOKUP(A54,away!$A$2:$E$405,3,FALSE)</f>
        <v>1.07418397626113</v>
      </c>
      <c r="I54">
        <f>VLOOKUP(C54,away!$B$2:$E$405,3,FALSE)</f>
        <v>1.08</v>
      </c>
      <c r="J54">
        <f>VLOOKUP(B54,home!$B$2:$E$405,4,FALSE)</f>
        <v>1.04</v>
      </c>
      <c r="K54" s="3">
        <f t="shared" si="112"/>
        <v>1.2630445103857522</v>
      </c>
      <c r="L54" s="3">
        <f t="shared" si="113"/>
        <v>1.2065234421365014</v>
      </c>
      <c r="M54" s="5">
        <f t="shared" si="114"/>
        <v>8.4621411572206248E-2</v>
      </c>
      <c r="N54" s="5">
        <f t="shared" si="115"/>
        <v>0.10688060934736844</v>
      </c>
      <c r="O54" s="5">
        <f t="shared" si="116"/>
        <v>0.10209771676854786</v>
      </c>
      <c r="P54" s="5">
        <f t="shared" si="117"/>
        <v>0.1289539606874337</v>
      </c>
      <c r="Q54" s="5">
        <f t="shared" si="118"/>
        <v>6.7497483451438939E-2</v>
      </c>
      <c r="R54" s="5">
        <f t="shared" si="119"/>
        <v>6.1591644334933006E-2</v>
      </c>
      <c r="S54" s="5">
        <f t="shared" si="120"/>
        <v>4.9128003385959879E-2</v>
      </c>
      <c r="T54" s="5">
        <f t="shared" si="121"/>
        <v>8.1437296069381646E-2</v>
      </c>
      <c r="U54" s="5">
        <f t="shared" si="122"/>
        <v>7.7792988262868831E-2</v>
      </c>
      <c r="V54" s="5">
        <f t="shared" si="123"/>
        <v>8.3184234601577974E-3</v>
      </c>
      <c r="W54" s="5">
        <f t="shared" si="124"/>
        <v>2.8417441979397703E-2</v>
      </c>
      <c r="X54" s="5">
        <f t="shared" si="125"/>
        <v>3.428630991369723E-2</v>
      </c>
      <c r="Y54" s="5">
        <f t="shared" si="126"/>
        <v>2.0683618327616428E-2</v>
      </c>
      <c r="Z54" s="5">
        <f t="shared" si="127"/>
        <v>2.4770587576610169E-2</v>
      </c>
      <c r="AA54" s="5">
        <f t="shared" si="128"/>
        <v>3.1286354657666986E-2</v>
      </c>
      <c r="AB54" s="5">
        <f t="shared" si="129"/>
        <v>1.9758029250174003E-2</v>
      </c>
      <c r="AC54" s="5">
        <f t="shared" si="130"/>
        <v>7.9227410646779762E-4</v>
      </c>
      <c r="AD54" s="5">
        <f t="shared" si="131"/>
        <v>8.9731235228209718E-3</v>
      </c>
      <c r="AE54" s="5">
        <f t="shared" si="132"/>
        <v>1.0826283879469968E-2</v>
      </c>
      <c r="AF54" s="5">
        <f t="shared" si="133"/>
        <v>6.5310826459025135E-3</v>
      </c>
      <c r="AG54" s="5">
        <f t="shared" si="134"/>
        <v>2.6266347716040897E-3</v>
      </c>
      <c r="AH54" s="5">
        <f t="shared" si="135"/>
        <v>7.4715736466688422E-3</v>
      </c>
      <c r="AI54" s="5">
        <f t="shared" si="136"/>
        <v>9.436930078367935E-3</v>
      </c>
      <c r="AJ54" s="5">
        <f t="shared" si="137"/>
        <v>5.9596313651884046E-3</v>
      </c>
      <c r="AK54" s="5">
        <f t="shared" si="138"/>
        <v>2.509093226574654E-3</v>
      </c>
      <c r="AL54" s="5">
        <f t="shared" si="139"/>
        <v>4.8293632583494491E-5</v>
      </c>
      <c r="AM54" s="5">
        <f t="shared" si="140"/>
        <v>2.2666908813024581E-3</v>
      </c>
      <c r="AN54" s="5">
        <f t="shared" si="141"/>
        <v>2.7348156843684619E-3</v>
      </c>
      <c r="AO54" s="5">
        <f t="shared" si="142"/>
        <v>1.6498096165565648E-3</v>
      </c>
      <c r="AP54" s="5">
        <f t="shared" si="143"/>
        <v>6.6351132581257601E-4</v>
      </c>
      <c r="AQ54" s="5">
        <f t="shared" si="144"/>
        <v>2.0013549217898577E-4</v>
      </c>
      <c r="AR54" s="5">
        <f t="shared" si="145"/>
        <v>1.8029257508710506E-3</v>
      </c>
      <c r="AS54" s="5">
        <f t="shared" si="146"/>
        <v>2.2771754722707904E-3</v>
      </c>
      <c r="AT54" s="5">
        <f t="shared" si="147"/>
        <v>1.4380869897183525E-3</v>
      </c>
      <c r="AU54" s="5">
        <f t="shared" si="148"/>
        <v>6.0545595927364562E-4</v>
      </c>
      <c r="AV54" s="5">
        <f t="shared" si="149"/>
        <v>1.9117945641022939E-4</v>
      </c>
      <c r="AW54" s="5">
        <f t="shared" si="150"/>
        <v>2.0442866520685295E-6</v>
      </c>
      <c r="AX54" s="5">
        <f t="shared" si="151"/>
        <v>4.7715524572841835E-4</v>
      </c>
      <c r="AY54" s="5">
        <f t="shared" si="152"/>
        <v>5.7569898950973948E-4</v>
      </c>
      <c r="AZ54" s="5">
        <f t="shared" si="153"/>
        <v>3.4729716322889838E-4</v>
      </c>
      <c r="BA54" s="5">
        <f t="shared" si="154"/>
        <v>1.3967405627439094E-4</v>
      </c>
      <c r="BB54" s="5">
        <f t="shared" si="155"/>
        <v>4.2130005788336402E-5</v>
      </c>
      <c r="BC54" s="5">
        <f t="shared" si="156"/>
        <v>1.016616792019486E-5</v>
      </c>
      <c r="BD54" s="5">
        <f t="shared" si="157"/>
        <v>3.6254536380957928E-4</v>
      </c>
      <c r="BE54" s="5">
        <f t="shared" si="158"/>
        <v>4.5791093152549439E-4</v>
      </c>
      <c r="BF54" s="5">
        <f t="shared" si="159"/>
        <v>2.8918094415445096E-4</v>
      </c>
      <c r="BG54" s="5">
        <f t="shared" si="160"/>
        <v>1.2174946800748271E-4</v>
      </c>
      <c r="BH54" s="5">
        <f t="shared" si="161"/>
        <v>3.8443749302309189E-5</v>
      </c>
      <c r="BI54" s="5">
        <f t="shared" si="162"/>
        <v>9.7112333029855433E-6</v>
      </c>
      <c r="BJ54" s="8">
        <f t="shared" si="163"/>
        <v>0.37726696853736713</v>
      </c>
      <c r="BK54" s="8">
        <f t="shared" si="164"/>
        <v>0.27243806583431879</v>
      </c>
      <c r="BL54" s="8">
        <f t="shared" si="165"/>
        <v>0.32549832690963693</v>
      </c>
      <c r="BM54" s="8">
        <f t="shared" si="166"/>
        <v>0.44775746799314697</v>
      </c>
      <c r="BN54" s="8">
        <f t="shared" si="167"/>
        <v>0.55164282616192817</v>
      </c>
    </row>
    <row r="55" spans="1:66" x14ac:dyDescent="0.25">
      <c r="A55" t="s">
        <v>27</v>
      </c>
      <c r="B55" t="s">
        <v>191</v>
      </c>
      <c r="C55" t="s">
        <v>189</v>
      </c>
      <c r="D55" s="11">
        <v>44230</v>
      </c>
      <c r="E55">
        <f>VLOOKUP(A55,home!$A$2:$E$405,3,FALSE)</f>
        <v>1.2700296735904999</v>
      </c>
      <c r="F55">
        <f>VLOOKUP(B55,home!$B$2:$E$405,3,FALSE)</f>
        <v>1.34</v>
      </c>
      <c r="G55">
        <f>VLOOKUP(C55,away!$B$2:$E$405,4,FALSE)</f>
        <v>0.97</v>
      </c>
      <c r="H55">
        <f>VLOOKUP(A55,away!$A$2:$E$405,3,FALSE)</f>
        <v>1.07418397626113</v>
      </c>
      <c r="I55">
        <f>VLOOKUP(C55,away!$B$2:$E$405,3,FALSE)</f>
        <v>0.65</v>
      </c>
      <c r="J55">
        <f>VLOOKUP(B55,home!$B$2:$E$405,4,FALSE)</f>
        <v>1.26</v>
      </c>
      <c r="K55" s="3">
        <f t="shared" si="112"/>
        <v>1.650784569732932</v>
      </c>
      <c r="L55" s="3">
        <f t="shared" si="113"/>
        <v>0.87975667655786549</v>
      </c>
      <c r="M55" s="5">
        <f t="shared" si="114"/>
        <v>7.9615916802492234E-2</v>
      </c>
      <c r="N55" s="5">
        <f t="shared" si="115"/>
        <v>0.13142872696269506</v>
      </c>
      <c r="O55" s="5">
        <f t="shared" si="116"/>
        <v>7.0042634367268097E-2</v>
      </c>
      <c r="P55" s="5">
        <f t="shared" si="117"/>
        <v>0.11562530003693174</v>
      </c>
      <c r="Q55" s="5">
        <f t="shared" si="118"/>
        <v>0.10848025724482979</v>
      </c>
      <c r="R55" s="5">
        <f t="shared" si="119"/>
        <v>3.0810237614152754E-2</v>
      </c>
      <c r="S55" s="5">
        <f t="shared" si="120"/>
        <v>4.1980330521710414E-2</v>
      </c>
      <c r="T55" s="5">
        <f t="shared" si="121"/>
        <v>9.5436230585853765E-2</v>
      </c>
      <c r="U55" s="5">
        <f t="shared" si="122"/>
        <v>5.0861064843248552E-2</v>
      </c>
      <c r="V55" s="5">
        <f t="shared" si="123"/>
        <v>6.774173511426387E-3</v>
      </c>
      <c r="W55" s="5">
        <f t="shared" si="124"/>
        <v>5.9692511593474717E-2</v>
      </c>
      <c r="X55" s="5">
        <f t="shared" si="125"/>
        <v>5.2514885614867168E-2</v>
      </c>
      <c r="Y55" s="5">
        <f t="shared" si="126"/>
        <v>2.3100160619176E-2</v>
      </c>
      <c r="Z55" s="5">
        <f t="shared" si="127"/>
        <v>9.0351707491283881E-3</v>
      </c>
      <c r="AA55" s="5">
        <f t="shared" si="128"/>
        <v>1.4915120457563479E-2</v>
      </c>
      <c r="AB55" s="5">
        <f t="shared" si="129"/>
        <v>1.2310825353526891E-2</v>
      </c>
      <c r="AC55" s="5">
        <f t="shared" si="130"/>
        <v>6.148784974617605E-4</v>
      </c>
      <c r="AD55" s="5">
        <f t="shared" si="131"/>
        <v>2.4634869266778055E-2</v>
      </c>
      <c r="AE55" s="5">
        <f t="shared" si="132"/>
        <v>2.1672690713578163E-2</v>
      </c>
      <c r="AF55" s="5">
        <f t="shared" si="133"/>
        <v>9.5333471771220195E-3</v>
      </c>
      <c r="AG55" s="5">
        <f t="shared" si="134"/>
        <v>2.7956752763390585E-3</v>
      </c>
      <c r="AH55" s="5">
        <f t="shared" si="135"/>
        <v>1.9871879475965074E-3</v>
      </c>
      <c r="AI55" s="5">
        <f t="shared" si="136"/>
        <v>3.2804192010515683E-3</v>
      </c>
      <c r="AJ55" s="5">
        <f t="shared" si="137"/>
        <v>2.7076326996757815E-3</v>
      </c>
      <c r="AK55" s="5">
        <f t="shared" si="138"/>
        <v>1.4899060937097006E-3</v>
      </c>
      <c r="AL55" s="5">
        <f t="shared" si="139"/>
        <v>3.5719244900059103E-5</v>
      </c>
      <c r="AM55" s="5">
        <f t="shared" si="140"/>
        <v>8.133372412597038E-3</v>
      </c>
      <c r="AN55" s="5">
        <f t="shared" si="141"/>
        <v>7.1553886829137988E-3</v>
      </c>
      <c r="AO55" s="5">
        <f t="shared" si="142"/>
        <v>3.147500483580003E-3</v>
      </c>
      <c r="AP55" s="5">
        <f t="shared" si="143"/>
        <v>9.230115216328727E-4</v>
      </c>
      <c r="AQ55" s="5">
        <f t="shared" si="144"/>
        <v>2.0300638717408857E-4</v>
      </c>
      <c r="AR55" s="5">
        <f t="shared" si="145"/>
        <v>3.4964837289466993E-4</v>
      </c>
      <c r="AS55" s="5">
        <f t="shared" si="146"/>
        <v>5.7719413880674751E-4</v>
      </c>
      <c r="AT55" s="5">
        <f t="shared" si="147"/>
        <v>4.7641158904123348E-4</v>
      </c>
      <c r="AU55" s="5">
        <f t="shared" si="148"/>
        <v>2.6215096667707173E-4</v>
      </c>
      <c r="AV55" s="5">
        <f t="shared" si="149"/>
        <v>1.0818869268277051E-4</v>
      </c>
      <c r="AW55" s="5">
        <f t="shared" si="150"/>
        <v>1.4409627058855407E-6</v>
      </c>
      <c r="AX55" s="5">
        <f t="shared" si="151"/>
        <v>2.237740946434454E-3</v>
      </c>
      <c r="AY55" s="5">
        <f t="shared" si="152"/>
        <v>1.9686675380326279E-3</v>
      </c>
      <c r="AZ55" s="5">
        <f t="shared" si="153"/>
        <v>8.6597420525346997E-4</v>
      </c>
      <c r="BA55" s="5">
        <f t="shared" si="154"/>
        <v>2.5394886293287722E-4</v>
      </c>
      <c r="BB55" s="5">
        <f t="shared" si="155"/>
        <v>5.5853301917369227E-5</v>
      </c>
      <c r="BC55" s="5">
        <f t="shared" si="156"/>
        <v>9.827463053921566E-6</v>
      </c>
      <c r="BD55" s="5">
        <f t="shared" si="157"/>
        <v>5.1267581750279997E-5</v>
      </c>
      <c r="BE55" s="5">
        <f t="shared" si="158"/>
        <v>8.4631732880883879E-5</v>
      </c>
      <c r="BF55" s="5">
        <f t="shared" si="159"/>
        <v>6.9854379374761178E-5</v>
      </c>
      <c r="BG55" s="5">
        <f t="shared" si="160"/>
        <v>3.8438177200042048E-5</v>
      </c>
      <c r="BH55" s="5">
        <f t="shared" si="161"/>
        <v>1.5863287452622402E-5</v>
      </c>
      <c r="BI55" s="5">
        <f t="shared" si="162"/>
        <v>5.2373740304054121E-6</v>
      </c>
      <c r="BJ55" s="8">
        <f t="shared" si="163"/>
        <v>0.55424364686023631</v>
      </c>
      <c r="BK55" s="8">
        <f t="shared" si="164"/>
        <v>0.24661498615295521</v>
      </c>
      <c r="BL55" s="8">
        <f t="shared" si="165"/>
        <v>0.19044391487058482</v>
      </c>
      <c r="BM55" s="8">
        <f t="shared" si="166"/>
        <v>0.46236741902920842</v>
      </c>
      <c r="BN55" s="8">
        <f t="shared" si="167"/>
        <v>0.53600307302836969</v>
      </c>
    </row>
    <row r="56" spans="1:66" x14ac:dyDescent="0.25">
      <c r="A56" t="s">
        <v>27</v>
      </c>
      <c r="B56" t="s">
        <v>28</v>
      </c>
      <c r="C56" t="s">
        <v>192</v>
      </c>
      <c r="D56" s="11">
        <v>44230</v>
      </c>
      <c r="E56">
        <f>VLOOKUP(A56,home!$A$2:$E$405,3,FALSE)</f>
        <v>1.2700296735904999</v>
      </c>
      <c r="F56">
        <f>VLOOKUP(B56,home!$B$2:$E$405,3,FALSE)</f>
        <v>1.1599999999999999</v>
      </c>
      <c r="G56">
        <f>VLOOKUP(C56,away!$B$2:$E$405,4,FALSE)</f>
        <v>0.88</v>
      </c>
      <c r="H56">
        <f>VLOOKUP(A56,away!$A$2:$E$405,3,FALSE)</f>
        <v>1.07418397626113</v>
      </c>
      <c r="I56">
        <f>VLOOKUP(C56,away!$B$2:$E$405,3,FALSE)</f>
        <v>0.6</v>
      </c>
      <c r="J56">
        <f>VLOOKUP(B56,home!$B$2:$E$405,4,FALSE)</f>
        <v>0.71</v>
      </c>
      <c r="K56" s="3">
        <f t="shared" si="112"/>
        <v>1.2964462908011822</v>
      </c>
      <c r="L56" s="3">
        <f t="shared" si="113"/>
        <v>0.45760237388724134</v>
      </c>
      <c r="M56" s="5">
        <f t="shared" si="114"/>
        <v>0.17307181332564178</v>
      </c>
      <c r="N56" s="5">
        <f t="shared" si="115"/>
        <v>0.22437831042826292</v>
      </c>
      <c r="O56" s="5">
        <f t="shared" si="116"/>
        <v>7.919807263078317E-2</v>
      </c>
      <c r="P56" s="5">
        <f t="shared" si="117"/>
        <v>0.10267604750078145</v>
      </c>
      <c r="Q56" s="5">
        <f t="shared" si="118"/>
        <v>0.14544721414547887</v>
      </c>
      <c r="R56" s="5">
        <f t="shared" si="119"/>
        <v>1.8120613021570264E-2</v>
      </c>
      <c r="S56" s="5">
        <f t="shared" si="120"/>
        <v>1.5228318418532463E-2</v>
      </c>
      <c r="T56" s="5">
        <f t="shared" si="121"/>
        <v>6.6556990468257068E-2</v>
      </c>
      <c r="U56" s="5">
        <f t="shared" si="122"/>
        <v>2.3492401538858371E-2</v>
      </c>
      <c r="V56" s="5">
        <f t="shared" si="123"/>
        <v>1.0038116646195732E-3</v>
      </c>
      <c r="W56" s="5">
        <f t="shared" si="124"/>
        <v>6.2854833762090431E-2</v>
      </c>
      <c r="X56" s="5">
        <f t="shared" si="125"/>
        <v>2.8762521139820505E-2</v>
      </c>
      <c r="Y56" s="5">
        <f t="shared" si="126"/>
        <v>6.580898976281912E-3</v>
      </c>
      <c r="Z56" s="5">
        <f t="shared" si="127"/>
        <v>2.7640118449875368E-3</v>
      </c>
      <c r="AA56" s="5">
        <f t="shared" si="128"/>
        <v>3.5833929041646242E-3</v>
      </c>
      <c r="AB56" s="5">
        <f t="shared" si="129"/>
        <v>2.3228382195437519E-3</v>
      </c>
      <c r="AC56" s="5">
        <f t="shared" si="130"/>
        <v>3.7219887289067168E-5</v>
      </c>
      <c r="AD56" s="5">
        <f t="shared" si="131"/>
        <v>2.0371979022446758E-2</v>
      </c>
      <c r="AE56" s="5">
        <f t="shared" si="132"/>
        <v>9.3222659614527192E-3</v>
      </c>
      <c r="AF56" s="5">
        <f t="shared" si="133"/>
        <v>2.132945516984495E-3</v>
      </c>
      <c r="AG56" s="5">
        <f t="shared" si="134"/>
        <v>3.2534697731475138E-4</v>
      </c>
      <c r="AH56" s="5">
        <f t="shared" si="135"/>
        <v>3.1620459542968759E-4</v>
      </c>
      <c r="AI56" s="5">
        <f t="shared" si="136"/>
        <v>4.0994227487910694E-4</v>
      </c>
      <c r="AJ56" s="5">
        <f t="shared" si="137"/>
        <v>2.6573407085480846E-4</v>
      </c>
      <c r="AK56" s="5">
        <f t="shared" si="138"/>
        <v>1.1483665016640499E-4</v>
      </c>
      <c r="AL56" s="5">
        <f t="shared" si="139"/>
        <v>8.8323819848712456E-7</v>
      </c>
      <c r="AM56" s="5">
        <f t="shared" si="140"/>
        <v>5.2822353279861189E-3</v>
      </c>
      <c r="AN56" s="5">
        <f t="shared" si="141"/>
        <v>2.4171634255174984E-3</v>
      </c>
      <c r="AO56" s="5">
        <f t="shared" si="142"/>
        <v>5.5304986079511163E-4</v>
      </c>
      <c r="AP56" s="5">
        <f t="shared" si="143"/>
        <v>8.4358976392617156E-5</v>
      </c>
      <c r="AQ56" s="5">
        <f t="shared" si="144"/>
        <v>9.650716963989838E-6</v>
      </c>
      <c r="AR56" s="5">
        <f t="shared" si="145"/>
        <v>2.8939194700535972E-5</v>
      </c>
      <c r="AS56" s="5">
        <f t="shared" si="146"/>
        <v>3.751811162828309E-5</v>
      </c>
      <c r="AT56" s="5">
        <f t="shared" si="147"/>
        <v>2.4320108329176159E-5</v>
      </c>
      <c r="AU56" s="5">
        <f t="shared" si="148"/>
        <v>1.0509904745081123E-5</v>
      </c>
      <c r="AV56" s="5">
        <f t="shared" si="149"/>
        <v>3.4063817558585408E-6</v>
      </c>
      <c r="AW56" s="5">
        <f t="shared" si="150"/>
        <v>1.4555198773621287E-8</v>
      </c>
      <c r="AX56" s="5">
        <f t="shared" si="151"/>
        <v>1.1413557330177612E-3</v>
      </c>
      <c r="AY56" s="5">
        <f t="shared" si="152"/>
        <v>5.2228709287873993E-4</v>
      </c>
      <c r="AZ56" s="5">
        <f t="shared" si="153"/>
        <v>1.1949990677598873E-4</v>
      </c>
      <c r="BA56" s="5">
        <f t="shared" si="154"/>
        <v>1.8227813673332159E-5</v>
      </c>
      <c r="BB56" s="5">
        <f t="shared" si="155"/>
        <v>2.0852727019227777E-6</v>
      </c>
      <c r="BC56" s="5">
        <f t="shared" si="156"/>
        <v>1.908451477204251E-7</v>
      </c>
      <c r="BD56" s="5">
        <f t="shared" si="157"/>
        <v>2.2071073655583882E-6</v>
      </c>
      <c r="BE56" s="5">
        <f t="shared" si="158"/>
        <v>2.861396157478141E-6</v>
      </c>
      <c r="BF56" s="5">
        <f t="shared" si="159"/>
        <v>1.8548232174376459E-6</v>
      </c>
      <c r="BG56" s="5">
        <f t="shared" si="160"/>
        <v>8.0155956011298353E-7</v>
      </c>
      <c r="BH56" s="5">
        <f t="shared" si="161"/>
        <v>2.5979472964117612E-7</v>
      </c>
      <c r="BI56" s="5">
        <f t="shared" si="162"/>
        <v>6.7361982722599736E-8</v>
      </c>
      <c r="BJ56" s="8">
        <f t="shared" si="163"/>
        <v>0.57688341137024113</v>
      </c>
      <c r="BK56" s="8">
        <f t="shared" si="164"/>
        <v>0.29254038112794145</v>
      </c>
      <c r="BL56" s="8">
        <f t="shared" si="165"/>
        <v>0.12793678165042208</v>
      </c>
      <c r="BM56" s="8">
        <f t="shared" si="166"/>
        <v>0.25671024240339407</v>
      </c>
      <c r="BN56" s="8">
        <f t="shared" si="167"/>
        <v>0.74289207105251853</v>
      </c>
    </row>
    <row r="57" spans="1:66" x14ac:dyDescent="0.25">
      <c r="A57" t="s">
        <v>27</v>
      </c>
      <c r="B57" t="s">
        <v>186</v>
      </c>
      <c r="C57" t="s">
        <v>296</v>
      </c>
      <c r="D57" s="11">
        <v>44230</v>
      </c>
      <c r="E57">
        <f>VLOOKUP(A57,home!$A$2:$E$405,3,FALSE)</f>
        <v>1.2700296735904999</v>
      </c>
      <c r="F57">
        <f>VLOOKUP(B57,home!$B$2:$E$405,3,FALSE)</f>
        <v>1.07</v>
      </c>
      <c r="G57">
        <f>VLOOKUP(C57,away!$B$2:$E$405,4,FALSE)</f>
        <v>1.1599999999999999</v>
      </c>
      <c r="H57">
        <f>VLOOKUP(A57,away!$A$2:$E$405,3,FALSE)</f>
        <v>1.07418397626113</v>
      </c>
      <c r="I57">
        <f>VLOOKUP(C57,away!$B$2:$E$405,3,FALSE)</f>
        <v>0.51</v>
      </c>
      <c r="J57">
        <f>VLOOKUP(B57,home!$B$2:$E$405,4,FALSE)</f>
        <v>0.71</v>
      </c>
      <c r="K57" s="3">
        <f t="shared" si="112"/>
        <v>1.5763608308605286</v>
      </c>
      <c r="L57" s="3">
        <f t="shared" si="113"/>
        <v>0.38896201780415518</v>
      </c>
      <c r="M57" s="5">
        <f t="shared" si="114"/>
        <v>0.14011064477850024</v>
      </c>
      <c r="N57" s="5">
        <f t="shared" si="115"/>
        <v>0.22086493241544103</v>
      </c>
      <c r="O57" s="5">
        <f t="shared" si="116"/>
        <v>5.4497719108886664E-2</v>
      </c>
      <c r="P57" s="5">
        <f t="shared" si="117"/>
        <v>8.5908069774488297E-2</v>
      </c>
      <c r="Q57" s="5">
        <f t="shared" si="118"/>
        <v>0.17408141418517958</v>
      </c>
      <c r="R57" s="5">
        <f t="shared" si="119"/>
        <v>1.059877139515831E-2</v>
      </c>
      <c r="S57" s="5">
        <f t="shared" si="120"/>
        <v>1.3168514897718232E-2</v>
      </c>
      <c r="T57" s="5">
        <f t="shared" si="121"/>
        <v>6.771105812366833E-2</v>
      </c>
      <c r="U57" s="5">
        <f t="shared" si="122"/>
        <v>1.6707488082572559E-2</v>
      </c>
      <c r="V57" s="5">
        <f t="shared" si="123"/>
        <v>8.9713359391231293E-4</v>
      </c>
      <c r="W57" s="5">
        <f t="shared" si="124"/>
        <v>9.1471707567441801E-2</v>
      </c>
      <c r="X57" s="5">
        <f t="shared" si="125"/>
        <v>3.5579019947423775E-2</v>
      </c>
      <c r="Y57" s="5">
        <f t="shared" si="126"/>
        <v>6.9194436951221187E-3</v>
      </c>
      <c r="Z57" s="5">
        <f t="shared" si="127"/>
        <v>1.3741731693685791E-3</v>
      </c>
      <c r="AA57" s="5">
        <f t="shared" si="128"/>
        <v>2.1661927590120996E-3</v>
      </c>
      <c r="AB57" s="5">
        <f t="shared" si="129"/>
        <v>1.7073507087001871E-3</v>
      </c>
      <c r="AC57" s="5">
        <f t="shared" si="130"/>
        <v>3.4379532469096725E-5</v>
      </c>
      <c r="AD57" s="5">
        <f t="shared" si="131"/>
        <v>3.604810423531097E-2</v>
      </c>
      <c r="AE57" s="5">
        <f t="shared" si="132"/>
        <v>1.4021343361381068E-2</v>
      </c>
      <c r="AF57" s="5">
        <f t="shared" si="133"/>
        <v>2.7268850030838375E-3</v>
      </c>
      <c r="AG57" s="5">
        <f t="shared" si="134"/>
        <v>3.5355156437312643E-4</v>
      </c>
      <c r="AH57" s="5">
        <f t="shared" si="135"/>
        <v>1.3362529219248338E-4</v>
      </c>
      <c r="AI57" s="5">
        <f t="shared" si="136"/>
        <v>2.1064167662452403E-4</v>
      </c>
      <c r="AJ57" s="5">
        <f t="shared" si="137"/>
        <v>1.6602364418884477E-4</v>
      </c>
      <c r="AK57" s="5">
        <f t="shared" si="138"/>
        <v>8.7237723232006678E-5</v>
      </c>
      <c r="AL57" s="5">
        <f t="shared" si="139"/>
        <v>8.431848354815814E-7</v>
      </c>
      <c r="AM57" s="5">
        <f t="shared" si="140"/>
        <v>1.1364963908664353E-2</v>
      </c>
      <c r="AN57" s="5">
        <f t="shared" si="141"/>
        <v>4.4205392941854852E-3</v>
      </c>
      <c r="AO57" s="5">
        <f t="shared" si="142"/>
        <v>8.5971094182447092E-4</v>
      </c>
      <c r="AP57" s="5">
        <f t="shared" si="143"/>
        <v>1.114649675534523E-4</v>
      </c>
      <c r="AQ57" s="5">
        <f t="shared" si="144"/>
        <v>1.0838909673516371E-5</v>
      </c>
      <c r="AR57" s="5">
        <f t="shared" si="145"/>
        <v>1.0395032656171637E-5</v>
      </c>
      <c r="AS57" s="5">
        <f t="shared" si="146"/>
        <v>1.6386322314705052E-5</v>
      </c>
      <c r="AT57" s="5">
        <f t="shared" si="147"/>
        <v>1.291537832937844E-5</v>
      </c>
      <c r="AU57" s="5">
        <f t="shared" si="148"/>
        <v>6.7864321713923523E-6</v>
      </c>
      <c r="AV57" s="5">
        <f t="shared" si="149"/>
        <v>2.674466464068668E-6</v>
      </c>
      <c r="AW57" s="5">
        <f t="shared" si="150"/>
        <v>1.4360948209866586E-8</v>
      </c>
      <c r="AX57" s="5">
        <f t="shared" si="151"/>
        <v>2.9858806582936746E-3</v>
      </c>
      <c r="AY57" s="5">
        <f t="shared" si="152"/>
        <v>1.1613941657723067E-3</v>
      </c>
      <c r="AZ57" s="5">
        <f t="shared" si="153"/>
        <v>2.2586910909238493E-4</v>
      </c>
      <c r="BA57" s="5">
        <f t="shared" si="154"/>
        <v>2.9284834810733632E-5</v>
      </c>
      <c r="BB57" s="5">
        <f t="shared" si="155"/>
        <v>2.8476721097610792E-6</v>
      </c>
      <c r="BC57" s="5">
        <f t="shared" si="156"/>
        <v>2.2152725797145714E-7</v>
      </c>
      <c r="BD57" s="5">
        <f t="shared" si="157"/>
        <v>6.7387881284743394E-7</v>
      </c>
      <c r="BE57" s="5">
        <f t="shared" si="158"/>
        <v>1.0622761653194877E-6</v>
      </c>
      <c r="BF57" s="5">
        <f t="shared" si="159"/>
        <v>8.3726526928318209E-7</v>
      </c>
      <c r="BG57" s="5">
        <f t="shared" si="160"/>
        <v>4.3994405851263356E-7</v>
      </c>
      <c r="BH57" s="5">
        <f t="shared" si="161"/>
        <v>1.7337764540228203E-7</v>
      </c>
      <c r="BI57" s="5">
        <f t="shared" si="162"/>
        <v>5.4661145831796709E-8</v>
      </c>
      <c r="BJ57" s="8">
        <f t="shared" si="163"/>
        <v>0.67095047608766378</v>
      </c>
      <c r="BK57" s="8">
        <f t="shared" si="164"/>
        <v>0.24128097992769595</v>
      </c>
      <c r="BL57" s="8">
        <f t="shared" si="165"/>
        <v>8.6327449425600597E-2</v>
      </c>
      <c r="BM57" s="8">
        <f t="shared" si="166"/>
        <v>0.31271014714785067</v>
      </c>
      <c r="BN57" s="8">
        <f t="shared" si="167"/>
        <v>0.68606155165765403</v>
      </c>
    </row>
    <row r="58" spans="1:66" x14ac:dyDescent="0.25">
      <c r="A58" t="s">
        <v>27</v>
      </c>
      <c r="B58" t="s">
        <v>195</v>
      </c>
      <c r="C58" t="s">
        <v>29</v>
      </c>
      <c r="D58" s="11">
        <v>44230</v>
      </c>
      <c r="E58">
        <f>VLOOKUP(A58,home!$A$2:$E$405,3,FALSE)</f>
        <v>1.2700296735904999</v>
      </c>
      <c r="F58">
        <f>VLOOKUP(B58,home!$B$2:$E$405,3,FALSE)</f>
        <v>1.53</v>
      </c>
      <c r="G58">
        <f>VLOOKUP(C58,away!$B$2:$E$405,4,FALSE)</f>
        <v>1.18</v>
      </c>
      <c r="H58">
        <f>VLOOKUP(A58,away!$A$2:$E$405,3,FALSE)</f>
        <v>1.07418397626113</v>
      </c>
      <c r="I58">
        <f>VLOOKUP(C58,away!$B$2:$E$405,3,FALSE)</f>
        <v>0.49</v>
      </c>
      <c r="J58">
        <f>VLOOKUP(B58,home!$B$2:$E$405,4,FALSE)</f>
        <v>1.26</v>
      </c>
      <c r="K58" s="3">
        <f t="shared" si="112"/>
        <v>2.2929115727002887</v>
      </c>
      <c r="L58" s="3">
        <f t="shared" si="113"/>
        <v>0.66320118694362162</v>
      </c>
      <c r="M58" s="5">
        <f t="shared" si="114"/>
        <v>5.2020741774996451E-2</v>
      </c>
      <c r="N58" s="5">
        <f t="shared" si="115"/>
        <v>0.11927896083634271</v>
      </c>
      <c r="O58" s="5">
        <f t="shared" si="116"/>
        <v>3.4500217690865288E-2</v>
      </c>
      <c r="P58" s="5">
        <f t="shared" si="117"/>
        <v>7.910594840406425E-2</v>
      </c>
      <c r="Q58" s="5">
        <f t="shared" si="118"/>
        <v>0.13674805484065738</v>
      </c>
      <c r="R58" s="5">
        <f t="shared" si="119"/>
        <v>1.1440292661197594E-2</v>
      </c>
      <c r="S58" s="5">
        <f t="shared" si="120"/>
        <v>3.0073346031727659E-2</v>
      </c>
      <c r="T58" s="5">
        <f t="shared" si="121"/>
        <v>9.0691472282555433E-2</v>
      </c>
      <c r="U58" s="5">
        <f t="shared" si="122"/>
        <v>2.6231579437938145E-2</v>
      </c>
      <c r="V58" s="5">
        <f t="shared" si="123"/>
        <v>5.0812649774138654E-3</v>
      </c>
      <c r="W58" s="5">
        <f t="shared" si="124"/>
        <v>0.10451706582946567</v>
      </c>
      <c r="X58" s="5">
        <f t="shared" si="125"/>
        <v>6.9315842113966269E-2</v>
      </c>
      <c r="Y58" s="5">
        <f t="shared" si="126"/>
        <v>2.2985174381989552E-2</v>
      </c>
      <c r="Z58" s="5">
        <f t="shared" si="127"/>
        <v>2.5290718906295496E-3</v>
      </c>
      <c r="AA58" s="5">
        <f t="shared" si="128"/>
        <v>5.7989382062154935E-3</v>
      </c>
      <c r="AB58" s="5">
        <f t="shared" si="129"/>
        <v>6.6482262612026794E-3</v>
      </c>
      <c r="AC58" s="5">
        <f t="shared" si="130"/>
        <v>4.8293030747866938E-4</v>
      </c>
      <c r="AD58" s="5">
        <f t="shared" si="131"/>
        <v>5.9912097446264946E-2</v>
      </c>
      <c r="AE58" s="5">
        <f t="shared" si="132"/>
        <v>3.9733774138644838E-2</v>
      </c>
      <c r="AF58" s="5">
        <f t="shared" si="133"/>
        <v>1.3175743085249514E-2</v>
      </c>
      <c r="AG58" s="5">
        <f t="shared" si="134"/>
        <v>2.9127228176672312E-3</v>
      </c>
      <c r="AH58" s="5">
        <f t="shared" si="135"/>
        <v>4.1932086993281658E-4</v>
      </c>
      <c r="AI58" s="5">
        <f t="shared" si="136"/>
        <v>9.614656753437076E-4</v>
      </c>
      <c r="AJ58" s="5">
        <f t="shared" si="137"/>
        <v>1.1022778868748431E-3</v>
      </c>
      <c r="AK58" s="5">
        <f t="shared" si="138"/>
        <v>8.424752410489824E-4</v>
      </c>
      <c r="AL58" s="5">
        <f t="shared" si="139"/>
        <v>2.9374944441510018E-5</v>
      </c>
      <c r="AM58" s="5">
        <f t="shared" si="140"/>
        <v>2.747462831585765E-2</v>
      </c>
      <c r="AN58" s="5">
        <f t="shared" si="141"/>
        <v>1.8221206109911629E-2</v>
      </c>
      <c r="AO58" s="5">
        <f t="shared" si="142"/>
        <v>6.0421627598188808E-3</v>
      </c>
      <c r="AP58" s="5">
        <f t="shared" si="143"/>
        <v>1.3357231713394769E-3</v>
      </c>
      <c r="AQ58" s="5">
        <f t="shared" si="144"/>
        <v>2.2146329816510985E-4</v>
      </c>
      <c r="AR58" s="5">
        <f t="shared" si="145"/>
        <v>5.5618819729935212E-5</v>
      </c>
      <c r="AS58" s="5">
        <f t="shared" si="146"/>
        <v>1.2752903541869958E-4</v>
      </c>
      <c r="AT58" s="5">
        <f t="shared" si="147"/>
        <v>1.4620640058342067E-4</v>
      </c>
      <c r="AU58" s="5">
        <f t="shared" si="148"/>
        <v>1.1174611596685982E-4</v>
      </c>
      <c r="AV58" s="5">
        <f t="shared" si="149"/>
        <v>6.4055990626180366E-5</v>
      </c>
      <c r="AW58" s="5">
        <f t="shared" si="150"/>
        <v>1.2408153406562263E-6</v>
      </c>
      <c r="AX58" s="5">
        <f t="shared" si="151"/>
        <v>1.0499482203511509E-2</v>
      </c>
      <c r="AY58" s="5">
        <f t="shared" si="152"/>
        <v>6.9632690596622649E-3</v>
      </c>
      <c r="AZ58" s="5">
        <f t="shared" si="153"/>
        <v>2.3090241526879047E-3</v>
      </c>
      <c r="BA58" s="5">
        <f t="shared" si="154"/>
        <v>5.1044918624803626E-4</v>
      </c>
      <c r="BB58" s="5">
        <f t="shared" si="155"/>
        <v>8.4632626548525843E-5</v>
      </c>
      <c r="BC58" s="5">
        <f t="shared" si="156"/>
        <v>1.1225691676227725E-5</v>
      </c>
      <c r="BD58" s="5">
        <f t="shared" si="157"/>
        <v>6.1477445435493897E-6</v>
      </c>
      <c r="BE58" s="5">
        <f t="shared" si="158"/>
        <v>1.4096234609909449E-5</v>
      </c>
      <c r="BF58" s="5">
        <f t="shared" si="159"/>
        <v>1.6160709734279859E-5</v>
      </c>
      <c r="BG58" s="5">
        <f t="shared" si="160"/>
        <v>1.2351692790926832E-5</v>
      </c>
      <c r="BH58" s="5">
        <f t="shared" si="161"/>
        <v>7.0803348356887166E-6</v>
      </c>
      <c r="BI58" s="5">
        <f t="shared" si="162"/>
        <v>3.2469163366687293E-6</v>
      </c>
      <c r="BJ58" s="8">
        <f t="shared" si="163"/>
        <v>0.73294417434823056</v>
      </c>
      <c r="BK58" s="8">
        <f t="shared" si="164"/>
        <v>0.17375687549978469</v>
      </c>
      <c r="BL58" s="8">
        <f t="shared" si="165"/>
        <v>8.8509033925795691E-2</v>
      </c>
      <c r="BM58" s="8">
        <f t="shared" si="166"/>
        <v>0.5576829112119952</v>
      </c>
      <c r="BN58" s="8">
        <f t="shared" si="167"/>
        <v>0.43309421620812366</v>
      </c>
    </row>
    <row r="59" spans="1:66" x14ac:dyDescent="0.25">
      <c r="A59" t="s">
        <v>27</v>
      </c>
      <c r="B59" t="s">
        <v>194</v>
      </c>
      <c r="C59" t="s">
        <v>298</v>
      </c>
      <c r="D59" s="11">
        <v>44230</v>
      </c>
      <c r="E59">
        <f>VLOOKUP(A59,home!$A$2:$E$405,3,FALSE)</f>
        <v>1.2700296735904999</v>
      </c>
      <c r="F59">
        <f>VLOOKUP(B59,home!$B$2:$E$405,3,FALSE)</f>
        <v>0.83</v>
      </c>
      <c r="G59">
        <f>VLOOKUP(C59,away!$B$2:$E$405,4,FALSE)</f>
        <v>0.74</v>
      </c>
      <c r="H59">
        <f>VLOOKUP(A59,away!$A$2:$E$405,3,FALSE)</f>
        <v>1.07418397626113</v>
      </c>
      <c r="I59">
        <f>VLOOKUP(C59,away!$B$2:$E$405,3,FALSE)</f>
        <v>1.39</v>
      </c>
      <c r="J59">
        <f>VLOOKUP(B59,home!$B$2:$E$405,4,FALSE)</f>
        <v>0.88</v>
      </c>
      <c r="K59" s="3">
        <f t="shared" si="112"/>
        <v>0.7800522255192851</v>
      </c>
      <c r="L59" s="3">
        <f t="shared" si="113"/>
        <v>1.3139418397626141</v>
      </c>
      <c r="M59" s="5">
        <f t="shared" si="114"/>
        <v>0.12319410657338506</v>
      </c>
      <c r="N59" s="5">
        <f t="shared" si="115"/>
        <v>9.6097837003428985E-2</v>
      </c>
      <c r="O59" s="5">
        <f t="shared" si="116"/>
        <v>0.16186989103894511</v>
      </c>
      <c r="P59" s="5">
        <f t="shared" si="117"/>
        <v>0.12626696874949331</v>
      </c>
      <c r="Q59" s="5">
        <f t="shared" si="118"/>
        <v>3.7480665811057141E-2</v>
      </c>
      <c r="R59" s="5">
        <f t="shared" si="119"/>
        <v>0.10634381121694274</v>
      </c>
      <c r="S59" s="5">
        <f t="shared" si="120"/>
        <v>3.2354119528616186E-2</v>
      </c>
      <c r="T59" s="5">
        <f t="shared" si="121"/>
        <v>4.9247414991308129E-2</v>
      </c>
      <c r="U59" s="5">
        <f t="shared" si="122"/>
        <v>8.2953726609978892E-2</v>
      </c>
      <c r="V59" s="5">
        <f t="shared" si="123"/>
        <v>3.6845707360771262E-3</v>
      </c>
      <c r="W59" s="5">
        <f t="shared" si="124"/>
        <v>9.74562559328657E-3</v>
      </c>
      <c r="X59" s="5">
        <f t="shared" si="125"/>
        <v>1.2805185221680572E-2</v>
      </c>
      <c r="Y59" s="5">
        <f t="shared" si="126"/>
        <v>8.4126343143380057E-3</v>
      </c>
      <c r="Z59" s="5">
        <f t="shared" si="127"/>
        <v>4.6576527652585957E-2</v>
      </c>
      <c r="AA59" s="5">
        <f t="shared" si="128"/>
        <v>3.6332124052360193E-2</v>
      </c>
      <c r="AB59" s="5">
        <f t="shared" si="129"/>
        <v>1.4170477112443156E-2</v>
      </c>
      <c r="AC59" s="5">
        <f t="shared" si="130"/>
        <v>2.3602974552115199E-4</v>
      </c>
      <c r="AD59" s="5">
        <f t="shared" si="131"/>
        <v>1.9005242332802226E-3</v>
      </c>
      <c r="AE59" s="5">
        <f t="shared" si="132"/>
        <v>2.4971783075896474E-3</v>
      </c>
      <c r="AF59" s="5">
        <f t="shared" si="133"/>
        <v>1.6405735298448167E-3</v>
      </c>
      <c r="AG59" s="5">
        <f t="shared" si="134"/>
        <v>7.1853940069004812E-4</v>
      </c>
      <c r="AH59" s="5">
        <f t="shared" si="135"/>
        <v>1.5299712108398264E-2</v>
      </c>
      <c r="AI59" s="5">
        <f t="shared" si="136"/>
        <v>1.1934574479960419E-2</v>
      </c>
      <c r="AJ59" s="5">
        <f t="shared" si="137"/>
        <v>4.6547956918593942E-3</v>
      </c>
      <c r="AK59" s="5">
        <f t="shared" si="138"/>
        <v>1.210327912924167E-3</v>
      </c>
      <c r="AL59" s="5">
        <f t="shared" si="139"/>
        <v>9.6766838384162693E-6</v>
      </c>
      <c r="AM59" s="5">
        <f t="shared" si="140"/>
        <v>2.9650163156471428E-4</v>
      </c>
      <c r="AN59" s="5">
        <f t="shared" si="141"/>
        <v>3.8958589927075743E-4</v>
      </c>
      <c r="AO59" s="5">
        <f t="shared" si="142"/>
        <v>2.5594660661669579E-4</v>
      </c>
      <c r="AP59" s="5">
        <f t="shared" si="143"/>
        <v>1.1209965172631312E-4</v>
      </c>
      <c r="AQ59" s="5">
        <f t="shared" si="144"/>
        <v>3.6823105656505039E-5</v>
      </c>
      <c r="AR59" s="5">
        <f t="shared" si="145"/>
        <v>4.0205863751094318E-3</v>
      </c>
      <c r="AS59" s="5">
        <f t="shared" si="146"/>
        <v>3.1362673497966269E-3</v>
      </c>
      <c r="AT59" s="5">
        <f t="shared" si="147"/>
        <v>1.2232261630161644E-3</v>
      </c>
      <c r="AU59" s="5">
        <f t="shared" si="148"/>
        <v>3.1806009692472497E-4</v>
      </c>
      <c r="AV59" s="5">
        <f t="shared" si="149"/>
        <v>6.2025871613752802E-5</v>
      </c>
      <c r="AW59" s="5">
        <f t="shared" si="150"/>
        <v>2.7550144010072517E-7</v>
      </c>
      <c r="AX59" s="5">
        <f t="shared" si="151"/>
        <v>3.8547792928692394E-5</v>
      </c>
      <c r="AY59" s="5">
        <f t="shared" si="152"/>
        <v>5.0649557959514368E-5</v>
      </c>
      <c r="AZ59" s="5">
        <f t="shared" si="153"/>
        <v>3.3275286684243743E-5</v>
      </c>
      <c r="BA59" s="5">
        <f t="shared" si="154"/>
        <v>1.4573930468174546E-5</v>
      </c>
      <c r="BB59" s="5">
        <f t="shared" si="155"/>
        <v>4.7873242529814192E-6</v>
      </c>
      <c r="BC59" s="5">
        <f t="shared" si="156"/>
        <v>1.2580531273005177E-6</v>
      </c>
      <c r="BD59" s="5">
        <f t="shared" si="157"/>
        <v>8.8046944310596375E-4</v>
      </c>
      <c r="BE59" s="5">
        <f t="shared" si="158"/>
        <v>6.8681214859653251E-4</v>
      </c>
      <c r="BF59" s="5">
        <f t="shared" si="159"/>
        <v>2.6787467251320352E-4</v>
      </c>
      <c r="BG59" s="5">
        <f t="shared" si="160"/>
        <v>6.9652078151391368E-5</v>
      </c>
      <c r="BH59" s="5">
        <f t="shared" si="161"/>
        <v>1.3583064643509001E-5</v>
      </c>
      <c r="BI59" s="5">
        <f t="shared" si="162"/>
        <v>2.1190999609083031E-6</v>
      </c>
      <c r="BJ59" s="8">
        <f t="shared" si="163"/>
        <v>0.22178022724676005</v>
      </c>
      <c r="BK59" s="8">
        <f t="shared" si="164"/>
        <v>0.28579612157489076</v>
      </c>
      <c r="BL59" s="8">
        <f t="shared" si="165"/>
        <v>0.44545011658724459</v>
      </c>
      <c r="BM59" s="8">
        <f t="shared" si="166"/>
        <v>0.34829933861170947</v>
      </c>
      <c r="BN59" s="8">
        <f t="shared" si="167"/>
        <v>0.65125328039325225</v>
      </c>
    </row>
    <row r="60" spans="1:66" x14ac:dyDescent="0.25">
      <c r="A60" t="s">
        <v>27</v>
      </c>
      <c r="B60" t="s">
        <v>299</v>
      </c>
      <c r="C60" t="s">
        <v>328</v>
      </c>
      <c r="D60" s="11">
        <v>44230</v>
      </c>
      <c r="E60">
        <f>VLOOKUP(A60,home!$A$2:$E$405,3,FALSE)</f>
        <v>1.2700296735904999</v>
      </c>
      <c r="F60">
        <f>VLOOKUP(B60,home!$B$2:$E$405,3,FALSE)</f>
        <v>1.07</v>
      </c>
      <c r="G60">
        <f>VLOOKUP(C60,away!$B$2:$E$405,4,FALSE)</f>
        <v>0.88</v>
      </c>
      <c r="H60">
        <f>VLOOKUP(A60,away!$A$2:$E$405,3,FALSE)</f>
        <v>1.07418397626113</v>
      </c>
      <c r="I60">
        <f>VLOOKUP(C60,away!$B$2:$E$405,3,FALSE)</f>
        <v>0.74</v>
      </c>
      <c r="J60">
        <f>VLOOKUP(B60,home!$B$2:$E$405,4,FALSE)</f>
        <v>0.55000000000000004</v>
      </c>
      <c r="K60" s="3">
        <f t="shared" si="112"/>
        <v>1.1958599406528148</v>
      </c>
      <c r="L60" s="3">
        <f t="shared" si="113"/>
        <v>0.43719287833827997</v>
      </c>
      <c r="M60" s="5">
        <f t="shared" si="114"/>
        <v>0.19533234867652638</v>
      </c>
      <c r="N60" s="5">
        <f t="shared" si="115"/>
        <v>0.23359013089588573</v>
      </c>
      <c r="O60" s="5">
        <f t="shared" si="116"/>
        <v>8.5397911750467084E-2</v>
      </c>
      <c r="P60" s="5">
        <f t="shared" si="117"/>
        <v>0.10212394167778786</v>
      </c>
      <c r="Q60" s="5">
        <f t="shared" si="118"/>
        <v>0.13967054003511858</v>
      </c>
      <c r="R60" s="5">
        <f t="shared" si="119"/>
        <v>1.8667679421132559E-2</v>
      </c>
      <c r="S60" s="5">
        <f t="shared" si="120"/>
        <v>1.3348146805267918E-2</v>
      </c>
      <c r="T60" s="5">
        <f t="shared" si="121"/>
        <v>6.1062965417015468E-2</v>
      </c>
      <c r="U60" s="5">
        <f t="shared" si="122"/>
        <v>2.2323930004681351E-2</v>
      </c>
      <c r="V60" s="5">
        <f t="shared" si="123"/>
        <v>7.7541082904988129E-4</v>
      </c>
      <c r="W60" s="5">
        <f t="shared" si="124"/>
        <v>5.5675467905781179E-2</v>
      </c>
      <c r="X60" s="5">
        <f t="shared" si="125"/>
        <v>2.4340918066559001E-2</v>
      </c>
      <c r="Y60" s="5">
        <f t="shared" si="126"/>
        <v>5.3208380154575845E-3</v>
      </c>
      <c r="Z60" s="5">
        <f t="shared" si="127"/>
        <v>2.720458832673741E-3</v>
      </c>
      <c r="AA60" s="5">
        <f t="shared" si="128"/>
        <v>3.2532877381896454E-3</v>
      </c>
      <c r="AB60" s="5">
        <f t="shared" si="129"/>
        <v>1.9452382407589999E-3</v>
      </c>
      <c r="AC60" s="5">
        <f t="shared" si="130"/>
        <v>2.5337588352221629E-5</v>
      </c>
      <c r="AD60" s="5">
        <f t="shared" si="131"/>
        <v>1.6645015436406289E-2</v>
      </c>
      <c r="AE60" s="5">
        <f t="shared" si="132"/>
        <v>7.2770822086275673E-3</v>
      </c>
      <c r="AF60" s="5">
        <f t="shared" si="133"/>
        <v>1.5907442583470866E-3</v>
      </c>
      <c r="AG60" s="5">
        <f t="shared" si="134"/>
        <v>2.3182068700228518E-4</v>
      </c>
      <c r="AH60" s="5">
        <f t="shared" si="135"/>
        <v>2.973413068643574E-4</v>
      </c>
      <c r="AI60" s="5">
        <f t="shared" si="136"/>
        <v>3.5557855758044081E-4</v>
      </c>
      <c r="AJ60" s="5">
        <f t="shared" si="137"/>
        <v>2.1261107638277974E-4</v>
      </c>
      <c r="AK60" s="5">
        <f t="shared" si="138"/>
        <v>8.4751023061747365E-5</v>
      </c>
      <c r="AL60" s="5">
        <f t="shared" si="139"/>
        <v>5.2988138680974849E-7</v>
      </c>
      <c r="AM60" s="5">
        <f t="shared" si="140"/>
        <v>3.9810214343892012E-3</v>
      </c>
      <c r="AN60" s="5">
        <f t="shared" si="141"/>
        <v>1.7404742196270031E-3</v>
      </c>
      <c r="AO60" s="5">
        <f t="shared" si="142"/>
        <v>3.8046146687615049E-4</v>
      </c>
      <c r="AP60" s="5">
        <f t="shared" si="143"/>
        <v>5.5445014600129491E-5</v>
      </c>
      <c r="AQ60" s="5">
        <f t="shared" si="144"/>
        <v>6.0600413806346405E-6</v>
      </c>
      <c r="AR60" s="5">
        <f t="shared" si="145"/>
        <v>2.5999100359378837E-5</v>
      </c>
      <c r="AS60" s="5">
        <f t="shared" si="146"/>
        <v>3.1091282612793347E-5</v>
      </c>
      <c r="AT60" s="5">
        <f t="shared" si="147"/>
        <v>1.8590409690077477E-5</v>
      </c>
      <c r="AU60" s="5">
        <f t="shared" si="148"/>
        <v>7.4105087428958553E-6</v>
      </c>
      <c r="AV60" s="5">
        <f t="shared" si="149"/>
        <v>2.21548263637165E-6</v>
      </c>
      <c r="AW60" s="5">
        <f t="shared" si="150"/>
        <v>7.6953709649434946E-9</v>
      </c>
      <c r="AX60" s="5">
        <f t="shared" si="151"/>
        <v>7.9345734271104272E-4</v>
      </c>
      <c r="AY60" s="5">
        <f t="shared" si="152"/>
        <v>3.4689389949848386E-4</v>
      </c>
      <c r="AZ60" s="5">
        <f t="shared" si="153"/>
        <v>7.5829771199866075E-5</v>
      </c>
      <c r="BA60" s="5">
        <f t="shared" si="154"/>
        <v>1.1050745311534222E-5</v>
      </c>
      <c r="BB60" s="5">
        <f t="shared" si="155"/>
        <v>1.2078267876332244E-6</v>
      </c>
      <c r="BC60" s="5">
        <f t="shared" si="156"/>
        <v>1.0561065396388956E-7</v>
      </c>
      <c r="BD60" s="5">
        <f t="shared" si="157"/>
        <v>1.8944369200537742E-6</v>
      </c>
      <c r="BE60" s="5">
        <f t="shared" si="158"/>
        <v>2.2654812227860076E-6</v>
      </c>
      <c r="BF60" s="5">
        <f t="shared" si="159"/>
        <v>1.3545991203154708E-6</v>
      </c>
      <c r="BG60" s="5">
        <f t="shared" si="160"/>
        <v>5.3997027454293803E-7</v>
      </c>
      <c r="BH60" s="5">
        <f t="shared" si="161"/>
        <v>1.6143220511730047E-7</v>
      </c>
      <c r="BI60" s="5">
        <f t="shared" si="162"/>
        <v>3.8610061446205584E-8</v>
      </c>
      <c r="BJ60" s="8">
        <f t="shared" si="163"/>
        <v>0.55279753029923639</v>
      </c>
      <c r="BK60" s="8">
        <f t="shared" si="164"/>
        <v>0.31195260935786956</v>
      </c>
      <c r="BL60" s="8">
        <f t="shared" si="165"/>
        <v>0.13262989043296478</v>
      </c>
      <c r="BM60" s="8">
        <f t="shared" si="166"/>
        <v>0.22497105026169875</v>
      </c>
      <c r="BN60" s="8">
        <f t="shared" si="167"/>
        <v>0.77478255245691818</v>
      </c>
    </row>
    <row r="61" spans="1:66" x14ac:dyDescent="0.25">
      <c r="A61" t="s">
        <v>27</v>
      </c>
      <c r="B61" t="s">
        <v>30</v>
      </c>
      <c r="C61" t="s">
        <v>297</v>
      </c>
      <c r="D61" s="11">
        <v>44230</v>
      </c>
      <c r="E61">
        <f>VLOOKUP(A61,home!$A$2:$E$405,3,FALSE)</f>
        <v>1.2700296735904999</v>
      </c>
      <c r="F61">
        <f>VLOOKUP(B61,home!$B$2:$E$405,3,FALSE)</f>
        <v>0.93</v>
      </c>
      <c r="G61">
        <f>VLOOKUP(C61,away!$B$2:$E$405,4,FALSE)</f>
        <v>0.93</v>
      </c>
      <c r="H61">
        <f>VLOOKUP(A61,away!$A$2:$E$405,3,FALSE)</f>
        <v>1.07418397626113</v>
      </c>
      <c r="I61">
        <f>VLOOKUP(C61,away!$B$2:$E$405,3,FALSE)</f>
        <v>0.83</v>
      </c>
      <c r="J61">
        <f>VLOOKUP(B61,home!$B$2:$E$405,4,FALSE)</f>
        <v>1.1000000000000001</v>
      </c>
      <c r="K61" s="3">
        <f t="shared" si="112"/>
        <v>1.0984486646884235</v>
      </c>
      <c r="L61" s="3">
        <f t="shared" si="113"/>
        <v>0.98072997032641174</v>
      </c>
      <c r="M61" s="5">
        <f t="shared" si="114"/>
        <v>0.12503286765349836</v>
      </c>
      <c r="N61" s="5">
        <f t="shared" si="115"/>
        <v>0.13734218651614963</v>
      </c>
      <c r="O61" s="5">
        <f t="shared" si="116"/>
        <v>0.1226234805836416</v>
      </c>
      <c r="P61" s="5">
        <f t="shared" si="117"/>
        <v>0.13469559850654794</v>
      </c>
      <c r="Q61" s="5">
        <f t="shared" si="118"/>
        <v>7.543167069202647E-2</v>
      </c>
      <c r="R61" s="5">
        <f t="shared" si="119"/>
        <v>6.0130261237058072E-2</v>
      </c>
      <c r="S61" s="5">
        <f t="shared" si="120"/>
        <v>3.6276269987097126E-2</v>
      </c>
      <c r="T61" s="5">
        <f t="shared" si="121"/>
        <v>7.3978100159462795E-2</v>
      </c>
      <c r="U61" s="5">
        <f t="shared" si="122"/>
        <v>6.6050005163212508E-2</v>
      </c>
      <c r="V61" s="5">
        <f t="shared" si="123"/>
        <v>4.3421950556751659E-3</v>
      </c>
      <c r="W61" s="5">
        <f t="shared" si="124"/>
        <v>2.7619272648957797E-2</v>
      </c>
      <c r="X61" s="5">
        <f t="shared" si="125"/>
        <v>2.7087048445449458E-2</v>
      </c>
      <c r="Y61" s="5">
        <f t="shared" si="126"/>
        <v>1.328254010906786E-2</v>
      </c>
      <c r="Z61" s="5">
        <f t="shared" si="127"/>
        <v>1.9657183106246454E-2</v>
      </c>
      <c r="AA61" s="5">
        <f t="shared" si="128"/>
        <v>2.1592406534592254E-2</v>
      </c>
      <c r="AB61" s="5">
        <f t="shared" si="129"/>
        <v>1.1859075062666223E-2</v>
      </c>
      <c r="AC61" s="5">
        <f t="shared" si="130"/>
        <v>2.923604073236534E-4</v>
      </c>
      <c r="AD61" s="5">
        <f t="shared" si="131"/>
        <v>7.584588290228296E-3</v>
      </c>
      <c r="AE61" s="5">
        <f t="shared" si="132"/>
        <v>7.4384330488136471E-3</v>
      </c>
      <c r="AF61" s="5">
        <f t="shared" si="133"/>
        <v>3.6475471116190037E-3</v>
      </c>
      <c r="AG61" s="5">
        <f t="shared" si="134"/>
        <v>1.1924195901807651E-3</v>
      </c>
      <c r="AH61" s="5">
        <f t="shared" si="135"/>
        <v>4.819597151122481E-3</v>
      </c>
      <c r="AI61" s="5">
        <f t="shared" si="136"/>
        <v>5.294080054986619E-3</v>
      </c>
      <c r="AJ61" s="5">
        <f t="shared" si="137"/>
        <v>2.9076375835768334E-3</v>
      </c>
      <c r="AK61" s="5">
        <f t="shared" si="138"/>
        <v>1.0646302070259491E-3</v>
      </c>
      <c r="AL61" s="5">
        <f t="shared" si="139"/>
        <v>1.2598178633544548E-5</v>
      </c>
      <c r="AM61" s="5">
        <f t="shared" si="140"/>
        <v>1.6662561759225455E-3</v>
      </c>
      <c r="AN61" s="5">
        <f t="shared" si="141"/>
        <v>1.6341473699687183E-3</v>
      </c>
      <c r="AO61" s="5">
        <f t="shared" si="142"/>
        <v>8.013286508292024E-4</v>
      </c>
      <c r="AP61" s="5">
        <f t="shared" si="143"/>
        <v>2.6196234131647576E-4</v>
      </c>
      <c r="AQ61" s="5">
        <f t="shared" si="144"/>
        <v>6.4228579806486144E-5</v>
      </c>
      <c r="AR61" s="5">
        <f t="shared" si="145"/>
        <v>9.4534467420112199E-4</v>
      </c>
      <c r="AS61" s="5">
        <f t="shared" si="146"/>
        <v>1.0384125950465351E-3</v>
      </c>
      <c r="AT61" s="5">
        <f t="shared" si="147"/>
        <v>5.7032146421225353E-4</v>
      </c>
      <c r="AU61" s="5">
        <f t="shared" si="148"/>
        <v>2.0882295026903216E-4</v>
      </c>
      <c r="AV61" s="5">
        <f t="shared" si="149"/>
        <v>5.7345322719828854E-5</v>
      </c>
      <c r="AW61" s="5">
        <f t="shared" si="150"/>
        <v>3.7699403075720595E-7</v>
      </c>
      <c r="AX61" s="5">
        <f t="shared" si="151"/>
        <v>3.0504947857849302E-4</v>
      </c>
      <c r="AY61" s="5">
        <f t="shared" si="152"/>
        <v>2.9917116607437288E-4</v>
      </c>
      <c r="AZ61" s="5">
        <f t="shared" si="153"/>
        <v>1.4670306441331884E-4</v>
      </c>
      <c r="BA61" s="5">
        <f t="shared" si="154"/>
        <v>4.7958697336289289E-5</v>
      </c>
      <c r="BB61" s="5">
        <f t="shared" si="155"/>
        <v>1.1758632953878089E-5</v>
      </c>
      <c r="BC61" s="5">
        <f t="shared" si="156"/>
        <v>2.3064087495872051E-6</v>
      </c>
      <c r="BD61" s="5">
        <f t="shared" si="157"/>
        <v>1.545213090462496E-4</v>
      </c>
      <c r="BE61" s="5">
        <f t="shared" si="158"/>
        <v>1.6973372558776008E-4</v>
      </c>
      <c r="BF61" s="5">
        <f t="shared" si="159"/>
        <v>9.3221892112233161E-5</v>
      </c>
      <c r="BG61" s="5">
        <f t="shared" si="160"/>
        <v>3.413315430347027E-5</v>
      </c>
      <c r="BH61" s="5">
        <f t="shared" si="161"/>
        <v>9.373379441562707E-6</v>
      </c>
      <c r="BI61" s="5">
        <f t="shared" si="162"/>
        <v>2.0592352262404962E-6</v>
      </c>
      <c r="BJ61" s="8">
        <f t="shared" si="163"/>
        <v>0.37984467717790515</v>
      </c>
      <c r="BK61" s="8">
        <f t="shared" si="164"/>
        <v>0.30095106095485014</v>
      </c>
      <c r="BL61" s="8">
        <f t="shared" si="165"/>
        <v>0.29962446328004877</v>
      </c>
      <c r="BM61" s="8">
        <f t="shared" si="166"/>
        <v>0.34452252515808485</v>
      </c>
      <c r="BN61" s="8">
        <f t="shared" si="167"/>
        <v>0.6552560651889221</v>
      </c>
    </row>
    <row r="62" spans="1:66" x14ac:dyDescent="0.25">
      <c r="A62" t="s">
        <v>37</v>
      </c>
      <c r="B62" t="s">
        <v>226</v>
      </c>
      <c r="C62" t="s">
        <v>231</v>
      </c>
      <c r="D62" s="11">
        <v>44230</v>
      </c>
      <c r="E62">
        <f>VLOOKUP(A62,home!$A$2:$E$405,3,FALSE)</f>
        <v>1.58536585365854</v>
      </c>
      <c r="F62">
        <f>VLOOKUP(B62,home!$B$2:$E$405,3,FALSE)</f>
        <v>1.21</v>
      </c>
      <c r="G62">
        <f>VLOOKUP(C62,away!$B$2:$E$405,4,FALSE)</f>
        <v>0.73</v>
      </c>
      <c r="H62">
        <f>VLOOKUP(A62,away!$A$2:$E$405,3,FALSE)</f>
        <v>1.27642276422764</v>
      </c>
      <c r="I62">
        <f>VLOOKUP(C62,away!$B$2:$E$405,3,FALSE)</f>
        <v>0.97</v>
      </c>
      <c r="J62">
        <f>VLOOKUP(B62,home!$B$2:$E$405,4,FALSE)</f>
        <v>1.04</v>
      </c>
      <c r="K62" s="3">
        <f t="shared" si="112"/>
        <v>1.4003536585365883</v>
      </c>
      <c r="L62" s="3">
        <f t="shared" si="113"/>
        <v>1.2876552845528433</v>
      </c>
      <c r="M62" s="5">
        <f t="shared" si="114"/>
        <v>6.8016228824999775E-2</v>
      </c>
      <c r="N62" s="5">
        <f t="shared" si="115"/>
        <v>9.5246774874950188E-2</v>
      </c>
      <c r="O62" s="5">
        <f t="shared" si="116"/>
        <v>8.7581456481866368E-2</v>
      </c>
      <c r="P62" s="5">
        <f t="shared" si="117"/>
        <v>0.12264501300434458</v>
      </c>
      <c r="Q62" s="5">
        <f t="shared" si="118"/>
        <v>6.6689584829973655E-2</v>
      </c>
      <c r="R62" s="5">
        <f t="shared" si="119"/>
        <v>5.6387362633855069E-2</v>
      </c>
      <c r="S62" s="5">
        <f t="shared" si="120"/>
        <v>5.5287537528496265E-2</v>
      </c>
      <c r="T62" s="5">
        <f t="shared" si="121"/>
        <v>8.5873196330950696E-2</v>
      </c>
      <c r="U62" s="5">
        <f t="shared" si="122"/>
        <v>7.8962249559548267E-2</v>
      </c>
      <c r="V62" s="5">
        <f t="shared" si="123"/>
        <v>1.1076998135918593E-2</v>
      </c>
      <c r="W62" s="5">
        <f t="shared" si="124"/>
        <v>3.112966803431326E-2</v>
      </c>
      <c r="X62" s="5">
        <f t="shared" si="125"/>
        <v>4.0084281550759188E-2</v>
      </c>
      <c r="Y62" s="5">
        <f t="shared" si="126"/>
        <v>2.5807368483169561E-2</v>
      </c>
      <c r="Z62" s="5">
        <f t="shared" si="127"/>
        <v>2.4202495159160335E-2</v>
      </c>
      <c r="AA62" s="5">
        <f t="shared" si="128"/>
        <v>3.389205264184425E-2</v>
      </c>
      <c r="AB62" s="5">
        <f t="shared" si="129"/>
        <v>2.373042995616062E-2</v>
      </c>
      <c r="AC62" s="5">
        <f t="shared" si="130"/>
        <v>1.2483588511686735E-3</v>
      </c>
      <c r="AD62" s="5">
        <f t="shared" si="131"/>
        <v>1.0898136130220016E-2</v>
      </c>
      <c r="AE62" s="5">
        <f t="shared" si="132"/>
        <v>1.4033042579854074E-2</v>
      </c>
      <c r="AF62" s="5">
        <f t="shared" si="133"/>
        <v>9.0348607181520851E-3</v>
      </c>
      <c r="AG62" s="5">
        <f t="shared" si="134"/>
        <v>3.8779287163091427E-3</v>
      </c>
      <c r="AH62" s="5">
        <f t="shared" si="135"/>
        <v>7.7911176977643569E-3</v>
      </c>
      <c r="AI62" s="5">
        <f t="shared" si="136"/>
        <v>1.091032017215348E-2</v>
      </c>
      <c r="AJ62" s="5">
        <f t="shared" si="137"/>
        <v>7.6391533844403338E-3</v>
      </c>
      <c r="AK62" s="5">
        <f t="shared" si="138"/>
        <v>3.5658387966743944E-3</v>
      </c>
      <c r="AL62" s="5">
        <f t="shared" si="139"/>
        <v>9.0040268436285677E-5</v>
      </c>
      <c r="AM62" s="5">
        <f t="shared" si="140"/>
        <v>3.0522489602366719E-3</v>
      </c>
      <c r="AN62" s="5">
        <f t="shared" si="141"/>
        <v>3.9302445034196708E-3</v>
      </c>
      <c r="AO62" s="5">
        <f t="shared" si="142"/>
        <v>2.5304000522065532E-3</v>
      </c>
      <c r="AP62" s="5">
        <f t="shared" si="143"/>
        <v>1.0860943330855196E-3</v>
      </c>
      <c r="AQ62" s="5">
        <f t="shared" si="144"/>
        <v>3.4962877688011644E-4</v>
      </c>
      <c r="AR62" s="5">
        <f t="shared" si="145"/>
        <v>2.0064547752198887E-3</v>
      </c>
      <c r="AS62" s="5">
        <f t="shared" si="146"/>
        <v>2.8097462851673794E-3</v>
      </c>
      <c r="AT62" s="5">
        <f t="shared" si="147"/>
        <v>1.9673192449968643E-3</v>
      </c>
      <c r="AU62" s="5">
        <f t="shared" si="148"/>
        <v>9.1831423408026596E-4</v>
      </c>
      <c r="AV62" s="5">
        <f t="shared" si="149"/>
        <v>3.2149117434513135E-4</v>
      </c>
      <c r="AW62" s="5">
        <f t="shared" si="150"/>
        <v>4.5099489424369789E-6</v>
      </c>
      <c r="AX62" s="5">
        <f t="shared" si="151"/>
        <v>7.1237133303865443E-4</v>
      </c>
      <c r="AY62" s="5">
        <f t="shared" si="152"/>
        <v>9.1728871155117675E-4</v>
      </c>
      <c r="AZ62" s="5">
        <f t="shared" si="153"/>
        <v>5.9057582844477088E-4</v>
      </c>
      <c r="BA62" s="5">
        <f t="shared" si="154"/>
        <v>2.5348602880869423E-4</v>
      </c>
      <c r="BB62" s="5">
        <f t="shared" si="155"/>
        <v>8.160065613895738E-5</v>
      </c>
      <c r="BC62" s="5">
        <f t="shared" si="156"/>
        <v>2.101470322006155E-5</v>
      </c>
      <c r="BD62" s="5">
        <f t="shared" si="157"/>
        <v>4.3060368242136231E-4</v>
      </c>
      <c r="BE62" s="5">
        <f t="shared" si="158"/>
        <v>6.0299744205808195E-4</v>
      </c>
      <c r="BF62" s="5">
        <f t="shared" si="159"/>
        <v>4.2220483703711982E-4</v>
      </c>
      <c r="BG62" s="5">
        <f t="shared" si="160"/>
        <v>1.9707869606559161E-4</v>
      </c>
      <c r="BH62" s="5">
        <f t="shared" si="161"/>
        <v>6.8994968263767895E-5</v>
      </c>
      <c r="BI62" s="5">
        <f t="shared" si="162"/>
        <v>1.9323471245756614E-5</v>
      </c>
      <c r="BJ62" s="8">
        <f t="shared" si="163"/>
        <v>0.39619979613568262</v>
      </c>
      <c r="BK62" s="8">
        <f t="shared" si="164"/>
        <v>0.25928146532491536</v>
      </c>
      <c r="BL62" s="8">
        <f t="shared" si="165"/>
        <v>0.32022451013520847</v>
      </c>
      <c r="BM62" s="8">
        <f t="shared" si="166"/>
        <v>0.50242906734236825</v>
      </c>
      <c r="BN62" s="8">
        <f t="shared" si="167"/>
        <v>0.49656642064998963</v>
      </c>
    </row>
    <row r="63" spans="1:66" x14ac:dyDescent="0.25">
      <c r="A63" t="s">
        <v>40</v>
      </c>
      <c r="B63" t="s">
        <v>236</v>
      </c>
      <c r="C63" t="s">
        <v>41</v>
      </c>
      <c r="D63" s="11">
        <v>44230</v>
      </c>
      <c r="E63">
        <f>VLOOKUP(A63,home!$A$2:$E$405,3,FALSE)</f>
        <v>1.47142857142857</v>
      </c>
      <c r="F63">
        <f>VLOOKUP(B63,home!$B$2:$E$405,3,FALSE)</f>
        <v>1.24</v>
      </c>
      <c r="G63">
        <f>VLOOKUP(C63,away!$B$2:$E$405,4,FALSE)</f>
        <v>1.23</v>
      </c>
      <c r="H63">
        <f>VLOOKUP(A63,away!$A$2:$E$405,3,FALSE)</f>
        <v>1.1771428571428599</v>
      </c>
      <c r="I63">
        <f>VLOOKUP(C63,away!$B$2:$E$405,3,FALSE)</f>
        <v>0.51</v>
      </c>
      <c r="J63">
        <f>VLOOKUP(B63,home!$B$2:$E$405,4,FALSE)</f>
        <v>0.75</v>
      </c>
      <c r="K63" s="3">
        <f t="shared" si="112"/>
        <v>2.2442228571428546</v>
      </c>
      <c r="L63" s="3">
        <f t="shared" si="113"/>
        <v>0.45025714285714397</v>
      </c>
      <c r="M63" s="5">
        <f t="shared" si="114"/>
        <v>6.757751294606025E-2</v>
      </c>
      <c r="N63" s="5">
        <f t="shared" si="115"/>
        <v>0.15165899918241557</v>
      </c>
      <c r="O63" s="5">
        <f t="shared" si="116"/>
        <v>3.0427257900484748E-2</v>
      </c>
      <c r="P63" s="5">
        <f t="shared" si="117"/>
        <v>6.8285547660448379E-2</v>
      </c>
      <c r="Q63" s="5">
        <f t="shared" si="118"/>
        <v>0.17017829622829328</v>
      </c>
      <c r="R63" s="5">
        <f t="shared" si="119"/>
        <v>6.8500451036248603E-3</v>
      </c>
      <c r="S63" s="5">
        <f t="shared" si="120"/>
        <v>1.7250250179409763E-2</v>
      </c>
      <c r="T63" s="5">
        <f t="shared" si="121"/>
        <v>7.6623993436048018E-2</v>
      </c>
      <c r="U63" s="5">
        <f t="shared" si="122"/>
        <v>1.5373027794014405E-2</v>
      </c>
      <c r="V63" s="5">
        <f t="shared" si="123"/>
        <v>1.936776384510179E-3</v>
      </c>
      <c r="W63" s="5">
        <f t="shared" si="124"/>
        <v>0.12730600739505449</v>
      </c>
      <c r="X63" s="5">
        <f t="shared" si="125"/>
        <v>5.732043915824768E-2</v>
      </c>
      <c r="Y63" s="5">
        <f t="shared" si="126"/>
        <v>1.2904468581354675E-2</v>
      </c>
      <c r="Z63" s="5">
        <f t="shared" si="127"/>
        <v>1.0280939122668993E-3</v>
      </c>
      <c r="AA63" s="5">
        <f t="shared" si="128"/>
        <v>2.3072718571987959E-3</v>
      </c>
      <c r="AB63" s="5">
        <f t="shared" si="129"/>
        <v>2.5890161197839913E-3</v>
      </c>
      <c r="AC63" s="5">
        <f t="shared" si="130"/>
        <v>1.2231679439881181E-4</v>
      </c>
      <c r="AD63" s="5">
        <f t="shared" si="131"/>
        <v>7.1425762911894661E-2</v>
      </c>
      <c r="AE63" s="5">
        <f t="shared" si="132"/>
        <v>3.2159959935101456E-2</v>
      </c>
      <c r="AF63" s="5">
        <f t="shared" si="133"/>
        <v>7.2401258373894989E-3</v>
      </c>
      <c r="AG63" s="5">
        <f t="shared" si="134"/>
        <v>1.0866394578230606E-3</v>
      </c>
      <c r="AH63" s="5">
        <f t="shared" si="135"/>
        <v>1.1572665688152931E-4</v>
      </c>
      <c r="AI63" s="5">
        <f t="shared" si="136"/>
        <v>2.5971640855425651E-4</v>
      </c>
      <c r="AJ63" s="5">
        <f t="shared" si="137"/>
        <v>2.9143075022625728E-4</v>
      </c>
      <c r="AK63" s="5">
        <f t="shared" si="138"/>
        <v>2.1801185031068558E-4</v>
      </c>
      <c r="AL63" s="5">
        <f t="shared" si="139"/>
        <v>4.9439341162260255E-6</v>
      </c>
      <c r="AM63" s="5">
        <f t="shared" si="140"/>
        <v>3.2059065943148064E-2</v>
      </c>
      <c r="AN63" s="5">
        <f t="shared" si="141"/>
        <v>1.4434823434230618E-2</v>
      </c>
      <c r="AO63" s="5">
        <f t="shared" si="142"/>
        <v>3.2496911785720116E-3</v>
      </c>
      <c r="AP63" s="5">
        <f t="shared" si="143"/>
        <v>4.8773222174396618E-4</v>
      </c>
      <c r="AQ63" s="5">
        <f t="shared" si="144"/>
        <v>5.4901229160451291E-5</v>
      </c>
      <c r="AR63" s="5">
        <f t="shared" si="145"/>
        <v>1.0421350775977291E-5</v>
      </c>
      <c r="AS63" s="5">
        <f t="shared" si="146"/>
        <v>2.3387833613751661E-5</v>
      </c>
      <c r="AT63" s="5">
        <f t="shared" si="147"/>
        <v>2.6243755387517724E-5</v>
      </c>
      <c r="AU63" s="5">
        <f t="shared" si="148"/>
        <v>1.963227856597774E-5</v>
      </c>
      <c r="AV63" s="5">
        <f t="shared" si="149"/>
        <v>1.101480207389075E-5</v>
      </c>
      <c r="AW63" s="5">
        <f t="shared" si="150"/>
        <v>1.3877037641909129E-7</v>
      </c>
      <c r="AX63" s="5">
        <f t="shared" si="151"/>
        <v>1.1991281428043819E-2</v>
      </c>
      <c r="AY63" s="5">
        <f t="shared" si="152"/>
        <v>5.3991601149869436E-3</v>
      </c>
      <c r="AZ63" s="5">
        <f t="shared" si="153"/>
        <v>1.2155052036011348E-3</v>
      </c>
      <c r="BA63" s="5">
        <f t="shared" si="154"/>
        <v>1.8242996670047931E-4</v>
      </c>
      <c r="BB63" s="5">
        <f t="shared" si="155"/>
        <v>2.053509889452043E-5</v>
      </c>
      <c r="BC63" s="5">
        <f t="shared" si="156"/>
        <v>1.8492149913071338E-6</v>
      </c>
      <c r="BD63" s="5">
        <f t="shared" si="157"/>
        <v>7.8204793751726854E-7</v>
      </c>
      <c r="BE63" s="5">
        <f t="shared" si="158"/>
        <v>1.7550898567576811E-6</v>
      </c>
      <c r="BF63" s="5">
        <f t="shared" si="159"/>
        <v>1.9694063864375834E-6</v>
      </c>
      <c r="BG63" s="5">
        <f t="shared" si="160"/>
        <v>1.4732622758154462E-6</v>
      </c>
      <c r="BH63" s="5">
        <f t="shared" si="161"/>
        <v>8.265822184878314E-7</v>
      </c>
      <c r="BI63" s="5">
        <f t="shared" si="162"/>
        <v>3.7100694160764794E-7</v>
      </c>
      <c r="BJ63" s="8">
        <f t="shared" si="163"/>
        <v>0.77700166715769581</v>
      </c>
      <c r="BK63" s="8">
        <f t="shared" si="164"/>
        <v>0.16057650801393056</v>
      </c>
      <c r="BL63" s="8">
        <f t="shared" si="165"/>
        <v>5.8529381857113275E-2</v>
      </c>
      <c r="BM63" s="8">
        <f t="shared" si="166"/>
        <v>0.49675897057506896</v>
      </c>
      <c r="BN63" s="8">
        <f t="shared" si="167"/>
        <v>0.49497765902132712</v>
      </c>
    </row>
    <row r="64" spans="1:66" x14ac:dyDescent="0.25">
      <c r="A64" t="s">
        <v>40</v>
      </c>
      <c r="B64" t="s">
        <v>318</v>
      </c>
      <c r="C64" t="s">
        <v>320</v>
      </c>
      <c r="D64" s="11">
        <v>44230</v>
      </c>
      <c r="E64">
        <f>VLOOKUP(A64,home!$A$2:$E$405,3,FALSE)</f>
        <v>1.47142857142857</v>
      </c>
      <c r="F64">
        <f>VLOOKUP(B64,home!$B$2:$E$405,3,FALSE)</f>
        <v>0.88</v>
      </c>
      <c r="G64">
        <f>VLOOKUP(C64,away!$B$2:$E$405,4,FALSE)</f>
        <v>1.02</v>
      </c>
      <c r="H64">
        <f>VLOOKUP(A64,away!$A$2:$E$405,3,FALSE)</f>
        <v>1.1771428571428599</v>
      </c>
      <c r="I64">
        <f>VLOOKUP(C64,away!$B$2:$E$405,3,FALSE)</f>
        <v>1.44</v>
      </c>
      <c r="J64">
        <f>VLOOKUP(B64,home!$B$2:$E$405,4,FALSE)</f>
        <v>0.95</v>
      </c>
      <c r="K64" s="3">
        <f t="shared" si="112"/>
        <v>1.3207542857142844</v>
      </c>
      <c r="L64" s="3">
        <f t="shared" si="113"/>
        <v>1.6103314285714323</v>
      </c>
      <c r="M64" s="5">
        <f t="shared" si="114"/>
        <v>5.3339095678241716E-2</v>
      </c>
      <c r="N64" s="5">
        <f t="shared" si="115"/>
        <v>7.0447839213162014E-2</v>
      </c>
      <c r="O64" s="5">
        <f t="shared" si="116"/>
        <v>8.5893622142251297E-2</v>
      </c>
      <c r="P64" s="5">
        <f t="shared" si="117"/>
        <v>0.11344436955990175</v>
      </c>
      <c r="Q64" s="5">
        <f t="shared" si="118"/>
        <v>4.6522142780047279E-2</v>
      </c>
      <c r="R64" s="5">
        <f t="shared" si="119"/>
        <v>6.9158599624753167E-2</v>
      </c>
      <c r="S64" s="5">
        <f t="shared" si="120"/>
        <v>6.0319849920578011E-2</v>
      </c>
      <c r="T64" s="5">
        <f t="shared" si="121"/>
        <v>7.4916068643197692E-2</v>
      </c>
      <c r="U64" s="5">
        <f t="shared" si="122"/>
        <v>9.1341516848391049E-2</v>
      </c>
      <c r="V64" s="5">
        <f t="shared" si="123"/>
        <v>1.4254600181006032E-2</v>
      </c>
      <c r="W64" s="5">
        <f t="shared" si="124"/>
        <v>2.0481439819119762E-2</v>
      </c>
      <c r="X64" s="5">
        <f t="shared" si="125"/>
        <v>3.2981906243122951E-2</v>
      </c>
      <c r="Y64" s="5">
        <f t="shared" si="126"/>
        <v>2.655590009874861E-2</v>
      </c>
      <c r="Z64" s="5">
        <f t="shared" si="127"/>
        <v>3.7122755510576172E-2</v>
      </c>
      <c r="AA64" s="5">
        <f t="shared" si="128"/>
        <v>4.9030038438117041E-2</v>
      </c>
      <c r="AB64" s="5">
        <f t="shared" si="129"/>
        <v>3.2378316697939599E-2</v>
      </c>
      <c r="AC64" s="5">
        <f t="shared" si="130"/>
        <v>1.8948391774131024E-3</v>
      </c>
      <c r="AD64" s="5">
        <f t="shared" si="131"/>
        <v>6.762737354675411E-3</v>
      </c>
      <c r="AE64" s="5">
        <f t="shared" si="132"/>
        <v>1.0890248505407844E-2</v>
      </c>
      <c r="AF64" s="5">
        <f t="shared" si="133"/>
        <v>8.7684547166056604E-3</v>
      </c>
      <c r="AG64" s="5">
        <f t="shared" si="134"/>
        <v>4.7067060700518356E-3</v>
      </c>
      <c r="AH64" s="5">
        <f t="shared" si="135"/>
        <v>1.4944984978463544E-2</v>
      </c>
      <c r="AI64" s="5">
        <f t="shared" si="136"/>
        <v>1.9738652960241326E-2</v>
      </c>
      <c r="AJ64" s="5">
        <f t="shared" si="137"/>
        <v>1.3034955245732843E-2</v>
      </c>
      <c r="AK64" s="5">
        <f t="shared" si="138"/>
        <v>5.7386576682985141E-3</v>
      </c>
      <c r="AL64" s="5">
        <f t="shared" si="139"/>
        <v>1.6120171005202746E-4</v>
      </c>
      <c r="AM64" s="5">
        <f t="shared" si="140"/>
        <v>1.7863828688695238E-3</v>
      </c>
      <c r="AN64" s="5">
        <f t="shared" si="141"/>
        <v>2.8766684772021942E-3</v>
      </c>
      <c r="AO64" s="5">
        <f t="shared" si="142"/>
        <v>2.316194829209708E-3</v>
      </c>
      <c r="AP64" s="5">
        <f t="shared" si="143"/>
        <v>1.2432804427236781E-3</v>
      </c>
      <c r="AQ64" s="5">
        <f t="shared" si="144"/>
        <v>5.0052339286153617E-4</v>
      </c>
      <c r="AR64" s="5">
        <f t="shared" si="145"/>
        <v>4.8132758020695563E-3</v>
      </c>
      <c r="AS64" s="5">
        <f t="shared" si="146"/>
        <v>6.3571546439082256E-3</v>
      </c>
      <c r="AT64" s="5">
        <f t="shared" si="147"/>
        <v>4.1981196204451286E-3</v>
      </c>
      <c r="AU64" s="5">
        <f t="shared" si="148"/>
        <v>1.8482281602147091E-3</v>
      </c>
      <c r="AV64" s="5">
        <f t="shared" si="149"/>
        <v>6.1026381589535138E-4</v>
      </c>
      <c r="AW64" s="5">
        <f t="shared" si="150"/>
        <v>9.5236722584342754E-6</v>
      </c>
      <c r="AX64" s="5">
        <f t="shared" si="151"/>
        <v>3.9322880499766659E-4</v>
      </c>
      <c r="AY64" s="5">
        <f t="shared" si="152"/>
        <v>6.332287033073297E-4</v>
      </c>
      <c r="AZ64" s="5">
        <f t="shared" si="153"/>
        <v>5.0985404120466394E-4</v>
      </c>
      <c r="BA64" s="5">
        <f t="shared" si="154"/>
        <v>2.7367799551200812E-4</v>
      </c>
      <c r="BB64" s="5">
        <f t="shared" si="155"/>
        <v>1.1017806937035461E-4</v>
      </c>
      <c r="BC64" s="5">
        <f t="shared" si="156"/>
        <v>3.548464156928108E-5</v>
      </c>
      <c r="BD64" s="5">
        <f t="shared" si="157"/>
        <v>1.291828216409163E-3</v>
      </c>
      <c r="BE64" s="5">
        <f t="shared" si="158"/>
        <v>1.7061876532290419E-3</v>
      </c>
      <c r="BF64" s="5">
        <f t="shared" si="159"/>
        <v>1.1267273276175274E-3</v>
      </c>
      <c r="BG64" s="5">
        <f t="shared" si="160"/>
        <v>4.960433155940839E-4</v>
      </c>
      <c r="BH64" s="5">
        <f t="shared" si="161"/>
        <v>1.6378783374270252E-4</v>
      </c>
      <c r="BI64" s="5">
        <f t="shared" si="162"/>
        <v>4.3264696672706548E-5</v>
      </c>
      <c r="BJ64" s="8">
        <f t="shared" si="163"/>
        <v>0.31371214571096701</v>
      </c>
      <c r="BK64" s="8">
        <f t="shared" si="164"/>
        <v>0.24404718493049996</v>
      </c>
      <c r="BL64" s="8">
        <f t="shared" si="165"/>
        <v>0.40391422568998658</v>
      </c>
      <c r="BM64" s="8">
        <f t="shared" si="166"/>
        <v>0.55936693781262381</v>
      </c>
      <c r="BN64" s="8">
        <f t="shared" si="167"/>
        <v>0.43880566899835721</v>
      </c>
    </row>
    <row r="65" spans="1:66" x14ac:dyDescent="0.25">
      <c r="A65" t="s">
        <v>69</v>
      </c>
      <c r="B65" t="s">
        <v>75</v>
      </c>
      <c r="C65" t="s">
        <v>78</v>
      </c>
      <c r="D65" s="11">
        <v>44258</v>
      </c>
      <c r="E65">
        <f>VLOOKUP(A65,home!$A$2:$E$405,3,FALSE)</f>
        <v>1.34493670886076</v>
      </c>
      <c r="F65">
        <f>VLOOKUP(B65,home!$B$2:$E$405,3,FALSE)</f>
        <v>0.6</v>
      </c>
      <c r="G65">
        <f>VLOOKUP(C65,away!$B$2:$E$405,4,FALSE)</f>
        <v>0.74</v>
      </c>
      <c r="H65">
        <f>VLOOKUP(A65,away!$A$2:$E$405,3,FALSE)</f>
        <v>1.32911392405063</v>
      </c>
      <c r="I65">
        <f>VLOOKUP(C65,away!$B$2:$E$405,3,FALSE)</f>
        <v>1.39</v>
      </c>
      <c r="J65">
        <f>VLOOKUP(B65,home!$B$2:$E$405,4,FALSE)</f>
        <v>0.85</v>
      </c>
      <c r="K65" s="3">
        <f t="shared" si="112"/>
        <v>0.5971518987341774</v>
      </c>
      <c r="L65" s="3">
        <f t="shared" si="113"/>
        <v>1.5703481012658191</v>
      </c>
      <c r="M65" s="5">
        <f t="shared" si="114"/>
        <v>0.11446341805569028</v>
      </c>
      <c r="N65" s="5">
        <f t="shared" si="115"/>
        <v>6.8352047427559376E-2</v>
      </c>
      <c r="O65" s="5">
        <f t="shared" si="116"/>
        <v>0.17974741120814891</v>
      </c>
      <c r="P65" s="5">
        <f t="shared" si="117"/>
        <v>0.10733650789549908</v>
      </c>
      <c r="Q65" s="5">
        <f t="shared" si="118"/>
        <v>2.0408277451867813E-2</v>
      </c>
      <c r="R65" s="5">
        <f t="shared" si="119"/>
        <v>0.14113300294908154</v>
      </c>
      <c r="S65" s="5">
        <f t="shared" si="120"/>
        <v>2.5163336293162076E-2</v>
      </c>
      <c r="T65" s="5">
        <f t="shared" si="121"/>
        <v>3.2048099746646644E-2</v>
      </c>
      <c r="U65" s="5">
        <f t="shared" si="122"/>
        <v>8.4277840685100303E-2</v>
      </c>
      <c r="V65" s="5">
        <f t="shared" si="123"/>
        <v>2.6218416820045515E-3</v>
      </c>
      <c r="W65" s="5">
        <f t="shared" si="124"/>
        <v>4.062280543425589E-3</v>
      </c>
      <c r="X65" s="5">
        <f t="shared" si="125"/>
        <v>6.3791945381774526E-3</v>
      </c>
      <c r="Y65" s="5">
        <f t="shared" si="126"/>
        <v>5.0087780153161244E-3</v>
      </c>
      <c r="Z65" s="5">
        <f t="shared" si="127"/>
        <v>7.3875981069011165E-2</v>
      </c>
      <c r="AA65" s="5">
        <f t="shared" si="128"/>
        <v>4.4115182366210162E-2</v>
      </c>
      <c r="AB65" s="5">
        <f t="shared" si="129"/>
        <v>1.3171732456493449E-2</v>
      </c>
      <c r="AC65" s="5">
        <f t="shared" si="130"/>
        <v>1.5366226562900113E-4</v>
      </c>
      <c r="AD65" s="5">
        <f t="shared" si="131"/>
        <v>6.0644963492437404E-4</v>
      </c>
      <c r="AE65" s="5">
        <f t="shared" si="132"/>
        <v>9.523370327168398E-4</v>
      </c>
      <c r="AF65" s="5">
        <f t="shared" si="133"/>
        <v>7.4775032554600697E-4</v>
      </c>
      <c r="AG65" s="5">
        <f t="shared" si="134"/>
        <v>3.9140943464735679E-4</v>
      </c>
      <c r="AH65" s="5">
        <f t="shared" si="135"/>
        <v>2.9002751650217821E-2</v>
      </c>
      <c r="AI65" s="5">
        <f t="shared" si="136"/>
        <v>1.731904821644337E-2</v>
      </c>
      <c r="AJ65" s="5">
        <f t="shared" si="137"/>
        <v>5.1710512633589625E-3</v>
      </c>
      <c r="AK65" s="5">
        <f t="shared" si="138"/>
        <v>1.0293010267888572E-3</v>
      </c>
      <c r="AL65" s="5">
        <f t="shared" si="139"/>
        <v>5.7637876862642321E-6</v>
      </c>
      <c r="AM65" s="5">
        <f t="shared" si="140"/>
        <v>7.2428510196347753E-5</v>
      </c>
      <c r="AN65" s="5">
        <f t="shared" si="141"/>
        <v>1.137379734643467E-4</v>
      </c>
      <c r="AO65" s="5">
        <f t="shared" si="142"/>
        <v>8.9304105335779498E-5</v>
      </c>
      <c r="AP65" s="5">
        <f t="shared" si="143"/>
        <v>4.6746177416428021E-5</v>
      </c>
      <c r="AQ65" s="5">
        <f t="shared" si="144"/>
        <v>1.8351942736830716E-5</v>
      </c>
      <c r="AR65" s="5">
        <f t="shared" si="145"/>
        <v>9.1088831970807336E-3</v>
      </c>
      <c r="AS65" s="5">
        <f t="shared" si="146"/>
        <v>5.4393868964846045E-3</v>
      </c>
      <c r="AT65" s="5">
        <f t="shared" si="147"/>
        <v>1.624070106592793E-3</v>
      </c>
      <c r="AU65" s="5">
        <f t="shared" si="148"/>
        <v>3.2327218260976812E-4</v>
      </c>
      <c r="AV65" s="5">
        <f t="shared" si="149"/>
        <v>4.8260649413341179E-5</v>
      </c>
      <c r="AW65" s="5">
        <f t="shared" si="150"/>
        <v>1.5013647858549885E-7</v>
      </c>
      <c r="AX65" s="5">
        <f t="shared" si="151"/>
        <v>7.2084703977061296E-6</v>
      </c>
      <c r="AY65" s="5">
        <f t="shared" si="152"/>
        <v>1.1319807802068683E-5</v>
      </c>
      <c r="AZ65" s="5">
        <f t="shared" si="153"/>
        <v>8.8880193443362832E-6</v>
      </c>
      <c r="BA65" s="5">
        <f t="shared" si="154"/>
        <v>4.6524281004641186E-6</v>
      </c>
      <c r="BB65" s="5">
        <f t="shared" si="155"/>
        <v>1.8264829084598926E-6</v>
      </c>
      <c r="BC65" s="5">
        <f t="shared" si="156"/>
        <v>5.7364279345889282E-7</v>
      </c>
      <c r="BD65" s="5">
        <f t="shared" si="157"/>
        <v>2.3840195721979767E-3</v>
      </c>
      <c r="BE65" s="5">
        <f t="shared" si="158"/>
        <v>1.4236218141574631E-3</v>
      </c>
      <c r="BF65" s="5">
        <f t="shared" si="159"/>
        <v>4.2505923470176164E-4</v>
      </c>
      <c r="BG65" s="5">
        <f t="shared" si="160"/>
        <v>8.460830969221778E-5</v>
      </c>
      <c r="BH65" s="5">
        <f t="shared" si="161"/>
        <v>1.2631003195349287E-5</v>
      </c>
      <c r="BI65" s="5">
        <f t="shared" si="162"/>
        <v>1.5085255082040583E-6</v>
      </c>
      <c r="BJ65" s="8">
        <f t="shared" si="163"/>
        <v>0.13933166171132377</v>
      </c>
      <c r="BK65" s="8">
        <f t="shared" si="164"/>
        <v>0.24975584978747331</v>
      </c>
      <c r="BL65" s="8">
        <f t="shared" si="165"/>
        <v>0.53584264331347753</v>
      </c>
      <c r="BM65" s="8">
        <f t="shared" si="166"/>
        <v>0.36735430122211532</v>
      </c>
      <c r="BN65" s="8">
        <f t="shared" si="167"/>
        <v>0.63144066498784701</v>
      </c>
    </row>
    <row r="66" spans="1:66" x14ac:dyDescent="0.25">
      <c r="A66" t="s">
        <v>69</v>
      </c>
      <c r="B66" t="s">
        <v>258</v>
      </c>
      <c r="C66" t="s">
        <v>351</v>
      </c>
      <c r="D66" s="11">
        <v>44258</v>
      </c>
      <c r="E66">
        <f>VLOOKUP(A66,home!$A$2:$E$405,3,FALSE)</f>
        <v>1.34493670886076</v>
      </c>
      <c r="F66">
        <f>VLOOKUP(B66,home!$B$2:$E$405,3,FALSE)</f>
        <v>0.46</v>
      </c>
      <c r="G66">
        <f>VLOOKUP(C66,away!$B$2:$E$405,4,FALSE)</f>
        <v>0.65</v>
      </c>
      <c r="H66">
        <f>VLOOKUP(A66,away!$A$2:$E$405,3,FALSE)</f>
        <v>1.32911392405063</v>
      </c>
      <c r="I66">
        <f>VLOOKUP(C66,away!$B$2:$E$405,3,FALSE)</f>
        <v>0.93</v>
      </c>
      <c r="J66">
        <f>VLOOKUP(B66,home!$B$2:$E$405,4,FALSE)</f>
        <v>1.18</v>
      </c>
      <c r="K66" s="3">
        <f t="shared" si="112"/>
        <v>0.40213607594936729</v>
      </c>
      <c r="L66" s="3">
        <f t="shared" si="113"/>
        <v>1.4585696202531613</v>
      </c>
      <c r="M66" s="5">
        <f t="shared" si="114"/>
        <v>0.15556281153783225</v>
      </c>
      <c r="N66" s="5">
        <f t="shared" si="115"/>
        <v>6.2557418595474798E-2</v>
      </c>
      <c r="O66" s="5">
        <f t="shared" si="116"/>
        <v>0.22689919095025007</v>
      </c>
      <c r="P66" s="5">
        <f t="shared" si="117"/>
        <v>9.1244350284819739E-2</v>
      </c>
      <c r="Q66" s="5">
        <f t="shared" si="118"/>
        <v>1.257829741775311E-2</v>
      </c>
      <c r="R66" s="5">
        <f t="shared" si="119"/>
        <v>0.16547413339002789</v>
      </c>
      <c r="S66" s="5">
        <f t="shared" si="120"/>
        <v>1.3379694312213801E-2</v>
      </c>
      <c r="T66" s="5">
        <f t="shared" si="121"/>
        <v>1.8346322488043472E-2</v>
      </c>
      <c r="U66" s="5">
        <f t="shared" si="122"/>
        <v>6.6543118672587984E-2</v>
      </c>
      <c r="V66" s="5">
        <f t="shared" si="123"/>
        <v>8.7197469373652533E-4</v>
      </c>
      <c r="W66" s="5">
        <f t="shared" si="124"/>
        <v>1.686062388566432E-3</v>
      </c>
      <c r="X66" s="5">
        <f t="shared" si="125"/>
        <v>2.4592393778144787E-3</v>
      </c>
      <c r="Y66" s="5">
        <f t="shared" si="126"/>
        <v>1.7934859227052428E-3</v>
      </c>
      <c r="Z66" s="5">
        <f t="shared" si="127"/>
        <v>8.0451847966804643E-2</v>
      </c>
      <c r="AA66" s="5">
        <f t="shared" si="128"/>
        <v>3.2352590444245898E-2</v>
      </c>
      <c r="AB66" s="5">
        <f t="shared" si="129"/>
        <v>6.5050718840230217E-3</v>
      </c>
      <c r="AC66" s="5">
        <f t="shared" si="130"/>
        <v>3.1965691064057985E-5</v>
      </c>
      <c r="AD66" s="5">
        <f t="shared" si="131"/>
        <v>1.6950662818598054E-4</v>
      </c>
      <c r="AE66" s="5">
        <f t="shared" si="132"/>
        <v>2.4723721830361946E-4</v>
      </c>
      <c r="AF66" s="5">
        <f t="shared" si="133"/>
        <v>1.803063478067791E-4</v>
      </c>
      <c r="AG66" s="5">
        <f t="shared" si="134"/>
        <v>8.7663120416589397E-5</v>
      </c>
      <c r="AH66" s="5">
        <f t="shared" si="135"/>
        <v>2.9336155334401828E-2</v>
      </c>
      <c r="AI66" s="5">
        <f t="shared" si="136"/>
        <v>1.1797126389617447E-2</v>
      </c>
      <c r="AJ66" s="5">
        <f t="shared" si="137"/>
        <v>2.3720250568997439E-3</v>
      </c>
      <c r="AK66" s="5">
        <f t="shared" si="138"/>
        <v>3.1795894947841263E-4</v>
      </c>
      <c r="AL66" s="5">
        <f t="shared" si="139"/>
        <v>7.4997068610730582E-7</v>
      </c>
      <c r="AM66" s="5">
        <f t="shared" si="140"/>
        <v>1.3632946061223728E-5</v>
      </c>
      <c r="AN66" s="5">
        <f t="shared" si="141"/>
        <v>1.9884600959450922E-5</v>
      </c>
      <c r="AO66" s="5">
        <f t="shared" si="142"/>
        <v>1.4501537435155992E-5</v>
      </c>
      <c r="AP66" s="5">
        <f t="shared" si="143"/>
        <v>7.0505006499608248E-6</v>
      </c>
      <c r="AQ66" s="5">
        <f t="shared" si="144"/>
        <v>2.570911513902007E-6</v>
      </c>
      <c r="AR66" s="5">
        <f t="shared" si="145"/>
        <v>8.5577649891572429E-3</v>
      </c>
      <c r="AS66" s="5">
        <f t="shared" si="146"/>
        <v>3.441386031636573E-3</v>
      </c>
      <c r="AT66" s="5">
        <f t="shared" si="147"/>
        <v>6.9195273729464831E-4</v>
      </c>
      <c r="AU66" s="5">
        <f t="shared" si="148"/>
        <v>9.275305283936446E-5</v>
      </c>
      <c r="AV66" s="5">
        <f t="shared" si="149"/>
        <v>9.3248371752865825E-6</v>
      </c>
      <c r="AW66" s="5">
        <f t="shared" si="150"/>
        <v>1.221917788384784E-8</v>
      </c>
      <c r="AX66" s="5">
        <f t="shared" si="151"/>
        <v>9.1371657211498209E-7</v>
      </c>
      <c r="AY66" s="5">
        <f t="shared" si="152"/>
        <v>1.3327192336087697E-6</v>
      </c>
      <c r="AZ66" s="5">
        <f t="shared" si="153"/>
        <v>9.7193189323441375E-7</v>
      </c>
      <c r="BA66" s="5">
        <f t="shared" si="154"/>
        <v>4.7254344414228493E-7</v>
      </c>
      <c r="BB66" s="5">
        <f t="shared" si="155"/>
        <v>1.7230937796893338E-7</v>
      </c>
      <c r="BC66" s="5">
        <f t="shared" si="156"/>
        <v>5.0265044798041105E-8</v>
      </c>
      <c r="BD66" s="5">
        <f t="shared" si="157"/>
        <v>2.0803493384084822E-3</v>
      </c>
      <c r="BE66" s="5">
        <f t="shared" si="158"/>
        <v>8.3658351955144929E-4</v>
      </c>
      <c r="BF66" s="5">
        <f t="shared" si="159"/>
        <v>1.6821020687816531E-4</v>
      </c>
      <c r="BG66" s="5">
        <f t="shared" si="160"/>
        <v>2.2547797509538896E-5</v>
      </c>
      <c r="BH66" s="5">
        <f t="shared" si="161"/>
        <v>2.2668207029467215E-6</v>
      </c>
      <c r="BI66" s="5">
        <f t="shared" si="162"/>
        <v>1.823140764727562E-7</v>
      </c>
      <c r="BJ66" s="8">
        <f t="shared" si="163"/>
        <v>0.10016709348725604</v>
      </c>
      <c r="BK66" s="8">
        <f t="shared" si="164"/>
        <v>0.26109287920958607</v>
      </c>
      <c r="BL66" s="8">
        <f t="shared" si="165"/>
        <v>0.5575006927167625</v>
      </c>
      <c r="BM66" s="8">
        <f t="shared" si="166"/>
        <v>0.28489499070419572</v>
      </c>
      <c r="BN66" s="8">
        <f t="shared" si="167"/>
        <v>0.71431620217615788</v>
      </c>
    </row>
    <row r="67" spans="1:66" x14ac:dyDescent="0.25">
      <c r="A67" t="s">
        <v>69</v>
      </c>
      <c r="B67" t="s">
        <v>263</v>
      </c>
      <c r="C67" t="s">
        <v>261</v>
      </c>
      <c r="D67" s="11">
        <v>44258</v>
      </c>
      <c r="E67">
        <f>VLOOKUP(A67,home!$A$2:$E$405,3,FALSE)</f>
        <v>1.34493670886076</v>
      </c>
      <c r="F67">
        <f>VLOOKUP(B67,home!$B$2:$E$405,3,FALSE)</f>
        <v>0.74</v>
      </c>
      <c r="G67">
        <f>VLOOKUP(C67,away!$B$2:$E$405,4,FALSE)</f>
        <v>0.65</v>
      </c>
      <c r="H67">
        <f>VLOOKUP(A67,away!$A$2:$E$405,3,FALSE)</f>
        <v>1.32911392405063</v>
      </c>
      <c r="I67">
        <f>VLOOKUP(C67,away!$B$2:$E$405,3,FALSE)</f>
        <v>1.39</v>
      </c>
      <c r="J67">
        <f>VLOOKUP(B67,home!$B$2:$E$405,4,FALSE)</f>
        <v>1.18</v>
      </c>
      <c r="K67" s="3">
        <f t="shared" si="112"/>
        <v>0.64691455696202549</v>
      </c>
      <c r="L67" s="3">
        <f t="shared" si="113"/>
        <v>2.180012658227843</v>
      </c>
      <c r="M67" s="5">
        <f t="shared" si="114"/>
        <v>5.9194466355257991E-2</v>
      </c>
      <c r="N67" s="5">
        <f t="shared" si="115"/>
        <v>3.8293761976815249E-2</v>
      </c>
      <c r="O67" s="5">
        <f t="shared" si="116"/>
        <v>0.12904468595150456</v>
      </c>
      <c r="P67" s="5">
        <f t="shared" si="117"/>
        <v>8.3480885840621299E-2</v>
      </c>
      <c r="Q67" s="5">
        <f t="shared" si="118"/>
        <v>1.2386396031820346E-2</v>
      </c>
      <c r="R67" s="5">
        <f t="shared" si="119"/>
        <v>0.14065952442565838</v>
      </c>
      <c r="S67" s="5">
        <f t="shared" si="120"/>
        <v>2.9432896053618259E-2</v>
      </c>
      <c r="T67" s="5">
        <f t="shared" si="121"/>
        <v>2.7002500139191473E-2</v>
      </c>
      <c r="U67" s="5">
        <f t="shared" si="122"/>
        <v>9.0994693926313985E-2</v>
      </c>
      <c r="V67" s="5">
        <f t="shared" si="123"/>
        <v>4.6120756938939547E-3</v>
      </c>
      <c r="W67" s="5">
        <f t="shared" si="124"/>
        <v>2.6709799670937497E-3</v>
      </c>
      <c r="X67" s="5">
        <f t="shared" si="125"/>
        <v>5.8227701381373615E-3</v>
      </c>
      <c r="Y67" s="5">
        <f t="shared" si="126"/>
        <v>6.3468563035452685E-3</v>
      </c>
      <c r="Z67" s="5">
        <f t="shared" si="127"/>
        <v>0.10221318124941457</v>
      </c>
      <c r="AA67" s="5">
        <f t="shared" si="128"/>
        <v>6.6123194863644236E-2</v>
      </c>
      <c r="AB67" s="5">
        <f t="shared" si="129"/>
        <v>2.1388028655064045E-2</v>
      </c>
      <c r="AC67" s="5">
        <f t="shared" si="130"/>
        <v>4.0652043615398023E-4</v>
      </c>
      <c r="AD67" s="5">
        <f t="shared" si="131"/>
        <v>4.319739555167246E-4</v>
      </c>
      <c r="AE67" s="5">
        <f t="shared" si="132"/>
        <v>9.417086910512107E-4</v>
      </c>
      <c r="AF67" s="5">
        <f t="shared" si="133"/>
        <v>1.0264684334274064E-3</v>
      </c>
      <c r="AG67" s="5">
        <f t="shared" si="134"/>
        <v>7.4590472604768338E-4</v>
      </c>
      <c r="AH67" s="5">
        <f t="shared" si="135"/>
        <v>5.5706507240365133E-2</v>
      </c>
      <c r="AI67" s="5">
        <f t="shared" si="136"/>
        <v>3.6037350451302679E-2</v>
      </c>
      <c r="AJ67" s="5">
        <f t="shared" si="137"/>
        <v>1.1656543300644858E-2</v>
      </c>
      <c r="AK67" s="5">
        <f t="shared" si="138"/>
        <v>2.5135958483484453E-3</v>
      </c>
      <c r="AL67" s="5">
        <f t="shared" si="139"/>
        <v>2.2932336897018465E-5</v>
      </c>
      <c r="AM67" s="5">
        <f t="shared" si="140"/>
        <v>5.5890048010447128E-5</v>
      </c>
      <c r="AN67" s="5">
        <f t="shared" si="141"/>
        <v>1.2184101213173659E-4</v>
      </c>
      <c r="AO67" s="5">
        <f t="shared" si="142"/>
        <v>1.3280747436923902E-4</v>
      </c>
      <c r="AP67" s="5">
        <f t="shared" si="143"/>
        <v>9.6507325077403624E-5</v>
      </c>
      <c r="AQ67" s="5">
        <f t="shared" si="144"/>
        <v>5.2596797570112299E-5</v>
      </c>
      <c r="AR67" s="5">
        <f t="shared" si="145"/>
        <v>2.4288178185931406E-2</v>
      </c>
      <c r="AS67" s="5">
        <f t="shared" si="146"/>
        <v>1.5712376030566549E-2</v>
      </c>
      <c r="AT67" s="5">
        <f t="shared" si="147"/>
        <v>5.0822823893173531E-3</v>
      </c>
      <c r="AU67" s="5">
        <f t="shared" si="148"/>
        <v>1.0959341534137134E-3</v>
      </c>
      <c r="AV67" s="5">
        <f t="shared" si="149"/>
        <v>1.7724393932879619E-4</v>
      </c>
      <c r="AW67" s="5">
        <f t="shared" si="150"/>
        <v>8.9836278270282721E-7</v>
      </c>
      <c r="AX67" s="5">
        <f t="shared" si="151"/>
        <v>6.0260142745441207E-6</v>
      </c>
      <c r="AY67" s="5">
        <f t="shared" si="152"/>
        <v>1.3136787397167854E-5</v>
      </c>
      <c r="AZ67" s="5">
        <f t="shared" si="153"/>
        <v>1.4319181407136964E-5</v>
      </c>
      <c r="BA67" s="5">
        <f t="shared" si="154"/>
        <v>1.0405332241006453E-5</v>
      </c>
      <c r="BB67" s="5">
        <f t="shared" si="155"/>
        <v>5.6709389996150873E-6</v>
      </c>
      <c r="BC67" s="5">
        <f t="shared" si="156"/>
        <v>2.4725437606397678E-6</v>
      </c>
      <c r="BD67" s="5">
        <f t="shared" si="157"/>
        <v>8.8247559817706319E-3</v>
      </c>
      <c r="BE67" s="5">
        <f t="shared" si="158"/>
        <v>5.7088631062451331E-3</v>
      </c>
      <c r="BF67" s="5">
        <f t="shared" si="159"/>
        <v>1.8465733235667114E-3</v>
      </c>
      <c r="BG67" s="5">
        <f t="shared" si="160"/>
        <v>3.9819172117101803E-4</v>
      </c>
      <c r="BH67" s="5">
        <f t="shared" si="161"/>
        <v>6.4399005221823873E-5</v>
      </c>
      <c r="BI67" s="5">
        <f t="shared" si="162"/>
        <v>8.3321307863742716E-6</v>
      </c>
      <c r="BJ67" s="8">
        <f t="shared" si="163"/>
        <v>9.6180993817885543E-2</v>
      </c>
      <c r="BK67" s="8">
        <f t="shared" si="164"/>
        <v>0.17716291350383967</v>
      </c>
      <c r="BL67" s="8">
        <f t="shared" si="165"/>
        <v>0.61733125463016592</v>
      </c>
      <c r="BM67" s="8">
        <f t="shared" si="166"/>
        <v>0.52981638419501365</v>
      </c>
      <c r="BN67" s="8">
        <f t="shared" si="167"/>
        <v>0.46305972058167783</v>
      </c>
    </row>
    <row r="68" spans="1:66" x14ac:dyDescent="0.25">
      <c r="A68" t="s">
        <v>80</v>
      </c>
      <c r="B68" t="s">
        <v>90</v>
      </c>
      <c r="C68" t="s">
        <v>359</v>
      </c>
      <c r="D68" s="11">
        <v>44258</v>
      </c>
      <c r="E68">
        <f>VLOOKUP(A68,home!$A$2:$E$405,3,FALSE)</f>
        <v>1.22509960159363</v>
      </c>
      <c r="F68">
        <f>VLOOKUP(B68,home!$B$2:$E$405,3,FALSE)</f>
        <v>1.36</v>
      </c>
      <c r="G68">
        <f>VLOOKUP(C68,away!$B$2:$E$405,4,FALSE)</f>
        <v>0.82</v>
      </c>
      <c r="H68">
        <f>VLOOKUP(A68,away!$A$2:$E$405,3,FALSE)</f>
        <v>1.02988047808765</v>
      </c>
      <c r="I68">
        <f>VLOOKUP(C68,away!$B$2:$E$405,3,FALSE)</f>
        <v>1.4</v>
      </c>
      <c r="J68">
        <f>VLOOKUP(B68,home!$B$2:$E$405,4,FALSE)</f>
        <v>0.6</v>
      </c>
      <c r="K68" s="3">
        <f t="shared" si="112"/>
        <v>1.3662310756972162</v>
      </c>
      <c r="L68" s="3">
        <f t="shared" si="113"/>
        <v>0.86509960159362598</v>
      </c>
      <c r="M68" s="5">
        <f t="shared" si="114"/>
        <v>0.10738543965388633</v>
      </c>
      <c r="N68" s="5">
        <f t="shared" si="115"/>
        <v>0.14671332473254764</v>
      </c>
      <c r="O68" s="5">
        <f t="shared" si="116"/>
        <v>9.2899101061533429E-2</v>
      </c>
      <c r="P68" s="5">
        <f t="shared" si="117"/>
        <v>0.12692163877460325</v>
      </c>
      <c r="Q68" s="5">
        <f t="shared" si="118"/>
        <v>0.1002221517342318</v>
      </c>
      <c r="R68" s="5">
        <f t="shared" si="119"/>
        <v>4.018348765836928E-2</v>
      </c>
      <c r="S68" s="5">
        <f t="shared" si="120"/>
        <v>3.7502994915213979E-2</v>
      </c>
      <c r="T68" s="5">
        <f t="shared" si="121"/>
        <v>8.6702143536139864E-2</v>
      </c>
      <c r="U68" s="5">
        <f t="shared" si="122"/>
        <v>5.4899929568759685E-2</v>
      </c>
      <c r="V68" s="5">
        <f t="shared" si="123"/>
        <v>4.925084804520077E-3</v>
      </c>
      <c r="W68" s="5">
        <f t="shared" si="124"/>
        <v>4.5642206057516371E-2</v>
      </c>
      <c r="X68" s="5">
        <f t="shared" si="125"/>
        <v>3.9485054276211594E-2</v>
      </c>
      <c r="Y68" s="5">
        <f t="shared" si="126"/>
        <v>1.7079252361626673E-2</v>
      </c>
      <c r="Z68" s="5">
        <f t="shared" si="127"/>
        <v>1.1587573054632551E-2</v>
      </c>
      <c r="AA68" s="5">
        <f t="shared" si="128"/>
        <v>1.5831302399150711E-2</v>
      </c>
      <c r="AB68" s="5">
        <f t="shared" si="129"/>
        <v>1.0814608653239799E-2</v>
      </c>
      <c r="AC68" s="5">
        <f t="shared" si="130"/>
        <v>3.6381784887943208E-4</v>
      </c>
      <c r="AD68" s="5">
        <f t="shared" si="131"/>
        <v>1.5589450069788634E-2</v>
      </c>
      <c r="AE68" s="5">
        <f t="shared" si="132"/>
        <v>1.3486427044437874E-2</v>
      </c>
      <c r="AF68" s="5">
        <f t="shared" si="133"/>
        <v>5.833551331532353E-3</v>
      </c>
      <c r="AG68" s="5">
        <f t="shared" si="134"/>
        <v>1.6822009775948684E-3</v>
      </c>
      <c r="AH68" s="5">
        <f t="shared" si="135"/>
        <v>2.5061012082499131E-3</v>
      </c>
      <c r="AI68" s="5">
        <f t="shared" si="136"/>
        <v>3.4239133495533726E-3</v>
      </c>
      <c r="AJ68" s="5">
        <f t="shared" si="137"/>
        <v>2.3389284093271816E-3</v>
      </c>
      <c r="AK68" s="5">
        <f t="shared" si="138"/>
        <v>1.0651722255512845E-3</v>
      </c>
      <c r="AL68" s="5">
        <f t="shared" si="139"/>
        <v>1.720023040146202E-5</v>
      </c>
      <c r="AM68" s="5">
        <f t="shared" si="140"/>
        <v>4.2597582276750782E-3</v>
      </c>
      <c r="AN68" s="5">
        <f t="shared" si="141"/>
        <v>3.6851151456468809E-3</v>
      </c>
      <c r="AO68" s="5">
        <f t="shared" si="142"/>
        <v>1.5939958221628768E-3</v>
      </c>
      <c r="AP68" s="5">
        <f t="shared" si="143"/>
        <v>4.5965505023166963E-4</v>
      </c>
      <c r="AQ68" s="5">
        <f t="shared" si="144"/>
        <v>9.9411850206478856E-5</v>
      </c>
      <c r="AR68" s="5">
        <f t="shared" si="145"/>
        <v>4.3360543136206097E-4</v>
      </c>
      <c r="AS68" s="5">
        <f t="shared" si="146"/>
        <v>5.9240521491794407E-4</v>
      </c>
      <c r="AT68" s="5">
        <f t="shared" si="147"/>
        <v>4.0468120701299176E-4</v>
      </c>
      <c r="AU68" s="5">
        <f t="shared" si="148"/>
        <v>1.8429601359060249E-4</v>
      </c>
      <c r="AV68" s="5">
        <f t="shared" si="149"/>
        <v>6.2947735223649356E-5</v>
      </c>
      <c r="AW68" s="5">
        <f t="shared" si="150"/>
        <v>5.6470552269226329E-7</v>
      </c>
      <c r="AX68" s="5">
        <f t="shared" si="151"/>
        <v>9.6996901093443109E-4</v>
      </c>
      <c r="AY68" s="5">
        <f t="shared" si="152"/>
        <v>8.3911980491753978E-4</v>
      </c>
      <c r="AZ68" s="5">
        <f t="shared" si="153"/>
        <v>3.6296110446174239E-4</v>
      </c>
      <c r="BA68" s="5">
        <f t="shared" si="154"/>
        <v>1.0466583562127861E-4</v>
      </c>
      <c r="BB68" s="5">
        <f t="shared" si="155"/>
        <v>2.2636593174108009E-5</v>
      </c>
      <c r="BC68" s="5">
        <f t="shared" si="156"/>
        <v>3.9165815472715672E-6</v>
      </c>
      <c r="BD68" s="5">
        <f t="shared" si="157"/>
        <v>6.2518647653358542E-5</v>
      </c>
      <c r="BE68" s="5">
        <f t="shared" si="158"/>
        <v>8.5414919234583301E-5</v>
      </c>
      <c r="BF68" s="5">
        <f t="shared" si="159"/>
        <v>5.8348258493227797E-5</v>
      </c>
      <c r="BG68" s="5">
        <f t="shared" si="160"/>
        <v>2.6572401322087279E-5</v>
      </c>
      <c r="BH68" s="5">
        <f t="shared" si="161"/>
        <v>9.0760101105333526E-6</v>
      </c>
      <c r="BI68" s="5">
        <f t="shared" si="162"/>
        <v>2.4799854112705611E-6</v>
      </c>
      <c r="BJ68" s="8">
        <f t="shared" si="163"/>
        <v>0.4848369671482069</v>
      </c>
      <c r="BK68" s="8">
        <f t="shared" si="164"/>
        <v>0.27795529603242208</v>
      </c>
      <c r="BL68" s="8">
        <f t="shared" si="165"/>
        <v>0.22588489035806689</v>
      </c>
      <c r="BM68" s="8">
        <f t="shared" si="166"/>
        <v>0.38510102787876188</v>
      </c>
      <c r="BN68" s="8">
        <f t="shared" si="167"/>
        <v>0.61432514361517176</v>
      </c>
    </row>
    <row r="69" spans="1:66" x14ac:dyDescent="0.25">
      <c r="A69" t="s">
        <v>80</v>
      </c>
      <c r="B69" t="s">
        <v>410</v>
      </c>
      <c r="C69" t="s">
        <v>97</v>
      </c>
      <c r="D69" s="11">
        <v>44258</v>
      </c>
      <c r="E69">
        <f>VLOOKUP(A69,home!$A$2:$E$405,3,FALSE)</f>
        <v>1.22509960159363</v>
      </c>
      <c r="F69">
        <f>VLOOKUP(B69,home!$B$2:$E$405,3,FALSE)</f>
        <v>1.0900000000000001</v>
      </c>
      <c r="G69">
        <f>VLOOKUP(C69,away!$B$2:$E$405,4,FALSE)</f>
        <v>1.01</v>
      </c>
      <c r="H69">
        <f>VLOOKUP(A69,away!$A$2:$E$405,3,FALSE)</f>
        <v>1.02988047808765</v>
      </c>
      <c r="I69">
        <f>VLOOKUP(C69,away!$B$2:$E$405,3,FALSE)</f>
        <v>1.05</v>
      </c>
      <c r="J69">
        <f>VLOOKUP(B69,home!$B$2:$E$405,4,FALSE)</f>
        <v>1.06</v>
      </c>
      <c r="K69" s="3">
        <f t="shared" si="112"/>
        <v>1.3487121513944273</v>
      </c>
      <c r="L69" s="3">
        <f t="shared" si="113"/>
        <v>1.1462569721115548</v>
      </c>
      <c r="M69" s="5">
        <f t="shared" si="114"/>
        <v>8.2498998632257611E-2</v>
      </c>
      <c r="N69" s="5">
        <f t="shared" si="115"/>
        <v>0.11126740193319809</v>
      </c>
      <c r="O69" s="5">
        <f t="shared" si="116"/>
        <v>9.4565052374446915E-2</v>
      </c>
      <c r="P69" s="5">
        <f t="shared" si="117"/>
        <v>0.12754103523466703</v>
      </c>
      <c r="Q69" s="5">
        <f t="shared" si="118"/>
        <v>7.5033848520696042E-2</v>
      </c>
      <c r="R69" s="5">
        <f t="shared" si="119"/>
        <v>5.419792530115207E-2</v>
      </c>
      <c r="S69" s="5">
        <f t="shared" si="120"/>
        <v>4.9293676100361145E-2</v>
      </c>
      <c r="T69" s="5">
        <f t="shared" si="121"/>
        <v>8.6008072011210107E-2</v>
      </c>
      <c r="U69" s="5">
        <f t="shared" si="122"/>
        <v>7.309740043403129E-2</v>
      </c>
      <c r="V69" s="5">
        <f t="shared" si="123"/>
        <v>8.4673976985490656E-3</v>
      </c>
      <c r="W69" s="5">
        <f t="shared" si="124"/>
        <v>3.3733021088583851E-2</v>
      </c>
      <c r="X69" s="5">
        <f t="shared" si="125"/>
        <v>3.8666710613175351E-2</v>
      </c>
      <c r="Y69" s="5">
        <f t="shared" si="126"/>
        <v>2.2160993314486056E-2</v>
      </c>
      <c r="Z69" s="5">
        <f t="shared" si="127"/>
        <v>2.0708249916808932E-2</v>
      </c>
      <c r="AA69" s="5">
        <f t="shared" si="128"/>
        <v>2.7929468296912854E-2</v>
      </c>
      <c r="AB69" s="5">
        <f t="shared" si="129"/>
        <v>1.8834406637015893E-2</v>
      </c>
      <c r="AC69" s="5">
        <f t="shared" si="130"/>
        <v>8.1814680035576892E-4</v>
      </c>
      <c r="AD69" s="5">
        <f t="shared" si="131"/>
        <v>1.1374033861354377E-2</v>
      </c>
      <c r="AE69" s="5">
        <f t="shared" si="132"/>
        <v>1.3037565614610365E-2</v>
      </c>
      <c r="AF69" s="5">
        <f t="shared" si="133"/>
        <v>7.4722002425545017E-3</v>
      </c>
      <c r="AG69" s="5">
        <f t="shared" si="134"/>
        <v>2.855020541680583E-3</v>
      </c>
      <c r="AH69" s="5">
        <f t="shared" si="135"/>
        <v>5.9342439618426902E-3</v>
      </c>
      <c r="AI69" s="5">
        <f t="shared" si="136"/>
        <v>8.003586940676247E-3</v>
      </c>
      <c r="AJ69" s="5">
        <f t="shared" si="137"/>
        <v>5.3972674808159017E-3</v>
      </c>
      <c r="AK69" s="5">
        <f t="shared" si="138"/>
        <v>2.4264534119007993E-3</v>
      </c>
      <c r="AL69" s="5">
        <f t="shared" si="139"/>
        <v>5.0593239492002586E-5</v>
      </c>
      <c r="AM69" s="5">
        <f t="shared" si="140"/>
        <v>3.0680595358360666E-3</v>
      </c>
      <c r="AN69" s="5">
        <f t="shared" si="141"/>
        <v>3.5167846338054324E-3</v>
      </c>
      <c r="AO69" s="5">
        <f t="shared" si="142"/>
        <v>2.0155694529571293E-3</v>
      </c>
      <c r="AP69" s="5">
        <f t="shared" si="143"/>
        <v>7.7012017940906075E-4</v>
      </c>
      <c r="AQ69" s="5">
        <f t="shared" si="144"/>
        <v>2.2068890625285929E-4</v>
      </c>
      <c r="AR69" s="5">
        <f t="shared" si="145"/>
        <v>1.3604337030946139E-3</v>
      </c>
      <c r="AS69" s="5">
        <f t="shared" si="146"/>
        <v>1.8348334665302247E-3</v>
      </c>
      <c r="AT69" s="5">
        <f t="shared" si="147"/>
        <v>1.2373310960472372E-3</v>
      </c>
      <c r="AU69" s="5">
        <f t="shared" si="148"/>
        <v>5.5626782817903158E-4</v>
      </c>
      <c r="AV69" s="5">
        <f t="shared" si="149"/>
        <v>1.8756129482371182E-4</v>
      </c>
      <c r="AW69" s="5">
        <f t="shared" si="150"/>
        <v>2.1726573950607904E-6</v>
      </c>
      <c r="AX69" s="5">
        <f t="shared" si="151"/>
        <v>6.8965486286394094E-4</v>
      </c>
      <c r="AY69" s="5">
        <f t="shared" si="152"/>
        <v>7.9052169490843047E-4</v>
      </c>
      <c r="AZ69" s="5">
        <f t="shared" si="153"/>
        <v>4.5307050219711606E-4</v>
      </c>
      <c r="BA69" s="5">
        <f t="shared" si="154"/>
        <v>1.7311174066717594E-4</v>
      </c>
      <c r="BB69" s="5">
        <f t="shared" si="155"/>
        <v>4.9607634923529437E-5</v>
      </c>
      <c r="BC69" s="5">
        <f t="shared" si="156"/>
        <v>1.137261948021204E-5</v>
      </c>
      <c r="BD69" s="5">
        <f t="shared" si="157"/>
        <v>2.5990110287795712E-4</v>
      </c>
      <c r="BE69" s="5">
        <f t="shared" si="158"/>
        <v>3.5053177561231402E-4</v>
      </c>
      <c r="BF69" s="5">
        <f t="shared" si="159"/>
        <v>2.3638323260909635E-4</v>
      </c>
      <c r="BG69" s="5">
        <f t="shared" si="160"/>
        <v>1.0627097940192794E-4</v>
      </c>
      <c r="BH69" s="5">
        <f t="shared" si="161"/>
        <v>3.5832240314991775E-5</v>
      </c>
      <c r="BI69" s="5">
        <f t="shared" si="162"/>
        <v>9.6654755849029409E-6</v>
      </c>
      <c r="BJ69" s="8">
        <f t="shared" si="163"/>
        <v>0.41336742950485028</v>
      </c>
      <c r="BK69" s="8">
        <f t="shared" si="164"/>
        <v>0.26946036940059104</v>
      </c>
      <c r="BL69" s="8">
        <f t="shared" si="165"/>
        <v>0.29656081703387072</v>
      </c>
      <c r="BM69" s="8">
        <f t="shared" si="166"/>
        <v>0.4542042548221899</v>
      </c>
      <c r="BN69" s="8">
        <f t="shared" si="167"/>
        <v>0.5451042619964177</v>
      </c>
    </row>
    <row r="70" spans="1:66" x14ac:dyDescent="0.25">
      <c r="A70" t="s">
        <v>80</v>
      </c>
      <c r="B70" t="s">
        <v>95</v>
      </c>
      <c r="C70" t="s">
        <v>435</v>
      </c>
      <c r="D70" s="11">
        <v>44258</v>
      </c>
      <c r="E70">
        <f>VLOOKUP(A70,home!$A$2:$E$405,3,FALSE)</f>
        <v>1.22509960159363</v>
      </c>
      <c r="F70">
        <f>VLOOKUP(B70,home!$B$2:$E$405,3,FALSE)</f>
        <v>1.59</v>
      </c>
      <c r="G70">
        <f>VLOOKUP(C70,away!$B$2:$E$405,4,FALSE)</f>
        <v>1.52</v>
      </c>
      <c r="H70">
        <f>VLOOKUP(A70,away!$A$2:$E$405,3,FALSE)</f>
        <v>1.02988047808765</v>
      </c>
      <c r="I70">
        <f>VLOOKUP(C70,away!$B$2:$E$405,3,FALSE)</f>
        <v>0.7</v>
      </c>
      <c r="J70">
        <f>VLOOKUP(B70,home!$B$2:$E$405,4,FALSE)</f>
        <v>0.55000000000000004</v>
      </c>
      <c r="K70" s="3">
        <f t="shared" si="112"/>
        <v>2.9608207171314849</v>
      </c>
      <c r="L70" s="3">
        <f t="shared" si="113"/>
        <v>0.39650398406374526</v>
      </c>
      <c r="M70" s="5">
        <f t="shared" si="114"/>
        <v>3.482831055641028E-2</v>
      </c>
      <c r="N70" s="5">
        <f t="shared" si="115"/>
        <v>0.10312038343810874</v>
      </c>
      <c r="O70" s="5">
        <f t="shared" si="116"/>
        <v>1.3809563893826069E-2</v>
      </c>
      <c r="P70" s="5">
        <f t="shared" si="117"/>
        <v>4.0887642871391162E-2</v>
      </c>
      <c r="Q70" s="5">
        <f t="shared" si="118"/>
        <v>0.15266048382104744</v>
      </c>
      <c r="R70" s="5">
        <f t="shared" si="119"/>
        <v>2.7377735510424419E-3</v>
      </c>
      <c r="S70" s="5">
        <f t="shared" si="120"/>
        <v>1.2000290229917027E-2</v>
      </c>
      <c r="T70" s="5">
        <f t="shared" si="121"/>
        <v>6.0530490044144222E-2</v>
      </c>
      <c r="U70" s="5">
        <f t="shared" si="122"/>
        <v>8.1060566487410942E-3</v>
      </c>
      <c r="V70" s="5">
        <f t="shared" si="123"/>
        <v>1.5653408054001879E-3</v>
      </c>
      <c r="W70" s="5">
        <f t="shared" si="124"/>
        <v>0.15066677439489104</v>
      </c>
      <c r="X70" s="5">
        <f t="shared" si="125"/>
        <v>5.9739976313607765E-2</v>
      </c>
      <c r="Y70" s="5">
        <f t="shared" si="126"/>
        <v>1.1843569308109626E-2</v>
      </c>
      <c r="Z70" s="5">
        <f t="shared" si="127"/>
        <v>3.6184604015089203E-4</v>
      </c>
      <c r="AA70" s="5">
        <f t="shared" si="128"/>
        <v>1.071361252090752E-3</v>
      </c>
      <c r="AB70" s="5">
        <f t="shared" si="129"/>
        <v>1.5860542953611133E-3</v>
      </c>
      <c r="AC70" s="5">
        <f t="shared" si="130"/>
        <v>1.1485465200708444E-4</v>
      </c>
      <c r="AD70" s="5">
        <f t="shared" si="131"/>
        <v>0.11152432675294223</v>
      </c>
      <c r="AE70" s="5">
        <f t="shared" si="132"/>
        <v>4.4219839877568515E-2</v>
      </c>
      <c r="AF70" s="5">
        <f t="shared" si="133"/>
        <v>8.7666713430583978E-3</v>
      </c>
      <c r="AG70" s="5">
        <f t="shared" si="134"/>
        <v>1.1586733715000402E-3</v>
      </c>
      <c r="AH70" s="5">
        <f t="shared" si="135"/>
        <v>3.586834913437964E-5</v>
      </c>
      <c r="AI70" s="5">
        <f t="shared" si="136"/>
        <v>1.061997512063764E-4</v>
      </c>
      <c r="AJ70" s="5">
        <f t="shared" si="137"/>
        <v>1.5721921176302435E-4</v>
      </c>
      <c r="AK70" s="5">
        <f t="shared" si="138"/>
        <v>1.5516596643968151E-4</v>
      </c>
      <c r="AL70" s="5">
        <f t="shared" si="139"/>
        <v>5.393469758778452E-6</v>
      </c>
      <c r="AM70" s="5">
        <f t="shared" si="140"/>
        <v>6.6040707422850467E-2</v>
      </c>
      <c r="AN70" s="5">
        <f t="shared" si="141"/>
        <v>2.6185403603548364E-2</v>
      </c>
      <c r="AO70" s="5">
        <f t="shared" si="142"/>
        <v>5.1913084265620395E-3</v>
      </c>
      <c r="AP70" s="5">
        <f t="shared" si="143"/>
        <v>6.8612482454518059E-4</v>
      </c>
      <c r="AQ70" s="5">
        <f t="shared" si="144"/>
        <v>6.8012806624300555E-5</v>
      </c>
      <c r="AR70" s="5">
        <f t="shared" si="145"/>
        <v>2.8443886667141839E-6</v>
      </c>
      <c r="AS70" s="5">
        <f t="shared" si="146"/>
        <v>8.4217248919813571E-6</v>
      </c>
      <c r="AT70" s="5">
        <f t="shared" si="147"/>
        <v>1.2467608767080162E-5</v>
      </c>
      <c r="AU70" s="5">
        <f t="shared" si="148"/>
        <v>1.2304784776887024E-5</v>
      </c>
      <c r="AV70" s="5">
        <f t="shared" si="149"/>
        <v>9.1080654218128034E-6</v>
      </c>
      <c r="AW70" s="5">
        <f t="shared" si="150"/>
        <v>1.7588362727803349E-7</v>
      </c>
      <c r="AX70" s="5">
        <f t="shared" si="151"/>
        <v>3.2589115785265771E-2</v>
      </c>
      <c r="AY70" s="5">
        <f t="shared" si="152"/>
        <v>1.2921714245972566E-2</v>
      </c>
      <c r="AZ70" s="5">
        <f t="shared" si="153"/>
        <v>2.5617555897306885E-3</v>
      </c>
      <c r="BA70" s="5">
        <f t="shared" si="154"/>
        <v>3.3858209917526254E-4</v>
      </c>
      <c r="BB70" s="5">
        <f t="shared" si="155"/>
        <v>3.356228781391442E-5</v>
      </c>
      <c r="BC70" s="5">
        <f t="shared" si="156"/>
        <v>2.6615161665022311E-6</v>
      </c>
      <c r="BD70" s="5">
        <f t="shared" si="157"/>
        <v>1.8796857309632304E-7</v>
      </c>
      <c r="BE70" s="5">
        <f t="shared" si="158"/>
        <v>5.5654124539323716E-7</v>
      </c>
      <c r="BF70" s="5">
        <f t="shared" si="159"/>
        <v>8.2390942464922709E-7</v>
      </c>
      <c r="BG70" s="5">
        <f t="shared" si="160"/>
        <v>8.1314936451377124E-7</v>
      </c>
      <c r="BH70" s="5">
        <f t="shared" si="161"/>
        <v>6.0189737114366886E-7</v>
      </c>
      <c r="BI70" s="5">
        <f t="shared" si="162"/>
        <v>3.5642204121383056E-7</v>
      </c>
      <c r="BJ70" s="8">
        <f t="shared" si="163"/>
        <v>0.850850137273233</v>
      </c>
      <c r="BK70" s="8">
        <f t="shared" si="164"/>
        <v>0.10232354683085708</v>
      </c>
      <c r="BL70" s="8">
        <f t="shared" si="165"/>
        <v>2.7813749380149421E-2</v>
      </c>
      <c r="BM70" s="8">
        <f t="shared" si="166"/>
        <v>0.62038358303021912</v>
      </c>
      <c r="BN70" s="8">
        <f t="shared" si="167"/>
        <v>0.3480441581318261</v>
      </c>
    </row>
    <row r="71" spans="1:66" x14ac:dyDescent="0.25">
      <c r="A71" t="s">
        <v>80</v>
      </c>
      <c r="B71" t="s">
        <v>87</v>
      </c>
      <c r="C71" t="s">
        <v>85</v>
      </c>
      <c r="D71" s="11">
        <v>44258</v>
      </c>
      <c r="E71">
        <f>VLOOKUP(A71,home!$A$2:$E$405,3,FALSE)</f>
        <v>1.22509960159363</v>
      </c>
      <c r="F71">
        <f>VLOOKUP(B71,home!$B$2:$E$405,3,FALSE)</f>
        <v>0.57999999999999996</v>
      </c>
      <c r="G71">
        <f>VLOOKUP(C71,away!$B$2:$E$405,4,FALSE)</f>
        <v>0.78</v>
      </c>
      <c r="H71">
        <f>VLOOKUP(A71,away!$A$2:$E$405,3,FALSE)</f>
        <v>1.02988047808765</v>
      </c>
      <c r="I71">
        <f>VLOOKUP(C71,away!$B$2:$E$405,3,FALSE)</f>
        <v>1.1299999999999999</v>
      </c>
      <c r="J71">
        <f>VLOOKUP(B71,home!$B$2:$E$405,4,FALSE)</f>
        <v>1.1100000000000001</v>
      </c>
      <c r="K71" s="3">
        <f t="shared" si="112"/>
        <v>0.55423505976095822</v>
      </c>
      <c r="L71" s="3">
        <f t="shared" si="113"/>
        <v>1.2917790836653393</v>
      </c>
      <c r="M71" s="5">
        <f t="shared" si="114"/>
        <v>0.15786514178530037</v>
      </c>
      <c r="N71" s="5">
        <f t="shared" si="115"/>
        <v>8.7494396291548079E-2</v>
      </c>
      <c r="O71" s="5">
        <f t="shared" si="116"/>
        <v>0.20392688819811419</v>
      </c>
      <c r="P71" s="5">
        <f t="shared" si="117"/>
        <v>0.11302343106734805</v>
      </c>
      <c r="Q71" s="5">
        <f t="shared" si="118"/>
        <v>2.4246230978697554E-2</v>
      </c>
      <c r="R71" s="5">
        <f t="shared" si="119"/>
        <v>0.13171424438564205</v>
      </c>
      <c r="S71" s="5">
        <f t="shared" si="120"/>
        <v>2.0229760391956678E-2</v>
      </c>
      <c r="T71" s="5">
        <f t="shared" si="121"/>
        <v>3.1320774036000087E-2</v>
      </c>
      <c r="U71" s="5">
        <f t="shared" si="122"/>
        <v>7.3000652108445765E-2</v>
      </c>
      <c r="V71" s="5">
        <f t="shared" si="123"/>
        <v>1.6092757705243562E-3</v>
      </c>
      <c r="W71" s="5">
        <f t="shared" si="124"/>
        <v>4.4793704251521443E-3</v>
      </c>
      <c r="X71" s="5">
        <f t="shared" si="125"/>
        <v>5.7863570232006591E-3</v>
      </c>
      <c r="Y71" s="5">
        <f t="shared" si="126"/>
        <v>3.7373474865953246E-3</v>
      </c>
      <c r="Z71" s="5">
        <f t="shared" si="127"/>
        <v>5.6715235306052422E-2</v>
      </c>
      <c r="AA71" s="5">
        <f t="shared" si="128"/>
        <v>3.1433571829206773E-2</v>
      </c>
      <c r="AB71" s="5">
        <f t="shared" si="129"/>
        <v>8.7107937806303933E-3</v>
      </c>
      <c r="AC71" s="5">
        <f t="shared" si="130"/>
        <v>7.2009987077127047E-5</v>
      </c>
      <c r="AD71" s="5">
        <f t="shared" si="131"/>
        <v>6.2065603381891688E-4</v>
      </c>
      <c r="AE71" s="5">
        <f t="shared" si="132"/>
        <v>8.0175048263796437E-4</v>
      </c>
      <c r="AF71" s="5">
        <f t="shared" si="133"/>
        <v>5.1784225189515666E-4</v>
      </c>
      <c r="AG71" s="5">
        <f t="shared" si="134"/>
        <v>2.2297926321210713E-4</v>
      </c>
      <c r="AH71" s="5">
        <f t="shared" si="135"/>
        <v>1.8315888673379122E-2</v>
      </c>
      <c r="AI71" s="5">
        <f t="shared" si="136"/>
        <v>1.0151307653465334E-2</v>
      </c>
      <c r="AJ71" s="5">
        <f t="shared" si="137"/>
        <v>2.8131053019851159E-3</v>
      </c>
      <c r="AK71" s="5">
        <f t="shared" si="138"/>
        <v>5.1970719505319636E-4</v>
      </c>
      <c r="AL71" s="5">
        <f t="shared" si="139"/>
        <v>2.0622198716018611E-6</v>
      </c>
      <c r="AM71" s="5">
        <f t="shared" si="140"/>
        <v>6.879786679892536E-5</v>
      </c>
      <c r="AN71" s="5">
        <f t="shared" si="141"/>
        <v>8.8871645331645892E-5</v>
      </c>
      <c r="AO71" s="5">
        <f t="shared" si="142"/>
        <v>5.7401266285172286E-5</v>
      </c>
      <c r="AP71" s="5">
        <f t="shared" si="143"/>
        <v>2.4716585054363336E-5</v>
      </c>
      <c r="AQ71" s="5">
        <f t="shared" si="144"/>
        <v>7.9820918982154719E-6</v>
      </c>
      <c r="AR71" s="5">
        <f t="shared" si="145"/>
        <v>4.7320163774028081E-3</v>
      </c>
      <c r="AS71" s="5">
        <f t="shared" si="146"/>
        <v>2.6226493797196779E-3</v>
      </c>
      <c r="AT71" s="5">
        <f t="shared" si="147"/>
        <v>7.2678211785048776E-4</v>
      </c>
      <c r="AU71" s="5">
        <f t="shared" si="148"/>
        <v>1.3426937684002027E-4</v>
      </c>
      <c r="AV71" s="5">
        <f t="shared" si="149"/>
        <v>1.8604199024248813E-5</v>
      </c>
      <c r="AW71" s="5">
        <f t="shared" si="150"/>
        <v>4.1012355170828196E-8</v>
      </c>
      <c r="AX71" s="5">
        <f t="shared" si="151"/>
        <v>6.355031636121468E-6</v>
      </c>
      <c r="AY71" s="5">
        <f t="shared" si="152"/>
        <v>8.2092969435732329E-6</v>
      </c>
      <c r="AZ71" s="5">
        <f t="shared" si="153"/>
        <v>5.3022990416528518E-6</v>
      </c>
      <c r="BA71" s="5">
        <f t="shared" si="154"/>
        <v>2.2831329991153097E-6</v>
      </c>
      <c r="BB71" s="5">
        <f t="shared" si="155"/>
        <v>7.3732586337081803E-7</v>
      </c>
      <c r="BC71" s="5">
        <f t="shared" si="156"/>
        <v>1.9049242562958203E-7</v>
      </c>
      <c r="BD71" s="5">
        <f t="shared" si="157"/>
        <v>1.0187866299817959E-3</v>
      </c>
      <c r="BE71" s="5">
        <f t="shared" si="158"/>
        <v>5.6464726875162582E-4</v>
      </c>
      <c r="BF71" s="5">
        <f t="shared" si="159"/>
        <v>1.5647365637020956E-4</v>
      </c>
      <c r="BG71" s="5">
        <f t="shared" si="160"/>
        <v>2.8907728763119576E-5</v>
      </c>
      <c r="BH71" s="5">
        <f t="shared" si="161"/>
        <v>4.0054191946452872E-6</v>
      </c>
      <c r="BI71" s="5">
        <f t="shared" si="162"/>
        <v>4.4398874934238417E-7</v>
      </c>
      <c r="BJ71" s="8">
        <f t="shared" si="163"/>
        <v>0.1594985513070358</v>
      </c>
      <c r="BK71" s="8">
        <f t="shared" si="164"/>
        <v>0.29280989051902173</v>
      </c>
      <c r="BL71" s="8">
        <f t="shared" si="165"/>
        <v>0.49059374526856991</v>
      </c>
      <c r="BM71" s="8">
        <f t="shared" si="166"/>
        <v>0.28133892140944111</v>
      </c>
      <c r="BN71" s="8">
        <f t="shared" si="167"/>
        <v>0.71827033270665031</v>
      </c>
    </row>
    <row r="72" spans="1:66" x14ac:dyDescent="0.25">
      <c r="A72" t="s">
        <v>80</v>
      </c>
      <c r="B72" t="s">
        <v>416</v>
      </c>
      <c r="C72" t="s">
        <v>92</v>
      </c>
      <c r="D72" s="11">
        <v>44258</v>
      </c>
      <c r="E72">
        <f>VLOOKUP(A72,home!$A$2:$E$405,3,FALSE)</f>
        <v>1.22509960159363</v>
      </c>
      <c r="F72">
        <f>VLOOKUP(B72,home!$B$2:$E$405,3,FALSE)</f>
        <v>0.82</v>
      </c>
      <c r="G72">
        <f>VLOOKUP(C72,away!$B$2:$E$405,4,FALSE)</f>
        <v>0.95</v>
      </c>
      <c r="H72">
        <f>VLOOKUP(A72,away!$A$2:$E$405,3,FALSE)</f>
        <v>1.02988047808765</v>
      </c>
      <c r="I72">
        <f>VLOOKUP(C72,away!$B$2:$E$405,3,FALSE)</f>
        <v>0.73</v>
      </c>
      <c r="J72">
        <f>VLOOKUP(B72,home!$B$2:$E$405,4,FALSE)</f>
        <v>0.79</v>
      </c>
      <c r="K72" s="3">
        <f t="shared" si="112"/>
        <v>0.95435258964143765</v>
      </c>
      <c r="L72" s="3">
        <f t="shared" si="113"/>
        <v>0.59393207171314777</v>
      </c>
      <c r="M72" s="5">
        <f t="shared" si="114"/>
        <v>0.21261236341508249</v>
      </c>
      <c r="N72" s="5">
        <f t="shared" si="115"/>
        <v>0.20290715961497044</v>
      </c>
      <c r="O72" s="5">
        <f t="shared" si="116"/>
        <v>0.12627730147494864</v>
      </c>
      <c r="P72" s="5">
        <f t="shared" si="117"/>
        <v>0.12051306967554976</v>
      </c>
      <c r="Q72" s="5">
        <f t="shared" si="118"/>
        <v>9.6822486617667777E-2</v>
      </c>
      <c r="R72" s="5">
        <f t="shared" si="119"/>
        <v>3.7500069637680981E-2</v>
      </c>
      <c r="S72" s="5">
        <f t="shared" si="120"/>
        <v>1.7077322938024438E-2</v>
      </c>
      <c r="T72" s="5">
        <f t="shared" si="121"/>
        <v>5.7505980065249956E-2</v>
      </c>
      <c r="U72" s="5">
        <f t="shared" si="122"/>
        <v>3.5788288570455094E-2</v>
      </c>
      <c r="V72" s="5">
        <f t="shared" si="123"/>
        <v>1.075530957448027E-3</v>
      </c>
      <c r="W72" s="5">
        <f t="shared" si="124"/>
        <v>3.0800930279698234E-2</v>
      </c>
      <c r="X72" s="5">
        <f t="shared" si="125"/>
        <v>1.82936603317134E-2</v>
      </c>
      <c r="Y72" s="5">
        <f t="shared" si="126"/>
        <v>5.4325957900155835E-3</v>
      </c>
      <c r="Z72" s="5">
        <f t="shared" si="127"/>
        <v>7.4241646830983925E-3</v>
      </c>
      <c r="AA72" s="5">
        <f t="shared" si="128"/>
        <v>7.0852707912394544E-3</v>
      </c>
      <c r="AB72" s="5">
        <f t="shared" si="129"/>
        <v>3.3809232639651055E-3</v>
      </c>
      <c r="AC72" s="5">
        <f t="shared" si="130"/>
        <v>3.8102069633674331E-5</v>
      </c>
      <c r="AD72" s="5">
        <f t="shared" si="131"/>
        <v>7.3487368939488436E-3</v>
      </c>
      <c r="AE72" s="5">
        <f t="shared" si="132"/>
        <v>4.3646505278978802E-3</v>
      </c>
      <c r="AF72" s="5">
        <f t="shared" si="133"/>
        <v>1.2961529651691359E-3</v>
      </c>
      <c r="AG72" s="5">
        <f t="shared" si="134"/>
        <v>2.5660893862001479E-4</v>
      </c>
      <c r="AH72" s="5">
        <f t="shared" si="135"/>
        <v>1.1023623777430529E-3</v>
      </c>
      <c r="AI72" s="5">
        <f t="shared" si="136"/>
        <v>1.0520423899223754E-3</v>
      </c>
      <c r="AJ72" s="5">
        <f t="shared" si="137"/>
        <v>5.0200968961749298E-4</v>
      </c>
      <c r="AK72" s="5">
        <f t="shared" si="138"/>
        <v>1.5969808243718295E-4</v>
      </c>
      <c r="AL72" s="5">
        <f t="shared" si="139"/>
        <v>8.6388153516380287E-7</v>
      </c>
      <c r="AM72" s="5">
        <f t="shared" si="140"/>
        <v>1.4026572170667312E-3</v>
      </c>
      <c r="AN72" s="5">
        <f t="shared" si="141"/>
        <v>8.3308310683584213E-4</v>
      </c>
      <c r="AO72" s="5">
        <f t="shared" si="142"/>
        <v>2.4739738777611862E-4</v>
      </c>
      <c r="AP72" s="5">
        <f t="shared" si="143"/>
        <v>4.8979081019430382E-5</v>
      </c>
      <c r="AQ72" s="5">
        <f t="shared" si="144"/>
        <v>7.2725617651190976E-6</v>
      </c>
      <c r="AR72" s="5">
        <f t="shared" si="145"/>
        <v>1.3094567415831266E-4</v>
      </c>
      <c r="AS72" s="5">
        <f t="shared" si="146"/>
        <v>1.2496834323532958E-4</v>
      </c>
      <c r="AT72" s="5">
        <f t="shared" si="147"/>
        <v>5.9631930994918404E-5</v>
      </c>
      <c r="AU72" s="5">
        <f t="shared" si="148"/>
        <v>1.8969962590106633E-5</v>
      </c>
      <c r="AV72" s="5">
        <f t="shared" si="149"/>
        <v>4.5260082308173639E-6</v>
      </c>
      <c r="AW72" s="5">
        <f t="shared" si="150"/>
        <v>1.3601829426197527E-8</v>
      </c>
      <c r="AX72" s="5">
        <f t="shared" si="151"/>
        <v>2.2310492458114776E-4</v>
      </c>
      <c r="AY72" s="5">
        <f t="shared" si="152"/>
        <v>1.3250917006588669E-4</v>
      </c>
      <c r="AZ72" s="5">
        <f t="shared" si="153"/>
        <v>3.935072294911095E-5</v>
      </c>
      <c r="BA72" s="5">
        <f t="shared" si="154"/>
        <v>7.7905521348585261E-6</v>
      </c>
      <c r="BB72" s="5">
        <f t="shared" si="155"/>
        <v>1.1567646923114522E-6</v>
      </c>
      <c r="BC72" s="5">
        <f t="shared" si="156"/>
        <v>1.3740793003783261E-7</v>
      </c>
      <c r="BD72" s="5">
        <f t="shared" si="157"/>
        <v>1.2962139255786902E-5</v>
      </c>
      <c r="BE72" s="5">
        <f t="shared" si="158"/>
        <v>1.2370451166053166E-5</v>
      </c>
      <c r="BF72" s="5">
        <f t="shared" si="159"/>
        <v>5.9028860526778903E-6</v>
      </c>
      <c r="BG72" s="5">
        <f t="shared" si="160"/>
        <v>1.8778115302438232E-6</v>
      </c>
      <c r="BH72" s="5">
        <f t="shared" si="161"/>
        <v>4.4802357418668575E-7</v>
      </c>
      <c r="BI72" s="5">
        <f t="shared" si="162"/>
        <v>8.5514491649095285E-8</v>
      </c>
      <c r="BJ72" s="8">
        <f t="shared" si="163"/>
        <v>0.42797240092176791</v>
      </c>
      <c r="BK72" s="8">
        <f t="shared" si="164"/>
        <v>0.35144976210733941</v>
      </c>
      <c r="BL72" s="8">
        <f t="shared" si="165"/>
        <v>0.21322065502328949</v>
      </c>
      <c r="BM72" s="8">
        <f t="shared" si="166"/>
        <v>0.20330203673135858</v>
      </c>
      <c r="BN72" s="8">
        <f t="shared" si="167"/>
        <v>0.79663245043590003</v>
      </c>
    </row>
    <row r="73" spans="1:66" x14ac:dyDescent="0.25">
      <c r="A73" t="s">
        <v>80</v>
      </c>
      <c r="B73" t="s">
        <v>84</v>
      </c>
      <c r="C73" t="s">
        <v>98</v>
      </c>
      <c r="D73" s="11">
        <v>44258</v>
      </c>
      <c r="E73">
        <f>VLOOKUP(A73,home!$A$2:$E$405,3,FALSE)</f>
        <v>1.22509960159363</v>
      </c>
      <c r="F73">
        <f>VLOOKUP(B73,home!$B$2:$E$405,3,FALSE)</f>
        <v>1.05</v>
      </c>
      <c r="G73">
        <f>VLOOKUP(C73,away!$B$2:$E$405,4,FALSE)</f>
        <v>0.74</v>
      </c>
      <c r="H73">
        <f>VLOOKUP(A73,away!$A$2:$E$405,3,FALSE)</f>
        <v>1.02988047808765</v>
      </c>
      <c r="I73">
        <f>VLOOKUP(C73,away!$B$2:$E$405,3,FALSE)</f>
        <v>1.05</v>
      </c>
      <c r="J73">
        <f>VLOOKUP(B73,home!$B$2:$E$405,4,FALSE)</f>
        <v>1.06</v>
      </c>
      <c r="K73" s="3">
        <f t="shared" si="112"/>
        <v>0.95190239043825053</v>
      </c>
      <c r="L73" s="3">
        <f t="shared" si="113"/>
        <v>1.1462569721115548</v>
      </c>
      <c r="M73" s="5">
        <f t="shared" si="114"/>
        <v>0.12268203370606946</v>
      </c>
      <c r="N73" s="5">
        <f t="shared" si="115"/>
        <v>0.11678132114863353</v>
      </c>
      <c r="O73" s="5">
        <f t="shared" si="116"/>
        <v>0.14062513648840691</v>
      </c>
      <c r="P73" s="5">
        <f t="shared" si="117"/>
        <v>0.13386140357901977</v>
      </c>
      <c r="Q73" s="5">
        <f t="shared" si="118"/>
        <v>5.558220937996064E-2</v>
      </c>
      <c r="R73" s="5">
        <f t="shared" si="119"/>
        <v>8.0596271576987719E-2</v>
      </c>
      <c r="S73" s="5">
        <f t="shared" si="120"/>
        <v>3.6514872689257322E-2</v>
      </c>
      <c r="T73" s="5">
        <f t="shared" si="121"/>
        <v>6.3711495027144155E-2</v>
      </c>
      <c r="U73" s="5">
        <f t="shared" si="122"/>
        <v>7.6719783574545036E-2</v>
      </c>
      <c r="V73" s="5">
        <f t="shared" si="123"/>
        <v>4.4269201556023782E-3</v>
      </c>
      <c r="W73" s="5">
        <f t="shared" si="124"/>
        <v>1.7636279324874632E-2</v>
      </c>
      <c r="X73" s="5">
        <f t="shared" si="125"/>
        <v>2.0215708138244411E-2</v>
      </c>
      <c r="Y73" s="5">
        <f t="shared" si="126"/>
        <v>1.1586198199817481E-2</v>
      </c>
      <c r="Z73" s="5">
        <f t="shared" si="127"/>
        <v>3.0794679407106174E-2</v>
      </c>
      <c r="AA73" s="5">
        <f t="shared" si="128"/>
        <v>2.931352894040393E-2</v>
      </c>
      <c r="AB73" s="5">
        <f t="shared" si="129"/>
        <v>1.395180913527567E-2</v>
      </c>
      <c r="AC73" s="5">
        <f t="shared" si="130"/>
        <v>3.0189513475388226E-4</v>
      </c>
      <c r="AD73" s="5">
        <f t="shared" si="131"/>
        <v>4.1970041119462134E-3</v>
      </c>
      <c r="AE73" s="5">
        <f t="shared" si="132"/>
        <v>4.8108452252992118E-3</v>
      </c>
      <c r="AF73" s="5">
        <f t="shared" si="133"/>
        <v>2.7572324406244029E-3</v>
      </c>
      <c r="AG73" s="5">
        <f t="shared" si="134"/>
        <v>1.0534989695992936E-3</v>
      </c>
      <c r="AH73" s="5">
        <f t="shared" si="135"/>
        <v>8.8246539935838923E-3</v>
      </c>
      <c r="AI73" s="5">
        <f t="shared" si="136"/>
        <v>8.4002092312829586E-3</v>
      </c>
      <c r="AJ73" s="5">
        <f t="shared" si="137"/>
        <v>3.9980896237198542E-3</v>
      </c>
      <c r="AK73" s="5">
        <f t="shared" si="138"/>
        <v>1.2685970233350984E-3</v>
      </c>
      <c r="AL73" s="5">
        <f t="shared" si="139"/>
        <v>1.3176210159233004E-5</v>
      </c>
      <c r="AM73" s="5">
        <f t="shared" si="140"/>
        <v>7.9902764936815387E-4</v>
      </c>
      <c r="AN73" s="5">
        <f t="shared" si="141"/>
        <v>9.1589101399815317E-4</v>
      </c>
      <c r="AO73" s="5">
        <f t="shared" si="142"/>
        <v>5.2492323024485243E-4</v>
      </c>
      <c r="AP73" s="5">
        <f t="shared" si="143"/>
        <v>2.0056563749716038E-4</v>
      </c>
      <c r="AQ73" s="5">
        <f t="shared" si="144"/>
        <v>5.7474940086779688E-5</v>
      </c>
      <c r="AR73" s="5">
        <f t="shared" si="145"/>
        <v>2.0230642333235196E-3</v>
      </c>
      <c r="AS73" s="5">
        <f t="shared" si="146"/>
        <v>1.9257596797107846E-3</v>
      </c>
      <c r="AT73" s="5">
        <f t="shared" si="147"/>
        <v>9.1656762126314788E-4</v>
      </c>
      <c r="AU73" s="5">
        <f t="shared" si="148"/>
        <v>2.9082763655956386E-4</v>
      </c>
      <c r="AV73" s="5">
        <f t="shared" si="149"/>
        <v>6.9209880611638888E-5</v>
      </c>
      <c r="AW73" s="5">
        <f t="shared" si="150"/>
        <v>3.9935802888285899E-7</v>
      </c>
      <c r="AX73" s="5">
        <f t="shared" si="151"/>
        <v>1.2676605490996693E-4</v>
      </c>
      <c r="AY73" s="5">
        <f t="shared" si="152"/>
        <v>1.4530647426762579E-4</v>
      </c>
      <c r="AZ73" s="5">
        <f t="shared" si="153"/>
        <v>8.3279279611107163E-5</v>
      </c>
      <c r="BA73" s="5">
        <f t="shared" si="154"/>
        <v>3.1819818295553084E-5</v>
      </c>
      <c r="BB73" s="5">
        <f t="shared" si="155"/>
        <v>9.1184221431501309E-6</v>
      </c>
      <c r="BC73" s="5">
        <f t="shared" si="156"/>
        <v>2.0904109912484416E-6</v>
      </c>
      <c r="BD73" s="5">
        <f t="shared" si="157"/>
        <v>3.8649191374610041E-4</v>
      </c>
      <c r="BE73" s="5">
        <f t="shared" si="158"/>
        <v>3.6790257657996707E-4</v>
      </c>
      <c r="BF73" s="5">
        <f t="shared" si="159"/>
        <v>1.751036710474311E-4</v>
      </c>
      <c r="BG73" s="5">
        <f t="shared" si="160"/>
        <v>5.5560534348187595E-5</v>
      </c>
      <c r="BH73" s="5">
        <f t="shared" si="161"/>
        <v>1.3222051365016571E-5</v>
      </c>
      <c r="BI73" s="5">
        <f t="shared" si="162"/>
        <v>2.5172204601713225E-6</v>
      </c>
      <c r="BJ73" s="8">
        <f t="shared" si="163"/>
        <v>0.30122805489755772</v>
      </c>
      <c r="BK73" s="8">
        <f t="shared" si="164"/>
        <v>0.29794560794912966</v>
      </c>
      <c r="BL73" s="8">
        <f t="shared" si="165"/>
        <v>0.36992430660655673</v>
      </c>
      <c r="BM73" s="8">
        <f t="shared" si="166"/>
        <v>0.34961936586503345</v>
      </c>
      <c r="BN73" s="8">
        <f t="shared" si="167"/>
        <v>0.65012837587907801</v>
      </c>
    </row>
    <row r="74" spans="1:66" x14ac:dyDescent="0.25">
      <c r="A74" t="s">
        <v>21</v>
      </c>
      <c r="B74" t="s">
        <v>264</v>
      </c>
      <c r="C74" t="s">
        <v>372</v>
      </c>
      <c r="D74" s="11">
        <v>44258</v>
      </c>
      <c r="E74">
        <f>VLOOKUP(A74,home!$A$2:$E$405,3,FALSE)</f>
        <v>1.37575757575758</v>
      </c>
      <c r="F74">
        <f>VLOOKUP(B74,home!$B$2:$E$405,3,FALSE)</f>
        <v>1.33</v>
      </c>
      <c r="G74">
        <f>VLOOKUP(C74,away!$B$2:$E$405,4,FALSE)</f>
        <v>1.54</v>
      </c>
      <c r="H74">
        <f>VLOOKUP(A74,away!$A$2:$E$405,3,FALSE)</f>
        <v>1.3303030303030301</v>
      </c>
      <c r="I74">
        <f>VLOOKUP(C74,away!$B$2:$E$405,3,FALSE)</f>
        <v>0.68</v>
      </c>
      <c r="J74">
        <f>VLOOKUP(B74,home!$B$2:$E$405,4,FALSE)</f>
        <v>1.19</v>
      </c>
      <c r="K74" s="3">
        <f t="shared" si="112"/>
        <v>2.8178266666666754</v>
      </c>
      <c r="L74" s="3">
        <f t="shared" si="113"/>
        <v>1.076481212121212</v>
      </c>
      <c r="M74" s="5">
        <f t="shared" si="114"/>
        <v>2.0357459403828538E-2</v>
      </c>
      <c r="N74" s="5">
        <f t="shared" si="115"/>
        <v>5.7363791973692325E-2</v>
      </c>
      <c r="O74" s="5">
        <f t="shared" si="116"/>
        <v>2.1914422574741705E-2</v>
      </c>
      <c r="P74" s="5">
        <f t="shared" si="117"/>
        <v>6.1751044315709359E-2</v>
      </c>
      <c r="Q74" s="5">
        <f t="shared" si="118"/>
        <v>8.0820611362295042E-2</v>
      </c>
      <c r="R74" s="5">
        <f t="shared" si="119"/>
        <v>1.1795232088097199E-2</v>
      </c>
      <c r="S74" s="5">
        <f t="shared" si="120"/>
        <v>4.6827939066939418E-2</v>
      </c>
      <c r="T74" s="5">
        <f t="shared" si="121"/>
        <v>8.7001869683660749E-2</v>
      </c>
      <c r="U74" s="5">
        <f t="shared" si="122"/>
        <v>3.323691951736274E-2</v>
      </c>
      <c r="V74" s="5">
        <f t="shared" si="123"/>
        <v>1.5782771334707305E-2</v>
      </c>
      <c r="W74" s="5">
        <f t="shared" si="124"/>
        <v>7.591282463765954E-2</v>
      </c>
      <c r="X74" s="5">
        <f t="shared" si="125"/>
        <v>8.1718729481492738E-2</v>
      </c>
      <c r="Y74" s="5">
        <f t="shared" si="126"/>
        <v>4.3984338482621357E-2</v>
      </c>
      <c r="Z74" s="5">
        <f t="shared" si="127"/>
        <v>4.2324485784819635E-3</v>
      </c>
      <c r="AA74" s="5">
        <f t="shared" si="128"/>
        <v>1.1926306469741939E-2</v>
      </c>
      <c r="AB74" s="5">
        <f t="shared" si="129"/>
        <v>1.6803132202639071E-2</v>
      </c>
      <c r="AC74" s="5">
        <f t="shared" si="130"/>
        <v>2.9921544751150557E-3</v>
      </c>
      <c r="AD74" s="5">
        <f t="shared" si="131"/>
        <v>5.3477295401497017E-2</v>
      </c>
      <c r="AE74" s="5">
        <f t="shared" si="132"/>
        <v>5.7567303774767611E-2</v>
      </c>
      <c r="AF74" s="5">
        <f t="shared" si="133"/>
        <v>3.0985060473005928E-2</v>
      </c>
      <c r="AG74" s="5">
        <f t="shared" si="134"/>
        <v>1.1118278485210161E-2</v>
      </c>
      <c r="AH74" s="5">
        <f t="shared" si="135"/>
        <v>1.1390378440012407E-3</v>
      </c>
      <c r="AI74" s="5">
        <f t="shared" si="136"/>
        <v>3.209611211169213E-3</v>
      </c>
      <c r="AJ74" s="5">
        <f t="shared" si="137"/>
        <v>4.5220640302324677E-3</v>
      </c>
      <c r="AK74" s="5">
        <f t="shared" si="138"/>
        <v>4.2474642042544088E-3</v>
      </c>
      <c r="AL74" s="5">
        <f t="shared" si="139"/>
        <v>3.6304857089884077E-4</v>
      </c>
      <c r="AM74" s="5">
        <f t="shared" si="140"/>
        <v>3.0137949808709884E-2</v>
      </c>
      <c r="AN74" s="5">
        <f t="shared" si="141"/>
        <v>3.2442936740928262E-2</v>
      </c>
      <c r="AO74" s="5">
        <f t="shared" si="142"/>
        <v>1.7462105933823125E-2</v>
      </c>
      <c r="AP74" s="5">
        <f t="shared" si="143"/>
        <v>6.2658763206103101E-3</v>
      </c>
      <c r="AQ74" s="5">
        <f t="shared" si="144"/>
        <v>1.6862745341530462E-3</v>
      </c>
      <c r="AR74" s="5">
        <f t="shared" si="145"/>
        <v>2.4523056779247762E-4</v>
      </c>
      <c r="AS74" s="5">
        <f t="shared" si="146"/>
        <v>6.9101723340745335E-4</v>
      </c>
      <c r="AT74" s="5">
        <f t="shared" si="147"/>
        <v>9.7358339371087638E-4</v>
      </c>
      <c r="AU74" s="5">
        <f t="shared" si="148"/>
        <v>9.1446308300744924E-4</v>
      </c>
      <c r="AV74" s="5">
        <f t="shared" si="149"/>
        <v>6.4419961524515303E-4</v>
      </c>
      <c r="AW74" s="5">
        <f t="shared" si="150"/>
        <v>3.0590245332481405E-5</v>
      </c>
      <c r="AX74" s="5">
        <f t="shared" si="151"/>
        <v>1.4153919774940743E-2</v>
      </c>
      <c r="AY74" s="5">
        <f t="shared" si="152"/>
        <v>1.5236428715594599E-2</v>
      </c>
      <c r="AZ74" s="5">
        <f t="shared" si="153"/>
        <v>8.200864626080856E-3</v>
      </c>
      <c r="BA74" s="5">
        <f t="shared" si="154"/>
        <v>2.9426922310418309E-3</v>
      </c>
      <c r="BB74" s="5">
        <f t="shared" si="155"/>
        <v>7.9193822494289564E-4</v>
      </c>
      <c r="BC74" s="5">
        <f t="shared" si="156"/>
        <v>1.7050132406232993E-4</v>
      </c>
      <c r="BD74" s="5">
        <f t="shared" si="157"/>
        <v>4.3997683144403214E-5</v>
      </c>
      <c r="BE74" s="5">
        <f t="shared" si="158"/>
        <v>1.2397784483585028E-4</v>
      </c>
      <c r="BF74" s="5">
        <f t="shared" si="159"/>
        <v>1.7467403862716116E-4</v>
      </c>
      <c r="BG74" s="5">
        <f t="shared" si="160"/>
        <v>1.6406705467265987E-4</v>
      </c>
      <c r="BH74" s="5">
        <f t="shared" si="161"/>
        <v>1.1557813044452009E-4</v>
      </c>
      <c r="BI74" s="5">
        <f t="shared" si="162"/>
        <v>6.5135827610009623E-5</v>
      </c>
      <c r="BJ74" s="8">
        <f t="shared" si="163"/>
        <v>0.70944159199079038</v>
      </c>
      <c r="BK74" s="8">
        <f t="shared" si="164"/>
        <v>0.1633108458827931</v>
      </c>
      <c r="BL74" s="8">
        <f t="shared" si="165"/>
        <v>0.11295011461473799</v>
      </c>
      <c r="BM74" s="8">
        <f t="shared" si="166"/>
        <v>0.72072660087817741</v>
      </c>
      <c r="BN74" s="8">
        <f t="shared" si="167"/>
        <v>0.25400256171836416</v>
      </c>
    </row>
    <row r="75" spans="1:66" x14ac:dyDescent="0.25">
      <c r="A75" t="s">
        <v>21</v>
      </c>
      <c r="B75" t="s">
        <v>274</v>
      </c>
      <c r="C75" t="s">
        <v>265</v>
      </c>
      <c r="D75" s="11">
        <v>44258</v>
      </c>
      <c r="E75">
        <f>VLOOKUP(A75,home!$A$2:$E$405,3,FALSE)</f>
        <v>1.37575757575758</v>
      </c>
      <c r="F75">
        <f>VLOOKUP(B75,home!$B$2:$E$405,3,FALSE)</f>
        <v>1.54</v>
      </c>
      <c r="G75">
        <f>VLOOKUP(C75,away!$B$2:$E$405,4,FALSE)</f>
        <v>0.68</v>
      </c>
      <c r="H75">
        <f>VLOOKUP(A75,away!$A$2:$E$405,3,FALSE)</f>
        <v>1.3303030303030301</v>
      </c>
      <c r="I75">
        <f>VLOOKUP(C75,away!$B$2:$E$405,3,FALSE)</f>
        <v>1.07</v>
      </c>
      <c r="J75">
        <f>VLOOKUP(B75,home!$B$2:$E$405,4,FALSE)</f>
        <v>0.75</v>
      </c>
      <c r="K75" s="3">
        <f t="shared" si="112"/>
        <v>1.4406933333333378</v>
      </c>
      <c r="L75" s="3">
        <f t="shared" si="113"/>
        <v>1.0675681818181817</v>
      </c>
      <c r="M75" s="5">
        <f t="shared" si="114"/>
        <v>8.1409645724374424E-2</v>
      </c>
      <c r="N75" s="5">
        <f t="shared" si="115"/>
        <v>0.11728633386413509</v>
      </c>
      <c r="O75" s="5">
        <f t="shared" si="116"/>
        <v>8.6910347468432722E-2</v>
      </c>
      <c r="P75" s="5">
        <f t="shared" si="117"/>
        <v>0.12521115819545495</v>
      </c>
      <c r="Q75" s="5">
        <f t="shared" si="118"/>
        <v>8.4486819644583794E-2</v>
      </c>
      <c r="R75" s="5">
        <f t="shared" si="119"/>
        <v>4.6391360814030558E-2</v>
      </c>
      <c r="S75" s="5">
        <f t="shared" si="120"/>
        <v>4.8144891177045228E-2</v>
      </c>
      <c r="T75" s="5">
        <f t="shared" si="121"/>
        <v>9.0195440435568972E-2</v>
      </c>
      <c r="U75" s="5">
        <f t="shared" si="122"/>
        <v>6.6835724249035264E-2</v>
      </c>
      <c r="V75" s="5">
        <f t="shared" si="123"/>
        <v>8.227632176115135E-3</v>
      </c>
      <c r="W75" s="5">
        <f t="shared" si="124"/>
        <v>4.0573199272162651E-2</v>
      </c>
      <c r="X75" s="5">
        <f t="shared" si="125"/>
        <v>4.3314656577529455E-2</v>
      </c>
      <c r="Y75" s="5">
        <f t="shared" si="126"/>
        <v>2.3120674584276031E-2</v>
      </c>
      <c r="Z75" s="5">
        <f t="shared" si="127"/>
        <v>1.6508646905435281E-2</v>
      </c>
      <c r="AA75" s="5">
        <f t="shared" si="128"/>
        <v>2.3783897539014644E-2</v>
      </c>
      <c r="AB75" s="5">
        <f t="shared" si="129"/>
        <v>1.7132651312570798E-2</v>
      </c>
      <c r="AC75" s="5">
        <f t="shared" si="130"/>
        <v>7.9090086992382263E-4</v>
      </c>
      <c r="AD75" s="5">
        <f t="shared" si="131"/>
        <v>1.4613384425852438E-2</v>
      </c>
      <c r="AE75" s="5">
        <f t="shared" si="132"/>
        <v>1.5600784241717422E-2</v>
      </c>
      <c r="AF75" s="5">
        <f t="shared" si="133"/>
        <v>8.3274504339340034E-3</v>
      </c>
      <c r="AG75" s="5">
        <f t="shared" si="134"/>
        <v>2.9633737063119838E-3</v>
      </c>
      <c r="AH75" s="5">
        <f t="shared" si="135"/>
        <v>4.4060265402784734E-3</v>
      </c>
      <c r="AI75" s="5">
        <f t="shared" si="136"/>
        <v>6.3477330630689471E-3</v>
      </c>
      <c r="AJ75" s="5">
        <f t="shared" si="137"/>
        <v>4.5725683528715219E-3</v>
      </c>
      <c r="AK75" s="5">
        <f t="shared" si="138"/>
        <v>2.195889580731001E-3</v>
      </c>
      <c r="AL75" s="5">
        <f t="shared" si="139"/>
        <v>4.8657435152701936E-5</v>
      </c>
      <c r="AM75" s="5">
        <f t="shared" si="140"/>
        <v>4.2106811039525653E-3</v>
      </c>
      <c r="AN75" s="5">
        <f t="shared" si="141"/>
        <v>4.4951891703628143E-3</v>
      </c>
      <c r="AO75" s="5">
        <f t="shared" si="142"/>
        <v>2.3994604647665048E-3</v>
      </c>
      <c r="AP75" s="5">
        <f t="shared" si="143"/>
        <v>8.5386254857179556E-4</v>
      </c>
      <c r="AQ75" s="5">
        <f t="shared" si="144"/>
        <v>2.2788912212535765E-4</v>
      </c>
      <c r="AR75" s="5">
        <f t="shared" si="145"/>
        <v>9.4074674852954879E-4</v>
      </c>
      <c r="AS75" s="5">
        <f t="shared" si="146"/>
        <v>1.3553275689615349E-3</v>
      </c>
      <c r="AT75" s="5">
        <f t="shared" si="147"/>
        <v>9.7630569654288187E-4</v>
      </c>
      <c r="AU75" s="5">
        <f t="shared" si="148"/>
        <v>4.6885236943489686E-4</v>
      </c>
      <c r="AV75" s="5">
        <f t="shared" si="149"/>
        <v>1.6886812074059875E-4</v>
      </c>
      <c r="AW75" s="5">
        <f t="shared" si="150"/>
        <v>2.0788056078340441E-6</v>
      </c>
      <c r="AX75" s="5">
        <f t="shared" si="151"/>
        <v>1.0110500325428524E-3</v>
      </c>
      <c r="AY75" s="5">
        <f t="shared" si="152"/>
        <v>1.0793648449689865E-3</v>
      </c>
      <c r="AZ75" s="5">
        <f t="shared" si="153"/>
        <v>5.7614778253100207E-4</v>
      </c>
      <c r="BA75" s="5">
        <f t="shared" si="154"/>
        <v>2.0502568021839968E-4</v>
      </c>
      <c r="BB75" s="5">
        <f t="shared" si="155"/>
        <v>5.4719723164198218E-5</v>
      </c>
      <c r="BC75" s="5">
        <f t="shared" si="156"/>
        <v>1.1683407073599468E-5</v>
      </c>
      <c r="BD75" s="5">
        <f t="shared" si="157"/>
        <v>1.6738521597984275E-4</v>
      </c>
      <c r="BE75" s="5">
        <f t="shared" si="158"/>
        <v>2.4115076476072028E-4</v>
      </c>
      <c r="BF75" s="5">
        <f t="shared" si="159"/>
        <v>1.7371214955950293E-4</v>
      </c>
      <c r="BG75" s="5">
        <f t="shared" si="160"/>
        <v>8.3421978596459861E-5</v>
      </c>
      <c r="BH75" s="5">
        <f t="shared" si="161"/>
        <v>3.0046372104349025E-5</v>
      </c>
      <c r="BI75" s="5">
        <f t="shared" si="162"/>
        <v>8.6575215963176785E-6</v>
      </c>
      <c r="BJ75" s="8">
        <f t="shared" si="163"/>
        <v>0.45560719106634989</v>
      </c>
      <c r="BK75" s="8">
        <f t="shared" si="164"/>
        <v>0.26491225042303529</v>
      </c>
      <c r="BL75" s="8">
        <f t="shared" si="165"/>
        <v>0.26319067342684072</v>
      </c>
      <c r="BM75" s="8">
        <f t="shared" si="166"/>
        <v>0.45744581007128848</v>
      </c>
      <c r="BN75" s="8">
        <f t="shared" si="167"/>
        <v>0.54169566571101146</v>
      </c>
    </row>
    <row r="76" spans="1:66" x14ac:dyDescent="0.25">
      <c r="A76" t="s">
        <v>21</v>
      </c>
      <c r="B76" t="s">
        <v>275</v>
      </c>
      <c r="C76" t="s">
        <v>152</v>
      </c>
      <c r="D76" s="11">
        <v>44258</v>
      </c>
      <c r="E76">
        <f>VLOOKUP(A76,home!$A$2:$E$405,3,FALSE)</f>
        <v>1.37575757575758</v>
      </c>
      <c r="F76">
        <f>VLOOKUP(B76,home!$B$2:$E$405,3,FALSE)</f>
        <v>0.77</v>
      </c>
      <c r="G76">
        <f>VLOOKUP(C76,away!$B$2:$E$405,4,FALSE)</f>
        <v>1.1100000000000001</v>
      </c>
      <c r="H76">
        <f>VLOOKUP(A76,away!$A$2:$E$405,3,FALSE)</f>
        <v>1.3303030303030301</v>
      </c>
      <c r="I76">
        <f>VLOOKUP(C76,away!$B$2:$E$405,3,FALSE)</f>
        <v>0.77</v>
      </c>
      <c r="J76">
        <f>VLOOKUP(B76,home!$B$2:$E$405,4,FALSE)</f>
        <v>0.89</v>
      </c>
      <c r="K76" s="3">
        <f t="shared" si="112"/>
        <v>1.1758600000000037</v>
      </c>
      <c r="L76" s="3">
        <f t="shared" si="113"/>
        <v>0.91165666666666645</v>
      </c>
      <c r="M76" s="5">
        <f t="shared" si="114"/>
        <v>0.12399467390648078</v>
      </c>
      <c r="N76" s="5">
        <f t="shared" si="115"/>
        <v>0.14580037725967493</v>
      </c>
      <c r="O76" s="5">
        <f t="shared" si="116"/>
        <v>0.11304057109800254</v>
      </c>
      <c r="P76" s="5">
        <f t="shared" si="117"/>
        <v>0.13291988593129767</v>
      </c>
      <c r="Q76" s="5">
        <f t="shared" si="118"/>
        <v>8.5720415802280972E-2</v>
      </c>
      <c r="R76" s="5">
        <f t="shared" si="119"/>
        <v>5.1527095122650655E-2</v>
      </c>
      <c r="S76" s="5">
        <f t="shared" si="120"/>
        <v>3.5621885036196226E-2</v>
      </c>
      <c r="T76" s="5">
        <f t="shared" si="121"/>
        <v>7.8147588535588106E-2</v>
      </c>
      <c r="U76" s="5">
        <f t="shared" si="122"/>
        <v>6.058865007092018E-2</v>
      </c>
      <c r="V76" s="5">
        <f t="shared" si="123"/>
        <v>4.242885553509183E-3</v>
      </c>
      <c r="W76" s="5">
        <f t="shared" si="124"/>
        <v>3.3598402708423479E-2</v>
      </c>
      <c r="X76" s="5">
        <f t="shared" si="125"/>
        <v>3.0630207818485647E-2</v>
      </c>
      <c r="Y76" s="5">
        <f t="shared" si="126"/>
        <v>1.3962116579553943E-2</v>
      </c>
      <c r="Z76" s="5">
        <f t="shared" si="127"/>
        <v>1.5658339927510648E-2</v>
      </c>
      <c r="AA76" s="5">
        <f t="shared" si="128"/>
        <v>1.8412015587162728E-2</v>
      </c>
      <c r="AB76" s="5">
        <f t="shared" si="129"/>
        <v>1.082497632416062E-2</v>
      </c>
      <c r="AC76" s="5">
        <f t="shared" si="130"/>
        <v>2.8426818972550382E-4</v>
      </c>
      <c r="AD76" s="5">
        <f t="shared" si="131"/>
        <v>9.876754452181738E-3</v>
      </c>
      <c r="AE76" s="5">
        <f t="shared" si="132"/>
        <v>9.0042090413611602E-3</v>
      </c>
      <c r="AF76" s="5">
        <f t="shared" si="133"/>
        <v>4.1043736003085873E-3</v>
      </c>
      <c r="AG76" s="5">
        <f t="shared" si="134"/>
        <v>1.2472598517373307E-3</v>
      </c>
      <c r="AH76" s="5">
        <f t="shared" si="135"/>
        <v>3.5687574959619816E-3</v>
      </c>
      <c r="AI76" s="5">
        <f t="shared" si="136"/>
        <v>4.1963591892018688E-3</v>
      </c>
      <c r="AJ76" s="5">
        <f t="shared" si="137"/>
        <v>2.4671654581074629E-3</v>
      </c>
      <c r="AK76" s="5">
        <f t="shared" si="138"/>
        <v>9.6701372519008362E-4</v>
      </c>
      <c r="AL76" s="5">
        <f t="shared" si="139"/>
        <v>1.2189199475038272E-5</v>
      </c>
      <c r="AM76" s="5">
        <f t="shared" si="140"/>
        <v>2.3227360980284887E-3</v>
      </c>
      <c r="AN76" s="5">
        <f t="shared" si="141"/>
        <v>2.117537848674991E-3</v>
      </c>
      <c r="AO76" s="5">
        <f t="shared" si="142"/>
        <v>9.6523374833177309E-4</v>
      </c>
      <c r="AP76" s="5">
        <f t="shared" si="143"/>
        <v>2.9332059385277215E-4</v>
      </c>
      <c r="AQ76" s="5">
        <f t="shared" si="144"/>
        <v>6.6851918714126327E-5</v>
      </c>
      <c r="AR76" s="5">
        <f t="shared" si="145"/>
        <v>6.5069631258207609E-4</v>
      </c>
      <c r="AS76" s="5">
        <f t="shared" si="146"/>
        <v>7.6512776611276242E-4</v>
      </c>
      <c r="AT76" s="5">
        <f t="shared" si="147"/>
        <v>4.4984156753067792E-4</v>
      </c>
      <c r="AU76" s="5">
        <f t="shared" si="148"/>
        <v>1.7631690186554157E-4</v>
      </c>
      <c r="AV76" s="5">
        <f t="shared" si="149"/>
        <v>5.183099805690408E-5</v>
      </c>
      <c r="AW76" s="5">
        <f t="shared" si="150"/>
        <v>3.6296070736381842E-7</v>
      </c>
      <c r="AX76" s="5">
        <f t="shared" si="151"/>
        <v>4.5520207803796485E-4</v>
      </c>
      <c r="AY76" s="5">
        <f t="shared" si="152"/>
        <v>4.1498800912383079E-4</v>
      </c>
      <c r="AZ76" s="5">
        <f t="shared" si="153"/>
        <v>1.8916329255223385E-4</v>
      </c>
      <c r="BA76" s="5">
        <f t="shared" si="154"/>
        <v>5.7483992247953668E-5</v>
      </c>
      <c r="BB76" s="5">
        <f t="shared" si="155"/>
        <v>1.3101416189865481E-5</v>
      </c>
      <c r="BC76" s="5">
        <f t="shared" si="156"/>
        <v>2.3887986824530932E-6</v>
      </c>
      <c r="BD76" s="5">
        <f t="shared" si="157"/>
        <v>9.8868605223477755E-5</v>
      </c>
      <c r="BE76" s="5">
        <f t="shared" si="158"/>
        <v>1.1625563813807891E-4</v>
      </c>
      <c r="BF76" s="5">
        <f t="shared" si="159"/>
        <v>6.8350177330520962E-5</v>
      </c>
      <c r="BG76" s="5">
        <f t="shared" si="160"/>
        <v>2.6790079838622217E-5</v>
      </c>
      <c r="BH76" s="5">
        <f t="shared" si="161"/>
        <v>7.8753458197606043E-6</v>
      </c>
      <c r="BI76" s="5">
        <f t="shared" si="162"/>
        <v>1.8520608271247446E-6</v>
      </c>
      <c r="BJ76" s="8">
        <f t="shared" si="163"/>
        <v>0.41898971344403235</v>
      </c>
      <c r="BK76" s="8">
        <f t="shared" si="164"/>
        <v>0.29749077582580818</v>
      </c>
      <c r="BL76" s="8">
        <f t="shared" si="165"/>
        <v>0.26800640952468369</v>
      </c>
      <c r="BM76" s="8">
        <f t="shared" si="166"/>
        <v>0.34672759455323093</v>
      </c>
      <c r="BN76" s="8">
        <f t="shared" si="167"/>
        <v>0.6530030191203875</v>
      </c>
    </row>
    <row r="77" spans="1:66" x14ac:dyDescent="0.25">
      <c r="A77" t="s">
        <v>21</v>
      </c>
      <c r="B77" t="s">
        <v>268</v>
      </c>
      <c r="C77" t="s">
        <v>151</v>
      </c>
      <c r="D77" s="11">
        <v>44258</v>
      </c>
      <c r="E77">
        <f>VLOOKUP(A77,home!$A$2:$E$405,3,FALSE)</f>
        <v>1.37575757575758</v>
      </c>
      <c r="F77">
        <f>VLOOKUP(B77,home!$B$2:$E$405,3,FALSE)</f>
        <v>0.86</v>
      </c>
      <c r="G77">
        <f>VLOOKUP(C77,away!$B$2:$E$405,4,FALSE)</f>
        <v>1.27</v>
      </c>
      <c r="H77">
        <f>VLOOKUP(A77,away!$A$2:$E$405,3,FALSE)</f>
        <v>1.3303030303030301</v>
      </c>
      <c r="I77">
        <f>VLOOKUP(C77,away!$B$2:$E$405,3,FALSE)</f>
        <v>0.64</v>
      </c>
      <c r="J77">
        <f>VLOOKUP(B77,home!$B$2:$E$405,4,FALSE)</f>
        <v>1.17</v>
      </c>
      <c r="K77" s="3">
        <f t="shared" si="112"/>
        <v>1.502602424242429</v>
      </c>
      <c r="L77" s="3">
        <f t="shared" si="113"/>
        <v>0.99613090909090884</v>
      </c>
      <c r="M77" s="5">
        <f t="shared" si="114"/>
        <v>8.2189038833711023E-2</v>
      </c>
      <c r="N77" s="5">
        <f t="shared" si="115"/>
        <v>0.12349744899768929</v>
      </c>
      <c r="O77" s="5">
        <f t="shared" si="116"/>
        <v>8.1871041970732555E-2</v>
      </c>
      <c r="P77" s="5">
        <f t="shared" si="117"/>
        <v>0.12301962614047637</v>
      </c>
      <c r="Q77" s="5">
        <f t="shared" si="118"/>
        <v>9.2783783125841873E-2</v>
      </c>
      <c r="R77" s="5">
        <f t="shared" si="119"/>
        <v>4.0777137733262886E-2</v>
      </c>
      <c r="S77" s="5">
        <f t="shared" si="120"/>
        <v>4.6033597151446524E-2</v>
      </c>
      <c r="T77" s="5">
        <f t="shared" si="121"/>
        <v>9.2424794234038585E-2</v>
      </c>
      <c r="U77" s="5">
        <f t="shared" si="122"/>
        <v>6.127182601166823E-2</v>
      </c>
      <c r="V77" s="5">
        <f t="shared" si="123"/>
        <v>7.6558409894400574E-3</v>
      </c>
      <c r="W77" s="5">
        <f t="shared" si="124"/>
        <v>4.6472379151757899E-2</v>
      </c>
      <c r="X77" s="5">
        <f t="shared" si="125"/>
        <v>4.6292573292057992E-2</v>
      </c>
      <c r="Y77" s="5">
        <f t="shared" si="126"/>
        <v>2.3056731558787628E-2</v>
      </c>
      <c r="Z77" s="5">
        <f t="shared" si="127"/>
        <v>1.3539789093453457E-2</v>
      </c>
      <c r="AA77" s="5">
        <f t="shared" si="128"/>
        <v>2.0344919915554361E-2</v>
      </c>
      <c r="AB77" s="5">
        <f t="shared" si="129"/>
        <v>1.5285162993065034E-2</v>
      </c>
      <c r="AC77" s="5">
        <f t="shared" si="130"/>
        <v>7.1619852665008772E-4</v>
      </c>
      <c r="AD77" s="5">
        <f t="shared" si="131"/>
        <v>1.7457377393436189E-2</v>
      </c>
      <c r="AE77" s="5">
        <f t="shared" si="132"/>
        <v>1.7389833213266669E-2</v>
      </c>
      <c r="AF77" s="5">
        <f t="shared" si="133"/>
        <v>8.6612751838353041E-3</v>
      </c>
      <c r="AG77" s="5">
        <f t="shared" si="134"/>
        <v>2.8759213075867972E-3</v>
      </c>
      <c r="AH77" s="5">
        <f t="shared" si="135"/>
        <v>3.3718506046402402E-3</v>
      </c>
      <c r="AI77" s="5">
        <f t="shared" si="136"/>
        <v>5.0665508927157247E-3</v>
      </c>
      <c r="AJ77" s="5">
        <f t="shared" si="137"/>
        <v>3.8065058269711469E-3</v>
      </c>
      <c r="AK77" s="5">
        <f t="shared" si="138"/>
        <v>1.9065549611665914E-3</v>
      </c>
      <c r="AL77" s="5">
        <f t="shared" si="139"/>
        <v>4.2879915006240814E-5</v>
      </c>
      <c r="AM77" s="5">
        <f t="shared" si="140"/>
        <v>5.2462995184584379E-3</v>
      </c>
      <c r="AN77" s="5">
        <f t="shared" si="141"/>
        <v>5.2260011086852007E-3</v>
      </c>
      <c r="AO77" s="5">
        <f t="shared" si="142"/>
        <v>2.6028906176523434E-3</v>
      </c>
      <c r="AP77" s="5">
        <f t="shared" si="143"/>
        <v>8.6427326574207552E-4</v>
      </c>
      <c r="AQ77" s="5">
        <f t="shared" si="144"/>
        <v>2.1523232847665553E-4</v>
      </c>
      <c r="AR77" s="5">
        <f t="shared" si="145"/>
        <v>6.7176092162380286E-4</v>
      </c>
      <c r="AS77" s="5">
        <f t="shared" si="146"/>
        <v>1.0093895893432544E-3</v>
      </c>
      <c r="AT77" s="5">
        <f t="shared" si="147"/>
        <v>7.5835562197612235E-4</v>
      </c>
      <c r="AU77" s="5">
        <f t="shared" si="148"/>
        <v>3.7983566533973196E-4</v>
      </c>
      <c r="AV77" s="5">
        <f t="shared" si="149"/>
        <v>1.4268549788830432E-4</v>
      </c>
      <c r="AW77" s="5">
        <f t="shared" si="150"/>
        <v>1.7828381401982618E-6</v>
      </c>
      <c r="AX77" s="5">
        <f t="shared" si="151"/>
        <v>1.3138503957895878E-3</v>
      </c>
      <c r="AY77" s="5">
        <f t="shared" si="152"/>
        <v>1.3087669891673325E-3</v>
      </c>
      <c r="AZ77" s="5">
        <f t="shared" si="153"/>
        <v>6.5185162535371332E-4</v>
      </c>
      <c r="BA77" s="5">
        <f t="shared" si="154"/>
        <v>2.1644318405199367E-4</v>
      </c>
      <c r="BB77" s="5">
        <f t="shared" si="155"/>
        <v>5.3901436424060828E-5</v>
      </c>
      <c r="BC77" s="5">
        <f t="shared" si="156"/>
        <v>1.0738577373281112E-5</v>
      </c>
      <c r="BD77" s="5">
        <f t="shared" si="157"/>
        <v>1.1152696959147752E-4</v>
      </c>
      <c r="BE77" s="5">
        <f t="shared" si="158"/>
        <v>1.6758069487656576E-4</v>
      </c>
      <c r="BF77" s="5">
        <f t="shared" si="159"/>
        <v>1.259035791888793E-4</v>
      </c>
      <c r="BG77" s="5">
        <f t="shared" si="160"/>
        <v>6.306100777000286E-5</v>
      </c>
      <c r="BH77" s="5">
        <f t="shared" si="161"/>
        <v>2.3688905787594243E-5</v>
      </c>
      <c r="BI77" s="5">
        <f t="shared" si="162"/>
        <v>7.1190014528179227E-6</v>
      </c>
      <c r="BJ77" s="8">
        <f t="shared" si="163"/>
        <v>0.48862236650547286</v>
      </c>
      <c r="BK77" s="8">
        <f t="shared" si="164"/>
        <v>0.26096594854589761</v>
      </c>
      <c r="BL77" s="8">
        <f t="shared" si="165"/>
        <v>0.23716245836461539</v>
      </c>
      <c r="BM77" s="8">
        <f t="shared" si="166"/>
        <v>0.45484550155669817</v>
      </c>
      <c r="BN77" s="8">
        <f t="shared" si="167"/>
        <v>0.544138076801714</v>
      </c>
    </row>
    <row r="78" spans="1:66" x14ac:dyDescent="0.25">
      <c r="A78" t="s">
        <v>21</v>
      </c>
      <c r="B78" t="s">
        <v>271</v>
      </c>
      <c r="C78" t="s">
        <v>267</v>
      </c>
      <c r="D78" s="11">
        <v>44258</v>
      </c>
      <c r="E78">
        <f>VLOOKUP(A78,home!$A$2:$E$405,3,FALSE)</f>
        <v>1.37575757575758</v>
      </c>
      <c r="F78">
        <f>VLOOKUP(B78,home!$B$2:$E$405,3,FALSE)</f>
        <v>0.82</v>
      </c>
      <c r="G78">
        <f>VLOOKUP(C78,away!$B$2:$E$405,4,FALSE)</f>
        <v>0.98</v>
      </c>
      <c r="H78">
        <f>VLOOKUP(A78,away!$A$2:$E$405,3,FALSE)</f>
        <v>1.3303030303030301</v>
      </c>
      <c r="I78">
        <f>VLOOKUP(C78,away!$B$2:$E$405,3,FALSE)</f>
        <v>1.1100000000000001</v>
      </c>
      <c r="J78">
        <f>VLOOKUP(B78,home!$B$2:$E$405,4,FALSE)</f>
        <v>1.22</v>
      </c>
      <c r="K78" s="3">
        <f t="shared" si="112"/>
        <v>1.1055587878787911</v>
      </c>
      <c r="L78" s="3">
        <f t="shared" si="113"/>
        <v>1.8014963636363635</v>
      </c>
      <c r="M78" s="5">
        <f t="shared" si="114"/>
        <v>5.4636389082171152E-2</v>
      </c>
      <c r="N78" s="5">
        <f t="shared" si="115"/>
        <v>6.0403740087759152E-2</v>
      </c>
      <c r="O78" s="5">
        <f t="shared" si="116"/>
        <v>9.8427256253752829E-2</v>
      </c>
      <c r="P78" s="5">
        <f t="shared" si="117"/>
        <v>0.10881711811813415</v>
      </c>
      <c r="Q78" s="5">
        <f t="shared" si="118"/>
        <v>3.3389942837384279E-2</v>
      </c>
      <c r="R78" s="5">
        <f t="shared" si="119"/>
        <v>8.8658172111920133E-2</v>
      </c>
      <c r="S78" s="5">
        <f t="shared" si="120"/>
        <v>5.4181679071649835E-2</v>
      </c>
      <c r="T78" s="5">
        <f t="shared" si="121"/>
        <v>6.0151860603573817E-2</v>
      </c>
      <c r="U78" s="5">
        <f t="shared" si="122"/>
        <v>9.8016821295603657E-2</v>
      </c>
      <c r="V78" s="5">
        <f t="shared" si="123"/>
        <v>1.1990165590741175E-2</v>
      </c>
      <c r="W78" s="5">
        <f t="shared" si="124"/>
        <v>1.2304848243546896E-2</v>
      </c>
      <c r="X78" s="5">
        <f t="shared" si="125"/>
        <v>2.2167139365847025E-2</v>
      </c>
      <c r="Y78" s="5">
        <f t="shared" si="126"/>
        <v>1.9967010479896952E-2</v>
      </c>
      <c r="Z78" s="5">
        <f t="shared" si="127"/>
        <v>5.323912488875699E-2</v>
      </c>
      <c r="AA78" s="5">
        <f t="shared" si="128"/>
        <v>5.8858982379741756E-2</v>
      </c>
      <c r="AB78" s="5">
        <f t="shared" si="129"/>
        <v>3.2536032607763214E-2</v>
      </c>
      <c r="AC78" s="5">
        <f t="shared" si="130"/>
        <v>1.4925209270571906E-3</v>
      </c>
      <c r="AD78" s="5">
        <f t="shared" si="131"/>
        <v>3.400933277292047E-3</v>
      </c>
      <c r="AE78" s="5">
        <f t="shared" si="132"/>
        <v>6.126768932011523E-3</v>
      </c>
      <c r="AF78" s="5">
        <f t="shared" si="133"/>
        <v>5.5186759759295028E-3</v>
      </c>
      <c r="AG78" s="5">
        <f t="shared" si="134"/>
        <v>3.3139582342414532E-3</v>
      </c>
      <c r="AH78" s="5">
        <f t="shared" si="135"/>
        <v>2.3977522472569485E-2</v>
      </c>
      <c r="AI78" s="5">
        <f t="shared" si="136"/>
        <v>2.6508560681110391E-2</v>
      </c>
      <c r="AJ78" s="5">
        <f t="shared" si="137"/>
        <v>1.4653386107509894E-2</v>
      </c>
      <c r="AK78" s="5">
        <f t="shared" si="138"/>
        <v>5.4000599277795186E-3</v>
      </c>
      <c r="AL78" s="5">
        <f t="shared" si="139"/>
        <v>1.1890377731156988E-4</v>
      </c>
      <c r="AM78" s="5">
        <f t="shared" si="140"/>
        <v>7.5198633433992787E-4</v>
      </c>
      <c r="AN78" s="5">
        <f t="shared" si="141"/>
        <v>1.3547006468176187E-3</v>
      </c>
      <c r="AO78" s="5">
        <f t="shared" si="142"/>
        <v>1.2202441445288848E-3</v>
      </c>
      <c r="AP78" s="5">
        <f t="shared" si="143"/>
        <v>7.3275512970578385E-4</v>
      </c>
      <c r="AQ78" s="5">
        <f t="shared" si="144"/>
        <v>3.3001392540021537E-4</v>
      </c>
      <c r="AR78" s="5">
        <f t="shared" si="145"/>
        <v>8.6390839086686131E-3</v>
      </c>
      <c r="AS78" s="5">
        <f t="shared" si="146"/>
        <v>9.5510151344508406E-3</v>
      </c>
      <c r="AT78" s="5">
        <f t="shared" si="147"/>
        <v>5.2796043575277308E-3</v>
      </c>
      <c r="AU78" s="5">
        <f t="shared" si="148"/>
        <v>1.9456376646626472E-3</v>
      </c>
      <c r="AV78" s="5">
        <f t="shared" si="149"/>
        <v>5.3775420454893995E-4</v>
      </c>
      <c r="AW78" s="5">
        <f t="shared" si="150"/>
        <v>6.5782198141415232E-6</v>
      </c>
      <c r="AX78" s="5">
        <f t="shared" si="151"/>
        <v>1.3856085004904418E-4</v>
      </c>
      <c r="AY78" s="5">
        <f t="shared" si="152"/>
        <v>2.4961686750571654E-4</v>
      </c>
      <c r="AZ78" s="5">
        <f t="shared" si="153"/>
        <v>2.2484193955692414E-4</v>
      </c>
      <c r="BA78" s="5">
        <f t="shared" si="154"/>
        <v>1.3501731216824863E-4</v>
      </c>
      <c r="BB78" s="5">
        <f t="shared" si="155"/>
        <v>6.0808299224763915E-5</v>
      </c>
      <c r="BC78" s="5">
        <f t="shared" si="156"/>
        <v>2.1909185986464795E-5</v>
      </c>
      <c r="BD78" s="5">
        <f t="shared" si="157"/>
        <v>2.5938797077693239E-3</v>
      </c>
      <c r="BE78" s="5">
        <f t="shared" si="158"/>
        <v>2.8676865056248466E-3</v>
      </c>
      <c r="BF78" s="5">
        <f t="shared" si="159"/>
        <v>1.5851980085874859E-3</v>
      </c>
      <c r="BG78" s="5">
        <f t="shared" si="160"/>
        <v>5.8417652964061809E-4</v>
      </c>
      <c r="BH78" s="5">
        <f t="shared" si="161"/>
        <v>1.6146037400418024E-4</v>
      </c>
      <c r="BI78" s="5">
        <f t="shared" si="162"/>
        <v>3.570078707490355E-5</v>
      </c>
      <c r="BJ78" s="8">
        <f t="shared" si="163"/>
        <v>0.23196533267276626</v>
      </c>
      <c r="BK78" s="8">
        <f t="shared" si="164"/>
        <v>0.23148639343457078</v>
      </c>
      <c r="BL78" s="8">
        <f t="shared" si="165"/>
        <v>0.48081799102031098</v>
      </c>
      <c r="BM78" s="8">
        <f t="shared" si="166"/>
        <v>0.55293318487759191</v>
      </c>
      <c r="BN78" s="8">
        <f t="shared" si="167"/>
        <v>0.44433261849112171</v>
      </c>
    </row>
    <row r="79" spans="1:66" x14ac:dyDescent="0.25">
      <c r="A79" t="s">
        <v>21</v>
      </c>
      <c r="B79" t="s">
        <v>269</v>
      </c>
      <c r="C79" t="s">
        <v>153</v>
      </c>
      <c r="D79" s="11">
        <v>44258</v>
      </c>
      <c r="E79">
        <f>VLOOKUP(A79,home!$A$2:$E$405,3,FALSE)</f>
        <v>1.37575757575758</v>
      </c>
      <c r="F79">
        <f>VLOOKUP(B79,home!$B$2:$E$405,3,FALSE)</f>
        <v>0.64</v>
      </c>
      <c r="G79">
        <f>VLOOKUP(C79,away!$B$2:$E$405,4,FALSE)</f>
        <v>0.55000000000000004</v>
      </c>
      <c r="H79">
        <f>VLOOKUP(A79,away!$A$2:$E$405,3,FALSE)</f>
        <v>1.3303030303030301</v>
      </c>
      <c r="I79">
        <f>VLOOKUP(C79,away!$B$2:$E$405,3,FALSE)</f>
        <v>1.64</v>
      </c>
      <c r="J79">
        <f>VLOOKUP(B79,home!$B$2:$E$405,4,FALSE)</f>
        <v>0.93</v>
      </c>
      <c r="K79" s="3">
        <f t="shared" si="112"/>
        <v>0.48426666666666818</v>
      </c>
      <c r="L79" s="3">
        <f t="shared" si="113"/>
        <v>2.0289781818181813</v>
      </c>
      <c r="M79" s="5">
        <f t="shared" si="114"/>
        <v>8.1004963493882295E-2</v>
      </c>
      <c r="N79" s="5">
        <f t="shared" si="115"/>
        <v>3.9228003654637522E-2</v>
      </c>
      <c r="O79" s="5">
        <f t="shared" si="116"/>
        <v>0.16435730354806544</v>
      </c>
      <c r="P79" s="5">
        <f t="shared" si="117"/>
        <v>7.9592763531543417E-2</v>
      </c>
      <c r="Q79" s="5">
        <f t="shared" si="118"/>
        <v>9.4984072849095946E-3</v>
      </c>
      <c r="R79" s="5">
        <f t="shared" si="119"/>
        <v>0.16673869146074641</v>
      </c>
      <c r="S79" s="5">
        <f t="shared" si="120"/>
        <v>1.9551295789012432E-2</v>
      </c>
      <c r="T79" s="5">
        <f t="shared" si="121"/>
        <v>1.9272061143104435E-2</v>
      </c>
      <c r="U79" s="5">
        <f t="shared" si="122"/>
        <v>8.0745990318057709E-2</v>
      </c>
      <c r="V79" s="5">
        <f t="shared" si="123"/>
        <v>2.1344942544959688E-3</v>
      </c>
      <c r="W79" s="5">
        <f t="shared" si="124"/>
        <v>1.5332540115018558E-3</v>
      </c>
      <c r="X79" s="5">
        <f t="shared" si="125"/>
        <v>3.1109389365224682E-3</v>
      </c>
      <c r="Y79" s="5">
        <f t="shared" si="126"/>
        <v>3.1560136135863723E-3</v>
      </c>
      <c r="Z79" s="5">
        <f t="shared" si="127"/>
        <v>0.11276972234625599</v>
      </c>
      <c r="AA79" s="5">
        <f t="shared" si="128"/>
        <v>5.4610617541547071E-2</v>
      </c>
      <c r="AB79" s="5">
        <f t="shared" si="129"/>
        <v>1.3223050860726638E-2</v>
      </c>
      <c r="AC79" s="5">
        <f t="shared" si="130"/>
        <v>1.310801594200816E-4</v>
      </c>
      <c r="AD79" s="5">
        <f t="shared" si="131"/>
        <v>1.8562595232582524E-4</v>
      </c>
      <c r="AE79" s="5">
        <f t="shared" si="132"/>
        <v>3.7663100724832129E-4</v>
      </c>
      <c r="AF79" s="5">
        <f t="shared" si="133"/>
        <v>3.8208804815152464E-4</v>
      </c>
      <c r="AG79" s="5">
        <f t="shared" si="134"/>
        <v>2.584161044109794E-4</v>
      </c>
      <c r="AH79" s="5">
        <f t="shared" si="135"/>
        <v>5.7201826552561917E-2</v>
      </c>
      <c r="AI79" s="5">
        <f t="shared" si="136"/>
        <v>2.770093787185407E-2</v>
      </c>
      <c r="AJ79" s="5">
        <f t="shared" si="137"/>
        <v>6.7073204233716191E-3</v>
      </c>
      <c r="AK79" s="5">
        <f t="shared" si="138"/>
        <v>1.0827105678971466E-3</v>
      </c>
      <c r="AL79" s="5">
        <f t="shared" si="139"/>
        <v>5.1517989428820587E-6</v>
      </c>
      <c r="AM79" s="5">
        <f t="shared" si="140"/>
        <v>1.7978492235930655E-5</v>
      </c>
      <c r="AN79" s="5">
        <f t="shared" si="141"/>
        <v>3.6477968488690866E-5</v>
      </c>
      <c r="AO79" s="5">
        <f t="shared" si="142"/>
        <v>3.7006501090302462E-5</v>
      </c>
      <c r="AP79" s="5">
        <f t="shared" si="143"/>
        <v>2.5028461099218142E-5</v>
      </c>
      <c r="AQ79" s="5">
        <f t="shared" si="144"/>
        <v>1.269555037369968E-5</v>
      </c>
      <c r="AR79" s="5">
        <f t="shared" si="145"/>
        <v>2.3212251607059194E-2</v>
      </c>
      <c r="AS79" s="5">
        <f t="shared" si="146"/>
        <v>1.1240919711578569E-2</v>
      </c>
      <c r="AT79" s="5">
        <f t="shared" si="147"/>
        <v>2.7218013594968987E-3</v>
      </c>
      <c r="AU79" s="5">
        <f t="shared" si="148"/>
        <v>4.3935922389745635E-4</v>
      </c>
      <c r="AV79" s="5">
        <f t="shared" si="149"/>
        <v>5.3191756706518876E-5</v>
      </c>
      <c r="AW79" s="5">
        <f t="shared" si="150"/>
        <v>1.4061069612173787E-7</v>
      </c>
      <c r="AX79" s="5">
        <f t="shared" si="151"/>
        <v>1.4510640844644516E-6</v>
      </c>
      <c r="AY79" s="5">
        <f t="shared" si="152"/>
        <v>2.9441773677983466E-6</v>
      </c>
      <c r="AZ79" s="5">
        <f t="shared" si="153"/>
        <v>2.9868358213328646E-6</v>
      </c>
      <c r="BA79" s="5">
        <f t="shared" si="154"/>
        <v>2.0200749047191233E-6</v>
      </c>
      <c r="BB79" s="5">
        <f t="shared" si="155"/>
        <v>1.024671976828386E-6</v>
      </c>
      <c r="BC79" s="5">
        <f t="shared" si="156"/>
        <v>4.1580741690105979E-7</v>
      </c>
      <c r="BD79" s="5">
        <f t="shared" si="157"/>
        <v>7.8495253435995251E-3</v>
      </c>
      <c r="BE79" s="5">
        <f t="shared" si="158"/>
        <v>3.8012634730604749E-3</v>
      </c>
      <c r="BF79" s="5">
        <f t="shared" si="159"/>
        <v>9.2041259561037906E-4</v>
      </c>
      <c r="BG79" s="5">
        <f t="shared" si="160"/>
        <v>1.4857504654475144E-4</v>
      </c>
      <c r="BH79" s="5">
        <f t="shared" si="161"/>
        <v>1.7987485635017964E-5</v>
      </c>
      <c r="BI79" s="5">
        <f t="shared" si="162"/>
        <v>1.7421479420369457E-6</v>
      </c>
      <c r="BJ79" s="8">
        <f t="shared" si="163"/>
        <v>7.7141469361258763E-2</v>
      </c>
      <c r="BK79" s="8">
        <f t="shared" si="164"/>
        <v>0.18242269320466489</v>
      </c>
      <c r="BL79" s="8">
        <f t="shared" si="165"/>
        <v>0.62277547889595852</v>
      </c>
      <c r="BM79" s="8">
        <f t="shared" si="166"/>
        <v>0.45468642726768216</v>
      </c>
      <c r="BN79" s="8">
        <f t="shared" si="167"/>
        <v>0.54042013297378466</v>
      </c>
    </row>
    <row r="80" spans="1:66" x14ac:dyDescent="0.25">
      <c r="A80" t="s">
        <v>21</v>
      </c>
      <c r="B80" t="s">
        <v>272</v>
      </c>
      <c r="C80" t="s">
        <v>150</v>
      </c>
      <c r="D80" s="11">
        <v>44258</v>
      </c>
      <c r="E80">
        <f>VLOOKUP(A80,home!$A$2:$E$405,3,FALSE)</f>
        <v>1.37575757575758</v>
      </c>
      <c r="F80">
        <f>VLOOKUP(B80,home!$B$2:$E$405,3,FALSE)</f>
        <v>1.1100000000000001</v>
      </c>
      <c r="G80">
        <f>VLOOKUP(C80,away!$B$2:$E$405,4,FALSE)</f>
        <v>0.95</v>
      </c>
      <c r="H80">
        <f>VLOOKUP(A80,away!$A$2:$E$405,3,FALSE)</f>
        <v>1.3303030303030301</v>
      </c>
      <c r="I80">
        <f>VLOOKUP(C80,away!$B$2:$E$405,3,FALSE)</f>
        <v>0.82</v>
      </c>
      <c r="J80">
        <f>VLOOKUP(B80,home!$B$2:$E$405,4,FALSE)</f>
        <v>0.49</v>
      </c>
      <c r="K80" s="3">
        <f t="shared" si="112"/>
        <v>1.4507363636363682</v>
      </c>
      <c r="L80" s="3">
        <f t="shared" si="113"/>
        <v>0.53451575757575742</v>
      </c>
      <c r="M80" s="5">
        <f t="shared" si="114"/>
        <v>0.13734598191594022</v>
      </c>
      <c r="N80" s="5">
        <f t="shared" si="115"/>
        <v>0.19925281036479753</v>
      </c>
      <c r="O80" s="5">
        <f t="shared" si="116"/>
        <v>7.3413591573785061E-2</v>
      </c>
      <c r="P80" s="5">
        <f t="shared" si="117"/>
        <v>0.10650376688123848</v>
      </c>
      <c r="Q80" s="5">
        <f t="shared" si="118"/>
        <v>0.14453164877647662</v>
      </c>
      <c r="R80" s="5">
        <f t="shared" si="119"/>
        <v>1.9620360758209481E-2</v>
      </c>
      <c r="S80" s="5">
        <f t="shared" si="120"/>
        <v>2.0646858760738025E-2</v>
      </c>
      <c r="T80" s="5">
        <f t="shared" si="121"/>
        <v>7.7254443739431689E-2</v>
      </c>
      <c r="U80" s="5">
        <f t="shared" si="122"/>
        <v>2.8463970819598519E-2</v>
      </c>
      <c r="V80" s="5">
        <f t="shared" si="123"/>
        <v>1.7789366691236196E-3</v>
      </c>
      <c r="W80" s="5">
        <f t="shared" si="124"/>
        <v>6.9892439525451502E-2</v>
      </c>
      <c r="X80" s="5">
        <f t="shared" si="125"/>
        <v>3.7358610261764527E-2</v>
      </c>
      <c r="Y80" s="5">
        <f t="shared" si="126"/>
        <v>9.9843829330222636E-3</v>
      </c>
      <c r="Z80" s="5">
        <f t="shared" si="127"/>
        <v>3.4957973315280014E-3</v>
      </c>
      <c r="AA80" s="5">
        <f t="shared" si="128"/>
        <v>5.0714803087506533E-3</v>
      </c>
      <c r="AB80" s="5">
        <f t="shared" si="129"/>
        <v>3.6786904506851841E-3</v>
      </c>
      <c r="AC80" s="5">
        <f t="shared" si="130"/>
        <v>8.6216326490709525E-5</v>
      </c>
      <c r="AD80" s="5">
        <f t="shared" si="131"/>
        <v>2.5348875890707053E-2</v>
      </c>
      <c r="AE80" s="5">
        <f t="shared" si="132"/>
        <v>1.3549373600415133E-2</v>
      </c>
      <c r="AF80" s="5">
        <f t="shared" si="133"/>
        <v>3.6211768473514306E-3</v>
      </c>
      <c r="AG80" s="5">
        <f t="shared" si="134"/>
        <v>6.451920286259478E-4</v>
      </c>
      <c r="AH80" s="5">
        <f t="shared" si="135"/>
        <v>4.6713968974825009E-4</v>
      </c>
      <c r="AI80" s="5">
        <f t="shared" si="136"/>
        <v>6.7769653481559761E-4</v>
      </c>
      <c r="AJ80" s="5">
        <f t="shared" si="137"/>
        <v>4.9157950328367376E-4</v>
      </c>
      <c r="AK80" s="5">
        <f t="shared" si="138"/>
        <v>2.3771742034397645E-4</v>
      </c>
      <c r="AL80" s="5">
        <f t="shared" si="139"/>
        <v>2.6742285168686321E-6</v>
      </c>
      <c r="AM80" s="5">
        <f t="shared" si="140"/>
        <v>7.3549072063907863E-3</v>
      </c>
      <c r="AN80" s="5">
        <f t="shared" si="141"/>
        <v>3.9313137973233693E-3</v>
      </c>
      <c r="AO80" s="5">
        <f t="shared" si="142"/>
        <v>1.0506745863221639E-3</v>
      </c>
      <c r="AP80" s="5">
        <f t="shared" si="143"/>
        <v>1.872007074911957E-4</v>
      </c>
      <c r="AQ80" s="5">
        <f t="shared" si="144"/>
        <v>2.501543199584355E-5</v>
      </c>
      <c r="AR80" s="5">
        <f t="shared" si="145"/>
        <v>4.9938705031898052E-5</v>
      </c>
      <c r="AS80" s="5">
        <f t="shared" si="146"/>
        <v>7.2447895342684981E-5</v>
      </c>
      <c r="AT80" s="5">
        <f t="shared" si="147"/>
        <v>5.2551398121277501E-5</v>
      </c>
      <c r="AU80" s="5">
        <f t="shared" si="148"/>
        <v>2.5412741404823073E-5</v>
      </c>
      <c r="AV80" s="5">
        <f t="shared" si="149"/>
        <v>9.216797013916092E-6</v>
      </c>
      <c r="AW80" s="5">
        <f t="shared" si="150"/>
        <v>5.7602989701756847E-8</v>
      </c>
      <c r="AX80" s="5">
        <f t="shared" si="151"/>
        <v>1.7783385559137165E-3</v>
      </c>
      <c r="AY80" s="5">
        <f t="shared" si="152"/>
        <v>9.5054998044039865E-4</v>
      </c>
      <c r="AZ80" s="5">
        <f t="shared" si="153"/>
        <v>2.5404197145436047E-4</v>
      </c>
      <c r="BA80" s="5">
        <f t="shared" si="154"/>
        <v>4.5263145609322156E-5</v>
      </c>
      <c r="BB80" s="5">
        <f t="shared" si="155"/>
        <v>6.0484661414071608E-6</v>
      </c>
      <c r="BC80" s="5">
        <f t="shared" si="156"/>
        <v>6.4660009234911352E-7</v>
      </c>
      <c r="BD80" s="5">
        <f t="shared" si="157"/>
        <v>4.4488374587462121E-6</v>
      </c>
      <c r="BE80" s="5">
        <f t="shared" si="158"/>
        <v>6.4540902773107416E-6</v>
      </c>
      <c r="BF80" s="5">
        <f t="shared" si="159"/>
        <v>4.6815917297433122E-6</v>
      </c>
      <c r="BG80" s="5">
        <f t="shared" si="160"/>
        <v>2.2639184540126372E-6</v>
      </c>
      <c r="BH80" s="5">
        <f t="shared" si="161"/>
        <v>8.2108720638588971E-7</v>
      </c>
      <c r="BI80" s="5">
        <f t="shared" si="162"/>
        <v>2.3823621360412184E-7</v>
      </c>
      <c r="BJ80" s="8">
        <f t="shared" si="163"/>
        <v>0.59702295441721853</v>
      </c>
      <c r="BK80" s="8">
        <f t="shared" si="164"/>
        <v>0.26731498476248827</v>
      </c>
      <c r="BL80" s="8">
        <f t="shared" si="165"/>
        <v>0.13235070235747487</v>
      </c>
      <c r="BM80" s="8">
        <f t="shared" si="166"/>
        <v>0.31856578622081155</v>
      </c>
      <c r="BN80" s="8">
        <f t="shared" si="167"/>
        <v>0.68066816027044741</v>
      </c>
    </row>
    <row r="81" spans="1:66" x14ac:dyDescent="0.25">
      <c r="A81" t="s">
        <v>21</v>
      </c>
      <c r="B81" t="s">
        <v>22</v>
      </c>
      <c r="C81" t="s">
        <v>397</v>
      </c>
      <c r="D81" s="11">
        <v>44258</v>
      </c>
      <c r="E81">
        <f>VLOOKUP(A81,home!$A$2:$E$405,3,FALSE)</f>
        <v>1.37575757575758</v>
      </c>
      <c r="F81">
        <f>VLOOKUP(B81,home!$B$2:$E$405,3,FALSE)</f>
        <v>1.41</v>
      </c>
      <c r="G81">
        <f>VLOOKUP(C81,away!$B$2:$E$405,4,FALSE)</f>
        <v>1.45</v>
      </c>
      <c r="H81">
        <f>VLOOKUP(A81,away!$A$2:$E$405,3,FALSE)</f>
        <v>1.3303030303030301</v>
      </c>
      <c r="I81">
        <f>VLOOKUP(C81,away!$B$2:$E$405,3,FALSE)</f>
        <v>0.73</v>
      </c>
      <c r="J81">
        <f>VLOOKUP(B81,home!$B$2:$E$405,4,FALSE)</f>
        <v>1.46</v>
      </c>
      <c r="K81" s="3">
        <f t="shared" si="112"/>
        <v>2.8127363636363718</v>
      </c>
      <c r="L81" s="3">
        <f t="shared" si="113"/>
        <v>1.4178369696969695</v>
      </c>
      <c r="M81" s="5">
        <f t="shared" si="114"/>
        <v>1.4544049569144129E-2</v>
      </c>
      <c r="N81" s="5">
        <f t="shared" si="115"/>
        <v>4.0908577097661596E-2</v>
      </c>
      <c r="O81" s="5">
        <f t="shared" si="116"/>
        <v>2.0621091168237824E-2</v>
      </c>
      <c r="P81" s="5">
        <f t="shared" si="117"/>
        <v>5.8001692986763366E-2</v>
      </c>
      <c r="Q81" s="5">
        <f t="shared" si="118"/>
        <v>5.7532521193607432E-2</v>
      </c>
      <c r="R81" s="5">
        <f t="shared" si="119"/>
        <v>1.4618672706909631E-2</v>
      </c>
      <c r="S81" s="5">
        <f t="shared" si="120"/>
        <v>5.7827711142913955E-2</v>
      </c>
      <c r="T81" s="5">
        <f t="shared" si="121"/>
        <v>8.1571735508171025E-2</v>
      </c>
      <c r="U81" s="5">
        <f t="shared" si="122"/>
        <v>4.1118472310823273E-2</v>
      </c>
      <c r="V81" s="5">
        <f t="shared" si="123"/>
        <v>2.5624111633288895E-2</v>
      </c>
      <c r="W81" s="5">
        <f t="shared" si="124"/>
        <v>5.3941271484313283E-2</v>
      </c>
      <c r="X81" s="5">
        <f t="shared" si="125"/>
        <v>7.6479928902920283E-2</v>
      </c>
      <c r="Y81" s="5">
        <f t="shared" si="126"/>
        <v>5.4218035319178091E-2</v>
      </c>
      <c r="Z81" s="5">
        <f t="shared" si="127"/>
        <v>6.9089648705855109E-3</v>
      </c>
      <c r="AA81" s="5">
        <f t="shared" si="128"/>
        <v>1.9433096726582128E-2</v>
      </c>
      <c r="AB81" s="5">
        <f t="shared" si="129"/>
        <v>2.7330088910460251E-2</v>
      </c>
      <c r="AC81" s="5">
        <f t="shared" si="130"/>
        <v>6.3868123908114704E-3</v>
      </c>
      <c r="AD81" s="5">
        <f t="shared" si="131"/>
        <v>3.7930643951177422E-2</v>
      </c>
      <c r="AE81" s="5">
        <f t="shared" si="132"/>
        <v>5.3779469278392077E-2</v>
      </c>
      <c r="AF81" s="5">
        <f t="shared" si="133"/>
        <v>3.8125259876793348E-2</v>
      </c>
      <c r="AG81" s="5">
        <f t="shared" si="134"/>
        <v>1.8018467644207368E-2</v>
      </c>
      <c r="AH81" s="5">
        <f t="shared" si="135"/>
        <v>2.448946453963445E-3</v>
      </c>
      <c r="AI81" s="5">
        <f t="shared" si="136"/>
        <v>6.8882407436613282E-3</v>
      </c>
      <c r="AJ81" s="5">
        <f t="shared" si="137"/>
        <v>9.6874026105889331E-3</v>
      </c>
      <c r="AK81" s="5">
        <f t="shared" si="138"/>
        <v>9.0827031973298028E-3</v>
      </c>
      <c r="AL81" s="5">
        <f t="shared" si="139"/>
        <v>1.0188247219449008E-3</v>
      </c>
      <c r="AM81" s="5">
        <f t="shared" si="140"/>
        <v>2.1337780307524149E-2</v>
      </c>
      <c r="AN81" s="5">
        <f t="shared" si="141"/>
        <v>3.0253493771279706E-2</v>
      </c>
      <c r="AO81" s="5">
        <f t="shared" si="142"/>
        <v>2.1447260965708682E-2</v>
      </c>
      <c r="AP81" s="5">
        <f t="shared" si="143"/>
        <v>1.0136239831973494E-2</v>
      </c>
      <c r="AQ81" s="5">
        <f t="shared" si="144"/>
        <v>3.592883891871756E-3</v>
      </c>
      <c r="AR81" s="5">
        <f t="shared" si="145"/>
        <v>6.9444136384753388E-4</v>
      </c>
      <c r="AS81" s="5">
        <f t="shared" si="146"/>
        <v>1.9532804765071952E-3</v>
      </c>
      <c r="AT81" s="5">
        <f t="shared" si="147"/>
        <v>2.747031512326384E-3</v>
      </c>
      <c r="AU81" s="5">
        <f t="shared" si="148"/>
        <v>2.575558475591812E-3</v>
      </c>
      <c r="AV81" s="5">
        <f t="shared" si="149"/>
        <v>1.8110917452422381E-3</v>
      </c>
      <c r="AW81" s="5">
        <f t="shared" si="150"/>
        <v>1.1286318399042181E-4</v>
      </c>
      <c r="AX81" s="5">
        <f t="shared" si="151"/>
        <v>1.0002925098376209E-2</v>
      </c>
      <c r="AY81" s="5">
        <f t="shared" si="152"/>
        <v>1.4182517009587484E-2</v>
      </c>
      <c r="AZ81" s="5">
        <f t="shared" si="153"/>
        <v>1.0054248469774622E-2</v>
      </c>
      <c r="BA81" s="5">
        <f t="shared" si="154"/>
        <v>4.7517617276552123E-3</v>
      </c>
      <c r="BB81" s="5">
        <f t="shared" si="155"/>
        <v>1.6843058621651764E-3</v>
      </c>
      <c r="BC81" s="5">
        <f t="shared" si="156"/>
        <v>4.7761422393102293E-4</v>
      </c>
      <c r="BD81" s="5">
        <f t="shared" si="157"/>
        <v>1.641007731583029E-4</v>
      </c>
      <c r="BE81" s="5">
        <f t="shared" si="158"/>
        <v>4.6157221196320203E-4</v>
      </c>
      <c r="BF81" s="5">
        <f t="shared" si="159"/>
        <v>6.4914047251648686E-4</v>
      </c>
      <c r="BG81" s="5">
        <f t="shared" si="160"/>
        <v>6.0862033738507304E-4</v>
      </c>
      <c r="BH81" s="5">
        <f t="shared" si="161"/>
        <v>4.279721386529081E-4</v>
      </c>
      <c r="BI81" s="5">
        <f t="shared" si="162"/>
        <v>2.4075455940245243E-4</v>
      </c>
      <c r="BJ81" s="8">
        <f t="shared" si="163"/>
        <v>0.64042694141626944</v>
      </c>
      <c r="BK81" s="8">
        <f t="shared" si="164"/>
        <v>0.17758571945445417</v>
      </c>
      <c r="BL81" s="8">
        <f t="shared" si="165"/>
        <v>0.16356227889515021</v>
      </c>
      <c r="BM81" s="8">
        <f t="shared" si="166"/>
        <v>0.76818764608853829</v>
      </c>
      <c r="BN81" s="8">
        <f t="shared" si="167"/>
        <v>0.20622660472232399</v>
      </c>
    </row>
    <row r="82" spans="1:66" x14ac:dyDescent="0.25">
      <c r="A82" t="s">
        <v>21</v>
      </c>
      <c r="B82" t="s">
        <v>266</v>
      </c>
      <c r="C82" t="s">
        <v>273</v>
      </c>
      <c r="D82" s="11">
        <v>44258</v>
      </c>
      <c r="E82">
        <f>VLOOKUP(A82,home!$A$2:$E$405,3,FALSE)</f>
        <v>1.37575757575758</v>
      </c>
      <c r="F82">
        <f>VLOOKUP(B82,home!$B$2:$E$405,3,FALSE)</f>
        <v>0.73</v>
      </c>
      <c r="G82">
        <f>VLOOKUP(C82,away!$B$2:$E$405,4,FALSE)</f>
        <v>0.98</v>
      </c>
      <c r="H82">
        <f>VLOOKUP(A82,away!$A$2:$E$405,3,FALSE)</f>
        <v>1.3303030303030301</v>
      </c>
      <c r="I82">
        <f>VLOOKUP(C82,away!$B$2:$E$405,3,FALSE)</f>
        <v>1.03</v>
      </c>
      <c r="J82">
        <f>VLOOKUP(B82,home!$B$2:$E$405,4,FALSE)</f>
        <v>1.19</v>
      </c>
      <c r="K82" s="3">
        <f t="shared" ref="K82:K100" si="168">E82*F82*G82</f>
        <v>0.9842169696969727</v>
      </c>
      <c r="L82" s="3">
        <f t="shared" ref="L82:L100" si="169">H82*I82*J82</f>
        <v>1.6305524242424239</v>
      </c>
      <c r="M82" s="5">
        <f t="shared" si="114"/>
        <v>7.3184663577146619E-2</v>
      </c>
      <c r="N82" s="5">
        <f t="shared" si="115"/>
        <v>7.2029587814191665E-2</v>
      </c>
      <c r="O82" s="5">
        <f t="shared" si="116"/>
        <v>0.11933143061308266</v>
      </c>
      <c r="P82" s="5">
        <f t="shared" si="117"/>
        <v>0.11744801902761277</v>
      </c>
      <c r="Q82" s="5">
        <f t="shared" si="118"/>
        <v>3.5446371323502847E-2</v>
      </c>
      <c r="R82" s="5">
        <f t="shared" si="119"/>
        <v>9.7288076737239271E-2</v>
      </c>
      <c r="S82" s="5">
        <f t="shared" si="120"/>
        <v>4.7120655132101869E-2</v>
      </c>
      <c r="T82" s="5">
        <f t="shared" si="121"/>
        <v>5.7797166692134708E-2</v>
      </c>
      <c r="U82" s="5">
        <f t="shared" si="122"/>
        <v>9.5752576073972195E-2</v>
      </c>
      <c r="V82" s="5">
        <f t="shared" si="123"/>
        <v>8.402227294391244E-3</v>
      </c>
      <c r="W82" s="5">
        <f t="shared" si="124"/>
        <v>1.1628973390257216E-2</v>
      </c>
      <c r="X82" s="5">
        <f t="shared" si="125"/>
        <v>1.8961650752934545E-2</v>
      </c>
      <c r="Y82" s="5">
        <f t="shared" si="126"/>
        <v>1.5458982801417805E-2</v>
      </c>
      <c r="Z82" s="5">
        <f t="shared" si="127"/>
        <v>5.287776979126281E-2</v>
      </c>
      <c r="AA82" s="5">
        <f t="shared" si="128"/>
        <v>5.2043198348290812E-2</v>
      </c>
      <c r="AB82" s="5">
        <f t="shared" si="129"/>
        <v>2.5610899485846637E-2</v>
      </c>
      <c r="AC82" s="5">
        <f t="shared" si="130"/>
        <v>8.4275251715284398E-4</v>
      </c>
      <c r="AD82" s="5">
        <f t="shared" si="131"/>
        <v>2.8613582377114218E-3</v>
      </c>
      <c r="AE82" s="5">
        <f t="shared" si="132"/>
        <v>4.6655946111263885E-3</v>
      </c>
      <c r="AF82" s="5">
        <f t="shared" si="133"/>
        <v>3.8037483018522615E-3</v>
      </c>
      <c r="AG82" s="5">
        <f t="shared" si="134"/>
        <v>2.0674036715977355E-3</v>
      </c>
      <c r="AH82" s="5">
        <f t="shared" si="135"/>
        <v>2.1554993930419097E-2</v>
      </c>
      <c r="AI82" s="5">
        <f t="shared" si="136"/>
        <v>2.1214790808033724E-2</v>
      </c>
      <c r="AJ82" s="5">
        <f t="shared" si="137"/>
        <v>1.0439978560919069E-2</v>
      </c>
      <c r="AK82" s="5">
        <f t="shared" si="138"/>
        <v>3.4250680209763763E-3</v>
      </c>
      <c r="AL82" s="5">
        <f t="shared" si="139"/>
        <v>5.4098554987984723E-5</v>
      </c>
      <c r="AM82" s="5">
        <f t="shared" si="140"/>
        <v>5.6323946678756129E-4</v>
      </c>
      <c r="AN82" s="5">
        <f t="shared" si="141"/>
        <v>9.183914779994683E-4</v>
      </c>
      <c r="AO82" s="5">
        <f t="shared" si="142"/>
        <v>7.4874272542780793E-4</v>
      </c>
      <c r="AP82" s="5">
        <f t="shared" si="143"/>
        <v>4.0695475536006389E-4</v>
      </c>
      <c r="AQ82" s="5">
        <f t="shared" si="144"/>
        <v>1.6589026572733366E-4</v>
      </c>
      <c r="AR82" s="5">
        <f t="shared" si="145"/>
        <v>7.0293095215551134E-3</v>
      </c>
      <c r="AS82" s="5">
        <f t="shared" si="146"/>
        <v>6.9183657163670509E-3</v>
      </c>
      <c r="AT82" s="5">
        <f t="shared" si="147"/>
        <v>3.4045864703091018E-3</v>
      </c>
      <c r="AU82" s="5">
        <f t="shared" si="148"/>
        <v>1.1169505929596456E-3</v>
      </c>
      <c r="AV82" s="5">
        <f t="shared" si="149"/>
        <v>2.7483043197599474E-4</v>
      </c>
      <c r="AW82" s="5">
        <f t="shared" si="150"/>
        <v>2.4116194587747853E-6</v>
      </c>
      <c r="AX82" s="5">
        <f t="shared" si="151"/>
        <v>9.2391640202565349E-5</v>
      </c>
      <c r="AY82" s="5">
        <f t="shared" si="152"/>
        <v>1.5064941291202671E-4</v>
      </c>
      <c r="AZ82" s="5">
        <f t="shared" si="153"/>
        <v>1.2282088271720157E-4</v>
      </c>
      <c r="BA82" s="5">
        <f t="shared" si="154"/>
        <v>6.6755296020709132E-5</v>
      </c>
      <c r="BB82" s="5">
        <f t="shared" si="155"/>
        <v>2.7212002439396974E-5</v>
      </c>
      <c r="BC82" s="5">
        <f t="shared" si="156"/>
        <v>8.874119309209893E-6</v>
      </c>
      <c r="BD82" s="5">
        <f t="shared" si="157"/>
        <v>1.9102762801870095E-3</v>
      </c>
      <c r="BE82" s="5">
        <f t="shared" si="158"/>
        <v>1.8801263317696636E-3</v>
      </c>
      <c r="BF82" s="5">
        <f t="shared" si="159"/>
        <v>9.2522612045091164E-4</v>
      </c>
      <c r="BG82" s="5">
        <f t="shared" si="160"/>
        <v>3.0354108285156084E-4</v>
      </c>
      <c r="BH82" s="5">
        <f t="shared" si="161"/>
        <v>7.4687571185675226E-5</v>
      </c>
      <c r="BI82" s="5">
        <f t="shared" si="162"/>
        <v>1.4701754997278445E-5</v>
      </c>
      <c r="BJ82" s="8">
        <f t="shared" si="163"/>
        <v>0.22799275964162996</v>
      </c>
      <c r="BK82" s="8">
        <f t="shared" si="164"/>
        <v>0.24720306551630539</v>
      </c>
      <c r="BL82" s="8">
        <f t="shared" si="165"/>
        <v>0.47051361445338891</v>
      </c>
      <c r="BM82" s="8">
        <f t="shared" si="166"/>
        <v>0.483710822516358</v>
      </c>
      <c r="BN82" s="8">
        <f t="shared" si="167"/>
        <v>0.51472814909277587</v>
      </c>
    </row>
    <row r="83" spans="1:66" x14ac:dyDescent="0.25">
      <c r="A83" t="s">
        <v>21</v>
      </c>
      <c r="B83" t="s">
        <v>270</v>
      </c>
      <c r="C83" t="s">
        <v>23</v>
      </c>
      <c r="D83" s="11">
        <v>44258</v>
      </c>
      <c r="E83">
        <f>VLOOKUP(A83,home!$A$2:$E$405,3,FALSE)</f>
        <v>1.37575757575758</v>
      </c>
      <c r="F83">
        <f>VLOOKUP(B83,home!$B$2:$E$405,3,FALSE)</f>
        <v>0.77</v>
      </c>
      <c r="G83">
        <f>VLOOKUP(C83,away!$B$2:$E$405,4,FALSE)</f>
        <v>0.95</v>
      </c>
      <c r="H83">
        <f>VLOOKUP(A83,away!$A$2:$E$405,3,FALSE)</f>
        <v>1.3303030303030301</v>
      </c>
      <c r="I83">
        <f>VLOOKUP(C83,away!$B$2:$E$405,3,FALSE)</f>
        <v>1.41</v>
      </c>
      <c r="J83">
        <f>VLOOKUP(B83,home!$B$2:$E$405,4,FALSE)</f>
        <v>1.08</v>
      </c>
      <c r="K83" s="3">
        <f t="shared" si="168"/>
        <v>1.0063666666666697</v>
      </c>
      <c r="L83" s="3">
        <f t="shared" si="169"/>
        <v>2.0257854545454541</v>
      </c>
      <c r="M83" s="5">
        <f t="shared" si="114"/>
        <v>4.8211768826131519E-2</v>
      </c>
      <c r="N83" s="5">
        <f t="shared" si="115"/>
        <v>4.851871708765803E-2</v>
      </c>
      <c r="O83" s="5">
        <f t="shared" si="116"/>
        <v>9.7666700025885178E-2</v>
      </c>
      <c r="P83" s="5">
        <f t="shared" si="117"/>
        <v>9.82885113493836E-2</v>
      </c>
      <c r="Q83" s="5">
        <f t="shared" si="118"/>
        <v>2.44138097932248E-2</v>
      </c>
      <c r="R83" s="5">
        <f t="shared" si="119"/>
        <v>9.89258901529462E-2</v>
      </c>
      <c r="S83" s="5">
        <f t="shared" si="120"/>
        <v>5.0094778196779752E-2</v>
      </c>
      <c r="T83" s="5">
        <f t="shared" si="121"/>
        <v>4.9457140769154154E-2</v>
      </c>
      <c r="U83" s="5">
        <f t="shared" si="122"/>
        <v>9.9555718320253575E-2</v>
      </c>
      <c r="V83" s="5">
        <f t="shared" si="123"/>
        <v>1.1347485606438112E-2</v>
      </c>
      <c r="W83" s="5">
        <f t="shared" si="124"/>
        <v>8.1897481274139147E-3</v>
      </c>
      <c r="X83" s="5">
        <f t="shared" si="125"/>
        <v>1.6590672632905975E-2</v>
      </c>
      <c r="Y83" s="5">
        <f t="shared" si="126"/>
        <v>1.6804571650433135E-2</v>
      </c>
      <c r="Z83" s="5">
        <f t="shared" si="127"/>
        <v>6.6800876449933252E-2</v>
      </c>
      <c r="AA83" s="5">
        <f t="shared" si="128"/>
        <v>6.722617536333135E-2</v>
      </c>
      <c r="AB83" s="5">
        <f t="shared" si="129"/>
        <v>3.3827091006572385E-2</v>
      </c>
      <c r="AC83" s="5">
        <f t="shared" si="130"/>
        <v>1.4458703431905035E-3</v>
      </c>
      <c r="AD83" s="5">
        <f t="shared" si="131"/>
        <v>2.0604723809562846E-3</v>
      </c>
      <c r="AE83" s="5">
        <f t="shared" si="132"/>
        <v>4.174074978833881E-3</v>
      </c>
      <c r="AF83" s="5">
        <f t="shared" si="133"/>
        <v>4.2278901891519014E-3</v>
      </c>
      <c r="AG83" s="5">
        <f t="shared" si="134"/>
        <v>2.8549328161997832E-3</v>
      </c>
      <c r="AH83" s="5">
        <f t="shared" si="135"/>
        <v>3.38310609657907E-2</v>
      </c>
      <c r="AI83" s="5">
        <f t="shared" si="136"/>
        <v>3.404645205393967E-2</v>
      </c>
      <c r="AJ83" s="5">
        <f t="shared" si="137"/>
        <v>1.7131607232674928E-2</v>
      </c>
      <c r="AK83" s="5">
        <f t="shared" si="138"/>
        <v>5.7468928217965596E-3</v>
      </c>
      <c r="AL83" s="5">
        <f t="shared" si="139"/>
        <v>1.1790684896787261E-4</v>
      </c>
      <c r="AM83" s="5">
        <f t="shared" si="140"/>
        <v>4.1471814435634264E-4</v>
      </c>
      <c r="AN83" s="5">
        <f t="shared" si="141"/>
        <v>8.4012998457316075E-4</v>
      </c>
      <c r="AO83" s="5">
        <f t="shared" si="142"/>
        <v>8.5096155133790319E-4</v>
      </c>
      <c r="AP83" s="5">
        <f t="shared" si="143"/>
        <v>5.7462184435925297E-4</v>
      </c>
      <c r="AQ83" s="5">
        <f t="shared" si="144"/>
        <v>2.9101514354176424E-4</v>
      </c>
      <c r="AR83" s="5">
        <f t="shared" si="145"/>
        <v>1.3706894243267848E-2</v>
      </c>
      <c r="AS83" s="5">
        <f t="shared" si="146"/>
        <v>1.3794161469950028E-2</v>
      </c>
      <c r="AT83" s="5">
        <f t="shared" si="147"/>
        <v>6.9409921489877093E-3</v>
      </c>
      <c r="AU83" s="5">
        <f t="shared" si="148"/>
        <v>2.3283943774454288E-3</v>
      </c>
      <c r="AV83" s="5">
        <f t="shared" si="149"/>
        <v>5.8580462207879277E-4</v>
      </c>
      <c r="AW83" s="5">
        <f t="shared" si="150"/>
        <v>6.6770745361310639E-6</v>
      </c>
      <c r="AX83" s="5">
        <f t="shared" si="151"/>
        <v>6.9559752757013206E-5</v>
      </c>
      <c r="AY83" s="5">
        <f t="shared" si="152"/>
        <v>1.4091313535693537E-4</v>
      </c>
      <c r="AZ83" s="5">
        <f t="shared" si="153"/>
        <v>1.4272988998023729E-4</v>
      </c>
      <c r="BA83" s="5">
        <f t="shared" si="154"/>
        <v>9.6380045016945868E-5</v>
      </c>
      <c r="BB83" s="5">
        <f t="shared" si="155"/>
        <v>4.8811323325941267E-5</v>
      </c>
      <c r="BC83" s="5">
        <f t="shared" si="156"/>
        <v>1.9776253762161402E-5</v>
      </c>
      <c r="BD83" s="5">
        <f t="shared" si="157"/>
        <v>4.6278711641674717E-3</v>
      </c>
      <c r="BE83" s="5">
        <f t="shared" si="158"/>
        <v>4.6573352772460181E-3</v>
      </c>
      <c r="BF83" s="5">
        <f t="shared" si="159"/>
        <v>2.3434934892555825E-3</v>
      </c>
      <c r="BG83" s="5">
        <f t="shared" si="160"/>
        <v>7.8613791037906132E-4</v>
      </c>
      <c r="BH83" s="5">
        <f t="shared" si="161"/>
        <v>1.9778574710211923E-4</v>
      </c>
      <c r="BI83" s="5">
        <f t="shared" si="162"/>
        <v>3.9808996605067341E-5</v>
      </c>
      <c r="BJ83" s="8">
        <f t="shared" si="163"/>
        <v>0.18078164749429951</v>
      </c>
      <c r="BK83" s="8">
        <f t="shared" si="164"/>
        <v>0.20964723430624826</v>
      </c>
      <c r="BL83" s="8">
        <f t="shared" si="165"/>
        <v>0.53796626738967579</v>
      </c>
      <c r="BM83" s="8">
        <f t="shared" si="166"/>
        <v>0.57903639234410675</v>
      </c>
      <c r="BN83" s="8">
        <f t="shared" si="167"/>
        <v>0.41602539723522935</v>
      </c>
    </row>
    <row r="84" spans="1:66" x14ac:dyDescent="0.25">
      <c r="A84" t="s">
        <v>24</v>
      </c>
      <c r="B84" t="s">
        <v>290</v>
      </c>
      <c r="C84" t="s">
        <v>286</v>
      </c>
      <c r="D84" s="11">
        <v>44258</v>
      </c>
      <c r="E84">
        <f>VLOOKUP(A84,home!$A$2:$E$405,3,FALSE)</f>
        <v>1.61812297734628</v>
      </c>
      <c r="F84">
        <f>VLOOKUP(B84,home!$B$2:$E$405,3,FALSE)</f>
        <v>1.07</v>
      </c>
      <c r="G84">
        <f>VLOOKUP(C84,away!$B$2:$E$405,4,FALSE)</f>
        <v>0.77</v>
      </c>
      <c r="H84">
        <f>VLOOKUP(A84,away!$A$2:$E$405,3,FALSE)</f>
        <v>1.4142394822006501</v>
      </c>
      <c r="I84">
        <f>VLOOKUP(C84,away!$B$2:$E$405,3,FALSE)</f>
        <v>1.08</v>
      </c>
      <c r="J84">
        <f>VLOOKUP(B84,home!$B$2:$E$405,4,FALSE)</f>
        <v>1.08</v>
      </c>
      <c r="K84" s="3">
        <f t="shared" si="168"/>
        <v>1.3331715210356003</v>
      </c>
      <c r="L84" s="3">
        <f t="shared" si="169"/>
        <v>1.6495689320388385</v>
      </c>
      <c r="M84" s="5">
        <f t="shared" ref="M84:M100" si="170">_xlfn.POISSON.DIST(0,K84,FALSE) * _xlfn.POISSON.DIST(0,L84,FALSE)</f>
        <v>5.0653829042265557E-2</v>
      </c>
      <c r="N84" s="5">
        <f t="shared" ref="N84:N100" si="171">_xlfn.POISSON.DIST(1,K84,FALSE) * _xlfn.POISSON.DIST(0,L84,FALSE)</f>
        <v>6.7530242310554434E-2</v>
      </c>
      <c r="O84" s="5">
        <f t="shared" ref="O84:O100" si="172">_xlfn.POISSON.DIST(0,K84,FALSE) * _xlfn.POISSON.DIST(1,L84,FALSE)</f>
        <v>8.3556982676927891E-2</v>
      </c>
      <c r="P84" s="5">
        <f t="shared" ref="P84:P100" si="173">_xlfn.POISSON.DIST(1,K84,FALSE) * _xlfn.POISSON.DIST(1,L84,FALSE)</f>
        <v>0.11139578968854526</v>
      </c>
      <c r="Q84" s="5">
        <f t="shared" ref="Q84:Q100" si="174">_xlfn.POISSON.DIST(2,K84,FALSE) * _xlfn.POISSON.DIST(0,L84,FALSE)</f>
        <v>4.5014697928532257E-2</v>
      </c>
      <c r="R84" s="5">
        <f t="shared" ref="R84:R100" si="175">_xlfn.POISSON.DIST(0,K84,FALSE) * _xlfn.POISSON.DIST(2,L84,FALSE)</f>
        <v>6.8916501339383859E-2</v>
      </c>
      <c r="S84" s="5">
        <f t="shared" ref="S84:S100" si="176">_xlfn.POISSON.DIST(2,K84,FALSE) * _xlfn.POISSON.DIST(2,L84,FALSE)</f>
        <v>6.1244244487324566E-2</v>
      </c>
      <c r="T84" s="5">
        <f t="shared" ref="T84:T100" si="177">_xlfn.POISSON.DIST(2,K84,FALSE) * _xlfn.POISSON.DIST(1,L84,FALSE)</f>
        <v>7.4254847188019862E-2</v>
      </c>
      <c r="U84" s="5">
        <f t="shared" ref="U84:U100" si="178">_xlfn.POISSON.DIST(1,K84,FALSE) * _xlfn.POISSON.DIST(2,L84,FALSE)</f>
        <v>9.1877516915078367E-2</v>
      </c>
      <c r="V84" s="5">
        <f t="shared" ref="V84:V100" si="179">_xlfn.POISSON.DIST(3,K84,FALSE) * _xlfn.POISSON.DIST(3,L84,FALSE)</f>
        <v>1.4965087772209203E-2</v>
      </c>
      <c r="W84" s="5">
        <f t="shared" ref="W84:W100" si="180">_xlfn.POISSON.DIST(3,K84,FALSE) * _xlfn.POISSON.DIST(0,L84,FALSE)</f>
        <v>2.0004104435446483E-2</v>
      </c>
      <c r="X84" s="5">
        <f t="shared" ref="X84:X100" si="181">_xlfn.POISSON.DIST(3,K84,FALSE) * _xlfn.POISSON.DIST(1,L84,FALSE)</f>
        <v>3.299814918997284E-2</v>
      </c>
      <c r="Y84" s="5">
        <f t="shared" ref="Y84:Y100" si="182">_xlfn.POISSON.DIST(3,K84,FALSE) * _xlfn.POISSON.DIST(2,L84,FALSE)</f>
        <v>2.7216360859280895E-2</v>
      </c>
      <c r="Z84" s="5">
        <f t="shared" ref="Z84:Z100" si="183">_xlfn.POISSON.DIST(0,K84,FALSE) * _xlfn.POISSON.DIST(3,L84,FALSE)</f>
        <v>3.7894173171420187E-2</v>
      </c>
      <c r="AA84" s="5">
        <f t="shared" ref="AA84:AA100" si="184">_xlfn.POISSON.DIST(1,K84,FALSE) * _xlfn.POISSON.DIST(3,L84,FALSE)</f>
        <v>5.051943248532869E-2</v>
      </c>
      <c r="AB84" s="5">
        <f t="shared" ref="AB84:AB100" si="185">_xlfn.POISSON.DIST(2,K84,FALSE) * _xlfn.POISSON.DIST(3,L84,FALSE)</f>
        <v>3.3675534324160483E-2</v>
      </c>
      <c r="AC84" s="5">
        <f t="shared" ref="AC84:AC100" si="186">_xlfn.POISSON.DIST(4,K84,FALSE) * _xlfn.POISSON.DIST(4,L84,FALSE)</f>
        <v>2.056912332274838E-3</v>
      </c>
      <c r="AD84" s="5">
        <f t="shared" ref="AD84:AD100" si="187">_xlfn.POISSON.DIST(4,K84,FALSE) * _xlfn.POISSON.DIST(0,L84,FALSE)</f>
        <v>6.6672255842897951E-3</v>
      </c>
      <c r="AE84" s="5">
        <f t="shared" ref="AE84:AE100" si="188">_xlfn.POISSON.DIST(4,K84,FALSE) * _xlfn.POISSON.DIST(1,L84,FALSE)</f>
        <v>1.0998048186738937E-2</v>
      </c>
      <c r="AF84" s="5">
        <f t="shared" ref="AF84:AF100" si="189">_xlfn.POISSON.DIST(4,K84,FALSE) * _xlfn.POISSON.DIST(2,L84,FALSE)</f>
        <v>9.0710193009553193E-3</v>
      </c>
      <c r="AG84" s="5">
        <f t="shared" ref="AG84:AG100" si="190">_xlfn.POISSON.DIST(4,K84,FALSE) * _xlfn.POISSON.DIST(3,L84,FALSE)</f>
        <v>4.9877572069268504E-3</v>
      </c>
      <c r="AH84" s="5">
        <f t="shared" ref="AH84:AH100" si="191">_xlfn.POISSON.DIST(0,K84,FALSE) * _xlfn.POISSON.DIST(4,L84,FALSE)</f>
        <v>1.5627262692218615E-2</v>
      </c>
      <c r="AI84" s="5">
        <f t="shared" ref="AI84:AI100" si="192">_xlfn.POISSON.DIST(1,K84,FALSE) * _xlfn.POISSON.DIST(4,L84,FALSE)</f>
        <v>2.083382157300798E-2</v>
      </c>
      <c r="AJ84" s="5">
        <f t="shared" ref="AJ84:AJ100" si="193">_xlfn.POISSON.DIST(2,K84,FALSE) * _xlfn.POISSON.DIST(4,L84,FALSE)</f>
        <v>1.3887528797735678E-2</v>
      </c>
      <c r="AK84" s="5">
        <f t="shared" ref="AK84:AK100" si="194">_xlfn.POISSON.DIST(3,K84,FALSE) * _xlfn.POISSON.DIST(4,L84,FALSE)</f>
        <v>6.1714859635676588E-3</v>
      </c>
      <c r="AL84" s="5">
        <f t="shared" ref="AL84:AL100" si="195">_xlfn.POISSON.DIST(5,K84,FALSE) * _xlfn.POISSON.DIST(5,L84,FALSE)</f>
        <v>1.8093903494061669E-4</v>
      </c>
      <c r="AM84" s="5">
        <f t="shared" ref="AM84:AM100" si="196">_xlfn.POISSON.DIST(5,K84,FALSE) * _xlfn.POISSON.DIST(0,L84,FALSE)</f>
        <v>1.7777110546590182E-3</v>
      </c>
      <c r="AN84" s="5">
        <f t="shared" ref="AN84:AN100" si="197">_xlfn.POISSON.DIST(5,K84,FALSE) * _xlfn.POISSON.DIST(1,L84,FALSE)</f>
        <v>2.9324569259075134E-3</v>
      </c>
      <c r="AO84" s="5">
        <f t="shared" ref="AO84:AO100" si="198">_xlfn.POISSON.DIST(5,K84,FALSE) * _xlfn.POISSON.DIST(2,L84,FALSE)</f>
        <v>2.4186449197595773E-3</v>
      </c>
      <c r="AP84" s="5">
        <f t="shared" ref="AP84:AP100" si="199">_xlfn.POISSON.DIST(5,K84,FALSE) * _xlfn.POISSON.DIST(3,L84,FALSE)</f>
        <v>1.3299071724229888E-3</v>
      </c>
      <c r="AQ84" s="5">
        <f t="shared" ref="AQ84:AQ100" si="200">_xlfn.POISSON.DIST(5,K84,FALSE) * _xlfn.POISSON.DIST(4,L84,FALSE)</f>
        <v>5.4844338853114575E-4</v>
      </c>
      <c r="AR84" s="5">
        <f t="shared" ref="AR84:AR100" si="201">_xlfn.POISSON.DIST(0,K84,FALSE) * _xlfn.POISSON.DIST(5,L84,FALSE)</f>
        <v>5.1556494059786873E-3</v>
      </c>
      <c r="AS84" s="5">
        <f t="shared" ref="AS84:AS100" si="202">_xlfn.POISSON.DIST(1,K84,FALSE) * _xlfn.POISSON.DIST(5,L84,FALSE)</f>
        <v>6.8733649604948953E-3</v>
      </c>
      <c r="AT84" s="5">
        <f t="shared" ref="AT84:AT100" si="203">_xlfn.POISSON.DIST(2,K84,FALSE) * _xlfn.POISSON.DIST(5,L84,FALSE)</f>
        <v>4.5816872095078894E-3</v>
      </c>
      <c r="AU84" s="5">
        <f t="shared" ref="AU84:AU100" si="204">_xlfn.POISSON.DIST(3,K84,FALSE) * _xlfn.POISSON.DIST(5,L84,FALSE)</f>
        <v>2.0360583020029963E-3</v>
      </c>
      <c r="AV84" s="5">
        <f t="shared" ref="AV84:AV100" si="205">_xlfn.POISSON.DIST(4,K84,FALSE) * _xlfn.POISSON.DIST(5,L84,FALSE)</f>
        <v>6.7860373584962392E-4</v>
      </c>
      <c r="AW84" s="5">
        <f t="shared" ref="AW84:AW100" si="206">_xlfn.POISSON.DIST(6,K84,FALSE) * _xlfn.POISSON.DIST(6,L84,FALSE)</f>
        <v>1.1053155124909609E-5</v>
      </c>
      <c r="AX84" s="5">
        <f t="shared" ref="AX84:AX100" si="207">_xlfn.POISSON.DIST(6,K84,FALSE) * _xlfn.POISSON.DIST(0,L84,FALSE)</f>
        <v>3.9499895845026054E-4</v>
      </c>
      <c r="AY84" s="5">
        <f t="shared" ref="AY84:AY100" si="208">_xlfn.POISSON.DIST(6,K84,FALSE) * _xlfn.POISSON.DIST(1,L84,FALSE)</f>
        <v>6.515780100472497E-4</v>
      </c>
      <c r="AZ84" s="5">
        <f t="shared" ref="AZ84:AZ100" si="209">_xlfn.POISSON.DIST(6,K84,FALSE) * _xlfn.POISSON.DIST(2,L84,FALSE)</f>
        <v>5.374114210868169E-4</v>
      </c>
      <c r="BA84" s="5">
        <f t="shared" ref="BA84:BA100" si="210">_xlfn.POISSON.DIST(6,K84,FALSE) * _xlfn.POISSON.DIST(3,L84,FALSE)</f>
        <v>2.9549906131588489E-4</v>
      </c>
      <c r="BB84" s="5">
        <f t="shared" ref="BB84:BB100" si="211">_xlfn.POISSON.DIST(6,K84,FALSE) * _xlfn.POISSON.DIST(4,L84,FALSE)</f>
        <v>1.2186151774833096E-4</v>
      </c>
      <c r="BC84" s="5">
        <f t="shared" ref="BC84:BC100" si="212">_xlfn.POISSON.DIST(6,K84,FALSE) * _xlfn.POISSON.DIST(5,L84,FALSE)</f>
        <v>4.0203794737749237E-5</v>
      </c>
      <c r="BD84" s="5">
        <f t="shared" ref="BD84:BD100" si="213">_xlfn.POISSON.DIST(0,K84,FALSE) * _xlfn.POISSON.DIST(6,L84,FALSE)</f>
        <v>1.4174331807644885E-3</v>
      </c>
      <c r="BE84" s="5">
        <f t="shared" ref="BE84:BE100" si="214">_xlfn.POISSON.DIST(1,K84,FALSE) * _xlfn.POISSON.DIST(6,L84,FALSE)</f>
        <v>1.889681549566122E-3</v>
      </c>
      <c r="BF84" s="5">
        <f t="shared" ref="BF84:BF100" si="215">_xlfn.POISSON.DIST(2,K84,FALSE) * _xlfn.POISSON.DIST(6,L84,FALSE)</f>
        <v>1.2596348128539885E-3</v>
      </c>
      <c r="BG84" s="5">
        <f t="shared" ref="BG84:BG100" si="216">_xlfn.POISSON.DIST(3,K84,FALSE) * _xlfn.POISSON.DIST(6,L84,FALSE)</f>
        <v>5.5976975313398205E-4</v>
      </c>
      <c r="BH84" s="5">
        <f t="shared" ref="BH84:BH100" si="217">_xlfn.POISSON.DIST(4,K84,FALSE) * _xlfn.POISSON.DIST(6,L84,FALSE)</f>
        <v>1.8656727330383828E-4</v>
      </c>
      <c r="BI84" s="5">
        <f t="shared" ref="BI84:BI100" si="218">_xlfn.POISSON.DIST(5,K84,FALSE) * _xlfn.POISSON.DIST(6,L84,FALSE)</f>
        <v>4.9745235105188504E-5</v>
      </c>
      <c r="BJ84" s="8">
        <f t="shared" ref="BJ84:BJ100" si="219">SUM(N84,Q84,T84,W84,X84,Y84,AD84,AE84,AF84,AG84,AM84,AN84,AO84,AP84,AQ84,AX84,AY84,AZ84,BA84,BB84,BC84)</f>
        <v>0.30979116841538418</v>
      </c>
      <c r="BK84" s="8">
        <f t="shared" ref="BK84:BK100" si="220">SUM(M84,P84,S84,V84,AC84,AL84,AY84)</f>
        <v>0.2411483803676073</v>
      </c>
      <c r="BL84" s="8">
        <f t="shared" ref="BL84:BL100" si="221">SUM(O84,R84,U84,AA84,AB84,AH84,AI84,AJ84,AK84,AR84,AS84,AT84,AU84,AV84,BD84,BE84,BF84,BG84,BH84,BI84)</f>
        <v>0.409754262185971</v>
      </c>
      <c r="BM84" s="8">
        <f t="shared" ref="BM84:BM100" si="222">SUM(S84:BI84)</f>
        <v>0.57087941629925099</v>
      </c>
      <c r="BN84" s="8">
        <f t="shared" ref="BN84:BN100" si="223">SUM(M84:R84)</f>
        <v>0.42706804298620926</v>
      </c>
    </row>
    <row r="85" spans="1:66" x14ac:dyDescent="0.25">
      <c r="A85" t="s">
        <v>24</v>
      </c>
      <c r="B85" t="s">
        <v>292</v>
      </c>
      <c r="C85" t="s">
        <v>288</v>
      </c>
      <c r="D85" s="11">
        <v>44258</v>
      </c>
      <c r="E85">
        <f>VLOOKUP(A85,home!$A$2:$E$405,3,FALSE)</f>
        <v>1.61812297734628</v>
      </c>
      <c r="F85">
        <f>VLOOKUP(B85,home!$B$2:$E$405,3,FALSE)</f>
        <v>1.62</v>
      </c>
      <c r="G85">
        <f>VLOOKUP(C85,away!$B$2:$E$405,4,FALSE)</f>
        <v>1.85</v>
      </c>
      <c r="H85">
        <f>VLOOKUP(A85,away!$A$2:$E$405,3,FALSE)</f>
        <v>1.4142394822006501</v>
      </c>
      <c r="I85">
        <f>VLOOKUP(C85,away!$B$2:$E$405,3,FALSE)</f>
        <v>0.66</v>
      </c>
      <c r="J85">
        <f>VLOOKUP(B85,home!$B$2:$E$405,4,FALSE)</f>
        <v>0.97</v>
      </c>
      <c r="K85" s="3">
        <f t="shared" si="168"/>
        <v>4.8495145631068013</v>
      </c>
      <c r="L85" s="3">
        <f t="shared" si="169"/>
        <v>0.9053961165048563</v>
      </c>
      <c r="M85" s="5">
        <f t="shared" si="170"/>
        <v>3.1671894930236635E-3</v>
      </c>
      <c r="N85" s="5">
        <f t="shared" si="171"/>
        <v>1.5359331570537104E-2</v>
      </c>
      <c r="O85" s="5">
        <f t="shared" si="172"/>
        <v>2.8675610672186098E-3</v>
      </c>
      <c r="P85" s="5">
        <f t="shared" si="173"/>
        <v>1.390627915607473E-2</v>
      </c>
      <c r="Q85" s="5">
        <f t="shared" si="174"/>
        <v>3.7242651065452867E-2</v>
      </c>
      <c r="R85" s="5">
        <f t="shared" si="175"/>
        <v>1.2981393270501251E-3</v>
      </c>
      <c r="S85" s="5">
        <f t="shared" si="176"/>
        <v>1.5264685014319853E-2</v>
      </c>
      <c r="T85" s="5">
        <f t="shared" si="177"/>
        <v>3.3719351643006476E-2</v>
      </c>
      <c r="U85" s="5">
        <f t="shared" si="178"/>
        <v>6.2953455714712444E-3</v>
      </c>
      <c r="V85" s="5">
        <f t="shared" si="179"/>
        <v>7.4470150728713344E-3</v>
      </c>
      <c r="W85" s="5">
        <f t="shared" si="180"/>
        <v>6.0202926236872907E-2</v>
      </c>
      <c r="X85" s="5">
        <f t="shared" si="181"/>
        <v>5.4507495617093053E-2</v>
      </c>
      <c r="Y85" s="5">
        <f t="shared" si="182"/>
        <v>2.4675437426060761E-2</v>
      </c>
      <c r="Z85" s="5">
        <f t="shared" si="183"/>
        <v>3.9177676846447026E-4</v>
      </c>
      <c r="AA85" s="5">
        <f t="shared" si="184"/>
        <v>1.8999271441553702E-3</v>
      </c>
      <c r="AB85" s="5">
        <f t="shared" si="185"/>
        <v>4.6068621772116913E-3</v>
      </c>
      <c r="AC85" s="5">
        <f t="shared" si="186"/>
        <v>2.0436152997585894E-3</v>
      </c>
      <c r="AD85" s="5">
        <f t="shared" si="187"/>
        <v>7.298874188183993E-2</v>
      </c>
      <c r="AE85" s="5">
        <f t="shared" si="188"/>
        <v>6.6083723448393236E-2</v>
      </c>
      <c r="AF85" s="5">
        <f t="shared" si="189"/>
        <v>2.9915973287178071E-2</v>
      </c>
      <c r="AG85" s="5">
        <f t="shared" si="190"/>
        <v>9.0286020118913492E-3</v>
      </c>
      <c r="AH85" s="5">
        <f t="shared" si="191"/>
        <v>8.8678291176138397E-5</v>
      </c>
      <c r="AI85" s="5">
        <f t="shared" si="192"/>
        <v>4.3004666449010856E-4</v>
      </c>
      <c r="AJ85" s="5">
        <f t="shared" si="193"/>
        <v>1.0427587811301427E-3</v>
      </c>
      <c r="AK85" s="5">
        <f t="shared" si="194"/>
        <v>1.6856246316327085E-3</v>
      </c>
      <c r="AL85" s="5">
        <f t="shared" si="195"/>
        <v>3.5891865527675843E-4</v>
      </c>
      <c r="AM85" s="5">
        <f t="shared" si="196"/>
        <v>7.07919933397652E-2</v>
      </c>
      <c r="AN85" s="5">
        <f t="shared" si="197"/>
        <v>6.4094795849461081E-2</v>
      </c>
      <c r="AO85" s="5">
        <f t="shared" si="198"/>
        <v>2.9015589625136815E-2</v>
      </c>
      <c r="AP85" s="5">
        <f t="shared" si="199"/>
        <v>8.7568673882324911E-3</v>
      </c>
      <c r="AQ85" s="5">
        <f t="shared" si="200"/>
        <v>1.9821084315134298E-3</v>
      </c>
      <c r="AR85" s="5">
        <f t="shared" si="201"/>
        <v>1.6057796089832519E-5</v>
      </c>
      <c r="AS85" s="5">
        <f t="shared" si="202"/>
        <v>7.7872515989042267E-5</v>
      </c>
      <c r="AT85" s="5">
        <f t="shared" si="203"/>
        <v>1.8882195017731382E-4</v>
      </c>
      <c r="AU85" s="5">
        <f t="shared" si="204"/>
        <v>3.0523159907303678E-4</v>
      </c>
      <c r="AV85" s="5">
        <f t="shared" si="205"/>
        <v>3.7005627120626714E-4</v>
      </c>
      <c r="AW85" s="5">
        <f t="shared" si="206"/>
        <v>4.3775430565276934E-5</v>
      </c>
      <c r="AX85" s="5">
        <f t="shared" si="207"/>
        <v>5.7217800442091842E-2</v>
      </c>
      <c r="AY85" s="5">
        <f t="shared" si="208"/>
        <v>5.1804774315219806E-2</v>
      </c>
      <c r="AZ85" s="5">
        <f t="shared" si="209"/>
        <v>2.3451920740705266E-2</v>
      </c>
      <c r="BA85" s="5">
        <f t="shared" si="210"/>
        <v>7.0777593210714146E-3</v>
      </c>
      <c r="BB85" s="5">
        <f t="shared" si="211"/>
        <v>1.6020439507135264E-3</v>
      </c>
      <c r="BC85" s="5">
        <f t="shared" si="212"/>
        <v>2.90096874289225E-4</v>
      </c>
      <c r="BD85" s="5">
        <f t="shared" si="213"/>
        <v>2.4231110365602034E-6</v>
      </c>
      <c r="BE85" s="5">
        <f t="shared" si="214"/>
        <v>1.1750912259823525E-5</v>
      </c>
      <c r="BF85" s="5">
        <f t="shared" si="215"/>
        <v>2.8493110066902217E-5</v>
      </c>
      <c r="BG85" s="5">
        <f t="shared" si="216"/>
        <v>4.6059250739215768E-5</v>
      </c>
      <c r="BH85" s="5">
        <f t="shared" si="217"/>
        <v>5.5841251806403653E-5</v>
      </c>
      <c r="BI85" s="5">
        <f t="shared" si="218"/>
        <v>5.4160592771453691E-5</v>
      </c>
      <c r="BJ85" s="8">
        <f t="shared" si="219"/>
        <v>0.71980998446652589</v>
      </c>
      <c r="BK85" s="8">
        <f t="shared" si="220"/>
        <v>9.3992477006544728E-2</v>
      </c>
      <c r="BL85" s="8">
        <f t="shared" si="221"/>
        <v>2.137171201675199E-2</v>
      </c>
      <c r="BM85" s="8">
        <f t="shared" si="222"/>
        <v>0.70996379969427525</v>
      </c>
      <c r="BN85" s="8">
        <f t="shared" si="223"/>
        <v>7.3841151679357106E-2</v>
      </c>
    </row>
    <row r="86" spans="1:66" x14ac:dyDescent="0.25">
      <c r="A86" t="s">
        <v>24</v>
      </c>
      <c r="B86" t="s">
        <v>289</v>
      </c>
      <c r="C86" t="s">
        <v>181</v>
      </c>
      <c r="D86" s="11">
        <v>44258</v>
      </c>
      <c r="E86">
        <f>VLOOKUP(A86,home!$A$2:$E$405,3,FALSE)</f>
        <v>1.61812297734628</v>
      </c>
      <c r="F86">
        <f>VLOOKUP(B86,home!$B$2:$E$405,3,FALSE)</f>
        <v>0.57999999999999996</v>
      </c>
      <c r="G86">
        <f>VLOOKUP(C86,away!$B$2:$E$405,4,FALSE)</f>
        <v>0.81</v>
      </c>
      <c r="H86">
        <f>VLOOKUP(A86,away!$A$2:$E$405,3,FALSE)</f>
        <v>1.4142394822006501</v>
      </c>
      <c r="I86">
        <f>VLOOKUP(C86,away!$B$2:$E$405,3,FALSE)</f>
        <v>0.81</v>
      </c>
      <c r="J86">
        <f>VLOOKUP(B86,home!$B$2:$E$405,4,FALSE)</f>
        <v>1.37</v>
      </c>
      <c r="K86" s="3">
        <f t="shared" si="168"/>
        <v>0.76019417475728224</v>
      </c>
      <c r="L86" s="3">
        <f t="shared" si="169"/>
        <v>1.5693815533980617</v>
      </c>
      <c r="M86" s="5">
        <f t="shared" si="170"/>
        <v>9.7337035693804433E-2</v>
      </c>
      <c r="N86" s="5">
        <f t="shared" si="171"/>
        <v>7.39950475225718E-2</v>
      </c>
      <c r="O86" s="5">
        <f t="shared" si="172"/>
        <v>0.15275894828030537</v>
      </c>
      <c r="P86" s="5">
        <f t="shared" si="173"/>
        <v>0.11612646262473712</v>
      </c>
      <c r="Q86" s="5">
        <f t="shared" si="174"/>
        <v>2.8125302043773667E-2</v>
      </c>
      <c r="R86" s="5">
        <f t="shared" si="175"/>
        <v>0.11986853777379992</v>
      </c>
      <c r="S86" s="5">
        <f t="shared" si="176"/>
        <v>3.4635725306438568E-2</v>
      </c>
      <c r="T86" s="5">
        <f t="shared" si="177"/>
        <v>4.4139330211247198E-2</v>
      </c>
      <c r="U86" s="5">
        <f t="shared" si="178"/>
        <v>9.1123364152315964E-2</v>
      </c>
      <c r="V86" s="5">
        <f t="shared" si="179"/>
        <v>4.5912914072333806E-3</v>
      </c>
      <c r="W86" s="5">
        <f t="shared" si="180"/>
        <v>7.126896925655277E-3</v>
      </c>
      <c r="X86" s="5">
        <f t="shared" si="181"/>
        <v>1.1184820568092748E-2</v>
      </c>
      <c r="Y86" s="5">
        <f t="shared" si="182"/>
        <v>8.776625538815995E-3</v>
      </c>
      <c r="Z86" s="5">
        <f t="shared" si="183"/>
        <v>6.2706490671666767E-2</v>
      </c>
      <c r="AA86" s="5">
        <f t="shared" si="184"/>
        <v>4.7669108928072947E-2</v>
      </c>
      <c r="AB86" s="5">
        <f t="shared" si="185"/>
        <v>1.8118889461495698E-2</v>
      </c>
      <c r="AC86" s="5">
        <f t="shared" si="186"/>
        <v>3.4234812718060114E-4</v>
      </c>
      <c r="AD86" s="5">
        <f t="shared" si="187"/>
        <v>1.354456381744681E-3</v>
      </c>
      <c r="AE86" s="5">
        <f t="shared" si="188"/>
        <v>2.1256588603923853E-3</v>
      </c>
      <c r="AF86" s="5">
        <f t="shared" si="189"/>
        <v>1.6679849021584781E-3</v>
      </c>
      <c r="AG86" s="5">
        <f t="shared" si="190"/>
        <v>8.7256824559799517E-4</v>
      </c>
      <c r="AH86" s="5">
        <f t="shared" si="191"/>
        <v>2.4602602434610391E-2</v>
      </c>
      <c r="AI86" s="5">
        <f t="shared" si="192"/>
        <v>1.8702755054660153E-2</v>
      </c>
      <c r="AJ86" s="5">
        <f t="shared" si="193"/>
        <v>7.1088627222324801E-3</v>
      </c>
      <c r="AK86" s="5">
        <f t="shared" si="194"/>
        <v>1.801372010196776E-3</v>
      </c>
      <c r="AL86" s="5">
        <f t="shared" si="195"/>
        <v>1.6337328011815463E-5</v>
      </c>
      <c r="AM86" s="5">
        <f t="shared" si="196"/>
        <v>2.0592997027302651E-4</v>
      </c>
      <c r="AN86" s="5">
        <f t="shared" si="197"/>
        <v>3.2318269663829901E-4</v>
      </c>
      <c r="AO86" s="5">
        <f t="shared" si="198"/>
        <v>2.5359848124079413E-4</v>
      </c>
      <c r="AP86" s="5">
        <f t="shared" si="199"/>
        <v>1.3266425947635552E-4</v>
      </c>
      <c r="AQ86" s="5">
        <f t="shared" si="200"/>
        <v>5.2050210404351648E-5</v>
      </c>
      <c r="AR86" s="5">
        <f t="shared" si="201"/>
        <v>7.7221740852927538E-3</v>
      </c>
      <c r="AS86" s="5">
        <f t="shared" si="202"/>
        <v>5.8703517561011975E-3</v>
      </c>
      <c r="AT86" s="5">
        <f t="shared" si="203"/>
        <v>2.2313036043821555E-3</v>
      </c>
      <c r="AU86" s="5">
        <f t="shared" si="204"/>
        <v>5.6540800072208081E-4</v>
      </c>
      <c r="AV86" s="5">
        <f t="shared" si="205"/>
        <v>1.0745496712752175E-4</v>
      </c>
      <c r="AW86" s="5">
        <f t="shared" si="206"/>
        <v>5.4141665183966658E-7</v>
      </c>
      <c r="AX86" s="5">
        <f t="shared" si="207"/>
        <v>2.6091127301582495E-5</v>
      </c>
      <c r="AY86" s="5">
        <f t="shared" si="208"/>
        <v>4.0946933894464112E-5</v>
      </c>
      <c r="AZ86" s="5">
        <f t="shared" si="209"/>
        <v>3.213068136109092E-5</v>
      </c>
      <c r="BA86" s="5">
        <f t="shared" si="210"/>
        <v>1.6808432875402335E-5</v>
      </c>
      <c r="BB86" s="5">
        <f t="shared" si="211"/>
        <v>6.5947111240464986E-6</v>
      </c>
      <c r="BC86" s="5">
        <f t="shared" si="212"/>
        <v>2.0699235976135134E-6</v>
      </c>
      <c r="BD86" s="5">
        <f t="shared" si="213"/>
        <v>2.019839593597833E-3</v>
      </c>
      <c r="BE86" s="5">
        <f t="shared" si="214"/>
        <v>1.5354702929971892E-3</v>
      </c>
      <c r="BF86" s="5">
        <f t="shared" si="215"/>
        <v>5.8362778612466013E-4</v>
      </c>
      <c r="BG86" s="5">
        <f t="shared" si="216"/>
        <v>1.478901477461519E-4</v>
      </c>
      <c r="BH86" s="5">
        <f t="shared" si="217"/>
        <v>2.8106307205154617E-5</v>
      </c>
      <c r="BI86" s="5">
        <f t="shared" si="218"/>
        <v>4.2732502022594358E-6</v>
      </c>
      <c r="BJ86" s="8">
        <f t="shared" si="219"/>
        <v>0.18046075862823729</v>
      </c>
      <c r="BK86" s="8">
        <f t="shared" si="220"/>
        <v>0.25309014742130037</v>
      </c>
      <c r="BL86" s="8">
        <f t="shared" si="221"/>
        <v>0.50257034060918859</v>
      </c>
      <c r="BM86" s="8">
        <f t="shared" si="222"/>
        <v>0.41057599787415794</v>
      </c>
      <c r="BN86" s="8">
        <f t="shared" si="223"/>
        <v>0.58821133393899239</v>
      </c>
    </row>
    <row r="87" spans="1:66" x14ac:dyDescent="0.25">
      <c r="A87" t="s">
        <v>24</v>
      </c>
      <c r="B87" t="s">
        <v>326</v>
      </c>
      <c r="C87" t="s">
        <v>180</v>
      </c>
      <c r="D87" s="11">
        <v>44258</v>
      </c>
      <c r="E87">
        <f>VLOOKUP(A87,home!$A$2:$E$405,3,FALSE)</f>
        <v>1.61812297734628</v>
      </c>
      <c r="F87">
        <f>VLOOKUP(B87,home!$B$2:$E$405,3,FALSE)</f>
        <v>0.73</v>
      </c>
      <c r="G87">
        <f>VLOOKUP(C87,away!$B$2:$E$405,4,FALSE)</f>
        <v>0.93</v>
      </c>
      <c r="H87">
        <f>VLOOKUP(A87,away!$A$2:$E$405,3,FALSE)</f>
        <v>1.4142394822006501</v>
      </c>
      <c r="I87">
        <f>VLOOKUP(C87,away!$B$2:$E$405,3,FALSE)</f>
        <v>0.57999999999999996</v>
      </c>
      <c r="J87">
        <f>VLOOKUP(B87,home!$B$2:$E$405,4,FALSE)</f>
        <v>1.28</v>
      </c>
      <c r="K87" s="3">
        <f t="shared" si="168"/>
        <v>1.0985436893203895</v>
      </c>
      <c r="L87" s="3">
        <f t="shared" si="169"/>
        <v>1.0499313915857627</v>
      </c>
      <c r="M87" s="5">
        <f t="shared" si="170"/>
        <v>0.11666192219354825</v>
      </c>
      <c r="N87" s="5">
        <f t="shared" si="171"/>
        <v>0.12815821840970873</v>
      </c>
      <c r="O87" s="5">
        <f t="shared" si="172"/>
        <v>0.12248701431374209</v>
      </c>
      <c r="P87" s="5">
        <f t="shared" si="173"/>
        <v>0.1345573365980576</v>
      </c>
      <c r="Q87" s="5">
        <f t="shared" si="174"/>
        <v>7.039370103426483E-2</v>
      </c>
      <c r="R87" s="5">
        <f t="shared" si="175"/>
        <v>6.4301480694806235E-2</v>
      </c>
      <c r="S87" s="5">
        <f t="shared" si="176"/>
        <v>3.8799456780603821E-2</v>
      </c>
      <c r="T87" s="5">
        <f t="shared" si="177"/>
        <v>7.3908556485777821E-2</v>
      </c>
      <c r="U87" s="5">
        <f t="shared" si="178"/>
        <v>7.0637985831236233E-2</v>
      </c>
      <c r="V87" s="5">
        <f t="shared" si="179"/>
        <v>4.9723465584102225E-3</v>
      </c>
      <c r="W87" s="5">
        <f t="shared" si="180"/>
        <v>2.5776852013032606E-2</v>
      </c>
      <c r="X87" s="5">
        <f t="shared" si="181"/>
        <v>2.7063926104743594E-2</v>
      </c>
      <c r="Y87" s="5">
        <f t="shared" si="182"/>
        <v>1.4207632798463845E-2</v>
      </c>
      <c r="Z87" s="5">
        <f t="shared" si="183"/>
        <v>2.2504047702307652E-2</v>
      </c>
      <c r="AA87" s="5">
        <f t="shared" si="184"/>
        <v>2.4721679587535079E-2</v>
      </c>
      <c r="AB87" s="5">
        <f t="shared" si="185"/>
        <v>1.3578922550143674E-2</v>
      </c>
      <c r="AC87" s="5">
        <f t="shared" si="186"/>
        <v>3.5844263543859133E-4</v>
      </c>
      <c r="AD87" s="5">
        <f t="shared" si="187"/>
        <v>7.0792495273656348E-3</v>
      </c>
      <c r="AE87" s="5">
        <f t="shared" si="188"/>
        <v>7.4327263076498541E-3</v>
      </c>
      <c r="AF87" s="5">
        <f t="shared" si="189"/>
        <v>3.9019263377334593E-3</v>
      </c>
      <c r="AG87" s="5">
        <f t="shared" si="190"/>
        <v>1.3655849832138764E-3</v>
      </c>
      <c r="AH87" s="5">
        <f t="shared" si="191"/>
        <v>5.9069265300990626E-3</v>
      </c>
      <c r="AI87" s="5">
        <f t="shared" si="192"/>
        <v>6.4890168629195112E-3</v>
      </c>
      <c r="AJ87" s="5">
        <f t="shared" si="193"/>
        <v>3.5642342623269097E-3</v>
      </c>
      <c r="AK87" s="5">
        <f t="shared" si="194"/>
        <v>1.3051556853795802E-3</v>
      </c>
      <c r="AL87" s="5">
        <f t="shared" si="195"/>
        <v>1.6537044972664692E-5</v>
      </c>
      <c r="AM87" s="5">
        <f t="shared" si="196"/>
        <v>1.555372978682374E-3</v>
      </c>
      <c r="AN87" s="5">
        <f t="shared" si="197"/>
        <v>1.633034915942878E-3</v>
      </c>
      <c r="AO87" s="5">
        <f t="shared" si="198"/>
        <v>8.5728731090202231E-4</v>
      </c>
      <c r="AP87" s="5">
        <f t="shared" si="199"/>
        <v>3.0003095310805885E-4</v>
      </c>
      <c r="AQ87" s="5">
        <f t="shared" si="200"/>
        <v>7.8752979028886723E-5</v>
      </c>
      <c r="AR87" s="5">
        <f t="shared" si="201"/>
        <v>1.2403735183483546E-3</v>
      </c>
      <c r="AS87" s="5">
        <f t="shared" si="202"/>
        <v>1.3626045009817133E-3</v>
      </c>
      <c r="AT87" s="5">
        <f t="shared" si="203"/>
        <v>7.4844028779650967E-4</v>
      </c>
      <c r="AU87" s="5">
        <f t="shared" si="204"/>
        <v>2.7406478499733067E-4</v>
      </c>
      <c r="AV87" s="5">
        <f t="shared" si="205"/>
        <v>7.526803500594172E-5</v>
      </c>
      <c r="AW87" s="5">
        <f t="shared" si="206"/>
        <v>5.298264813414264E-7</v>
      </c>
      <c r="AX87" s="5">
        <f t="shared" si="207"/>
        <v>2.8477419504516308E-4</v>
      </c>
      <c r="AY87" s="5">
        <f t="shared" si="208"/>
        <v>2.989933668914835E-4</v>
      </c>
      <c r="AZ87" s="5">
        <f t="shared" si="209"/>
        <v>1.5696126088764388E-4</v>
      </c>
      <c r="BA87" s="5">
        <f t="shared" si="210"/>
        <v>5.4932851689606619E-5</v>
      </c>
      <c r="BB87" s="5">
        <f t="shared" si="211"/>
        <v>1.4418931354560744E-5</v>
      </c>
      <c r="BC87" s="5">
        <f t="shared" si="212"/>
        <v>3.0277777324547112E-6</v>
      </c>
      <c r="BD87" s="5">
        <f t="shared" si="213"/>
        <v>2.1705118236760266E-4</v>
      </c>
      <c r="BE87" s="5">
        <f t="shared" si="214"/>
        <v>2.3844020664945888E-4</v>
      </c>
      <c r="BF87" s="5">
        <f t="shared" si="215"/>
        <v>1.3096849214750628E-4</v>
      </c>
      <c r="BG87" s="5">
        <f t="shared" si="216"/>
        <v>4.7958203516150015E-5</v>
      </c>
      <c r="BH87" s="5">
        <f t="shared" si="217"/>
        <v>1.3171045455952375E-5</v>
      </c>
      <c r="BI87" s="5">
        <f t="shared" si="218"/>
        <v>2.8937937734776956E-6</v>
      </c>
      <c r="BJ87" s="8">
        <f t="shared" si="219"/>
        <v>0.36452596152321937</v>
      </c>
      <c r="BK87" s="8">
        <f t="shared" si="220"/>
        <v>0.29566503517792264</v>
      </c>
      <c r="BL87" s="8">
        <f t="shared" si="221"/>
        <v>0.31734365036922846</v>
      </c>
      <c r="BM87" s="8">
        <f t="shared" si="222"/>
        <v>0.3631805579881402</v>
      </c>
      <c r="BN87" s="8">
        <f t="shared" si="223"/>
        <v>0.63655967324412766</v>
      </c>
    </row>
    <row r="88" spans="1:66" x14ac:dyDescent="0.25">
      <c r="A88" t="s">
        <v>24</v>
      </c>
      <c r="B88" t="s">
        <v>287</v>
      </c>
      <c r="C88" t="s">
        <v>26</v>
      </c>
      <c r="D88" s="11">
        <v>44258</v>
      </c>
      <c r="E88">
        <f>VLOOKUP(A88,home!$A$2:$E$405,3,FALSE)</f>
        <v>1.61812297734628</v>
      </c>
      <c r="F88">
        <f>VLOOKUP(B88,home!$B$2:$E$405,3,FALSE)</f>
        <v>0.85</v>
      </c>
      <c r="G88">
        <f>VLOOKUP(C88,away!$B$2:$E$405,4,FALSE)</f>
        <v>1.1100000000000001</v>
      </c>
      <c r="H88">
        <f>VLOOKUP(A88,away!$A$2:$E$405,3,FALSE)</f>
        <v>1.4142394822006501</v>
      </c>
      <c r="I88">
        <f>VLOOKUP(C88,away!$B$2:$E$405,3,FALSE)</f>
        <v>0.87</v>
      </c>
      <c r="J88">
        <f>VLOOKUP(B88,home!$B$2:$E$405,4,FALSE)</f>
        <v>0.97</v>
      </c>
      <c r="K88" s="3">
        <f t="shared" si="168"/>
        <v>1.5266990291262152</v>
      </c>
      <c r="L88" s="3">
        <f t="shared" si="169"/>
        <v>1.1934766990291286</v>
      </c>
      <c r="M88" s="5">
        <f t="shared" si="170"/>
        <v>6.5863179394383187E-2</v>
      </c>
      <c r="N88" s="5">
        <f t="shared" si="171"/>
        <v>0.10055325203657055</v>
      </c>
      <c r="O88" s="5">
        <f t="shared" si="172"/>
        <v>7.8606169931171754E-2</v>
      </c>
      <c r="P88" s="5">
        <f t="shared" si="173"/>
        <v>0.12000796331725021</v>
      </c>
      <c r="Q88" s="5">
        <f t="shared" si="174"/>
        <v>7.6757276129857957E-2</v>
      </c>
      <c r="R88" s="5">
        <f t="shared" si="175"/>
        <v>4.6907316106388805E-2</v>
      </c>
      <c r="S88" s="5">
        <f t="shared" si="176"/>
        <v>5.4666018980487723E-2</v>
      </c>
      <c r="T88" s="5">
        <f t="shared" si="177"/>
        <v>9.1608020541930194E-2</v>
      </c>
      <c r="U88" s="5">
        <f t="shared" si="178"/>
        <v>7.1613353958540266E-2</v>
      </c>
      <c r="V88" s="5">
        <f t="shared" si="179"/>
        <v>1.1067316047926847E-2</v>
      </c>
      <c r="W88" s="5">
        <f t="shared" si="180"/>
        <v>3.9061752981942317E-2</v>
      </c>
      <c r="X88" s="5">
        <f t="shared" si="181"/>
        <v>4.6619292007179729E-2</v>
      </c>
      <c r="Y88" s="5">
        <f t="shared" si="182"/>
        <v>2.7819519367901953E-2</v>
      </c>
      <c r="Z88" s="5">
        <f t="shared" si="183"/>
        <v>1.8660929595656267E-2</v>
      </c>
      <c r="AA88" s="5">
        <f t="shared" si="184"/>
        <v>2.8489623096281079E-2</v>
      </c>
      <c r="AB88" s="5">
        <f t="shared" si="185"/>
        <v>2.1747539960632067E-2</v>
      </c>
      <c r="AC88" s="5">
        <f t="shared" si="186"/>
        <v>1.2603457562637855E-3</v>
      </c>
      <c r="AD88" s="5">
        <f t="shared" si="187"/>
        <v>1.4908885088374851E-2</v>
      </c>
      <c r="AE88" s="5">
        <f t="shared" si="188"/>
        <v>1.7793406961478214E-2</v>
      </c>
      <c r="AF88" s="5">
        <f t="shared" si="189"/>
        <v>1.0618008302433467E-2</v>
      </c>
      <c r="AG88" s="5">
        <f t="shared" si="190"/>
        <v>4.2241151663507271E-3</v>
      </c>
      <c r="AH88" s="5">
        <f t="shared" si="191"/>
        <v>5.5678461636597017E-3</v>
      </c>
      <c r="AI88" s="5">
        <f t="shared" si="192"/>
        <v>8.5004253323833889E-3</v>
      </c>
      <c r="AJ88" s="5">
        <f t="shared" si="193"/>
        <v>6.4887955510548037E-3</v>
      </c>
      <c r="AK88" s="5">
        <f t="shared" si="194"/>
        <v>3.3021459559979577E-3</v>
      </c>
      <c r="AL88" s="5">
        <f t="shared" si="195"/>
        <v>9.1858017590723868E-5</v>
      </c>
      <c r="AM88" s="5">
        <f t="shared" si="196"/>
        <v>4.5522760779552378E-3</v>
      </c>
      <c r="AN88" s="5">
        <f t="shared" si="197"/>
        <v>5.4330354265872838E-3</v>
      </c>
      <c r="AO88" s="5">
        <f t="shared" si="198"/>
        <v>3.2421005933158525E-3</v>
      </c>
      <c r="AP88" s="5">
        <f t="shared" si="199"/>
        <v>1.2897905046769947E-3</v>
      </c>
      <c r="AQ88" s="5">
        <f t="shared" si="200"/>
        <v>3.8483372849025326E-4</v>
      </c>
      <c r="AR88" s="5">
        <f t="shared" si="201"/>
        <v>1.3290189320213155E-3</v>
      </c>
      <c r="AS88" s="5">
        <f t="shared" si="202"/>
        <v>2.0290119132073017E-3</v>
      </c>
      <c r="AT88" s="5">
        <f t="shared" si="203"/>
        <v>1.5488452589895562E-3</v>
      </c>
      <c r="AU88" s="5">
        <f t="shared" si="204"/>
        <v>7.8820685105536557E-4</v>
      </c>
      <c r="AV88" s="5">
        <f t="shared" si="205"/>
        <v>3.0083865856421466E-4</v>
      </c>
      <c r="AW88" s="5">
        <f t="shared" si="206"/>
        <v>4.6492397433194951E-6</v>
      </c>
      <c r="AX88" s="5">
        <f t="shared" si="207"/>
        <v>1.1583259114214604E-3</v>
      </c>
      <c r="AY88" s="5">
        <f t="shared" si="208"/>
        <v>1.3824349851631914E-3</v>
      </c>
      <c r="AZ88" s="5">
        <f t="shared" si="209"/>
        <v>8.2495197135747393E-4</v>
      </c>
      <c r="BA88" s="5">
        <f t="shared" si="210"/>
        <v>3.2818698521109685E-4</v>
      </c>
      <c r="BB88" s="5">
        <f t="shared" si="211"/>
        <v>9.7920879943515294E-5</v>
      </c>
      <c r="BC88" s="5">
        <f t="shared" si="212"/>
        <v>2.3373257712202843E-5</v>
      </c>
      <c r="BD88" s="5">
        <f t="shared" si="213"/>
        <v>2.6435885465600283E-4</v>
      </c>
      <c r="BE88" s="5">
        <f t="shared" si="214"/>
        <v>4.0359640674423778E-4</v>
      </c>
      <c r="BF88" s="5">
        <f t="shared" si="215"/>
        <v>3.0808512116762855E-4</v>
      </c>
      <c r="BG88" s="5">
        <f t="shared" si="216"/>
        <v>1.567844184582836E-4</v>
      </c>
      <c r="BH88" s="5">
        <f t="shared" si="217"/>
        <v>5.9840654860594987E-5</v>
      </c>
      <c r="BI88" s="5">
        <f t="shared" si="218"/>
        <v>1.8271733935589456E-5</v>
      </c>
      <c r="BJ88" s="8">
        <f t="shared" si="219"/>
        <v>0.44868075890585452</v>
      </c>
      <c r="BK88" s="8">
        <f t="shared" si="220"/>
        <v>0.25433911649906565</v>
      </c>
      <c r="BL88" s="8">
        <f t="shared" si="221"/>
        <v>0.27843007485976995</v>
      </c>
      <c r="BM88" s="8">
        <f t="shared" si="222"/>
        <v>0.51003793719930401</v>
      </c>
      <c r="BN88" s="8">
        <f t="shared" si="223"/>
        <v>0.48869515691562249</v>
      </c>
    </row>
    <row r="89" spans="1:66" x14ac:dyDescent="0.25">
      <c r="A89" t="s">
        <v>24</v>
      </c>
      <c r="B89" t="s">
        <v>293</v>
      </c>
      <c r="C89" t="s">
        <v>184</v>
      </c>
      <c r="D89" s="11">
        <v>44258</v>
      </c>
      <c r="E89">
        <f>VLOOKUP(A89,home!$A$2:$E$405,3,FALSE)</f>
        <v>1.61812297734628</v>
      </c>
      <c r="F89">
        <f>VLOOKUP(B89,home!$B$2:$E$405,3,FALSE)</f>
        <v>0.87</v>
      </c>
      <c r="G89">
        <f>VLOOKUP(C89,away!$B$2:$E$405,4,FALSE)</f>
        <v>0.91</v>
      </c>
      <c r="H89">
        <f>VLOOKUP(A89,away!$A$2:$E$405,3,FALSE)</f>
        <v>1.4142394822006501</v>
      </c>
      <c r="I89">
        <f>VLOOKUP(C89,away!$B$2:$E$405,3,FALSE)</f>
        <v>0.7</v>
      </c>
      <c r="J89">
        <f>VLOOKUP(B89,home!$B$2:$E$405,4,FALSE)</f>
        <v>1.04</v>
      </c>
      <c r="K89" s="3">
        <f t="shared" si="168"/>
        <v>1.2810679611650497</v>
      </c>
      <c r="L89" s="3">
        <f t="shared" si="169"/>
        <v>1.0295663430420732</v>
      </c>
      <c r="M89" s="5">
        <f t="shared" si="170"/>
        <v>9.9198309694432385E-2</v>
      </c>
      <c r="N89" s="5">
        <f t="shared" si="171"/>
        <v>0.12707977635126572</v>
      </c>
      <c r="O89" s="5">
        <f t="shared" si="172"/>
        <v>0.10213124094805179</v>
      </c>
      <c r="P89" s="5">
        <f t="shared" si="173"/>
        <v>0.13083706061257716</v>
      </c>
      <c r="Q89" s="5">
        <f t="shared" si="174"/>
        <v>8.139891499781321E-2</v>
      </c>
      <c r="R89" s="5">
        <f t="shared" si="175"/>
        <v>5.2575444126617257E-2</v>
      </c>
      <c r="S89" s="5">
        <f t="shared" si="176"/>
        <v>4.3141703932430941E-2</v>
      </c>
      <c r="T89" s="5">
        <f t="shared" si="177"/>
        <v>8.3805583241891107E-2</v>
      </c>
      <c r="U89" s="5">
        <f t="shared" si="178"/>
        <v>6.7352717014632565E-2</v>
      </c>
      <c r="V89" s="5">
        <f t="shared" si="179"/>
        <v>6.3223901358406736E-3</v>
      </c>
      <c r="W89" s="5">
        <f t="shared" si="180"/>
        <v>3.4759180692431946E-2</v>
      </c>
      <c r="X89" s="5">
        <f t="shared" si="181"/>
        <v>3.5786882552645789E-2</v>
      </c>
      <c r="Y89" s="5">
        <f t="shared" si="182"/>
        <v>1.8422484899301851E-2</v>
      </c>
      <c r="Z89" s="5">
        <f t="shared" si="183"/>
        <v>1.8043302581084726E-2</v>
      </c>
      <c r="AA89" s="5">
        <f t="shared" si="184"/>
        <v>2.311469685023429E-2</v>
      </c>
      <c r="AB89" s="5">
        <f t="shared" si="185"/>
        <v>1.4805748783438917E-2</v>
      </c>
      <c r="AC89" s="5">
        <f t="shared" si="186"/>
        <v>5.2118008863220378E-4</v>
      </c>
      <c r="AD89" s="5">
        <f t="shared" si="187"/>
        <v>1.1132218185355326E-2</v>
      </c>
      <c r="AE89" s="5">
        <f t="shared" si="188"/>
        <v>1.1461357167042746E-2</v>
      </c>
      <c r="AF89" s="5">
        <f t="shared" si="189"/>
        <v>5.9001137923856278E-3</v>
      </c>
      <c r="AG89" s="5">
        <f t="shared" si="190"/>
        <v>2.0248528602528561E-3</v>
      </c>
      <c r="AH89" s="5">
        <f t="shared" si="191"/>
        <v>4.6441942637022501E-3</v>
      </c>
      <c r="AI89" s="5">
        <f t="shared" si="192"/>
        <v>5.9495284766554616E-3</v>
      </c>
      <c r="AJ89" s="5">
        <f t="shared" si="193"/>
        <v>3.8108751577412073E-3</v>
      </c>
      <c r="AK89" s="5">
        <f t="shared" si="194"/>
        <v>1.6273300228606897E-3</v>
      </c>
      <c r="AL89" s="5">
        <f t="shared" si="195"/>
        <v>2.7496303538433045E-5</v>
      </c>
      <c r="AM89" s="5">
        <f t="shared" si="196"/>
        <v>2.8522256107915258E-3</v>
      </c>
      <c r="AN89" s="5">
        <f t="shared" si="197"/>
        <v>2.9365554916335745E-3</v>
      </c>
      <c r="AO89" s="5">
        <f t="shared" si="198"/>
        <v>1.5116893493306485E-3</v>
      </c>
      <c r="AP89" s="5">
        <f t="shared" si="199"/>
        <v>5.1879482506866892E-4</v>
      </c>
      <c r="AQ89" s="5">
        <f t="shared" si="200"/>
        <v>1.3353342270877537E-4</v>
      </c>
      <c r="AR89" s="5">
        <f t="shared" si="201"/>
        <v>9.5630122089138006E-4</v>
      </c>
      <c r="AS89" s="5">
        <f t="shared" si="202"/>
        <v>1.2250868553069683E-3</v>
      </c>
      <c r="AT89" s="5">
        <f t="shared" si="203"/>
        <v>7.8470975998909994E-4</v>
      </c>
      <c r="AU89" s="5">
        <f t="shared" si="204"/>
        <v>3.3508884411185077E-4</v>
      </c>
      <c r="AV89" s="5">
        <f t="shared" si="205"/>
        <v>1.0731789558388035E-4</v>
      </c>
      <c r="AW89" s="5">
        <f t="shared" si="206"/>
        <v>1.007391586431913E-6</v>
      </c>
      <c r="AX89" s="5">
        <f t="shared" si="207"/>
        <v>6.0898247466657351E-4</v>
      </c>
      <c r="AY89" s="5">
        <f t="shared" si="208"/>
        <v>6.2698785941917609E-4</v>
      </c>
      <c r="AZ89" s="5">
        <f t="shared" si="209"/>
        <v>3.2276279877698931E-4</v>
      </c>
      <c r="BA89" s="5">
        <f t="shared" si="210"/>
        <v>1.1076857146894979E-4</v>
      </c>
      <c r="BB89" s="5">
        <f t="shared" si="211"/>
        <v>2.8510898262820289E-5</v>
      </c>
      <c r="BC89" s="5">
        <f t="shared" si="212"/>
        <v>5.8707722522592974E-6</v>
      </c>
      <c r="BD89" s="5">
        <f t="shared" si="213"/>
        <v>1.6409592513996792E-4</v>
      </c>
      <c r="BE89" s="5">
        <f t="shared" si="214"/>
        <v>2.1021803225455135E-4</v>
      </c>
      <c r="BF89" s="5">
        <f t="shared" si="215"/>
        <v>1.3465179299023336E-4</v>
      </c>
      <c r="BG89" s="5">
        <f t="shared" si="216"/>
        <v>5.7499365971072233E-5</v>
      </c>
      <c r="BH89" s="5">
        <f t="shared" si="217"/>
        <v>1.8415148883211118E-5</v>
      </c>
      <c r="BI89" s="5">
        <f t="shared" si="218"/>
        <v>4.7182114468732192E-6</v>
      </c>
      <c r="BJ89" s="8">
        <f t="shared" si="219"/>
        <v>0.42142804681476614</v>
      </c>
      <c r="BK89" s="8">
        <f t="shared" si="220"/>
        <v>0.280675128626871</v>
      </c>
      <c r="BL89" s="8">
        <f t="shared" si="221"/>
        <v>0.28000987869650362</v>
      </c>
      <c r="BM89" s="8">
        <f t="shared" si="222"/>
        <v>0.40630962952063521</v>
      </c>
      <c r="BN89" s="8">
        <f t="shared" si="223"/>
        <v>0.59322074673075753</v>
      </c>
    </row>
    <row r="90" spans="1:66" x14ac:dyDescent="0.25">
      <c r="A90" t="s">
        <v>24</v>
      </c>
      <c r="B90" t="s">
        <v>327</v>
      </c>
      <c r="C90" t="s">
        <v>185</v>
      </c>
      <c r="D90" s="11">
        <v>44258</v>
      </c>
      <c r="E90">
        <f>VLOOKUP(A90,home!$A$2:$E$405,3,FALSE)</f>
        <v>1.61812297734628</v>
      </c>
      <c r="F90">
        <f>VLOOKUP(B90,home!$B$2:$E$405,3,FALSE)</f>
        <v>1.08</v>
      </c>
      <c r="G90">
        <f>VLOOKUP(C90,away!$B$2:$E$405,4,FALSE)</f>
        <v>1.04</v>
      </c>
      <c r="H90">
        <f>VLOOKUP(A90,away!$A$2:$E$405,3,FALSE)</f>
        <v>1.4142394822006501</v>
      </c>
      <c r="I90">
        <f>VLOOKUP(C90,away!$B$2:$E$405,3,FALSE)</f>
        <v>0.85</v>
      </c>
      <c r="J90">
        <f>VLOOKUP(B90,home!$B$2:$E$405,4,FALSE)</f>
        <v>0.97</v>
      </c>
      <c r="K90" s="3">
        <f t="shared" si="168"/>
        <v>1.8174757281553418</v>
      </c>
      <c r="L90" s="3">
        <f t="shared" si="169"/>
        <v>1.1660404530744359</v>
      </c>
      <c r="M90" s="5">
        <f t="shared" si="170"/>
        <v>5.061455067753811E-2</v>
      </c>
      <c r="N90" s="5">
        <f t="shared" si="171"/>
        <v>9.1990717347914044E-2</v>
      </c>
      <c r="O90" s="5">
        <f t="shared" si="172"/>
        <v>5.9018613604195531E-2</v>
      </c>
      <c r="P90" s="5">
        <f t="shared" si="173"/>
        <v>0.10726489773500406</v>
      </c>
      <c r="Q90" s="5">
        <f t="shared" si="174"/>
        <v>8.3595447997716163E-2</v>
      </c>
      <c r="R90" s="5">
        <f t="shared" si="175"/>
        <v>3.4409045473430627E-2</v>
      </c>
      <c r="S90" s="5">
        <f t="shared" si="176"/>
        <v>5.6830289571289945E-2</v>
      </c>
      <c r="T90" s="5">
        <f t="shared" si="177"/>
        <v>9.7475674058217388E-2</v>
      </c>
      <c r="U90" s="5">
        <f t="shared" si="178"/>
        <v>6.2537604976953612E-2</v>
      </c>
      <c r="V90" s="5">
        <f t="shared" si="179"/>
        <v>1.3381955973604021E-2</v>
      </c>
      <c r="W90" s="5">
        <f t="shared" si="180"/>
        <v>5.0644232573373728E-2</v>
      </c>
      <c r="X90" s="5">
        <f t="shared" si="181"/>
        <v>5.9053223895463802E-2</v>
      </c>
      <c r="Y90" s="5">
        <f t="shared" si="182"/>
        <v>3.442922397328637E-2</v>
      </c>
      <c r="Z90" s="5">
        <f t="shared" si="183"/>
        <v>1.3374112991232635E-2</v>
      </c>
      <c r="AA90" s="5">
        <f t="shared" si="184"/>
        <v>2.4307125747172354E-2</v>
      </c>
      <c r="AB90" s="5">
        <f t="shared" si="185"/>
        <v>2.2088805533352768E-2</v>
      </c>
      <c r="AC90" s="5">
        <f t="shared" si="186"/>
        <v>1.7724820725811251E-3</v>
      </c>
      <c r="AD90" s="5">
        <f t="shared" si="187"/>
        <v>2.3011165868290231E-2</v>
      </c>
      <c r="AE90" s="5">
        <f t="shared" si="188"/>
        <v>2.6831950274832133E-2</v>
      </c>
      <c r="AF90" s="5">
        <f t="shared" si="189"/>
        <v>1.5643569727668005E-2</v>
      </c>
      <c r="AG90" s="5">
        <f t="shared" si="190"/>
        <v>6.080345044317175E-3</v>
      </c>
      <c r="AH90" s="5">
        <f t="shared" si="191"/>
        <v>3.8986891929414006E-3</v>
      </c>
      <c r="AI90" s="5">
        <f t="shared" si="192"/>
        <v>7.085772979792535E-3</v>
      </c>
      <c r="AJ90" s="5">
        <f t="shared" si="193"/>
        <v>6.4391102029959426E-3</v>
      </c>
      <c r="AK90" s="5">
        <f t="shared" si="194"/>
        <v>3.9009755016208465E-3</v>
      </c>
      <c r="AL90" s="5">
        <f t="shared" si="195"/>
        <v>1.5025332099760533E-4</v>
      </c>
      <c r="AM90" s="5">
        <f t="shared" si="196"/>
        <v>8.364447088434826E-3</v>
      </c>
      <c r="AN90" s="5">
        <f t="shared" si="197"/>
        <v>9.7532836727156902E-3</v>
      </c>
      <c r="AO90" s="5">
        <f t="shared" si="198"/>
        <v>5.6863616563484539E-3</v>
      </c>
      <c r="AP90" s="5">
        <f t="shared" si="199"/>
        <v>2.2101759073712163E-3</v>
      </c>
      <c r="AQ90" s="5">
        <f t="shared" si="200"/>
        <v>6.4428862910133387E-4</v>
      </c>
      <c r="AR90" s="5">
        <f t="shared" si="201"/>
        <v>9.0920586258675946E-4</v>
      </c>
      <c r="AS90" s="5">
        <f t="shared" si="202"/>
        <v>1.6524595871479767E-3</v>
      </c>
      <c r="AT90" s="5">
        <f t="shared" si="203"/>
        <v>1.5016525956995223E-3</v>
      </c>
      <c r="AU90" s="5">
        <f t="shared" si="204"/>
        <v>9.0973904826844936E-4</v>
      </c>
      <c r="AV90" s="5">
        <f t="shared" si="205"/>
        <v>4.1335715979576206E-4</v>
      </c>
      <c r="AW90" s="5">
        <f t="shared" si="206"/>
        <v>8.8451217724109813E-6</v>
      </c>
      <c r="AX90" s="5">
        <f t="shared" si="207"/>
        <v>2.5336965937783184E-3</v>
      </c>
      <c r="AY90" s="5">
        <f t="shared" si="208"/>
        <v>2.954392724162425E-3</v>
      </c>
      <c r="AZ90" s="5">
        <f t="shared" si="209"/>
        <v>1.7224707153210863E-3</v>
      </c>
      <c r="BA90" s="5">
        <f t="shared" si="210"/>
        <v>6.6949017776681561E-4</v>
      </c>
      <c r="BB90" s="5">
        <f t="shared" si="211"/>
        <v>1.9516315755302557E-4</v>
      </c>
      <c r="BC90" s="5">
        <f t="shared" si="212"/>
        <v>4.5513627331313493E-5</v>
      </c>
      <c r="BD90" s="5">
        <f t="shared" si="213"/>
        <v>1.7669513599143333E-4</v>
      </c>
      <c r="BE90" s="5">
        <f t="shared" si="214"/>
        <v>3.2113912094753748E-4</v>
      </c>
      <c r="BF90" s="5">
        <f t="shared" si="215"/>
        <v>2.9183127884164605E-4</v>
      </c>
      <c r="BG90" s="5">
        <f t="shared" si="216"/>
        <v>1.7679875533707507E-4</v>
      </c>
      <c r="BH90" s="5">
        <f t="shared" si="217"/>
        <v>8.0331861648302188E-5</v>
      </c>
      <c r="BI90" s="5">
        <f t="shared" si="218"/>
        <v>2.9200241748664437E-5</v>
      </c>
      <c r="BJ90" s="8">
        <f t="shared" si="219"/>
        <v>0.52353483471096374</v>
      </c>
      <c r="BK90" s="8">
        <f t="shared" si="220"/>
        <v>0.2329688220751773</v>
      </c>
      <c r="BL90" s="8">
        <f t="shared" si="221"/>
        <v>0.23014815386046872</v>
      </c>
      <c r="BM90" s="8">
        <f t="shared" si="222"/>
        <v>0.57018710319965404</v>
      </c>
      <c r="BN90" s="8">
        <f t="shared" si="223"/>
        <v>0.42689327283579859</v>
      </c>
    </row>
    <row r="91" spans="1:66" x14ac:dyDescent="0.25">
      <c r="A91" t="s">
        <v>213</v>
      </c>
      <c r="B91" t="s">
        <v>216</v>
      </c>
      <c r="C91" t="s">
        <v>222</v>
      </c>
      <c r="D91" s="11">
        <v>44258</v>
      </c>
      <c r="E91">
        <f>VLOOKUP(A91,home!$A$2:$E$405,3,FALSE)</f>
        <v>1.2598039215686301</v>
      </c>
      <c r="F91">
        <f>VLOOKUP(B91,home!$B$2:$E$405,3,FALSE)</f>
        <v>0.61</v>
      </c>
      <c r="G91">
        <f>VLOOKUP(C91,away!$B$2:$E$405,4,FALSE)</f>
        <v>1.26</v>
      </c>
      <c r="H91">
        <f>VLOOKUP(A91,away!$A$2:$E$405,3,FALSE)</f>
        <v>1.1470588235294099</v>
      </c>
      <c r="I91">
        <f>VLOOKUP(C91,away!$B$2:$E$405,3,FALSE)</f>
        <v>1.21</v>
      </c>
      <c r="J91">
        <f>VLOOKUP(B91,home!$B$2:$E$405,4,FALSE)</f>
        <v>1.33</v>
      </c>
      <c r="K91" s="3">
        <f t="shared" si="168"/>
        <v>0.96828529411764908</v>
      </c>
      <c r="L91" s="3">
        <f t="shared" si="169"/>
        <v>1.8459617647058795</v>
      </c>
      <c r="M91" s="5">
        <f t="shared" si="170"/>
        <v>5.9949840454383167E-2</v>
      </c>
      <c r="N91" s="5">
        <f t="shared" si="171"/>
        <v>5.8048548896678535E-2</v>
      </c>
      <c r="O91" s="5">
        <f t="shared" si="172"/>
        <v>0.11066511327900905</v>
      </c>
      <c r="P91" s="5">
        <f t="shared" si="173"/>
        <v>0.10715540175992823</v>
      </c>
      <c r="Q91" s="5">
        <f t="shared" si="174"/>
        <v>2.8103778120761556E-2</v>
      </c>
      <c r="R91" s="5">
        <f t="shared" si="175"/>
        <v>0.10214178389994782</v>
      </c>
      <c r="S91" s="5">
        <f t="shared" si="176"/>
        <v>4.788286357104108E-2</v>
      </c>
      <c r="T91" s="5">
        <f t="shared" si="177"/>
        <v>5.1878499854703476E-2</v>
      </c>
      <c r="U91" s="5">
        <f t="shared" si="178"/>
        <v>9.890238726526232E-2</v>
      </c>
      <c r="V91" s="5">
        <f t="shared" si="179"/>
        <v>9.5096305038449118E-3</v>
      </c>
      <c r="W91" s="5">
        <f t="shared" si="180"/>
        <v>9.0708250211595856E-3</v>
      </c>
      <c r="X91" s="5">
        <f t="shared" si="181"/>
        <v>1.6744396163397991E-2</v>
      </c>
      <c r="Y91" s="5">
        <f t="shared" si="182"/>
        <v>1.5454757545360262E-2</v>
      </c>
      <c r="Z91" s="5">
        <f t="shared" si="183"/>
        <v>6.2849942552718085E-2</v>
      </c>
      <c r="AA91" s="5">
        <f t="shared" si="184"/>
        <v>6.0856675109935983E-2</v>
      </c>
      <c r="AB91" s="5">
        <f t="shared" si="185"/>
        <v>2.9463311778923289E-2</v>
      </c>
      <c r="AC91" s="5">
        <f t="shared" si="186"/>
        <v>1.0623550762442714E-3</v>
      </c>
      <c r="AD91" s="5">
        <f t="shared" si="187"/>
        <v>2.1957866183758092E-3</v>
      </c>
      <c r="AE91" s="5">
        <f t="shared" si="188"/>
        <v>4.0533381409745637E-3</v>
      </c>
      <c r="AF91" s="5">
        <f t="shared" si="189"/>
        <v>3.7411536138315282E-3</v>
      </c>
      <c r="AG91" s="5">
        <f t="shared" si="190"/>
        <v>2.3020088423414088E-3</v>
      </c>
      <c r="AH91" s="5">
        <f t="shared" si="191"/>
        <v>2.9004647716569663E-2</v>
      </c>
      <c r="AI91" s="5">
        <f t="shared" si="192"/>
        <v>2.8084773845017452E-2</v>
      </c>
      <c r="AJ91" s="5">
        <f t="shared" si="193"/>
        <v>1.3597036751375191E-2</v>
      </c>
      <c r="AK91" s="5">
        <f t="shared" si="194"/>
        <v>4.3886035766446041E-3</v>
      </c>
      <c r="AL91" s="5">
        <f t="shared" si="195"/>
        <v>7.5954887715355731E-5</v>
      </c>
      <c r="AM91" s="5">
        <f t="shared" si="196"/>
        <v>4.2522957831872386E-4</v>
      </c>
      <c r="AN91" s="5">
        <f t="shared" si="197"/>
        <v>7.849575427983684E-4</v>
      </c>
      <c r="AO91" s="5">
        <f t="shared" si="198"/>
        <v>7.2450080546163369E-4</v>
      </c>
      <c r="AP91" s="5">
        <f t="shared" si="199"/>
        <v>4.4580026179359613E-4</v>
      </c>
      <c r="AQ91" s="5">
        <f t="shared" si="200"/>
        <v>2.0573255949171246E-4</v>
      </c>
      <c r="AR91" s="5">
        <f t="shared" si="201"/>
        <v>1.0708294136710253E-2</v>
      </c>
      <c r="AS91" s="5">
        <f t="shared" si="202"/>
        <v>1.0368683737662783E-2</v>
      </c>
      <c r="AT91" s="5">
        <f t="shared" si="203"/>
        <v>5.0199219912678466E-3</v>
      </c>
      <c r="AU91" s="5">
        <f t="shared" si="204"/>
        <v>1.6202388805874807E-3</v>
      </c>
      <c r="AV91" s="5">
        <f t="shared" si="205"/>
        <v>3.9221337025762472E-4</v>
      </c>
      <c r="AW91" s="5">
        <f t="shared" si="206"/>
        <v>3.7711973724296035E-6</v>
      </c>
      <c r="AX91" s="5">
        <f t="shared" si="207"/>
        <v>6.8623924551644889E-5</v>
      </c>
      <c r="AY91" s="5">
        <f t="shared" si="208"/>
        <v>1.2667714086639749E-4</v>
      </c>
      <c r="AZ91" s="5">
        <f t="shared" si="209"/>
        <v>1.1692057925081523E-4</v>
      </c>
      <c r="BA91" s="5">
        <f t="shared" si="210"/>
        <v>7.1943639601422836E-5</v>
      </c>
      <c r="BB91" s="5">
        <f t="shared" si="211"/>
        <v>3.3201301979501575E-5</v>
      </c>
      <c r="BC91" s="5">
        <f t="shared" si="212"/>
        <v>1.2257666798522703E-5</v>
      </c>
      <c r="BD91" s="5">
        <f t="shared" si="213"/>
        <v>3.2945169235985444E-3</v>
      </c>
      <c r="BE91" s="5">
        <f t="shared" si="214"/>
        <v>3.1900322883421889E-3</v>
      </c>
      <c r="BF91" s="5">
        <f t="shared" si="215"/>
        <v>1.5444306762811067E-3</v>
      </c>
      <c r="BG91" s="5">
        <f t="shared" si="216"/>
        <v>4.9848317054239041E-4</v>
      </c>
      <c r="BH91" s="5">
        <f t="shared" si="217"/>
        <v>1.2066848085033416E-4</v>
      </c>
      <c r="BI91" s="5">
        <f t="shared" si="218"/>
        <v>2.336830309417915E-5</v>
      </c>
      <c r="BJ91" s="8">
        <f t="shared" si="219"/>
        <v>0.19460893781849703</v>
      </c>
      <c r="BK91" s="8">
        <f t="shared" si="220"/>
        <v>0.2257627233940234</v>
      </c>
      <c r="BL91" s="8">
        <f t="shared" si="221"/>
        <v>0.51388518518187998</v>
      </c>
      <c r="BM91" s="8">
        <f t="shared" si="222"/>
        <v>0.53091941659291619</v>
      </c>
      <c r="BN91" s="8">
        <f t="shared" si="223"/>
        <v>0.46606446641070831</v>
      </c>
    </row>
    <row r="92" spans="1:66" x14ac:dyDescent="0.25">
      <c r="A92" t="s">
        <v>213</v>
      </c>
      <c r="B92" t="s">
        <v>215</v>
      </c>
      <c r="C92" t="s">
        <v>315</v>
      </c>
      <c r="D92" s="11">
        <v>44258</v>
      </c>
      <c r="E92">
        <f>VLOOKUP(A92,home!$A$2:$E$405,3,FALSE)</f>
        <v>1.2598039215686301</v>
      </c>
      <c r="F92">
        <f>VLOOKUP(B92,home!$B$2:$E$405,3,FALSE)</f>
        <v>0.89</v>
      </c>
      <c r="G92">
        <f>VLOOKUP(C92,away!$B$2:$E$405,4,FALSE)</f>
        <v>0.37</v>
      </c>
      <c r="H92">
        <f>VLOOKUP(A92,away!$A$2:$E$405,3,FALSE)</f>
        <v>1.1470588235294099</v>
      </c>
      <c r="I92">
        <f>VLOOKUP(C92,away!$B$2:$E$405,3,FALSE)</f>
        <v>1.45</v>
      </c>
      <c r="J92">
        <f>VLOOKUP(B92,home!$B$2:$E$405,4,FALSE)</f>
        <v>1.03</v>
      </c>
      <c r="K92" s="3">
        <f t="shared" si="168"/>
        <v>0.41485343137254987</v>
      </c>
      <c r="L92" s="3">
        <f t="shared" si="169"/>
        <v>1.7131323529411737</v>
      </c>
      <c r="M92" s="5">
        <f t="shared" si="170"/>
        <v>0.11907689902103857</v>
      </c>
      <c r="N92" s="5">
        <f t="shared" si="171"/>
        <v>4.9399460156080488E-2</v>
      </c>
      <c r="O92" s="5">
        <f t="shared" si="172"/>
        <v>0.20399448820085034</v>
      </c>
      <c r="P92" s="5">
        <f t="shared" si="173"/>
        <v>8.4627813411209923E-2</v>
      </c>
      <c r="Q92" s="5">
        <f t="shared" si="174"/>
        <v>1.0246767776850773E-2</v>
      </c>
      <c r="R92" s="5">
        <f t="shared" si="175"/>
        <v>0.17473477877927665</v>
      </c>
      <c r="S92" s="5">
        <f t="shared" si="176"/>
        <v>1.5036222100260602E-2</v>
      </c>
      <c r="T92" s="5">
        <f t="shared" si="177"/>
        <v>1.7554069391598162E-2</v>
      </c>
      <c r="U92" s="5">
        <f t="shared" si="178"/>
        <v>7.2489322556706343E-2</v>
      </c>
      <c r="V92" s="5">
        <f t="shared" si="179"/>
        <v>1.1873583921835082E-3</v>
      </c>
      <c r="W92" s="5">
        <f t="shared" si="180"/>
        <v>1.4169689242347397E-3</v>
      </c>
      <c r="X92" s="5">
        <f t="shared" si="181"/>
        <v>2.4274553072187832E-3</v>
      </c>
      <c r="Y92" s="5">
        <f t="shared" si="182"/>
        <v>2.0792761110576272E-3</v>
      </c>
      <c r="Z92" s="5">
        <f t="shared" si="183"/>
        <v>9.9781267570265855E-2</v>
      </c>
      <c r="AA92" s="5">
        <f t="shared" si="184"/>
        <v>4.1394601238227337E-2</v>
      </c>
      <c r="AB92" s="5">
        <f t="shared" si="185"/>
        <v>8.586346181988504E-3</v>
      </c>
      <c r="AC92" s="5">
        <f t="shared" si="186"/>
        <v>5.2740889129231246E-5</v>
      </c>
      <c r="AD92" s="5">
        <f t="shared" si="187"/>
        <v>1.4695860509176306E-4</v>
      </c>
      <c r="AE92" s="5">
        <f t="shared" si="188"/>
        <v>2.517595409258048E-4</v>
      </c>
      <c r="AF92" s="5">
        <f t="shared" si="189"/>
        <v>2.156487073608069E-4</v>
      </c>
      <c r="AG92" s="5">
        <f t="shared" si="190"/>
        <v>1.2314492581658052E-4</v>
      </c>
      <c r="AH92" s="5">
        <f t="shared" si="191"/>
        <v>4.2734629423025618E-2</v>
      </c>
      <c r="AI92" s="5">
        <f t="shared" si="192"/>
        <v>1.7728607654576511E-2</v>
      </c>
      <c r="AJ92" s="5">
        <f t="shared" si="193"/>
        <v>3.6773868594793596E-3</v>
      </c>
      <c r="AK92" s="5">
        <f t="shared" si="194"/>
        <v>5.0852551904644592E-4</v>
      </c>
      <c r="AL92" s="5">
        <f t="shared" si="195"/>
        <v>1.4993155384677274E-6</v>
      </c>
      <c r="AM92" s="5">
        <f t="shared" si="196"/>
        <v>1.2193256318408286E-5</v>
      </c>
      <c r="AN92" s="5">
        <f t="shared" si="197"/>
        <v>2.0888661886769616E-5</v>
      </c>
      <c r="AO92" s="5">
        <f t="shared" si="198"/>
        <v>1.789252124393713E-5</v>
      </c>
      <c r="AP92" s="5">
        <f t="shared" si="199"/>
        <v>1.0217419006225313E-5</v>
      </c>
      <c r="AQ92" s="5">
        <f t="shared" si="200"/>
        <v>4.3759477657801625E-6</v>
      </c>
      <c r="AR92" s="5">
        <f t="shared" si="201"/>
        <v>1.464201525110739E-2</v>
      </c>
      <c r="AS92" s="5">
        <f t="shared" si="202"/>
        <v>6.0742902691311093E-3</v>
      </c>
      <c r="AT92" s="5">
        <f t="shared" si="203"/>
        <v>1.2599700806509649E-3</v>
      </c>
      <c r="AU92" s="5">
        <f t="shared" si="204"/>
        <v>1.7423430379493379E-4</v>
      </c>
      <c r="AV92" s="5">
        <f t="shared" si="205"/>
        <v>1.807042469803389E-5</v>
      </c>
      <c r="AW92" s="5">
        <f t="shared" si="206"/>
        <v>2.9598939069607384E-8</v>
      </c>
      <c r="AX92" s="5">
        <f t="shared" si="207"/>
        <v>8.4306903721611648E-7</v>
      </c>
      <c r="AY92" s="5">
        <f t="shared" si="208"/>
        <v>1.4442888434178953E-6</v>
      </c>
      <c r="AZ92" s="5">
        <f t="shared" si="209"/>
        <v>1.2371289723255929E-6</v>
      </c>
      <c r="BA92" s="5">
        <f t="shared" si="210"/>
        <v>7.0645522241727947E-7</v>
      </c>
      <c r="BB92" s="5">
        <f t="shared" si="211"/>
        <v>3.0256282435682375E-7</v>
      </c>
      <c r="BC92" s="5">
        <f t="shared" si="212"/>
        <v>1.0366603264058645E-7</v>
      </c>
      <c r="BD92" s="5">
        <f t="shared" si="213"/>
        <v>4.1806183398216904E-3</v>
      </c>
      <c r="BE92" s="5">
        <f t="shared" si="214"/>
        <v>1.7343438635340415E-3</v>
      </c>
      <c r="BF92" s="5">
        <f t="shared" si="215"/>
        <v>3.5974925148351118E-4</v>
      </c>
      <c r="BG92" s="5">
        <f t="shared" si="216"/>
        <v>4.9747737137213685E-5</v>
      </c>
      <c r="BH92" s="5">
        <f t="shared" si="217"/>
        <v>5.1595048635981805E-6</v>
      </c>
      <c r="BI92" s="5">
        <f t="shared" si="218"/>
        <v>4.280876593694133E-7</v>
      </c>
      <c r="BJ92" s="8">
        <f t="shared" si="219"/>
        <v>8.3931714423389037E-2</v>
      </c>
      <c r="BK92" s="8">
        <f t="shared" si="220"/>
        <v>0.21998397741820372</v>
      </c>
      <c r="BL92" s="8">
        <f t="shared" si="221"/>
        <v>0.59434731352705883</v>
      </c>
      <c r="BM92" s="8">
        <f t="shared" si="222"/>
        <v>0.35596265090370643</v>
      </c>
      <c r="BN92" s="8">
        <f t="shared" si="223"/>
        <v>0.6420802073453068</v>
      </c>
    </row>
    <row r="93" spans="1:66" x14ac:dyDescent="0.25">
      <c r="A93" t="s">
        <v>40</v>
      </c>
      <c r="B93" t="s">
        <v>335</v>
      </c>
      <c r="C93" t="s">
        <v>42</v>
      </c>
      <c r="D93" s="11">
        <v>44258</v>
      </c>
      <c r="E93">
        <f>VLOOKUP(A93,home!$A$2:$E$405,3,FALSE)</f>
        <v>1.47142857142857</v>
      </c>
      <c r="F93">
        <f>VLOOKUP(B93,home!$B$2:$E$405,3,FALSE)</f>
        <v>0.64</v>
      </c>
      <c r="G93">
        <f>VLOOKUP(C93,away!$B$2:$E$405,4,FALSE)</f>
        <v>0.96</v>
      </c>
      <c r="H93">
        <f>VLOOKUP(A93,away!$A$2:$E$405,3,FALSE)</f>
        <v>1.1771428571428599</v>
      </c>
      <c r="I93">
        <f>VLOOKUP(C93,away!$B$2:$E$405,3,FALSE)</f>
        <v>0.76</v>
      </c>
      <c r="J93">
        <f>VLOOKUP(B93,home!$B$2:$E$405,4,FALSE)</f>
        <v>1.35</v>
      </c>
      <c r="K93" s="3">
        <f t="shared" si="168"/>
        <v>0.90404571428571345</v>
      </c>
      <c r="L93" s="3">
        <f t="shared" si="169"/>
        <v>1.2077485714285743</v>
      </c>
      <c r="M93" s="5">
        <f t="shared" si="170"/>
        <v>0.12102062592597468</v>
      </c>
      <c r="N93" s="5">
        <f t="shared" si="171"/>
        <v>0.10940817820855191</v>
      </c>
      <c r="O93" s="5">
        <f t="shared" si="172"/>
        <v>0.14616248807548779</v>
      </c>
      <c r="P93" s="5">
        <f t="shared" si="173"/>
        <v>0.13213757093398143</v>
      </c>
      <c r="Q93" s="5">
        <f t="shared" si="174"/>
        <v>4.945499730862446E-2</v>
      </c>
      <c r="R93" s="5">
        <f t="shared" si="175"/>
        <v>8.8263768084808222E-2</v>
      </c>
      <c r="S93" s="5">
        <f t="shared" si="176"/>
        <v>3.6068929405085527E-2</v>
      </c>
      <c r="T93" s="5">
        <f t="shared" si="177"/>
        <v>5.9729202349495185E-2</v>
      </c>
      <c r="U93" s="5">
        <f t="shared" si="178"/>
        <v>7.9794481263778999E-2</v>
      </c>
      <c r="V93" s="5">
        <f t="shared" si="179"/>
        <v>4.3758020413740984E-3</v>
      </c>
      <c r="W93" s="5">
        <f t="shared" si="180"/>
        <v>1.4903192788957817E-2</v>
      </c>
      <c r="X93" s="5">
        <f t="shared" si="181"/>
        <v>1.7999309800588434E-2</v>
      </c>
      <c r="Y93" s="5">
        <f t="shared" si="182"/>
        <v>1.0869320349180509E-2</v>
      </c>
      <c r="Z93" s="5">
        <f t="shared" si="183"/>
        <v>3.553347993777671E-2</v>
      </c>
      <c r="AA93" s="5">
        <f t="shared" si="184"/>
        <v>3.2123890251404413E-2</v>
      </c>
      <c r="AB93" s="5">
        <f t="shared" si="185"/>
        <v>1.4520732653983385E-2</v>
      </c>
      <c r="AC93" s="5">
        <f t="shared" si="186"/>
        <v>2.9861017915905E-4</v>
      </c>
      <c r="AD93" s="5">
        <f t="shared" si="187"/>
        <v>3.368291892507765E-3</v>
      </c>
      <c r="AE93" s="5">
        <f t="shared" si="188"/>
        <v>4.0680497213307024E-3</v>
      </c>
      <c r="AF93" s="5">
        <f t="shared" si="189"/>
        <v>2.4565906197187831E-3</v>
      </c>
      <c r="AG93" s="5">
        <f t="shared" si="190"/>
        <v>9.8898127051673217E-4</v>
      </c>
      <c r="AH93" s="5">
        <f t="shared" si="191"/>
        <v>1.0728877408183934E-2</v>
      </c>
      <c r="AI93" s="5">
        <f t="shared" si="192"/>
        <v>9.6993956399654985E-3</v>
      </c>
      <c r="AJ93" s="5">
        <f t="shared" si="193"/>
        <v>4.3843485297361713E-3</v>
      </c>
      <c r="AK93" s="5">
        <f t="shared" si="194"/>
        <v>1.3212171660809519E-3</v>
      </c>
      <c r="AL93" s="5">
        <f t="shared" si="195"/>
        <v>1.3041619452331417E-5</v>
      </c>
      <c r="AM93" s="5">
        <f t="shared" si="196"/>
        <v>6.0901796997699217E-4</v>
      </c>
      <c r="AN93" s="5">
        <f t="shared" si="197"/>
        <v>7.3554058321404262E-4</v>
      </c>
      <c r="AO93" s="5">
        <f t="shared" si="198"/>
        <v>4.4417404430225022E-4</v>
      </c>
      <c r="AP93" s="5">
        <f t="shared" si="199"/>
        <v>1.7881685582389837E-4</v>
      </c>
      <c r="AQ93" s="5">
        <f t="shared" si="200"/>
        <v>5.3991450542165653E-5</v>
      </c>
      <c r="AR93" s="5">
        <f t="shared" si="201"/>
        <v>2.5915572725532898E-3</v>
      </c>
      <c r="AS93" s="5">
        <f t="shared" si="202"/>
        <v>2.3428862455777744E-3</v>
      </c>
      <c r="AT93" s="5">
        <f t="shared" si="203"/>
        <v>1.0590381346867661E-3</v>
      </c>
      <c r="AU93" s="5">
        <f t="shared" si="204"/>
        <v>3.1913962897623575E-4</v>
      </c>
      <c r="AV93" s="5">
        <f t="shared" si="205"/>
        <v>7.2129203458674645E-5</v>
      </c>
      <c r="AW93" s="5">
        <f t="shared" si="206"/>
        <v>3.9554504364003735E-7</v>
      </c>
      <c r="AX93" s="5">
        <f t="shared" si="207"/>
        <v>9.1763347613447476E-5</v>
      </c>
      <c r="AY93" s="5">
        <f t="shared" si="208"/>
        <v>1.1082705198964486E-4</v>
      </c>
      <c r="AZ93" s="5">
        <f t="shared" si="209"/>
        <v>6.6925606858066973E-5</v>
      </c>
      <c r="BA93" s="5">
        <f t="shared" si="210"/>
        <v>2.6943102024940263E-5</v>
      </c>
      <c r="BB93" s="5">
        <f t="shared" si="211"/>
        <v>8.1351232451189842E-6</v>
      </c>
      <c r="BC93" s="5">
        <f t="shared" si="212"/>
        <v>1.9650366955375678E-6</v>
      </c>
      <c r="BD93" s="5">
        <f t="shared" si="213"/>
        <v>5.2165826561692812E-4</v>
      </c>
      <c r="BE93" s="5">
        <f t="shared" si="214"/>
        <v>4.716029193527022E-4</v>
      </c>
      <c r="BF93" s="5">
        <f t="shared" si="215"/>
        <v>2.1317529904272064E-4</v>
      </c>
      <c r="BG93" s="5">
        <f t="shared" si="216"/>
        <v>6.4240071830382335E-5</v>
      </c>
      <c r="BH93" s="5">
        <f t="shared" si="217"/>
        <v>1.4518990405915882E-5</v>
      </c>
      <c r="BI93" s="5">
        <f t="shared" si="218"/>
        <v>2.6251662104447295E-6</v>
      </c>
      <c r="BJ93" s="8">
        <f t="shared" si="219"/>
        <v>0.27557421448175839</v>
      </c>
      <c r="BK93" s="8">
        <f t="shared" si="220"/>
        <v>0.2940254071570168</v>
      </c>
      <c r="BL93" s="8">
        <f t="shared" si="221"/>
        <v>0.39467177027114131</v>
      </c>
      <c r="BM93" s="8">
        <f t="shared" si="222"/>
        <v>0.35324681180331874</v>
      </c>
      <c r="BN93" s="8">
        <f t="shared" si="223"/>
        <v>0.64644762853742854</v>
      </c>
    </row>
    <row r="94" spans="1:66" x14ac:dyDescent="0.25">
      <c r="A94" t="s">
        <v>40</v>
      </c>
      <c r="B94" t="s">
        <v>234</v>
      </c>
      <c r="C94" t="s">
        <v>232</v>
      </c>
      <c r="D94" s="11">
        <v>44258</v>
      </c>
      <c r="E94">
        <f>VLOOKUP(A94,home!$A$2:$E$405,3,FALSE)</f>
        <v>1.47142857142857</v>
      </c>
      <c r="F94">
        <f>VLOOKUP(B94,home!$B$2:$E$405,3,FALSE)</f>
        <v>0.96</v>
      </c>
      <c r="G94">
        <f>VLOOKUP(C94,away!$B$2:$E$405,4,FALSE)</f>
        <v>0.98</v>
      </c>
      <c r="H94">
        <f>VLOOKUP(A94,away!$A$2:$E$405,3,FALSE)</f>
        <v>1.1771428571428599</v>
      </c>
      <c r="I94">
        <f>VLOOKUP(C94,away!$B$2:$E$405,3,FALSE)</f>
        <v>0.76</v>
      </c>
      <c r="J94">
        <f>VLOOKUP(B94,home!$B$2:$E$405,4,FALSE)</f>
        <v>1.35</v>
      </c>
      <c r="K94" s="3">
        <f t="shared" si="168"/>
        <v>1.3843199999999984</v>
      </c>
      <c r="L94" s="3">
        <f t="shared" si="169"/>
        <v>1.2077485714285743</v>
      </c>
      <c r="M94" s="5">
        <f t="shared" si="170"/>
        <v>7.4865016168137774E-2</v>
      </c>
      <c r="N94" s="5">
        <f t="shared" si="171"/>
        <v>0.10363713918187636</v>
      </c>
      <c r="O94" s="5">
        <f t="shared" si="172"/>
        <v>9.0418116327045522E-2</v>
      </c>
      <c r="P94" s="5">
        <f t="shared" si="173"/>
        <v>0.1251676067938555</v>
      </c>
      <c r="Q94" s="5">
        <f t="shared" si="174"/>
        <v>7.1733482256127482E-2</v>
      </c>
      <c r="R94" s="5">
        <f t="shared" si="175"/>
        <v>5.4601175412625949E-2</v>
      </c>
      <c r="S94" s="5">
        <f t="shared" si="176"/>
        <v>5.2317259089730235E-2</v>
      </c>
      <c r="T94" s="5">
        <f t="shared" si="177"/>
        <v>8.663601071843495E-2</v>
      </c>
      <c r="U94" s="5">
        <f t="shared" si="178"/>
        <v>7.5585499147206262E-2</v>
      </c>
      <c r="V94" s="5">
        <f t="shared" si="179"/>
        <v>9.718863880989111E-3</v>
      </c>
      <c r="W94" s="5">
        <f t="shared" si="180"/>
        <v>3.3100698052267438E-2</v>
      </c>
      <c r="X94" s="5">
        <f t="shared" si="181"/>
        <v>3.9977320785914587E-2</v>
      </c>
      <c r="Y94" s="5">
        <f t="shared" si="182"/>
        <v>2.4141276034365101E-2</v>
      </c>
      <c r="Z94" s="5">
        <f t="shared" si="183"/>
        <v>2.1981497200973331E-2</v>
      </c>
      <c r="AA94" s="5">
        <f t="shared" si="184"/>
        <v>3.0429426205251367E-2</v>
      </c>
      <c r="AB94" s="5">
        <f t="shared" si="185"/>
        <v>2.1062031642226767E-2</v>
      </c>
      <c r="AC94" s="5">
        <f t="shared" si="186"/>
        <v>1.015566912126358E-3</v>
      </c>
      <c r="AD94" s="5">
        <f t="shared" si="187"/>
        <v>1.1455489581928692E-2</v>
      </c>
      <c r="AE94" s="5">
        <f t="shared" si="188"/>
        <v>1.3835351177589295E-2</v>
      </c>
      <c r="AF94" s="5">
        <f t="shared" si="189"/>
        <v>8.3548128099730588E-3</v>
      </c>
      <c r="AG94" s="5">
        <f t="shared" si="190"/>
        <v>3.3635044119327052E-3</v>
      </c>
      <c r="AH94" s="5">
        <f t="shared" si="191"/>
        <v>6.6370304605841875E-3</v>
      </c>
      <c r="AI94" s="5">
        <f t="shared" si="192"/>
        <v>9.1877740071958907E-3</v>
      </c>
      <c r="AJ94" s="5">
        <f t="shared" si="193"/>
        <v>6.3594096568207019E-3</v>
      </c>
      <c r="AK94" s="5">
        <f t="shared" si="194"/>
        <v>2.9344859920433421E-3</v>
      </c>
      <c r="AL94" s="5">
        <f t="shared" si="195"/>
        <v>6.7917479450959966E-5</v>
      </c>
      <c r="AM94" s="5">
        <f t="shared" si="196"/>
        <v>3.1716126676111043E-3</v>
      </c>
      <c r="AN94" s="5">
        <f t="shared" si="197"/>
        <v>3.830510668432081E-3</v>
      </c>
      <c r="AO94" s="5">
        <f t="shared" si="198"/>
        <v>2.31314689382038E-3</v>
      </c>
      <c r="AP94" s="5">
        <f t="shared" si="199"/>
        <v>9.3123328550533612E-4</v>
      </c>
      <c r="AQ94" s="5">
        <f t="shared" si="200"/>
        <v>2.811739175589519E-4</v>
      </c>
      <c r="AR94" s="5">
        <f t="shared" si="201"/>
        <v>1.6031728114596969E-3</v>
      </c>
      <c r="AS94" s="5">
        <f t="shared" si="202"/>
        <v>2.2193041863598851E-3</v>
      </c>
      <c r="AT94" s="5">
        <f t="shared" si="203"/>
        <v>1.5361135856308565E-3</v>
      </c>
      <c r="AU94" s="5">
        <f t="shared" si="204"/>
        <v>7.0882425295350183E-4</v>
      </c>
      <c r="AV94" s="5">
        <f t="shared" si="205"/>
        <v>2.4530989746214744E-4</v>
      </c>
      <c r="AW94" s="5">
        <f t="shared" si="206"/>
        <v>3.1542207552943399E-6</v>
      </c>
      <c r="AX94" s="5">
        <f t="shared" si="207"/>
        <v>7.3175447467123281E-4</v>
      </c>
      <c r="AY94" s="5">
        <f t="shared" si="208"/>
        <v>8.8377542142064822E-4</v>
      </c>
      <c r="AZ94" s="5">
        <f t="shared" si="209"/>
        <v>5.3368925134223712E-4</v>
      </c>
      <c r="BA94" s="5">
        <f t="shared" si="210"/>
        <v>2.1485414363179079E-4</v>
      </c>
      <c r="BB94" s="5">
        <f t="shared" si="211"/>
        <v>6.4872446259201262E-5</v>
      </c>
      <c r="BC94" s="5">
        <f t="shared" si="212"/>
        <v>1.5669920858925458E-5</v>
      </c>
      <c r="BD94" s="5">
        <f t="shared" si="213"/>
        <v>3.227049454655967E-4</v>
      </c>
      <c r="BE94" s="5">
        <f t="shared" si="214"/>
        <v>4.4672691010693425E-4</v>
      </c>
      <c r="BF94" s="5">
        <f t="shared" si="215"/>
        <v>3.0920649809961534E-4</v>
      </c>
      <c r="BG94" s="5">
        <f t="shared" si="216"/>
        <v>1.4268024648308639E-4</v>
      </c>
      <c r="BH94" s="5">
        <f t="shared" si="217"/>
        <v>4.937877970286644E-5</v>
      </c>
      <c r="BI94" s="5">
        <f t="shared" si="218"/>
        <v>1.3671206463654409E-5</v>
      </c>
      <c r="BJ94" s="8">
        <f t="shared" si="219"/>
        <v>0.40920737810152169</v>
      </c>
      <c r="BK94" s="8">
        <f t="shared" si="220"/>
        <v>0.26403600574571057</v>
      </c>
      <c r="BL94" s="8">
        <f t="shared" si="221"/>
        <v>0.30481204217118779</v>
      </c>
      <c r="BM94" s="8">
        <f t="shared" si="222"/>
        <v>0.47873376587905936</v>
      </c>
      <c r="BN94" s="8">
        <f t="shared" si="223"/>
        <v>0.5204225361396686</v>
      </c>
    </row>
    <row r="95" spans="1:66" x14ac:dyDescent="0.25">
      <c r="A95" t="s">
        <v>40</v>
      </c>
      <c r="B95" t="s">
        <v>235</v>
      </c>
      <c r="C95" t="s">
        <v>317</v>
      </c>
      <c r="D95" s="11">
        <v>44258</v>
      </c>
      <c r="E95">
        <f>VLOOKUP(A95,home!$A$2:$E$405,3,FALSE)</f>
        <v>1.47142857142857</v>
      </c>
      <c r="F95">
        <f>VLOOKUP(B95,home!$B$2:$E$405,3,FALSE)</f>
        <v>0.68</v>
      </c>
      <c r="G95">
        <f>VLOOKUP(C95,away!$B$2:$E$405,4,FALSE)</f>
        <v>0.88</v>
      </c>
      <c r="H95">
        <f>VLOOKUP(A95,away!$A$2:$E$405,3,FALSE)</f>
        <v>1.1771428571428599</v>
      </c>
      <c r="I95">
        <f>VLOOKUP(C95,away!$B$2:$E$405,3,FALSE)</f>
        <v>1.04</v>
      </c>
      <c r="J95">
        <f>VLOOKUP(B95,home!$B$2:$E$405,4,FALSE)</f>
        <v>0.74</v>
      </c>
      <c r="K95" s="3">
        <f t="shared" si="168"/>
        <v>0.88050285714285625</v>
      </c>
      <c r="L95" s="3">
        <f t="shared" si="169"/>
        <v>0.90592914285714499</v>
      </c>
      <c r="M95" s="5">
        <f t="shared" si="170"/>
        <v>0.16755694757108053</v>
      </c>
      <c r="N95" s="5">
        <f t="shared" si="171"/>
        <v>0.14753437107047218</v>
      </c>
      <c r="O95" s="5">
        <f t="shared" si="172"/>
        <v>0.15179472189282855</v>
      </c>
      <c r="P95" s="5">
        <f t="shared" si="173"/>
        <v>0.13365568632584079</v>
      </c>
      <c r="Q95" s="5">
        <f t="shared" si="174"/>
        <v>6.4952217627162551E-2</v>
      </c>
      <c r="R95" s="5">
        <f t="shared" si="175"/>
        <v>6.8757631147304432E-2</v>
      </c>
      <c r="S95" s="5">
        <f t="shared" si="176"/>
        <v>2.6653389707480501E-2</v>
      </c>
      <c r="T95" s="5">
        <f t="shared" si="177"/>
        <v>5.8842106841646105E-2</v>
      </c>
      <c r="U95" s="5">
        <f t="shared" si="178"/>
        <v>6.0541290675576197E-2</v>
      </c>
      <c r="V95" s="5">
        <f t="shared" si="179"/>
        <v>2.3622994025506777E-3</v>
      </c>
      <c r="W95" s="5">
        <f t="shared" si="180"/>
        <v>1.9063537732827072E-2</v>
      </c>
      <c r="X95" s="5">
        <f t="shared" si="181"/>
        <v>1.7270214398124869E-2</v>
      </c>
      <c r="Y95" s="5">
        <f t="shared" si="182"/>
        <v>7.8227952633261929E-3</v>
      </c>
      <c r="Z95" s="5">
        <f t="shared" si="183"/>
        <v>2.0763180616721746E-2</v>
      </c>
      <c r="AA95" s="5">
        <f t="shared" si="184"/>
        <v>1.8282039856396672E-2</v>
      </c>
      <c r="AB95" s="5">
        <f t="shared" si="185"/>
        <v>8.0486941639784197E-3</v>
      </c>
      <c r="AC95" s="5">
        <f t="shared" si="186"/>
        <v>1.1777143253829206E-4</v>
      </c>
      <c r="AD95" s="5">
        <f t="shared" si="187"/>
        <v>4.1963748602512211E-3</v>
      </c>
      <c r="AE95" s="5">
        <f t="shared" si="188"/>
        <v>3.8016182802546594E-3</v>
      </c>
      <c r="AF95" s="5">
        <f t="shared" si="189"/>
        <v>1.7219983950505786E-3</v>
      </c>
      <c r="AG95" s="5">
        <f t="shared" si="190"/>
        <v>5.2000284334318336E-4</v>
      </c>
      <c r="AH95" s="5">
        <f t="shared" si="191"/>
        <v>4.7024926047737033E-3</v>
      </c>
      <c r="AI95" s="5">
        <f t="shared" si="192"/>
        <v>4.1405581741963985E-3</v>
      </c>
      <c r="AJ95" s="5">
        <f t="shared" si="193"/>
        <v>1.8228866512730684E-3</v>
      </c>
      <c r="AK95" s="5">
        <f t="shared" si="194"/>
        <v>5.350189682311701E-4</v>
      </c>
      <c r="AL95" s="5">
        <f t="shared" si="195"/>
        <v>3.7577246121186053E-6</v>
      </c>
      <c r="AM95" s="5">
        <f t="shared" si="196"/>
        <v>7.3898401081873115E-4</v>
      </c>
      <c r="AN95" s="5">
        <f t="shared" si="197"/>
        <v>6.694671515061481E-4</v>
      </c>
      <c r="AO95" s="5">
        <f t="shared" si="198"/>
        <v>3.0324490136748958E-4</v>
      </c>
      <c r="AP95" s="5">
        <f t="shared" si="199"/>
        <v>9.1572797857216449E-5</v>
      </c>
      <c r="AQ95" s="5">
        <f t="shared" si="200"/>
        <v>2.0739616567954667E-5</v>
      </c>
      <c r="AR95" s="5">
        <f t="shared" si="201"/>
        <v>8.5202501894694131E-4</v>
      </c>
      <c r="AS95" s="5">
        <f t="shared" si="202"/>
        <v>7.5021046353997806E-4</v>
      </c>
      <c r="AT95" s="5">
        <f t="shared" si="203"/>
        <v>3.3028122830270858E-4</v>
      </c>
      <c r="AU95" s="5">
        <f t="shared" si="204"/>
        <v>9.6937855060395654E-5</v>
      </c>
      <c r="AV95" s="5">
        <f t="shared" si="205"/>
        <v>2.1338514586494609E-5</v>
      </c>
      <c r="AW95" s="5">
        <f t="shared" si="206"/>
        <v>8.3262116972558828E-8</v>
      </c>
      <c r="AX95" s="5">
        <f t="shared" si="207"/>
        <v>1.0844625548479665E-4</v>
      </c>
      <c r="AY95" s="5">
        <f t="shared" si="208"/>
        <v>9.8244623277408773E-5</v>
      </c>
      <c r="AZ95" s="5">
        <f t="shared" si="209"/>
        <v>4.4501333678013022E-5</v>
      </c>
      <c r="BA95" s="5">
        <f t="shared" si="210"/>
        <v>1.3438351691640714E-5</v>
      </c>
      <c r="BB95" s="5">
        <f t="shared" si="211"/>
        <v>3.0435486073552329E-6</v>
      </c>
      <c r="BC95" s="5">
        <f t="shared" si="212"/>
        <v>5.5144787622107703E-7</v>
      </c>
      <c r="BD95" s="5">
        <f t="shared" si="213"/>
        <v>1.2864571585124079E-4</v>
      </c>
      <c r="BE95" s="5">
        <f t="shared" si="214"/>
        <v>1.1327292036620557E-4</v>
      </c>
      <c r="BF95" s="5">
        <f t="shared" si="215"/>
        <v>4.9868565009679611E-5</v>
      </c>
      <c r="BG95" s="5">
        <f t="shared" si="216"/>
        <v>1.4636471324212389E-5</v>
      </c>
      <c r="BH95" s="5">
        <f t="shared" si="217"/>
        <v>3.2218637048646229E-6</v>
      </c>
      <c r="BI95" s="5">
        <f t="shared" si="218"/>
        <v>5.6737203949163398E-7</v>
      </c>
      <c r="BJ95" s="8">
        <f t="shared" si="219"/>
        <v>0.32781747135119166</v>
      </c>
      <c r="BK95" s="8">
        <f t="shared" si="220"/>
        <v>0.3304480967873803</v>
      </c>
      <c r="BL95" s="8">
        <f t="shared" si="221"/>
        <v>0.32098634012329075</v>
      </c>
      <c r="BM95" s="8">
        <f t="shared" si="222"/>
        <v>0.26566535188273505</v>
      </c>
      <c r="BN95" s="8">
        <f t="shared" si="223"/>
        <v>0.73425157563468901</v>
      </c>
    </row>
    <row r="96" spans="1:66" x14ac:dyDescent="0.25">
      <c r="A96" t="s">
        <v>40</v>
      </c>
      <c r="B96" t="s">
        <v>333</v>
      </c>
      <c r="C96" t="s">
        <v>321</v>
      </c>
      <c r="D96" s="11">
        <v>44258</v>
      </c>
      <c r="E96">
        <f>VLOOKUP(A96,home!$A$2:$E$405,3,FALSE)</f>
        <v>1.47142857142857</v>
      </c>
      <c r="F96">
        <f>VLOOKUP(B96,home!$B$2:$E$405,3,FALSE)</f>
        <v>1.02</v>
      </c>
      <c r="G96">
        <f>VLOOKUP(C96,away!$B$2:$E$405,4,FALSE)</f>
        <v>0.72</v>
      </c>
      <c r="H96">
        <f>VLOOKUP(A96,away!$A$2:$E$405,3,FALSE)</f>
        <v>1.1771428571428599</v>
      </c>
      <c r="I96">
        <f>VLOOKUP(C96,away!$B$2:$E$405,3,FALSE)</f>
        <v>1.1200000000000001</v>
      </c>
      <c r="J96">
        <f>VLOOKUP(B96,home!$B$2:$E$405,4,FALSE)</f>
        <v>1.06</v>
      </c>
      <c r="K96" s="3">
        <f t="shared" si="168"/>
        <v>1.0806171428571418</v>
      </c>
      <c r="L96" s="3">
        <f t="shared" si="169"/>
        <v>1.3975040000000036</v>
      </c>
      <c r="M96" s="5">
        <f t="shared" si="170"/>
        <v>8.3900715053535704E-2</v>
      </c>
      <c r="N96" s="5">
        <f t="shared" si="171"/>
        <v>9.0664550984822928E-2</v>
      </c>
      <c r="O96" s="5">
        <f t="shared" si="172"/>
        <v>0.11725158489017667</v>
      </c>
      <c r="P96" s="5">
        <f t="shared" si="173"/>
        <v>0.12670407265949432</v>
      </c>
      <c r="Q96" s="5">
        <f t="shared" si="174"/>
        <v>4.8986834021822509E-2</v>
      </c>
      <c r="R96" s="5">
        <f t="shared" si="175"/>
        <v>8.1929779445180956E-2</v>
      </c>
      <c r="S96" s="5">
        <f t="shared" si="176"/>
        <v>4.7836070342960335E-2</v>
      </c>
      <c r="T96" s="5">
        <f t="shared" si="177"/>
        <v>6.8459296492833235E-2</v>
      </c>
      <c r="U96" s="5">
        <f t="shared" si="178"/>
        <v>8.8534724178967211E-2</v>
      </c>
      <c r="V96" s="5">
        <f t="shared" si="179"/>
        <v>8.0267160332326993E-3</v>
      </c>
      <c r="W96" s="5">
        <f t="shared" si="180"/>
        <v>1.7645337539426292E-2</v>
      </c>
      <c r="X96" s="5">
        <f t="shared" si="181"/>
        <v>2.4659429792698469E-2</v>
      </c>
      <c r="Y96" s="5">
        <f t="shared" si="182"/>
        <v>1.7230825886507688E-2</v>
      </c>
      <c r="Z96" s="5">
        <f t="shared" si="183"/>
        <v>3.8165731497919485E-2</v>
      </c>
      <c r="AA96" s="5">
        <f t="shared" si="184"/>
        <v>4.1242543726334568E-2</v>
      </c>
      <c r="AB96" s="5">
        <f t="shared" si="185"/>
        <v>2.2283699882856202E-2</v>
      </c>
      <c r="AC96" s="5">
        <f t="shared" si="186"/>
        <v>7.5760499392265408E-4</v>
      </c>
      <c r="AD96" s="5">
        <f t="shared" si="187"/>
        <v>4.7669635591511767E-3</v>
      </c>
      <c r="AE96" s="5">
        <f t="shared" si="188"/>
        <v>6.6618506417680237E-3</v>
      </c>
      <c r="AF96" s="5">
        <f t="shared" si="189"/>
        <v>4.6549814596367027E-3</v>
      </c>
      <c r="AG96" s="5">
        <f t="shared" si="190"/>
        <v>2.1684517365893824E-3</v>
      </c>
      <c r="AH96" s="5">
        <f t="shared" si="191"/>
        <v>1.3334190607817152E-2</v>
      </c>
      <c r="AI96" s="5">
        <f t="shared" si="192"/>
        <v>1.4409154956931904E-2</v>
      </c>
      <c r="AJ96" s="5">
        <f t="shared" si="193"/>
        <v>7.7853899302727887E-3</v>
      </c>
      <c r="AK96" s="5">
        <f t="shared" si="194"/>
        <v>2.8043419408267148E-3</v>
      </c>
      <c r="AL96" s="5">
        <f t="shared" si="195"/>
        <v>4.5764395755588488E-5</v>
      </c>
      <c r="AM96" s="5">
        <f t="shared" si="196"/>
        <v>1.0302525082788116E-3</v>
      </c>
      <c r="AN96" s="5">
        <f t="shared" si="197"/>
        <v>1.4397820013296761E-3</v>
      </c>
      <c r="AO96" s="5">
        <f t="shared" si="198"/>
        <v>1.0060505529931167E-3</v>
      </c>
      <c r="AP96" s="5">
        <f t="shared" si="199"/>
        <v>4.6865322400336531E-4</v>
      </c>
      <c r="AQ96" s="5">
        <f t="shared" si="200"/>
        <v>1.6373618878940017E-4</v>
      </c>
      <c r="AR96" s="5">
        <f t="shared" si="201"/>
        <v>3.7269169422373886E-3</v>
      </c>
      <c r="AS96" s="5">
        <f t="shared" si="202"/>
        <v>4.0273703377864418E-3</v>
      </c>
      <c r="AT96" s="5">
        <f t="shared" si="203"/>
        <v>2.1760227138231938E-3</v>
      </c>
      <c r="AU96" s="5">
        <f t="shared" si="204"/>
        <v>7.8381581593462129E-4</v>
      </c>
      <c r="AV96" s="5">
        <f t="shared" si="205"/>
        <v>2.1175120188537743E-4</v>
      </c>
      <c r="AW96" s="5">
        <f t="shared" si="206"/>
        <v>1.919774171085559E-6</v>
      </c>
      <c r="AX96" s="5">
        <f t="shared" si="207"/>
        <v>1.8555142031960879E-4</v>
      </c>
      <c r="AY96" s="5">
        <f t="shared" si="208"/>
        <v>2.5930885210233523E-4</v>
      </c>
      <c r="AZ96" s="5">
        <f t="shared" si="209"/>
        <v>1.8119257902421147E-4</v>
      </c>
      <c r="BA96" s="5">
        <f t="shared" si="210"/>
        <v>8.4405784652217416E-5</v>
      </c>
      <c r="BB96" s="5">
        <f t="shared" si="211"/>
        <v>2.9489355418653186E-5</v>
      </c>
      <c r="BC96" s="5">
        <f t="shared" si="212"/>
        <v>8.2422984309979194E-6</v>
      </c>
      <c r="BD96" s="5">
        <f t="shared" si="213"/>
        <v>8.6806355574075601E-4</v>
      </c>
      <c r="BE96" s="5">
        <f t="shared" si="214"/>
        <v>9.3804435942298689E-4</v>
      </c>
      <c r="BF96" s="5">
        <f t="shared" si="215"/>
        <v>5.0683340777646303E-4</v>
      </c>
      <c r="BG96" s="5">
        <f t="shared" si="216"/>
        <v>1.8256428967198342E-4</v>
      </c>
      <c r="BH96" s="5">
        <f t="shared" si="217"/>
        <v>4.9320525273270574E-5</v>
      </c>
      <c r="BI96" s="5">
        <f t="shared" si="218"/>
        <v>1.0659321021003023E-5</v>
      </c>
      <c r="BJ96" s="8">
        <f t="shared" si="219"/>
        <v>0.29075518688059876</v>
      </c>
      <c r="BK96" s="8">
        <f t="shared" si="220"/>
        <v>0.26753025233100364</v>
      </c>
      <c r="BL96" s="8">
        <f t="shared" si="221"/>
        <v>0.40305677202993767</v>
      </c>
      <c r="BM96" s="8">
        <f t="shared" si="222"/>
        <v>0.44981301660649525</v>
      </c>
      <c r="BN96" s="8">
        <f t="shared" si="223"/>
        <v>0.54943753705503307</v>
      </c>
    </row>
    <row r="97" spans="1:66" x14ac:dyDescent="0.25">
      <c r="A97" t="s">
        <v>40</v>
      </c>
      <c r="B97" t="s">
        <v>237</v>
      </c>
      <c r="C97" t="s">
        <v>319</v>
      </c>
      <c r="D97" s="11">
        <v>44258</v>
      </c>
      <c r="E97">
        <f>VLOOKUP(A97,home!$A$2:$E$405,3,FALSE)</f>
        <v>1.47142857142857</v>
      </c>
      <c r="F97">
        <f>VLOOKUP(B97,home!$B$2:$E$405,3,FALSE)</f>
        <v>0.47</v>
      </c>
      <c r="G97">
        <f>VLOOKUP(C97,away!$B$2:$E$405,4,FALSE)</f>
        <v>1.32</v>
      </c>
      <c r="H97">
        <f>VLOOKUP(A97,away!$A$2:$E$405,3,FALSE)</f>
        <v>1.1771428571428599</v>
      </c>
      <c r="I97">
        <f>VLOOKUP(C97,away!$B$2:$E$405,3,FALSE)</f>
        <v>0.76</v>
      </c>
      <c r="J97">
        <f>VLOOKUP(B97,home!$B$2:$E$405,4,FALSE)</f>
        <v>0.96</v>
      </c>
      <c r="K97" s="3">
        <f t="shared" si="168"/>
        <v>0.91287428571428475</v>
      </c>
      <c r="L97" s="3">
        <f t="shared" si="169"/>
        <v>0.85884342857143059</v>
      </c>
      <c r="M97" s="5">
        <f t="shared" si="170"/>
        <v>0.17004065656070727</v>
      </c>
      <c r="N97" s="5">
        <f t="shared" si="171"/>
        <v>0.15522574290024369</v>
      </c>
      <c r="O97" s="5">
        <f t="shared" si="172"/>
        <v>0.14603830047713495</v>
      </c>
      <c r="P97" s="5">
        <f t="shared" si="173"/>
        <v>0.13331460923499266</v>
      </c>
      <c r="Q97" s="5">
        <f t="shared" si="174"/>
        <v>7.0850794587264565E-2</v>
      </c>
      <c r="R97" s="5">
        <f t="shared" si="175"/>
        <v>6.2712017342263685E-2</v>
      </c>
      <c r="S97" s="5">
        <f t="shared" si="176"/>
        <v>2.6130199381366209E-2</v>
      </c>
      <c r="T97" s="5">
        <f t="shared" si="177"/>
        <v>6.0849739340336453E-2</v>
      </c>
      <c r="U97" s="5">
        <f t="shared" si="178"/>
        <v>5.7248188037020802E-2</v>
      </c>
      <c r="V97" s="5">
        <f t="shared" si="179"/>
        <v>2.2762773916794972E-3</v>
      </c>
      <c r="W97" s="5">
        <f t="shared" si="180"/>
        <v>2.1559289500379549E-2</v>
      </c>
      <c r="X97" s="5">
        <f t="shared" si="181"/>
        <v>1.8516054112070017E-2</v>
      </c>
      <c r="Y97" s="5">
        <f t="shared" si="182"/>
        <v>7.9511956986121745E-3</v>
      </c>
      <c r="Z97" s="5">
        <f t="shared" si="183"/>
        <v>1.7953267995620255E-2</v>
      </c>
      <c r="AA97" s="5">
        <f t="shared" si="184"/>
        <v>1.638907669773897E-2</v>
      </c>
      <c r="AB97" s="5">
        <f t="shared" si="185"/>
        <v>7.4805833419825437E-3</v>
      </c>
      <c r="AC97" s="5">
        <f t="shared" si="186"/>
        <v>1.1153988004990002E-4</v>
      </c>
      <c r="AD97" s="5">
        <f t="shared" si="187"/>
        <v>4.920230250791616E-3</v>
      </c>
      <c r="AE97" s="5">
        <f t="shared" si="188"/>
        <v>4.2257074179507413E-3</v>
      </c>
      <c r="AF97" s="5">
        <f t="shared" si="189"/>
        <v>1.8146105234862707E-3</v>
      </c>
      <c r="AG97" s="5">
        <f t="shared" si="190"/>
        <v>5.1948877450424917E-4</v>
      </c>
      <c r="AH97" s="5">
        <f t="shared" si="191"/>
        <v>3.8547615598550581E-3</v>
      </c>
      <c r="AI97" s="5">
        <f t="shared" si="192"/>
        <v>3.5189127055515689E-3</v>
      </c>
      <c r="AJ97" s="5">
        <f t="shared" si="193"/>
        <v>1.6061624612856544E-3</v>
      </c>
      <c r="AK97" s="5">
        <f t="shared" si="194"/>
        <v>4.8874146986241308E-4</v>
      </c>
      <c r="AL97" s="5">
        <f t="shared" si="195"/>
        <v>3.4979623870510255E-6</v>
      </c>
      <c r="AM97" s="5">
        <f t="shared" si="196"/>
        <v>8.9831033514824275E-4</v>
      </c>
      <c r="AN97" s="5">
        <f t="shared" si="197"/>
        <v>7.7150792815986759E-4</v>
      </c>
      <c r="AO97" s="5">
        <f t="shared" si="198"/>
        <v>3.3130225709543083E-4</v>
      </c>
      <c r="AP97" s="5">
        <f t="shared" si="199"/>
        <v>9.4845588792431129E-5</v>
      </c>
      <c r="AQ97" s="5">
        <f t="shared" si="200"/>
        <v>2.0364377665841902E-5</v>
      </c>
      <c r="AR97" s="5">
        <f t="shared" si="201"/>
        <v>6.6212732687825492E-4</v>
      </c>
      <c r="AS97" s="5">
        <f t="shared" si="202"/>
        <v>6.0443901057589575E-4</v>
      </c>
      <c r="AT97" s="5">
        <f t="shared" si="203"/>
        <v>2.7588841501865986E-4</v>
      </c>
      <c r="AU97" s="5">
        <f t="shared" si="204"/>
        <v>8.3950479932335092E-5</v>
      </c>
      <c r="AV97" s="5">
        <f t="shared" si="205"/>
        <v>1.9159058600900453E-5</v>
      </c>
      <c r="AW97" s="5">
        <f t="shared" si="206"/>
        <v>7.617941009921583E-8</v>
      </c>
      <c r="AX97" s="5">
        <f t="shared" si="207"/>
        <v>1.3667406759136855E-4</v>
      </c>
      <c r="AY97" s="5">
        <f t="shared" si="208"/>
        <v>1.1738162480697441E-4</v>
      </c>
      <c r="AZ97" s="5">
        <f t="shared" si="209"/>
        <v>5.0406218550253597E-5</v>
      </c>
      <c r="BA97" s="5">
        <f t="shared" si="210"/>
        <v>1.4430349853673549E-5</v>
      </c>
      <c r="BB97" s="5">
        <f t="shared" si="211"/>
        <v>3.0983527859535579E-6</v>
      </c>
      <c r="BC97" s="5">
        <f t="shared" si="212"/>
        <v>5.3219998592243964E-7</v>
      </c>
      <c r="BD97" s="5">
        <f t="shared" si="213"/>
        <v>9.4777283927826119E-5</v>
      </c>
      <c r="BE97" s="5">
        <f t="shared" si="214"/>
        <v>8.6519745367554234E-5</v>
      </c>
      <c r="BF97" s="5">
        <f t="shared" si="215"/>
        <v>3.9490825376293926E-5</v>
      </c>
      <c r="BG97" s="5">
        <f t="shared" si="216"/>
        <v>1.2016719669217289E-5</v>
      </c>
      <c r="BH97" s="5">
        <f t="shared" si="217"/>
        <v>2.7424385961663827E-6</v>
      </c>
      <c r="BI97" s="5">
        <f t="shared" si="218"/>
        <v>5.0070033491813456E-7</v>
      </c>
      <c r="BJ97" s="8">
        <f t="shared" si="219"/>
        <v>0.34887170640607529</v>
      </c>
      <c r="BK97" s="8">
        <f t="shared" si="220"/>
        <v>0.33199416203598958</v>
      </c>
      <c r="BL97" s="8">
        <f t="shared" si="221"/>
        <v>0.30121835609697351</v>
      </c>
      <c r="BM97" s="8">
        <f t="shared" si="222"/>
        <v>0.26173806598665489</v>
      </c>
      <c r="BN97" s="8">
        <f t="shared" si="223"/>
        <v>0.73818212110260673</v>
      </c>
    </row>
    <row r="98" spans="1:66" x14ac:dyDescent="0.25">
      <c r="A98" t="s">
        <v>69</v>
      </c>
      <c r="B98" t="s">
        <v>76</v>
      </c>
      <c r="C98" t="s">
        <v>259</v>
      </c>
      <c r="D98" s="11">
        <v>44289</v>
      </c>
      <c r="E98">
        <f>VLOOKUP(A98,home!$A$2:$E$405,3,FALSE)</f>
        <v>1.34493670886076</v>
      </c>
      <c r="F98">
        <f>VLOOKUP(B98,home!$B$2:$E$405,3,FALSE)</f>
        <v>0.39</v>
      </c>
      <c r="G98">
        <f>VLOOKUP(C98,away!$B$2:$E$405,4,FALSE)</f>
        <v>0.87</v>
      </c>
      <c r="H98">
        <f>VLOOKUP(A98,away!$A$2:$E$405,3,FALSE)</f>
        <v>1.32911392405063</v>
      </c>
      <c r="I98">
        <f>VLOOKUP(C98,away!$B$2:$E$405,3,FALSE)</f>
        <v>1.22</v>
      </c>
      <c r="J98">
        <f>VLOOKUP(B98,home!$B$2:$E$405,4,FALSE)</f>
        <v>1.06</v>
      </c>
      <c r="K98" s="3">
        <f t="shared" si="168"/>
        <v>0.45633702531645592</v>
      </c>
      <c r="L98" s="3">
        <f t="shared" si="169"/>
        <v>1.7188101265822748</v>
      </c>
      <c r="M98" s="5">
        <f t="shared" si="170"/>
        <v>0.11359143724519682</v>
      </c>
      <c r="N98" s="5">
        <f t="shared" si="171"/>
        <v>5.1835978573894E-2</v>
      </c>
      <c r="O98" s="5">
        <f t="shared" si="172"/>
        <v>0.19524211263007929</v>
      </c>
      <c r="P98" s="5">
        <f t="shared" si="173"/>
        <v>8.9096204894110825E-2</v>
      </c>
      <c r="Q98" s="5">
        <f t="shared" si="174"/>
        <v>1.1827338133389162E-2</v>
      </c>
      <c r="R98" s="5">
        <f t="shared" si="175"/>
        <v>0.16779206016194873</v>
      </c>
      <c r="S98" s="5">
        <f t="shared" si="176"/>
        <v>1.7470801318849059E-2</v>
      </c>
      <c r="T98" s="5">
        <f t="shared" si="177"/>
        <v>2.0328948554181995E-2</v>
      </c>
      <c r="U98" s="5">
        <f t="shared" si="178"/>
        <v>7.6569729606023498E-2</v>
      </c>
      <c r="V98" s="5">
        <f t="shared" si="179"/>
        <v>1.5225933414607863E-3</v>
      </c>
      <c r="W98" s="5">
        <f t="shared" si="180"/>
        <v>1.7990841004008986E-3</v>
      </c>
      <c r="X98" s="5">
        <f t="shared" si="181"/>
        <v>3.0922839703422266E-3</v>
      </c>
      <c r="Y98" s="5">
        <f t="shared" si="182"/>
        <v>2.6575245012461319E-3</v>
      </c>
      <c r="Z98" s="5">
        <f t="shared" si="183"/>
        <v>9.6134230722153213E-2</v>
      </c>
      <c r="AA98" s="5">
        <f t="shared" si="184"/>
        <v>4.3869608878833247E-2</v>
      </c>
      <c r="AB98" s="5">
        <f t="shared" si="185"/>
        <v>1.0009663408781571E-2</v>
      </c>
      <c r="AC98" s="5">
        <f t="shared" si="186"/>
        <v>7.4641018070518842E-5</v>
      </c>
      <c r="AD98" s="5">
        <f t="shared" si="187"/>
        <v>2.0524717166776955E-4</v>
      </c>
      <c r="AE98" s="5">
        <f t="shared" si="188"/>
        <v>3.527809171149329E-4</v>
      </c>
      <c r="AF98" s="5">
        <f t="shared" si="189"/>
        <v>3.0318170640106451E-4</v>
      </c>
      <c r="AG98" s="5">
        <f t="shared" si="190"/>
        <v>1.7370392905221451E-4</v>
      </c>
      <c r="AH98" s="5">
        <f t="shared" si="191"/>
        <v>4.1309122319108452E-2</v>
      </c>
      <c r="AI98" s="5">
        <f t="shared" si="192"/>
        <v>1.8850881997535568E-2</v>
      </c>
      <c r="AJ98" s="5">
        <f t="shared" si="193"/>
        <v>4.3011777076734552E-3</v>
      </c>
      <c r="AK98" s="5">
        <f t="shared" si="194"/>
        <v>6.5426221349238584E-4</v>
      </c>
      <c r="AL98" s="5">
        <f t="shared" si="195"/>
        <v>2.3418073054788047E-6</v>
      </c>
      <c r="AM98" s="5">
        <f t="shared" si="196"/>
        <v>1.8732376754697189E-5</v>
      </c>
      <c r="AN98" s="5">
        <f t="shared" si="197"/>
        <v>3.2197398860927939E-5</v>
      </c>
      <c r="AO98" s="5">
        <f t="shared" si="198"/>
        <v>2.7670607605885782E-5</v>
      </c>
      <c r="AP98" s="5">
        <f t="shared" si="199"/>
        <v>1.585350685389366E-5</v>
      </c>
      <c r="AQ98" s="5">
        <f t="shared" si="200"/>
        <v>6.8122920305784821E-6</v>
      </c>
      <c r="AR98" s="5">
        <f t="shared" si="201"/>
        <v>1.4200507552461899E-2</v>
      </c>
      <c r="AS98" s="5">
        <f t="shared" si="202"/>
        <v>6.4802173744743282E-3</v>
      </c>
      <c r="AT98" s="5">
        <f t="shared" si="203"/>
        <v>1.4785815600358142E-3</v>
      </c>
      <c r="AU98" s="5">
        <f t="shared" si="204"/>
        <v>2.2491050359816945E-4</v>
      </c>
      <c r="AV98" s="5">
        <f t="shared" si="205"/>
        <v>2.5658747543603676E-5</v>
      </c>
      <c r="AW98" s="5">
        <f t="shared" si="206"/>
        <v>5.1022562520634663E-8</v>
      </c>
      <c r="AX98" s="5">
        <f t="shared" si="207"/>
        <v>1.4247128475576062E-6</v>
      </c>
      <c r="AY98" s="5">
        <f t="shared" si="208"/>
        <v>2.4488108698538826E-6</v>
      </c>
      <c r="AZ98" s="5">
        <f t="shared" si="209"/>
        <v>2.1045204605948018E-6</v>
      </c>
      <c r="BA98" s="5">
        <f t="shared" si="210"/>
        <v>1.2057570264233125E-6</v>
      </c>
      <c r="BB98" s="5">
        <f t="shared" si="211"/>
        <v>5.1811684680353037E-7</v>
      </c>
      <c r="BC98" s="5">
        <f t="shared" si="212"/>
        <v>1.7810889660775704E-7</v>
      </c>
      <c r="BD98" s="5">
        <f t="shared" si="213"/>
        <v>4.0679960306299274E-3</v>
      </c>
      <c r="BE98" s="5">
        <f t="shared" si="214"/>
        <v>1.8563772076168115E-3</v>
      </c>
      <c r="BF98" s="5">
        <f t="shared" si="215"/>
        <v>4.2356682639456221E-4</v>
      </c>
      <c r="BG98" s="5">
        <f t="shared" si="216"/>
        <v>6.4429741859875427E-5</v>
      </c>
      <c r="BH98" s="5">
        <f t="shared" si="217"/>
        <v>7.3504191855606719E-6</v>
      </c>
      <c r="BI98" s="5">
        <f t="shared" si="218"/>
        <v>6.7085368519355299E-7</v>
      </c>
      <c r="BJ98" s="8">
        <f t="shared" si="219"/>
        <v>9.268521776674421E-2</v>
      </c>
      <c r="BK98" s="8">
        <f t="shared" si="220"/>
        <v>0.22176046843586339</v>
      </c>
      <c r="BL98" s="8">
        <f t="shared" si="221"/>
        <v>0.58742888574096175</v>
      </c>
      <c r="BM98" s="8">
        <f t="shared" si="222"/>
        <v>0.36862127323879662</v>
      </c>
      <c r="BN98" s="8">
        <f t="shared" si="223"/>
        <v>0.62938513163861887</v>
      </c>
    </row>
    <row r="99" spans="1:66" x14ac:dyDescent="0.25">
      <c r="A99" t="s">
        <v>69</v>
      </c>
      <c r="B99" t="s">
        <v>71</v>
      </c>
      <c r="C99" t="s">
        <v>381</v>
      </c>
      <c r="D99" s="11">
        <v>44289</v>
      </c>
      <c r="E99">
        <f>VLOOKUP(A99,home!$A$2:$E$405,3,FALSE)</f>
        <v>1.34493670886076</v>
      </c>
      <c r="F99">
        <f>VLOOKUP(B99,home!$B$2:$E$405,3,FALSE)</f>
        <v>0.56000000000000005</v>
      </c>
      <c r="G99">
        <f>VLOOKUP(C99,away!$B$2:$E$405,4,FALSE)</f>
        <v>0.74</v>
      </c>
      <c r="H99">
        <f>VLOOKUP(A99,away!$A$2:$E$405,3,FALSE)</f>
        <v>1.32911392405063</v>
      </c>
      <c r="I99">
        <f>VLOOKUP(C99,away!$B$2:$E$405,3,FALSE)</f>
        <v>1.04</v>
      </c>
      <c r="J99">
        <f>VLOOKUP(B99,home!$B$2:$E$405,4,FALSE)</f>
        <v>1.55</v>
      </c>
      <c r="K99" s="3">
        <f t="shared" si="168"/>
        <v>0.55734177215189895</v>
      </c>
      <c r="L99" s="3">
        <f t="shared" si="169"/>
        <v>2.1425316455696155</v>
      </c>
      <c r="M99" s="5">
        <f t="shared" si="170"/>
        <v>6.7214020305121289E-2</v>
      </c>
      <c r="N99" s="5">
        <f t="shared" si="171"/>
        <v>3.7461181190310021E-2</v>
      </c>
      <c r="O99" s="5">
        <f t="shared" si="172"/>
        <v>0.14400816552968107</v>
      </c>
      <c r="P99" s="5">
        <f t="shared" si="173"/>
        <v>8.026176618065646E-2</v>
      </c>
      <c r="Q99" s="5">
        <f t="shared" si="174"/>
        <v>1.0439340555755383E-2</v>
      </c>
      <c r="R99" s="5">
        <f t="shared" si="175"/>
        <v>0.15427102593388461</v>
      </c>
      <c r="S99" s="5">
        <f t="shared" si="176"/>
        <v>2.3960592898605158E-2</v>
      </c>
      <c r="T99" s="5">
        <f t="shared" si="177"/>
        <v>2.2366617499584206E-2</v>
      </c>
      <c r="U99" s="5">
        <f t="shared" si="178"/>
        <v>8.5981686985682801E-2</v>
      </c>
      <c r="V99" s="5">
        <f t="shared" si="179"/>
        <v>3.1790978133028583E-3</v>
      </c>
      <c r="W99" s="5">
        <f t="shared" si="180"/>
        <v>1.9394268551472986E-3</v>
      </c>
      <c r="X99" s="5">
        <f t="shared" si="181"/>
        <v>4.1552834114206459E-3</v>
      </c>
      <c r="Y99" s="5">
        <f t="shared" si="182"/>
        <v>4.4514131026396021E-3</v>
      </c>
      <c r="Z99" s="5">
        <f t="shared" si="183"/>
        <v>0.11017685168594621</v>
      </c>
      <c r="AA99" s="5">
        <f t="shared" si="184"/>
        <v>6.1406161768762194E-2</v>
      </c>
      <c r="AB99" s="5">
        <f t="shared" si="185"/>
        <v>1.711210951062405E-2</v>
      </c>
      <c r="AC99" s="5">
        <f t="shared" si="186"/>
        <v>2.3726449128325366E-4</v>
      </c>
      <c r="AD99" s="5">
        <f t="shared" si="187"/>
        <v>2.7023090010169483E-4</v>
      </c>
      <c r="AE99" s="5">
        <f t="shared" si="188"/>
        <v>5.7897825507864263E-4</v>
      </c>
      <c r="AF99" s="5">
        <f t="shared" si="189"/>
        <v>6.2023961680133448E-4</v>
      </c>
      <c r="AG99" s="5">
        <f t="shared" si="190"/>
        <v>4.4296100227761035E-4</v>
      </c>
      <c r="AH99" s="5">
        <f t="shared" si="191"/>
        <v>5.901434783659245E-2</v>
      </c>
      <c r="AI99" s="5">
        <f t="shared" si="192"/>
        <v>3.2891161205635018E-2</v>
      </c>
      <c r="AJ99" s="5">
        <f t="shared" si="193"/>
        <v>9.1658090372412036E-3</v>
      </c>
      <c r="AK99" s="5">
        <f t="shared" si="194"/>
        <v>1.7028294173406348E-3</v>
      </c>
      <c r="AL99" s="5">
        <f t="shared" si="195"/>
        <v>1.1332913601002348E-5</v>
      </c>
      <c r="AM99" s="5">
        <f t="shared" si="196"/>
        <v>3.0122193750576283E-5</v>
      </c>
      <c r="AN99" s="5">
        <f t="shared" si="197"/>
        <v>6.453775334458899E-5</v>
      </c>
      <c r="AO99" s="5">
        <f t="shared" si="198"/>
        <v>6.9137089437374118E-5</v>
      </c>
      <c r="AP99" s="5">
        <f t="shared" si="199"/>
        <v>4.9376134000716952E-5</v>
      </c>
      <c r="AQ99" s="5">
        <f t="shared" si="200"/>
        <v>2.6447482408105483E-5</v>
      </c>
      <c r="AR99" s="5">
        <f t="shared" si="201"/>
        <v>2.5288021556510439E-2</v>
      </c>
      <c r="AS99" s="5">
        <f t="shared" si="202"/>
        <v>1.409407074852095E-2</v>
      </c>
      <c r="AT99" s="5">
        <f t="shared" si="203"/>
        <v>3.9276071839074531E-3</v>
      </c>
      <c r="AU99" s="5">
        <f t="shared" si="204"/>
        <v>7.2967318273183652E-4</v>
      </c>
      <c r="AV99" s="5">
        <f t="shared" si="205"/>
        <v>1.0166933618886951E-4</v>
      </c>
      <c r="AW99" s="5">
        <f t="shared" si="206"/>
        <v>3.7591349470941207E-7</v>
      </c>
      <c r="AX99" s="5">
        <f t="shared" si="207"/>
        <v>2.798059474341506E-6</v>
      </c>
      <c r="AY99" s="5">
        <f t="shared" si="208"/>
        <v>5.9949309699625606E-6</v>
      </c>
      <c r="AZ99" s="5">
        <f t="shared" si="209"/>
        <v>6.4221646580750687E-6</v>
      </c>
      <c r="BA99" s="5">
        <f t="shared" si="210"/>
        <v>4.5865636709948681E-6</v>
      </c>
      <c r="BB99" s="5">
        <f t="shared" si="211"/>
        <v>2.4567144523816129E-6</v>
      </c>
      <c r="BC99" s="5">
        <f t="shared" si="212"/>
        <v>1.0527176916711677E-6</v>
      </c>
      <c r="BD99" s="5">
        <f t="shared" si="213"/>
        <v>9.0300644064450312E-3</v>
      </c>
      <c r="BE99" s="5">
        <f t="shared" si="214"/>
        <v>5.0328320989338595E-3</v>
      </c>
      <c r="BF99" s="5">
        <f t="shared" si="215"/>
        <v>1.402503780481379E-3</v>
      </c>
      <c r="BG99" s="5">
        <f t="shared" si="216"/>
        <v>2.6055798082107656E-4</v>
      </c>
      <c r="BH99" s="5">
        <f t="shared" si="217"/>
        <v>3.6304961694784818E-5</v>
      </c>
      <c r="BI99" s="5">
        <f t="shared" si="218"/>
        <v>4.0468543377756374E-6</v>
      </c>
      <c r="BJ99" s="8">
        <f t="shared" si="219"/>
        <v>8.2988604192975254E-2</v>
      </c>
      <c r="BK99" s="8">
        <f t="shared" si="220"/>
        <v>0.17487006953353998</v>
      </c>
      <c r="BL99" s="8">
        <f t="shared" si="221"/>
        <v>0.62546064931601764</v>
      </c>
      <c r="BM99" s="8">
        <f t="shared" si="222"/>
        <v>0.49983505601559475</v>
      </c>
      <c r="BN99" s="8">
        <f t="shared" si="223"/>
        <v>0.49365549969540889</v>
      </c>
    </row>
    <row r="100" spans="1:66" s="15" customFormat="1" x14ac:dyDescent="0.25">
      <c r="A100" s="15" t="s">
        <v>69</v>
      </c>
      <c r="B100" s="15" t="s">
        <v>260</v>
      </c>
      <c r="C100" s="15" t="s">
        <v>77</v>
      </c>
      <c r="D100" s="16">
        <v>44289</v>
      </c>
      <c r="E100" s="15">
        <f>VLOOKUP(A100,home!$A$2:$E$405,3,FALSE)</f>
        <v>1.34493670886076</v>
      </c>
      <c r="F100" s="15">
        <f>VLOOKUP(B100,home!$B$2:$E$405,3,FALSE)</f>
        <v>1.1200000000000001</v>
      </c>
      <c r="G100" s="15">
        <f>VLOOKUP(C100,away!$B$2:$E$405,4,FALSE)</f>
        <v>0.7</v>
      </c>
      <c r="H100" s="15">
        <f>VLOOKUP(A100,away!$A$2:$E$405,3,FALSE)</f>
        <v>1.32911392405063</v>
      </c>
      <c r="I100" s="15">
        <f>VLOOKUP(C100,away!$B$2:$E$405,3,FALSE)</f>
        <v>1.07</v>
      </c>
      <c r="J100" s="15">
        <f>VLOOKUP(B100,home!$B$2:$E$405,4,FALSE)</f>
        <v>0.89</v>
      </c>
      <c r="K100" s="17">
        <f t="shared" si="168"/>
        <v>1.054430379746836</v>
      </c>
      <c r="L100" s="17">
        <f t="shared" si="169"/>
        <v>1.2657151898734149</v>
      </c>
      <c r="M100" s="18">
        <f t="shared" si="170"/>
        <v>9.8259280997007786E-2</v>
      </c>
      <c r="N100" s="18">
        <f t="shared" si="171"/>
        <v>0.10360757097532598</v>
      </c>
      <c r="O100" s="18">
        <f t="shared" si="172"/>
        <v>0.12436826450395295</v>
      </c>
      <c r="P100" s="18">
        <f t="shared" si="173"/>
        <v>0.13113767636935805</v>
      </c>
      <c r="Q100" s="18">
        <f t="shared" si="174"/>
        <v>5.4623485204080113E-2</v>
      </c>
      <c r="R100" s="18">
        <f t="shared" si="175"/>
        <v>7.8707400760423971E-2</v>
      </c>
      <c r="S100" s="18">
        <f t="shared" si="176"/>
        <v>4.3754365971999588E-2</v>
      </c>
      <c r="T100" s="18">
        <f t="shared" si="177"/>
        <v>6.913777494662994E-2</v>
      </c>
      <c r="U100" s="18">
        <f t="shared" si="178"/>
        <v>8.2991474472700263E-2</v>
      </c>
      <c r="V100" s="18">
        <f t="shared" si="179"/>
        <v>6.4883278724550807E-3</v>
      </c>
      <c r="W100" s="18">
        <f t="shared" si="180"/>
        <v>1.9198887415611293E-2</v>
      </c>
      <c r="X100" s="18">
        <f t="shared" si="181"/>
        <v>2.4300323430608766E-2</v>
      </c>
      <c r="Y100" s="18">
        <f t="shared" si="182"/>
        <v>1.5378644242479188E-2</v>
      </c>
      <c r="Z100" s="18">
        <f t="shared" si="183"/>
        <v>3.3207050899307658E-2</v>
      </c>
      <c r="AA100" s="18">
        <f t="shared" si="184"/>
        <v>3.5014523290029485E-2</v>
      </c>
      <c r="AB100" s="18">
        <f t="shared" si="185"/>
        <v>1.8460188544680109E-2</v>
      </c>
      <c r="AC100" s="18">
        <f t="shared" si="186"/>
        <v>5.4121111517585973E-4</v>
      </c>
      <c r="AD100" s="18">
        <f t="shared" si="187"/>
        <v>5.0609725370899406E-3</v>
      </c>
      <c r="AE100" s="18">
        <f t="shared" si="188"/>
        <v>6.4057498157269336E-3</v>
      </c>
      <c r="AF100" s="18">
        <f t="shared" si="189"/>
        <v>4.0539274221472058E-3</v>
      </c>
      <c r="AG100" s="18">
        <f t="shared" si="190"/>
        <v>1.7103725056186975E-3</v>
      </c>
      <c r="AH100" s="18">
        <f t="shared" si="191"/>
        <v>1.0507667183538339E-2</v>
      </c>
      <c r="AI100" s="18">
        <f t="shared" si="192"/>
        <v>1.1079603498591698E-2</v>
      </c>
      <c r="AJ100" s="18">
        <f t="shared" si="193"/>
        <v>5.8413352622322078E-3</v>
      </c>
      <c r="AK100" s="18">
        <f t="shared" si="194"/>
        <v>2.0530937862613635E-3</v>
      </c>
      <c r="AL100" s="18">
        <f t="shared" si="195"/>
        <v>2.8892199230154174E-5</v>
      </c>
      <c r="AM100" s="18">
        <f t="shared" si="196"/>
        <v>1.0672886388344112E-3</v>
      </c>
      <c r="AN100" s="18">
        <f t="shared" si="197"/>
        <v>1.3508834421520352E-3</v>
      </c>
      <c r="AO100" s="18">
        <f t="shared" si="198"/>
        <v>8.5491684624015808E-4</v>
      </c>
      <c r="AP100" s="18">
        <f t="shared" si="199"/>
        <v>3.6069374612161418E-4</v>
      </c>
      <c r="AQ100" s="18">
        <f t="shared" si="200"/>
        <v>1.1413388833961808E-4</v>
      </c>
      <c r="AR100" s="18">
        <f t="shared" si="201"/>
        <v>2.6599427928677769E-3</v>
      </c>
      <c r="AS100" s="18">
        <f t="shared" si="202"/>
        <v>2.8047244891884291E-3</v>
      </c>
      <c r="AT100" s="18">
        <f t="shared" si="203"/>
        <v>1.4786933541101029E-3</v>
      </c>
      <c r="AU100" s="18">
        <f t="shared" si="204"/>
        <v>5.1972639830114617E-4</v>
      </c>
      <c r="AV100" s="18">
        <f t="shared" si="205"/>
        <v>1.3700382588128322E-4</v>
      </c>
      <c r="AW100" s="18">
        <f t="shared" si="206"/>
        <v>1.071104890889631E-6</v>
      </c>
      <c r="AX100" s="18">
        <f t="shared" si="207"/>
        <v>1.8756359412427524E-4</v>
      </c>
      <c r="AY100" s="18">
        <f t="shared" si="208"/>
        <v>2.3740209015034718E-4</v>
      </c>
      <c r="AZ100" s="18">
        <f t="shared" si="209"/>
        <v>1.5024171580549616E-4</v>
      </c>
      <c r="BA100" s="18">
        <f t="shared" si="210"/>
        <v>6.3387740615887067E-5</v>
      </c>
      <c r="BB100" s="18">
        <f t="shared" si="211"/>
        <v>2.0057706537321072E-5</v>
      </c>
      <c r="BC100" s="18">
        <f t="shared" si="212"/>
        <v>5.0774687676621163E-6</v>
      </c>
      <c r="BD100" s="18">
        <f t="shared" si="213"/>
        <v>5.6112166618784288E-4</v>
      </c>
      <c r="BE100" s="18">
        <f t="shared" si="214"/>
        <v>5.9166373156262447E-4</v>
      </c>
      <c r="BF100" s="18">
        <f t="shared" si="215"/>
        <v>3.119341065770041E-4</v>
      </c>
      <c r="BG100" s="18">
        <f t="shared" si="216"/>
        <v>1.0963759948466015E-4</v>
      </c>
      <c r="BH100" s="18">
        <f t="shared" si="217"/>
        <v>2.8901303914785424E-5</v>
      </c>
      <c r="BI100" s="18">
        <f t="shared" si="218"/>
        <v>6.0948825724091836E-6</v>
      </c>
      <c r="BJ100" s="19">
        <f t="shared" si="219"/>
        <v>0.30788935537300693</v>
      </c>
      <c r="BK100" s="19">
        <f t="shared" si="220"/>
        <v>0.28044715661537684</v>
      </c>
      <c r="BL100" s="19">
        <f t="shared" si="221"/>
        <v>0.3782329954530585</v>
      </c>
      <c r="BM100" s="19">
        <f t="shared" si="222"/>
        <v>0.40883654854534163</v>
      </c>
      <c r="BN100" s="19">
        <f t="shared" si="223"/>
        <v>0.59070367881014885</v>
      </c>
    </row>
    <row r="101" spans="1:66" x14ac:dyDescent="0.25">
      <c r="A101" t="s">
        <v>10</v>
      </c>
      <c r="B101" t="s">
        <v>11</v>
      </c>
      <c r="C101" t="s">
        <v>243</v>
      </c>
      <c r="D101" s="11">
        <v>44443</v>
      </c>
      <c r="E101">
        <f>VLOOKUP(A101,home!$A$2:$E$405,3,FALSE)</f>
        <v>1.5424836601307199</v>
      </c>
      <c r="F101">
        <f>VLOOKUP(B101,home!$B$2:$E$405,3,FALSE)</f>
        <v>0.92</v>
      </c>
      <c r="G101">
        <f>VLOOKUP(C101,away!$B$2:$E$405,4,FALSE)</f>
        <v>0.8</v>
      </c>
      <c r="H101">
        <f>VLOOKUP(A101,away!$A$2:$E$405,3,FALSE)</f>
        <v>1.44444444444444</v>
      </c>
      <c r="I101">
        <f>VLOOKUP(C101,away!$B$2:$E$405,3,FALSE)</f>
        <v>0.99</v>
      </c>
      <c r="J101">
        <f>VLOOKUP(B101,home!$B$2:$E$405,4,FALSE)</f>
        <v>1.22</v>
      </c>
      <c r="K101" s="3">
        <f t="shared" ref="K101:K164" si="224">E101*F101*G101</f>
        <v>1.1352679738562099</v>
      </c>
      <c r="L101" s="3">
        <f t="shared" ref="L101:L164" si="225">H101*I101*J101</f>
        <v>1.7445999999999944</v>
      </c>
      <c r="M101" s="5">
        <f t="shared" ref="M101:M164" si="226">_xlfn.POISSON.DIST(0,K101,FALSE) * _xlfn.POISSON.DIST(0,L101,FALSE)</f>
        <v>5.6142174579664923E-2</v>
      </c>
      <c r="N101" s="5">
        <f t="shared" ref="N101:N164" si="227">_xlfn.POISSON.DIST(1,K101,FALSE) * _xlfn.POISSON.DIST(0,L101,FALSE)</f>
        <v>6.3736412782937804E-2</v>
      </c>
      <c r="O101" s="5">
        <f t="shared" ref="O101:O164" si="228">_xlfn.POISSON.DIST(0,K101,FALSE) * _xlfn.POISSON.DIST(1,L101,FALSE)</f>
        <v>9.7945637771683094E-2</v>
      </c>
      <c r="P101" s="5">
        <f t="shared" ref="P101:P164" si="229">_xlfn.POISSON.DIST(1,K101,FALSE) * _xlfn.POISSON.DIST(1,L101,FALSE)</f>
        <v>0.11119454574111293</v>
      </c>
      <c r="Q101" s="5">
        <f t="shared" ref="Q101:Q164" si="230">_xlfn.POISSON.DIST(2,K101,FALSE) * _xlfn.POISSON.DIST(0,L101,FALSE)</f>
        <v>3.6178954100474427E-2</v>
      </c>
      <c r="R101" s="5">
        <f t="shared" ref="R101:R164" si="231">_xlfn.POISSON.DIST(0,K101,FALSE) * _xlfn.POISSON.DIST(2,L101,FALSE)</f>
        <v>8.5437979828238905E-2</v>
      </c>
      <c r="S101" s="5">
        <f t="shared" ref="S101:S164" si="232">_xlfn.POISSON.DIST(2,K101,FALSE) * _xlfn.POISSON.DIST(2,L101,FALSE)</f>
        <v>5.5057659839252419E-2</v>
      </c>
      <c r="T101" s="5">
        <f t="shared" ref="T101:T164" si="233">_xlfn.POISSON.DIST(2,K101,FALSE) * _xlfn.POISSON.DIST(1,L101,FALSE)</f>
        <v>6.311780332368748E-2</v>
      </c>
      <c r="U101" s="5">
        <f t="shared" ref="U101:U164" si="234">_xlfn.POISSON.DIST(1,K101,FALSE) * _xlfn.POISSON.DIST(2,L101,FALSE)</f>
        <v>9.6995002249972512E-2</v>
      </c>
      <c r="V101" s="5">
        <f t="shared" ref="V101:V164" si="235">_xlfn.POISSON.DIST(3,K101,FALSE) * _xlfn.POISSON.DIST(3,L101,FALSE)</f>
        <v>1.2116285367819366E-2</v>
      </c>
      <c r="W101" s="5">
        <f t="shared" ref="W101:W164" si="236">_xlfn.POISSON.DIST(3,K101,FALSE) * _xlfn.POISSON.DIST(0,L101,FALSE)</f>
        <v>1.3690935972627471E-2</v>
      </c>
      <c r="X101" s="5">
        <f t="shared" ref="X101:X164" si="237">_xlfn.POISSON.DIST(3,K101,FALSE) * _xlfn.POISSON.DIST(1,L101,FALSE)</f>
        <v>2.3885206897845811E-2</v>
      </c>
      <c r="Y101" s="5">
        <f t="shared" ref="Y101:Y164" si="238">_xlfn.POISSON.DIST(3,K101,FALSE) * _xlfn.POISSON.DIST(2,L101,FALSE)</f>
        <v>2.0835065976990835E-2</v>
      </c>
      <c r="Z101" s="5">
        <f t="shared" ref="Z101:Z164" si="239">_xlfn.POISSON.DIST(0,K101,FALSE) * _xlfn.POISSON.DIST(3,L101,FALSE)</f>
        <v>4.9685033202781705E-2</v>
      </c>
      <c r="AA101" s="5">
        <f t="shared" ref="AA101:AA164" si="240">_xlfn.POISSON.DIST(1,K101,FALSE) * _xlfn.POISSON.DIST(3,L101,FALSE)</f>
        <v>5.64058269751005E-2</v>
      </c>
      <c r="AB101" s="5">
        <f t="shared" ref="AB101:AB164" si="241">_xlfn.POISSON.DIST(2,K101,FALSE) * _xlfn.POISSON.DIST(3,L101,FALSE)</f>
        <v>3.2017864451853152E-2</v>
      </c>
      <c r="AC101" s="5">
        <f t="shared" ref="AC101:AC164" si="242">_xlfn.POISSON.DIST(4,K101,FALSE) * _xlfn.POISSON.DIST(4,L101,FALSE)</f>
        <v>1.4998359718332375E-3</v>
      </c>
      <c r="AD101" s="5">
        <f t="shared" ref="AD101:AD164" si="243">_xlfn.POISSON.DIST(4,K101,FALSE) * _xlfn.POISSON.DIST(0,L101,FALSE)</f>
        <v>3.8857202854599734E-3</v>
      </c>
      <c r="AE101" s="5">
        <f t="shared" ref="AE101:AE164" si="244">_xlfn.POISSON.DIST(4,K101,FALSE) * _xlfn.POISSON.DIST(1,L101,FALSE)</f>
        <v>6.7790276100134468E-3</v>
      </c>
      <c r="AF101" s="5">
        <f t="shared" ref="AF101:AF164" si="245">_xlfn.POISSON.DIST(4,K101,FALSE) * _xlfn.POISSON.DIST(2,L101,FALSE)</f>
        <v>5.9133457842147118E-3</v>
      </c>
      <c r="AG101" s="5">
        <f t="shared" ref="AG101:AG164" si="246">_xlfn.POISSON.DIST(4,K101,FALSE) * _xlfn.POISSON.DIST(3,L101,FALSE)</f>
        <v>3.4388076850469843E-3</v>
      </c>
      <c r="AH101" s="5">
        <f t="shared" ref="AH101:AH164" si="247">_xlfn.POISSON.DIST(0,K101,FALSE) * _xlfn.POISSON.DIST(4,L101,FALSE)</f>
        <v>2.1670127231393173E-2</v>
      </c>
      <c r="AI101" s="5">
        <f t="shared" ref="AI101:AI164" si="248">_xlfn.POISSON.DIST(1,K101,FALSE) * _xlfn.POISSON.DIST(4,L101,FALSE)</f>
        <v>2.4601401435190004E-2</v>
      </c>
      <c r="AJ101" s="5">
        <f t="shared" ref="AJ101:AJ164" si="249">_xlfn.POISSON.DIST(2,K101,FALSE) * _xlfn.POISSON.DIST(4,L101,FALSE)</f>
        <v>1.3964591580675707E-2</v>
      </c>
      <c r="AK101" s="5">
        <f t="shared" ref="AK101:AK164" si="250">_xlfn.POISSON.DIST(3,K101,FALSE) * _xlfn.POISSON.DIST(4,L101,FALSE)</f>
        <v>5.284517863174399E-3</v>
      </c>
      <c r="AL101" s="5">
        <f t="shared" ref="AL101:AL164" si="251">_xlfn.POISSON.DIST(5,K101,FALSE) * _xlfn.POISSON.DIST(5,L101,FALSE)</f>
        <v>1.1882231553929454E-4</v>
      </c>
      <c r="AM101" s="5">
        <f t="shared" ref="AM101:AM164" si="252">_xlfn.POISSON.DIST(5,K101,FALSE) * _xlfn.POISSON.DIST(0,L101,FALSE)</f>
        <v>8.8226675908922381E-4</v>
      </c>
      <c r="AN101" s="5">
        <f t="shared" ref="AN101:AN164" si="253">_xlfn.POISSON.DIST(5,K101,FALSE) * _xlfn.POISSON.DIST(1,L101,FALSE)</f>
        <v>1.5392025879070548E-3</v>
      </c>
      <c r="AO101" s="5">
        <f t="shared" ref="AO101:AO164" si="254">_xlfn.POISSON.DIST(5,K101,FALSE) * _xlfn.POISSON.DIST(2,L101,FALSE)</f>
        <v>1.3426464174313198E-3</v>
      </c>
      <c r="AP101" s="5">
        <f t="shared" ref="AP101:AP164" si="255">_xlfn.POISSON.DIST(5,K101,FALSE) * _xlfn.POISSON.DIST(3,L101,FALSE)</f>
        <v>7.80793646616891E-4</v>
      </c>
      <c r="AQ101" s="5">
        <f t="shared" ref="AQ101:AQ164" si="256">_xlfn.POISSON.DIST(5,K101,FALSE) * _xlfn.POISSON.DIST(4,L101,FALSE)</f>
        <v>3.4054314897195593E-4</v>
      </c>
      <c r="AR101" s="5">
        <f t="shared" ref="AR101:AR164" si="257">_xlfn.POISSON.DIST(0,K101,FALSE) * _xlfn.POISSON.DIST(5,L101,FALSE)</f>
        <v>7.5611407935776854E-3</v>
      </c>
      <c r="AS101" s="5">
        <f t="shared" ref="AS101:AS164" si="258">_xlfn.POISSON.DIST(1,K101,FALSE) * _xlfn.POISSON.DIST(5,L101,FALSE)</f>
        <v>8.5839209887664733E-3</v>
      </c>
      <c r="AT101" s="5">
        <f t="shared" ref="AT101:AT164" si="259">_xlfn.POISSON.DIST(2,K101,FALSE) * _xlfn.POISSON.DIST(5,L101,FALSE)</f>
        <v>4.8725252943293551E-3</v>
      </c>
      <c r="AU101" s="5">
        <f t="shared" ref="AU101:AU164" si="260">_xlfn.POISSON.DIST(3,K101,FALSE) * _xlfn.POISSON.DIST(5,L101,FALSE)</f>
        <v>1.8438739728188064E-3</v>
      </c>
      <c r="AV101" s="5">
        <f t="shared" ref="AV101:AV164" si="261">_xlfn.POISSON.DIST(4,K101,FALSE) * _xlfn.POISSON.DIST(5,L101,FALSE)</f>
        <v>5.2332276729205184E-4</v>
      </c>
      <c r="AW101" s="5">
        <f t="shared" ref="AW101:AW164" si="262">_xlfn.POISSON.DIST(6,K101,FALSE) * _xlfn.POISSON.DIST(6,L101,FALSE)</f>
        <v>6.5371697931881962E-6</v>
      </c>
      <c r="AX101" s="5">
        <f t="shared" ref="AX101:AX164" si="263">_xlfn.POISSON.DIST(6,K101,FALSE) * _xlfn.POISSON.DIST(0,L101,FALSE)</f>
        <v>1.6693486599865111E-4</v>
      </c>
      <c r="AY101" s="5">
        <f t="shared" ref="AY101:AY164" si="264">_xlfn.POISSON.DIST(6,K101,FALSE) * _xlfn.POISSON.DIST(1,L101,FALSE)</f>
        <v>2.9123456722124575E-4</v>
      </c>
      <c r="AZ101" s="5">
        <f t="shared" ref="AZ101:AZ164" si="265">_xlfn.POISSON.DIST(6,K101,FALSE) * _xlfn.POISSON.DIST(2,L101,FALSE)</f>
        <v>2.5404391298709193E-4</v>
      </c>
      <c r="BA101" s="5">
        <f t="shared" ref="BA101:BA164" si="266">_xlfn.POISSON.DIST(6,K101,FALSE) * _xlfn.POISSON.DIST(3,L101,FALSE)</f>
        <v>1.4773500353242638E-4</v>
      </c>
      <c r="BB101" s="5">
        <f t="shared" ref="BB101:BB164" si="267">_xlfn.POISSON.DIST(6,K101,FALSE) * _xlfn.POISSON.DIST(4,L101,FALSE)</f>
        <v>6.4434621790667552E-5</v>
      </c>
      <c r="BC101" s="5">
        <f t="shared" ref="BC101:BC164" si="268">_xlfn.POISSON.DIST(6,K101,FALSE) * _xlfn.POISSON.DIST(5,L101,FALSE)</f>
        <v>2.2482528235199664E-5</v>
      </c>
      <c r="BD101" s="5">
        <f t="shared" ref="BD101:BD164" si="269">_xlfn.POISSON.DIST(0,K101,FALSE) * _xlfn.POISSON.DIST(6,L101,FALSE)</f>
        <v>2.1985277047459296E-3</v>
      </c>
      <c r="BE101" s="5">
        <f t="shared" ref="BE101:BE164" si="270">_xlfn.POISSON.DIST(1,K101,FALSE) * _xlfn.POISSON.DIST(6,L101,FALSE)</f>
        <v>2.495918092833655E-3</v>
      </c>
      <c r="BF101" s="5">
        <f t="shared" ref="BF101:BF164" si="271">_xlfn.POISSON.DIST(2,K101,FALSE) * _xlfn.POISSON.DIST(6,L101,FALSE)</f>
        <v>1.4167679380811598E-3</v>
      </c>
      <c r="BG101" s="5">
        <f t="shared" ref="BG101:BG164" si="272">_xlfn.POISSON.DIST(3,K101,FALSE) * _xlfn.POISSON.DIST(6,L101,FALSE)</f>
        <v>5.3613708882994623E-4</v>
      </c>
      <c r="BH101" s="5">
        <f t="shared" ref="BH101:BH164" si="273">_xlfn.POISSON.DIST(4,K101,FALSE) * _xlfn.POISSON.DIST(6,L101,FALSE)</f>
        <v>1.52164816636285E-4</v>
      </c>
      <c r="BI101" s="5">
        <f t="shared" ref="BI101:BI164" si="274">_xlfn.POISSON.DIST(5,K101,FALSE) * _xlfn.POISSON.DIST(6,L101,FALSE)</f>
        <v>3.4549568614975408E-5</v>
      </c>
      <c r="BJ101" s="8">
        <f t="shared" ref="BJ101:BJ164" si="275">SUM(N101,Q101,T101,W101,X101,Y101,AD101,AE101,AF101,AG101,AM101,AN101,AO101,AP101,AQ101,AX101,AY101,AZ101,BA101,BB101,BC101)</f>
        <v>0.24729359847908067</v>
      </c>
      <c r="BK101" s="8">
        <f t="shared" ref="BK101:BK164" si="276">SUM(M101,P101,S101,V101,AC101,AL101,AY101)</f>
        <v>0.23642055838244341</v>
      </c>
      <c r="BL101" s="8">
        <f t="shared" ref="BL101:BL164" si="277">SUM(O101,R101,U101,AA101,AB101,AH101,AI101,AJ101,AK101,AR101,AS101,AT101,AU101,AV101,BD101,BE101,BF101,BG101,BH101,BI101)</f>
        <v>0.46454179841380783</v>
      </c>
      <c r="BM101" s="8">
        <f t="shared" ref="BM101:BM164" si="278">SUM(S101:BI101)</f>
        <v>0.54702058627657335</v>
      </c>
      <c r="BN101" s="8">
        <f t="shared" ref="BN101:BN164" si="279">SUM(M101:R101)</f>
        <v>0.45063570480411214</v>
      </c>
    </row>
    <row r="102" spans="1:66" x14ac:dyDescent="0.25">
      <c r="A102" t="s">
        <v>13</v>
      </c>
      <c r="B102" t="s">
        <v>56</v>
      </c>
      <c r="C102" t="s">
        <v>249</v>
      </c>
      <c r="D102" s="11">
        <v>44443</v>
      </c>
      <c r="E102">
        <f>VLOOKUP(A102,home!$A$2:$E$405,3,FALSE)</f>
        <v>1.62692307692308</v>
      </c>
      <c r="F102">
        <f>VLOOKUP(B102,home!$B$2:$E$405,3,FALSE)</f>
        <v>0.45</v>
      </c>
      <c r="G102">
        <f>VLOOKUP(C102,away!$B$2:$E$405,4,FALSE)</f>
        <v>0.97</v>
      </c>
      <c r="H102">
        <f>VLOOKUP(A102,away!$A$2:$E$405,3,FALSE)</f>
        <v>1.37307692307692</v>
      </c>
      <c r="I102">
        <f>VLOOKUP(C102,away!$B$2:$E$405,3,FALSE)</f>
        <v>0.61</v>
      </c>
      <c r="J102">
        <f>VLOOKUP(B102,home!$B$2:$E$405,4,FALSE)</f>
        <v>1.07</v>
      </c>
      <c r="K102" s="3">
        <f t="shared" si="224"/>
        <v>0.71015192307692443</v>
      </c>
      <c r="L102" s="3">
        <f t="shared" si="225"/>
        <v>0.89620730769230572</v>
      </c>
      <c r="M102" s="5">
        <f t="shared" si="226"/>
        <v>0.20061668513448949</v>
      </c>
      <c r="N102" s="5">
        <f t="shared" si="227"/>
        <v>0.14246832474957555</v>
      </c>
      <c r="O102" s="5">
        <f t="shared" si="228"/>
        <v>0.17979413926253585</v>
      </c>
      <c r="P102" s="5">
        <f t="shared" si="229"/>
        <v>0.12768115375525019</v>
      </c>
      <c r="Q102" s="5">
        <f t="shared" si="230"/>
        <v>5.0587077399229421E-2</v>
      </c>
      <c r="R102" s="5">
        <f t="shared" si="231"/>
        <v>8.0566410743666356E-2</v>
      </c>
      <c r="S102" s="5">
        <f t="shared" si="232"/>
        <v>2.0315455084584533E-2</v>
      </c>
      <c r="T102" s="5">
        <f t="shared" si="233"/>
        <v>4.5336508439985684E-2</v>
      </c>
      <c r="U102" s="5">
        <f t="shared" si="234"/>
        <v>5.7214391525020045E-2</v>
      </c>
      <c r="V102" s="5">
        <f t="shared" si="235"/>
        <v>1.4366262388083896E-3</v>
      </c>
      <c r="W102" s="5">
        <f t="shared" si="236"/>
        <v>1.1974836765968002E-2</v>
      </c>
      <c r="X102" s="5">
        <f t="shared" si="237"/>
        <v>1.073193621808302E-2</v>
      </c>
      <c r="Y102" s="5">
        <f t="shared" si="238"/>
        <v>4.8090198321668635E-3</v>
      </c>
      <c r="Z102" s="5">
        <f t="shared" si="239"/>
        <v>2.4068068687671227E-2</v>
      </c>
      <c r="AA102" s="5">
        <f t="shared" si="240"/>
        <v>1.7091985263297228E-2</v>
      </c>
      <c r="AB102" s="5">
        <f t="shared" si="241"/>
        <v>6.0689531019664884E-3</v>
      </c>
      <c r="AC102" s="5">
        <f t="shared" si="242"/>
        <v>5.7145700382284012E-5</v>
      </c>
      <c r="AD102" s="5">
        <f t="shared" si="243"/>
        <v>2.1259883394711084E-3</v>
      </c>
      <c r="AE102" s="5">
        <f t="shared" si="244"/>
        <v>1.9053262859026379E-3</v>
      </c>
      <c r="AF102" s="5">
        <f t="shared" si="245"/>
        <v>8.5378367048209161E-4</v>
      </c>
      <c r="AG102" s="5">
        <f t="shared" si="246"/>
        <v>2.5505572155813666E-4</v>
      </c>
      <c r="AH102" s="5">
        <f t="shared" si="247"/>
        <v>5.3924947599828287E-3</v>
      </c>
      <c r="AI102" s="5">
        <f t="shared" si="248"/>
        <v>3.8294905239840433E-3</v>
      </c>
      <c r="AJ102" s="5">
        <f t="shared" si="249"/>
        <v>1.3597600300060636E-3</v>
      </c>
      <c r="AK102" s="5">
        <f t="shared" si="250"/>
        <v>3.2187873341064759E-4</v>
      </c>
      <c r="AL102" s="5">
        <f t="shared" si="251"/>
        <v>1.4548000236511699E-6</v>
      </c>
      <c r="AM102" s="5">
        <f t="shared" si="252"/>
        <v>3.0195494154290506E-4</v>
      </c>
      <c r="AN102" s="5">
        <f t="shared" si="253"/>
        <v>2.7061422520455446E-4</v>
      </c>
      <c r="AO102" s="5">
        <f t="shared" si="254"/>
        <v>1.2126322309690653E-4</v>
      </c>
      <c r="AP102" s="5">
        <f t="shared" si="255"/>
        <v>3.6225662231256668E-5</v>
      </c>
      <c r="AQ102" s="5">
        <f t="shared" si="256"/>
        <v>8.1164258044113462E-6</v>
      </c>
      <c r="AR102" s="5">
        <f t="shared" si="257"/>
        <v>9.6655864211781558E-4</v>
      </c>
      <c r="AS102" s="5">
        <f t="shared" si="258"/>
        <v>6.8640347846658746E-4</v>
      </c>
      <c r="AT102" s="5">
        <f t="shared" si="259"/>
        <v>2.4372537511986863E-4</v>
      </c>
      <c r="AU102" s="5">
        <f t="shared" si="260"/>
        <v>5.769401461467318E-5</v>
      </c>
      <c r="AV102" s="5">
        <f t="shared" si="261"/>
        <v>1.0242878857159585E-5</v>
      </c>
      <c r="AW102" s="5">
        <f t="shared" si="262"/>
        <v>2.571938306937362E-8</v>
      </c>
      <c r="AX102" s="5">
        <f t="shared" si="263"/>
        <v>3.5738980403212372E-5</v>
      </c>
      <c r="AY102" s="5">
        <f t="shared" si="264"/>
        <v>3.2029535406831034E-5</v>
      </c>
      <c r="AZ102" s="5">
        <f t="shared" si="265"/>
        <v>1.4352551846795708E-5</v>
      </c>
      <c r="BA102" s="5">
        <f t="shared" si="266"/>
        <v>4.2876206163770038E-6</v>
      </c>
      <c r="BB102" s="5">
        <f t="shared" si="267"/>
        <v>9.6064923225231463E-7</v>
      </c>
      <c r="BC102" s="5">
        <f t="shared" si="268"/>
        <v>1.7218817241470553E-7</v>
      </c>
      <c r="BD102" s="5">
        <f t="shared" si="269"/>
        <v>1.4437281972985635E-4</v>
      </c>
      <c r="BE102" s="5">
        <f t="shared" si="270"/>
        <v>1.0252663557119561E-4</v>
      </c>
      <c r="BF102" s="5">
        <f t="shared" si="271"/>
        <v>3.6404743708745777E-5</v>
      </c>
      <c r="BG102" s="5">
        <f t="shared" si="272"/>
        <v>8.6176329179627946E-6</v>
      </c>
      <c r="BH102" s="5">
        <f t="shared" si="273"/>
        <v>1.5299571472655716E-6</v>
      </c>
      <c r="BI102" s="5">
        <f t="shared" si="274"/>
        <v>2.1730040207118623E-7</v>
      </c>
      <c r="BJ102" s="8">
        <f t="shared" si="275"/>
        <v>0.2718735734259804</v>
      </c>
      <c r="BK102" s="8">
        <f t="shared" si="276"/>
        <v>0.35014055024894541</v>
      </c>
      <c r="BL102" s="8">
        <f t="shared" si="277"/>
        <v>0.35389779742252275</v>
      </c>
      <c r="BM102" s="8">
        <f t="shared" si="278"/>
        <v>0.21823419492434903</v>
      </c>
      <c r="BN102" s="8">
        <f t="shared" si="279"/>
        <v>0.78171379104474692</v>
      </c>
    </row>
    <row r="103" spans="1:66" x14ac:dyDescent="0.25">
      <c r="A103" t="s">
        <v>16</v>
      </c>
      <c r="B103" t="s">
        <v>322</v>
      </c>
      <c r="C103" t="s">
        <v>253</v>
      </c>
      <c r="D103" s="11">
        <v>44443</v>
      </c>
      <c r="E103">
        <f>VLOOKUP(A103,home!$A$2:$E$405,3,FALSE)</f>
        <v>1.5354330708661399</v>
      </c>
      <c r="F103">
        <f>VLOOKUP(B103,home!$B$2:$E$405,3,FALSE)</f>
        <v>1.4</v>
      </c>
      <c r="G103">
        <f>VLOOKUP(C103,away!$B$2:$E$405,4,FALSE)</f>
        <v>1.3</v>
      </c>
      <c r="H103">
        <f>VLOOKUP(A103,away!$A$2:$E$405,3,FALSE)</f>
        <v>1.2913385826771699</v>
      </c>
      <c r="I103">
        <f>VLOOKUP(C103,away!$B$2:$E$405,3,FALSE)</f>
        <v>1.21</v>
      </c>
      <c r="J103">
        <f>VLOOKUP(B103,home!$B$2:$E$405,4,FALSE)</f>
        <v>0.72</v>
      </c>
      <c r="K103" s="3">
        <f t="shared" si="224"/>
        <v>2.7944881889763744</v>
      </c>
      <c r="L103" s="3">
        <f t="shared" si="225"/>
        <v>1.1250141732283505</v>
      </c>
      <c r="M103" s="5">
        <f t="shared" si="226"/>
        <v>1.9850970880180129E-2</v>
      </c>
      <c r="N103" s="5">
        <f t="shared" si="227"/>
        <v>5.5473303664377326E-2</v>
      </c>
      <c r="O103" s="5">
        <f t="shared" si="228"/>
        <v>2.2332623592545911E-2</v>
      </c>
      <c r="P103" s="5">
        <f t="shared" si="229"/>
        <v>6.2408252858224683E-2</v>
      </c>
      <c r="Q103" s="5">
        <f t="shared" si="230"/>
        <v>7.7509745946801129E-2</v>
      </c>
      <c r="R103" s="5">
        <f t="shared" si="231"/>
        <v>1.2562259033493998E-2</v>
      </c>
      <c r="S103" s="5">
        <f t="shared" si="232"/>
        <v>4.9050371998489974E-2</v>
      </c>
      <c r="T103" s="5">
        <f t="shared" si="233"/>
        <v>8.7199562753479967E-2</v>
      </c>
      <c r="U103" s="5">
        <f t="shared" si="234"/>
        <v>3.5105084495960746E-2</v>
      </c>
      <c r="V103" s="5">
        <f t="shared" si="235"/>
        <v>1.713405151118157E-2</v>
      </c>
      <c r="W103" s="5">
        <f t="shared" si="236"/>
        <v>7.2200023192965063E-2</v>
      </c>
      <c r="X103" s="5">
        <f t="shared" si="237"/>
        <v>8.1226049399501316E-2</v>
      </c>
      <c r="Y103" s="5">
        <f t="shared" si="238"/>
        <v>4.569022840489257E-2</v>
      </c>
      <c r="Z103" s="5">
        <f t="shared" si="239"/>
        <v>4.7109064868155427E-3</v>
      </c>
      <c r="AA103" s="5">
        <f t="shared" si="240"/>
        <v>1.316457253677822E-2</v>
      </c>
      <c r="AB103" s="5">
        <f t="shared" si="241"/>
        <v>1.8394121233474742E-2</v>
      </c>
      <c r="AC103" s="5">
        <f t="shared" si="242"/>
        <v>3.3666685172792261E-3</v>
      </c>
      <c r="AD103" s="5">
        <f t="shared" si="243"/>
        <v>5.0440528014140285E-2</v>
      </c>
      <c r="AE103" s="5">
        <f t="shared" si="244"/>
        <v>5.6746308921029484E-2</v>
      </c>
      <c r="AF103" s="5">
        <f t="shared" si="245"/>
        <v>3.1920200907276285E-2</v>
      </c>
      <c r="AG103" s="5">
        <f t="shared" si="246"/>
        <v>1.1970226144327422E-2</v>
      </c>
      <c r="AH103" s="5">
        <f t="shared" si="247"/>
        <v>1.3249591416052155E-3</v>
      </c>
      <c r="AI103" s="5">
        <f t="shared" si="248"/>
        <v>3.7025826720920507E-3</v>
      </c>
      <c r="AJ103" s="5">
        <f t="shared" si="249"/>
        <v>5.1734117729349098E-3</v>
      </c>
      <c r="AK103" s="5">
        <f t="shared" si="250"/>
        <v>4.8190126987259765E-3</v>
      </c>
      <c r="AL103" s="5">
        <f t="shared" si="251"/>
        <v>4.2337052708281414E-4</v>
      </c>
      <c r="AM103" s="5">
        <f t="shared" si="252"/>
        <v>2.8191091956249401E-2</v>
      </c>
      <c r="AN103" s="5">
        <f t="shared" si="253"/>
        <v>3.1715378009564324E-2</v>
      </c>
      <c r="AO103" s="5">
        <f t="shared" si="254"/>
        <v>1.7840124885027311E-2</v>
      </c>
      <c r="AP103" s="5">
        <f t="shared" si="255"/>
        <v>6.6901311159398395E-3</v>
      </c>
      <c r="AQ103" s="5">
        <f t="shared" si="256"/>
        <v>1.8816230815470807E-3</v>
      </c>
      <c r="AR103" s="5">
        <f t="shared" si="257"/>
        <v>2.9811956265086737E-4</v>
      </c>
      <c r="AS103" s="5">
        <f t="shared" si="258"/>
        <v>8.3309159673065122E-4</v>
      </c>
      <c r="AT103" s="5">
        <f t="shared" si="259"/>
        <v>1.1640323136996368E-3</v>
      </c>
      <c r="AU103" s="5">
        <f t="shared" si="260"/>
        <v>1.0842915174068257E-3</v>
      </c>
      <c r="AV103" s="5">
        <f t="shared" si="261"/>
        <v>7.5750995970016121E-4</v>
      </c>
      <c r="AW103" s="5">
        <f t="shared" si="262"/>
        <v>3.6972463835627653E-5</v>
      </c>
      <c r="AX103" s="5">
        <f t="shared" si="263"/>
        <v>1.3129945584347635E-2</v>
      </c>
      <c r="AY103" s="5">
        <f t="shared" si="264"/>
        <v>1.4771374876108086E-2</v>
      </c>
      <c r="AZ103" s="5">
        <f t="shared" si="265"/>
        <v>8.309003046845384E-3</v>
      </c>
      <c r="BA103" s="5">
        <f t="shared" si="266"/>
        <v>3.1159153976995351E-3</v>
      </c>
      <c r="BB103" s="5">
        <f t="shared" si="267"/>
        <v>8.7636224624810751E-4</v>
      </c>
      <c r="BC103" s="5">
        <f t="shared" si="268"/>
        <v>1.9718398958227103E-4</v>
      </c>
      <c r="BD103" s="5">
        <f t="shared" si="269"/>
        <v>5.5898122216477064E-5</v>
      </c>
      <c r="BE103" s="5">
        <f t="shared" si="270"/>
        <v>1.5620664231990304E-4</v>
      </c>
      <c r="BF103" s="5">
        <f t="shared" si="271"/>
        <v>2.1825880850131305E-4</v>
      </c>
      <c r="BG103" s="5">
        <f t="shared" si="272"/>
        <v>2.0330722083232523E-4</v>
      </c>
      <c r="BH103" s="5">
        <f t="shared" si="273"/>
        <v>1.4203490683738608E-4</v>
      </c>
      <c r="BI103" s="5">
        <f t="shared" si="274"/>
        <v>7.9382973915887044E-5</v>
      </c>
      <c r="BJ103" s="8">
        <f t="shared" si="275"/>
        <v>0.69709431153794965</v>
      </c>
      <c r="BK103" s="8">
        <f t="shared" si="276"/>
        <v>0.16700506116854649</v>
      </c>
      <c r="BL103" s="8">
        <f t="shared" si="277"/>
        <v>0.12157076080242316</v>
      </c>
      <c r="BM103" s="8">
        <f t="shared" si="278"/>
        <v>0.72550948160783946</v>
      </c>
      <c r="BN103" s="8">
        <f t="shared" si="279"/>
        <v>0.25013715597562314</v>
      </c>
    </row>
    <row r="104" spans="1:66" s="10" customFormat="1" x14ac:dyDescent="0.25">
      <c r="A104" t="s">
        <v>69</v>
      </c>
      <c r="B104" t="s">
        <v>76</v>
      </c>
      <c r="C104" t="s">
        <v>70</v>
      </c>
      <c r="D104" s="11">
        <v>44443</v>
      </c>
      <c r="E104">
        <f>VLOOKUP(A104,home!$A$2:$E$405,3,FALSE)</f>
        <v>1.34493670886076</v>
      </c>
      <c r="F104">
        <f>VLOOKUP(B104,home!$B$2:$E$405,3,FALSE)</f>
        <v>0.39</v>
      </c>
      <c r="G104">
        <f>VLOOKUP(C104,away!$B$2:$E$405,4,FALSE)</f>
        <v>1.07</v>
      </c>
      <c r="H104">
        <f>VLOOKUP(A104,away!$A$2:$E$405,3,FALSE)</f>
        <v>1.32911392405063</v>
      </c>
      <c r="I104">
        <f>VLOOKUP(C104,away!$B$2:$E$405,3,FALSE)</f>
        <v>0.65</v>
      </c>
      <c r="J104">
        <f>VLOOKUP(B104,home!$B$2:$E$405,4,FALSE)</f>
        <v>1.06</v>
      </c>
      <c r="K104" s="3">
        <f t="shared" si="224"/>
        <v>0.56124208860759528</v>
      </c>
      <c r="L104" s="3">
        <f t="shared" si="225"/>
        <v>0.91575949367088416</v>
      </c>
      <c r="M104" s="5">
        <f t="shared" si="226"/>
        <v>0.22832126557558952</v>
      </c>
      <c r="N104" s="5">
        <f t="shared" si="227"/>
        <v>0.12814350396517329</v>
      </c>
      <c r="O104" s="5">
        <f t="shared" si="228"/>
        <v>0.20908736655779731</v>
      </c>
      <c r="P104" s="5">
        <f t="shared" si="229"/>
        <v>0.11734863030836003</v>
      </c>
      <c r="Q104" s="5">
        <f t="shared" si="230"/>
        <v>3.5959763903454761E-2</v>
      </c>
      <c r="R104" s="5">
        <f t="shared" si="231"/>
        <v>9.5736870465973511E-2</v>
      </c>
      <c r="S104" s="5">
        <f t="shared" si="232"/>
        <v>1.5078206798360113E-2</v>
      </c>
      <c r="T104" s="5">
        <f t="shared" si="233"/>
        <v>3.2930495184752273E-2</v>
      </c>
      <c r="U104" s="5">
        <f t="shared" si="234"/>
        <v>5.373156113707777E-2</v>
      </c>
      <c r="V104" s="5">
        <f t="shared" si="235"/>
        <v>8.6107077179320272E-4</v>
      </c>
      <c r="W104" s="5">
        <f t="shared" si="236"/>
        <v>6.7273776663369905E-3</v>
      </c>
      <c r="X104" s="5">
        <f t="shared" si="237"/>
        <v>6.1606599654575765E-3</v>
      </c>
      <c r="Y104" s="5">
        <f t="shared" si="238"/>
        <v>2.820841425322958E-3</v>
      </c>
      <c r="Z104" s="5">
        <f t="shared" si="239"/>
        <v>2.9223982674518315E-2</v>
      </c>
      <c r="AA104" s="5">
        <f t="shared" si="240"/>
        <v>1.6401729073678838E-2</v>
      </c>
      <c r="AB104" s="5">
        <f t="shared" si="241"/>
        <v>4.6026703410437146E-3</v>
      </c>
      <c r="AC104" s="5">
        <f t="shared" si="242"/>
        <v>2.7659894987705919E-5</v>
      </c>
      <c r="AD104" s="5">
        <f t="shared" si="243"/>
        <v>9.4392187307676531E-4</v>
      </c>
      <c r="AE104" s="5">
        <f t="shared" si="244"/>
        <v>8.6440541655365122E-4</v>
      </c>
      <c r="AF104" s="5">
        <f t="shared" si="245"/>
        <v>3.9579373329477063E-4</v>
      </c>
      <c r="AG104" s="5">
        <f t="shared" si="246"/>
        <v>1.2081728960004274E-4</v>
      </c>
      <c r="AH104" s="5">
        <f t="shared" si="247"/>
        <v>6.6905348942658937E-3</v>
      </c>
      <c r="AI104" s="5">
        <f t="shared" si="248"/>
        <v>3.7550097779597866E-3</v>
      </c>
      <c r="AJ104" s="5">
        <f t="shared" si="249"/>
        <v>1.0537347652620466E-3</v>
      </c>
      <c r="AK104" s="5">
        <f t="shared" si="250"/>
        <v>1.9713343349803513E-4</v>
      </c>
      <c r="AL104" s="5">
        <f t="shared" si="251"/>
        <v>5.6864625081640021E-7</v>
      </c>
      <c r="AM104" s="5">
        <f t="shared" si="252"/>
        <v>1.0595373670559947E-4</v>
      </c>
      <c r="AN104" s="5">
        <f t="shared" si="253"/>
        <v>9.7028140278057948E-5</v>
      </c>
      <c r="AO104" s="5">
        <f t="shared" si="254"/>
        <v>4.4427220306430928E-5</v>
      </c>
      <c r="AP104" s="5">
        <f t="shared" si="255"/>
        <v>1.3561549591007342E-5</v>
      </c>
      <c r="AQ104" s="5">
        <f t="shared" si="256"/>
        <v>3.1047794467133662E-6</v>
      </c>
      <c r="AR104" s="5">
        <f t="shared" si="257"/>
        <v>1.2253841694320638E-3</v>
      </c>
      <c r="AS104" s="5">
        <f t="shared" si="258"/>
        <v>6.8773717059873491E-4</v>
      </c>
      <c r="AT104" s="5">
        <f t="shared" si="259"/>
        <v>1.9299352301995601E-4</v>
      </c>
      <c r="AU104" s="5">
        <f t="shared" si="260"/>
        <v>3.6105362649152726E-5</v>
      </c>
      <c r="AV104" s="5">
        <f t="shared" si="261"/>
        <v>5.0659622857862818E-6</v>
      </c>
      <c r="AW104" s="5">
        <f t="shared" si="262"/>
        <v>8.1184167423848015E-9</v>
      </c>
      <c r="AX104" s="5">
        <f t="shared" si="263"/>
        <v>9.9109494140716473E-6</v>
      </c>
      <c r="AY104" s="5">
        <f t="shared" si="264"/>
        <v>9.0760460172279962E-6</v>
      </c>
      <c r="AZ104" s="5">
        <f t="shared" si="265"/>
        <v>4.155737652635177E-6</v>
      </c>
      <c r="BA104" s="5">
        <f t="shared" si="266"/>
        <v>1.2685520695354067E-6</v>
      </c>
      <c r="BB104" s="5">
        <f t="shared" si="267"/>
        <v>2.9042215022322393E-7</v>
      </c>
      <c r="BC104" s="5">
        <f t="shared" si="268"/>
        <v>5.3191368247845819E-8</v>
      </c>
      <c r="BD104" s="5">
        <f t="shared" si="269"/>
        <v>1.8702619775857055E-4</v>
      </c>
      <c r="BE104" s="5">
        <f t="shared" si="270"/>
        <v>1.0496697385435727E-4</v>
      </c>
      <c r="BF104" s="5">
        <f t="shared" si="271"/>
        <v>2.9455941820419164E-5</v>
      </c>
      <c r="BG104" s="5">
        <f t="shared" si="272"/>
        <v>5.5106381030652894E-6</v>
      </c>
      <c r="BH104" s="5">
        <f t="shared" si="273"/>
        <v>7.7320050963123977E-7</v>
      </c>
      <c r="BI104" s="5">
        <f t="shared" si="274"/>
        <v>8.6790533787578844E-8</v>
      </c>
      <c r="BJ104" s="8">
        <f t="shared" si="275"/>
        <v>0.21535641074802281</v>
      </c>
      <c r="BK104" s="8">
        <f t="shared" si="276"/>
        <v>0.36164647804135863</v>
      </c>
      <c r="BL104" s="8">
        <f t="shared" si="277"/>
        <v>0.39373171637712234</v>
      </c>
      <c r="BM104" s="8">
        <f t="shared" si="278"/>
        <v>0.18535211913707322</v>
      </c>
      <c r="BN104" s="8">
        <f t="shared" si="279"/>
        <v>0.81459740077634835</v>
      </c>
    </row>
    <row r="105" spans="1:66" x14ac:dyDescent="0.25">
      <c r="A105" t="s">
        <v>80</v>
      </c>
      <c r="B105" t="s">
        <v>95</v>
      </c>
      <c r="C105" t="s">
        <v>412</v>
      </c>
      <c r="D105" s="11">
        <v>44443</v>
      </c>
      <c r="E105">
        <f>VLOOKUP(A105,home!$A$2:$E$405,3,FALSE)</f>
        <v>1.22509960159363</v>
      </c>
      <c r="F105">
        <f>VLOOKUP(B105,home!$B$2:$E$405,3,FALSE)</f>
        <v>1.59</v>
      </c>
      <c r="G105">
        <f>VLOOKUP(C105,away!$B$2:$E$405,4,FALSE)</f>
        <v>0.89</v>
      </c>
      <c r="H105">
        <f>VLOOKUP(A105,away!$A$2:$E$405,3,FALSE)</f>
        <v>1.02988047808765</v>
      </c>
      <c r="I105">
        <f>VLOOKUP(C105,away!$B$2:$E$405,3,FALSE)</f>
        <v>0.93</v>
      </c>
      <c r="J105">
        <f>VLOOKUP(B105,home!$B$2:$E$405,4,FALSE)</f>
        <v>0.55000000000000004</v>
      </c>
      <c r="K105" s="3">
        <f t="shared" si="224"/>
        <v>1.7336384462151457</v>
      </c>
      <c r="L105" s="3">
        <f t="shared" si="225"/>
        <v>0.52678386454183301</v>
      </c>
      <c r="M105" s="5">
        <f t="shared" si="226"/>
        <v>0.10430642572651272</v>
      </c>
      <c r="N105" s="5">
        <f t="shared" si="227"/>
        <v>0.18082962982676701</v>
      </c>
      <c r="O105" s="5">
        <f t="shared" si="228"/>
        <v>5.4946942040758041E-2</v>
      </c>
      <c r="P105" s="5">
        <f t="shared" si="229"/>
        <v>9.525813122381345E-2</v>
      </c>
      <c r="Q105" s="5">
        <f t="shared" si="230"/>
        <v>0.15674659924126821</v>
      </c>
      <c r="R105" s="5">
        <f t="shared" si="231"/>
        <v>1.4472581236493316E-2</v>
      </c>
      <c r="S105" s="5">
        <f t="shared" si="232"/>
        <v>2.174868782304271E-2</v>
      </c>
      <c r="T105" s="5">
        <f t="shared" si="233"/>
        <v>8.2571579302105222E-2</v>
      </c>
      <c r="U105" s="5">
        <f t="shared" si="234"/>
        <v>2.5090223247556744E-2</v>
      </c>
      <c r="V105" s="5">
        <f t="shared" si="235"/>
        <v>2.2068943544232243E-3</v>
      </c>
      <c r="W105" s="5">
        <f t="shared" si="236"/>
        <v>9.0580643586046797E-2</v>
      </c>
      <c r="X105" s="5">
        <f t="shared" si="237"/>
        <v>4.7716421480944134E-2</v>
      </c>
      <c r="Y105" s="5">
        <f t="shared" si="238"/>
        <v>1.2568120454919342E-2</v>
      </c>
      <c r="Z105" s="5">
        <f t="shared" si="239"/>
        <v>2.5413074245518572E-3</v>
      </c>
      <c r="AA105" s="5">
        <f t="shared" si="240"/>
        <v>4.4057082548550949E-3</v>
      </c>
      <c r="AB105" s="5">
        <f t="shared" si="241"/>
        <v>3.8189526067121155E-3</v>
      </c>
      <c r="AC105" s="5">
        <f t="shared" si="242"/>
        <v>1.2596577257015126E-4</v>
      </c>
      <c r="AD105" s="5">
        <f t="shared" si="243"/>
        <v>3.9258521550920501E-2</v>
      </c>
      <c r="AE105" s="5">
        <f t="shared" si="244"/>
        <v>2.0680755698792738E-2</v>
      </c>
      <c r="AF105" s="5">
        <f t="shared" si="245"/>
        <v>5.4471442043277866E-3</v>
      </c>
      <c r="AG105" s="5">
        <f t="shared" si="246"/>
        <v>9.5648922489081347E-4</v>
      </c>
      <c r="AH105" s="5">
        <f t="shared" si="247"/>
        <v>3.3467993652356996E-4</v>
      </c>
      <c r="AI105" s="5">
        <f t="shared" si="248"/>
        <v>5.8021400513410539E-4</v>
      </c>
      <c r="AJ105" s="5">
        <f t="shared" si="249"/>
        <v>5.029406531664787E-4</v>
      </c>
      <c r="AK105" s="5">
        <f t="shared" si="250"/>
        <v>2.9063908416465488E-4</v>
      </c>
      <c r="AL105" s="5">
        <f t="shared" si="251"/>
        <v>4.6015435807025334E-6</v>
      </c>
      <c r="AM105" s="5">
        <f t="shared" si="252"/>
        <v>1.3612016460448316E-2</v>
      </c>
      <c r="AN105" s="5">
        <f t="shared" si="253"/>
        <v>7.1705906352420067E-3</v>
      </c>
      <c r="AO105" s="5">
        <f t="shared" si="254"/>
        <v>1.8886757229401305E-3</v>
      </c>
      <c r="AP105" s="5">
        <f t="shared" si="255"/>
        <v>3.3164129873224752E-4</v>
      </c>
      <c r="AQ105" s="5">
        <f t="shared" si="256"/>
        <v>4.3675821246961458E-5</v>
      </c>
      <c r="AR105" s="5">
        <f t="shared" si="257"/>
        <v>3.5260798069300327E-5</v>
      </c>
      <c r="AS105" s="5">
        <f t="shared" si="258"/>
        <v>6.1129475177167827E-5</v>
      </c>
      <c r="AT105" s="5">
        <f t="shared" si="259"/>
        <v>5.2988204182046292E-5</v>
      </c>
      <c r="AU105" s="5">
        <f t="shared" si="260"/>
        <v>3.0620795988631211E-5</v>
      </c>
      <c r="AV105" s="5">
        <f t="shared" si="261"/>
        <v>1.3271347294900389E-5</v>
      </c>
      <c r="AW105" s="5">
        <f t="shared" si="262"/>
        <v>1.1673256603469097E-7</v>
      </c>
      <c r="AX105" s="5">
        <f t="shared" si="263"/>
        <v>3.933052511057771E-3</v>
      </c>
      <c r="AY105" s="5">
        <f t="shared" si="264"/>
        <v>2.0718686012209729E-3</v>
      </c>
      <c r="AZ105" s="5">
        <f t="shared" si="265"/>
        <v>5.4571347428703301E-4</v>
      </c>
      <c r="BA105" s="5">
        <f t="shared" si="266"/>
        <v>9.5824350972491178E-5</v>
      </c>
      <c r="BB105" s="5">
        <f t="shared" si="267"/>
        <v>1.2619680480625462E-5</v>
      </c>
      <c r="BC105" s="5">
        <f t="shared" si="268"/>
        <v>1.3295688105734041E-6</v>
      </c>
      <c r="BD105" s="5">
        <f t="shared" si="269"/>
        <v>3.0958032456292031E-6</v>
      </c>
      <c r="BE105" s="5">
        <f t="shared" si="270"/>
        <v>5.3670035285404169E-6</v>
      </c>
      <c r="BF105" s="5">
        <f t="shared" si="271"/>
        <v>4.6522218290250082E-6</v>
      </c>
      <c r="BG105" s="5">
        <f t="shared" si="272"/>
        <v>2.6884235410396997E-6</v>
      </c>
      <c r="BH105" s="5">
        <f t="shared" si="273"/>
        <v>1.1651886026140705E-6</v>
      </c>
      <c r="BI105" s="5">
        <f t="shared" si="274"/>
        <v>4.0400315171669052E-7</v>
      </c>
      <c r="BJ105" s="8">
        <f t="shared" si="275"/>
        <v>0.66706291269642159</v>
      </c>
      <c r="BK105" s="8">
        <f t="shared" si="276"/>
        <v>0.22572257504516391</v>
      </c>
      <c r="BL105" s="8">
        <f t="shared" si="277"/>
        <v>0.10465352432997473</v>
      </c>
      <c r="BM105" s="8">
        <f t="shared" si="278"/>
        <v>0.39134825833184456</v>
      </c>
      <c r="BN105" s="8">
        <f t="shared" si="279"/>
        <v>0.60656030929561278</v>
      </c>
    </row>
    <row r="106" spans="1:66" x14ac:dyDescent="0.25">
      <c r="A106" t="s">
        <v>122</v>
      </c>
      <c r="B106" t="s">
        <v>401</v>
      </c>
      <c r="C106" t="s">
        <v>139</v>
      </c>
      <c r="D106" s="11">
        <v>44443</v>
      </c>
      <c r="E106">
        <f>VLOOKUP(A106,home!$A$2:$E$405,3,FALSE)</f>
        <v>1.26653306613226</v>
      </c>
      <c r="F106">
        <f>VLOOKUP(B106,home!$B$2:$E$405,3,FALSE)</f>
        <v>0.98</v>
      </c>
      <c r="G106">
        <f>VLOOKUP(C106,away!$B$2:$E$405,4,FALSE)</f>
        <v>0.9</v>
      </c>
      <c r="H106">
        <f>VLOOKUP(A106,away!$A$2:$E$405,3,FALSE)</f>
        <v>1.09018036072144</v>
      </c>
      <c r="I106">
        <f>VLOOKUP(C106,away!$B$2:$E$405,3,FALSE)</f>
        <v>1.0900000000000001</v>
      </c>
      <c r="J106">
        <f>VLOOKUP(B106,home!$B$2:$E$405,4,FALSE)</f>
        <v>1.31</v>
      </c>
      <c r="K106" s="3">
        <f t="shared" si="224"/>
        <v>1.1170821643286535</v>
      </c>
      <c r="L106" s="3">
        <f t="shared" si="225"/>
        <v>1.5566685370741442</v>
      </c>
      <c r="M106" s="5">
        <f t="shared" si="226"/>
        <v>6.8992967394175875E-2</v>
      </c>
      <c r="N106" s="5">
        <f t="shared" si="227"/>
        <v>7.7070813340142208E-2</v>
      </c>
      <c r="O106" s="5">
        <f t="shared" si="228"/>
        <v>0.10739918162189589</v>
      </c>
      <c r="P106" s="5">
        <f t="shared" si="229"/>
        <v>0.11997371025331359</v>
      </c>
      <c r="Q106" s="5">
        <f t="shared" si="230"/>
        <v>4.3047215486287871E-2</v>
      </c>
      <c r="R106" s="5">
        <f t="shared" si="231"/>
        <v>8.3592463469158509E-2</v>
      </c>
      <c r="S106" s="5">
        <f t="shared" si="232"/>
        <v>5.2156370770773348E-2</v>
      </c>
      <c r="T106" s="5">
        <f t="shared" si="233"/>
        <v>6.7010245956155179E-2</v>
      </c>
      <c r="U106" s="5">
        <f t="shared" si="234"/>
        <v>9.3379650013691487E-2</v>
      </c>
      <c r="V106" s="5">
        <f t="shared" si="235"/>
        <v>1.0077344838427016E-2</v>
      </c>
      <c r="W106" s="5">
        <f t="shared" si="236"/>
        <v>1.6029092214581455E-2</v>
      </c>
      <c r="X106" s="5">
        <f t="shared" si="237"/>
        <v>2.4951983528299065E-2</v>
      </c>
      <c r="Y106" s="5">
        <f t="shared" si="238"/>
        <v>1.9420983848047729E-2</v>
      </c>
      <c r="Z106" s="5">
        <f t="shared" si="239"/>
        <v>4.3375252606319616E-2</v>
      </c>
      <c r="AA106" s="5">
        <f t="shared" si="240"/>
        <v>4.8453721059769583E-2</v>
      </c>
      <c r="AB106" s="5">
        <f t="shared" si="241"/>
        <v>2.706339379561214E-2</v>
      </c>
      <c r="AC106" s="5">
        <f t="shared" si="242"/>
        <v>1.0952352241757506E-3</v>
      </c>
      <c r="AD106" s="5">
        <f t="shared" si="243"/>
        <v>4.4764532558220554E-3</v>
      </c>
      <c r="AE106" s="5">
        <f t="shared" si="244"/>
        <v>6.9683539410213087E-3</v>
      </c>
      <c r="AF106" s="5">
        <f t="shared" si="245"/>
        <v>5.4237086675922455E-3</v>
      </c>
      <c r="AG106" s="5">
        <f t="shared" si="246"/>
        <v>2.8143055456990593E-3</v>
      </c>
      <c r="AH106" s="5">
        <f t="shared" si="247"/>
        <v>1.6880222754975242E-2</v>
      </c>
      <c r="AI106" s="5">
        <f t="shared" si="248"/>
        <v>1.8856595769477531E-2</v>
      </c>
      <c r="AJ106" s="5">
        <f t="shared" si="249"/>
        <v>1.0532183407019249E-2</v>
      </c>
      <c r="AK106" s="5">
        <f t="shared" si="250"/>
        <v>3.9217714118064623E-3</v>
      </c>
      <c r="AL106" s="5">
        <f t="shared" si="251"/>
        <v>7.6181349147523035E-5</v>
      </c>
      <c r="AM106" s="5">
        <f t="shared" si="252"/>
        <v>1.0001132183059499E-3</v>
      </c>
      <c r="AN106" s="5">
        <f t="shared" si="253"/>
        <v>1.5568447804488372E-3</v>
      </c>
      <c r="AO106" s="5">
        <f t="shared" si="254"/>
        <v>1.2117456434164045E-3</v>
      </c>
      <c r="AP106" s="5">
        <f t="shared" si="255"/>
        <v>6.2876210601432747E-4</v>
      </c>
      <c r="AQ106" s="5">
        <f t="shared" si="256"/>
        <v>2.4469354693424511E-4</v>
      </c>
      <c r="AR106" s="5">
        <f t="shared" si="257"/>
        <v>5.2553823322946036E-3</v>
      </c>
      <c r="AS106" s="5">
        <f t="shared" si="258"/>
        <v>5.8706938701342222E-3</v>
      </c>
      <c r="AT106" s="5">
        <f t="shared" si="259"/>
        <v>3.279023707280249E-3</v>
      </c>
      <c r="AU106" s="5">
        <f t="shared" si="260"/>
        <v>1.2209796332711945E-3</v>
      </c>
      <c r="AV106" s="5">
        <f t="shared" si="261"/>
        <v>3.4098364283394796E-4</v>
      </c>
      <c r="AW106" s="5">
        <f t="shared" si="262"/>
        <v>3.6798271921097351E-6</v>
      </c>
      <c r="AX106" s="5">
        <f t="shared" si="263"/>
        <v>1.8620143974648417E-4</v>
      </c>
      <c r="AY106" s="5">
        <f t="shared" si="264"/>
        <v>2.8985392281125885E-4</v>
      </c>
      <c r="AZ106" s="5">
        <f t="shared" si="265"/>
        <v>2.2560324099390219E-4</v>
      </c>
      <c r="BA106" s="5">
        <f t="shared" si="266"/>
        <v>1.1706315570572113E-4</v>
      </c>
      <c r="BB106" s="5">
        <f t="shared" si="267"/>
        <v>4.5557132834426887E-5</v>
      </c>
      <c r="BC106" s="5">
        <f t="shared" si="268"/>
        <v>1.4183471064531965E-5</v>
      </c>
      <c r="BD106" s="5">
        <f t="shared" si="269"/>
        <v>1.3634813878297229E-3</v>
      </c>
      <c r="BE106" s="5">
        <f t="shared" si="270"/>
        <v>1.5231207397386629E-3</v>
      </c>
      <c r="BF106" s="5">
        <f t="shared" si="271"/>
        <v>8.5072550624056291E-4</v>
      </c>
      <c r="BG106" s="5">
        <f t="shared" si="272"/>
        <v>3.1677676325359895E-4</v>
      </c>
      <c r="BH106" s="5">
        <f t="shared" si="273"/>
        <v>8.8466418076088969E-5</v>
      </c>
      <c r="BI106" s="5">
        <f t="shared" si="274"/>
        <v>1.9764851554968195E-5</v>
      </c>
      <c r="BJ106" s="8">
        <f t="shared" si="275"/>
        <v>0.27273377744192417</v>
      </c>
      <c r="BK106" s="8">
        <f t="shared" si="276"/>
        <v>0.25266166375282439</v>
      </c>
      <c r="BL106" s="8">
        <f t="shared" si="277"/>
        <v>0.43020858215591379</v>
      </c>
      <c r="BM106" s="8">
        <f t="shared" si="278"/>
        <v>0.49861675029638891</v>
      </c>
      <c r="BN106" s="8">
        <f t="shared" si="279"/>
        <v>0.50007635156497399</v>
      </c>
    </row>
    <row r="107" spans="1:66" x14ac:dyDescent="0.25">
      <c r="A107" t="s">
        <v>122</v>
      </c>
      <c r="B107" t="s">
        <v>144</v>
      </c>
      <c r="C107" t="s">
        <v>129</v>
      </c>
      <c r="D107" s="11">
        <v>44443</v>
      </c>
      <c r="E107">
        <f>VLOOKUP(A107,home!$A$2:$E$405,3,FALSE)</f>
        <v>1.26653306613226</v>
      </c>
      <c r="F107">
        <f>VLOOKUP(B107,home!$B$2:$E$405,3,FALSE)</f>
        <v>1.1299999999999999</v>
      </c>
      <c r="G107">
        <f>VLOOKUP(C107,away!$B$2:$E$405,4,FALSE)</f>
        <v>1.28</v>
      </c>
      <c r="H107">
        <f>VLOOKUP(A107,away!$A$2:$E$405,3,FALSE)</f>
        <v>1.09018036072144</v>
      </c>
      <c r="I107">
        <f>VLOOKUP(C107,away!$B$2:$E$405,3,FALSE)</f>
        <v>0.45</v>
      </c>
      <c r="J107">
        <f>VLOOKUP(B107,home!$B$2:$E$405,4,FALSE)</f>
        <v>1.62</v>
      </c>
      <c r="K107" s="3">
        <f t="shared" si="224"/>
        <v>1.8319134268537007</v>
      </c>
      <c r="L107" s="3">
        <f t="shared" si="225"/>
        <v>0.79474148296592984</v>
      </c>
      <c r="M107" s="5">
        <f t="shared" si="226"/>
        <v>7.231997491064765E-2</v>
      </c>
      <c r="N107" s="5">
        <f t="shared" si="227"/>
        <v>0.1324839330685382</v>
      </c>
      <c r="O107" s="5">
        <f t="shared" si="228"/>
        <v>5.7475684108546941E-2</v>
      </c>
      <c r="P107" s="5">
        <f t="shared" si="229"/>
        <v>0.10529047743604904</v>
      </c>
      <c r="Q107" s="5">
        <f t="shared" si="230"/>
        <v>0.12134954791532108</v>
      </c>
      <c r="R107" s="5">
        <f t="shared" si="231"/>
        <v>2.2839155211453962E-2</v>
      </c>
      <c r="S107" s="5">
        <f t="shared" si="232"/>
        <v>3.8323038180005473E-2</v>
      </c>
      <c r="T107" s="5">
        <f t="shared" si="233"/>
        <v>9.6441519667467432E-2</v>
      </c>
      <c r="U107" s="5">
        <f t="shared" si="234"/>
        <v>4.1839355089858185E-2</v>
      </c>
      <c r="V107" s="5">
        <f t="shared" si="235"/>
        <v>6.1993798958618375E-3</v>
      </c>
      <c r="W107" s="5">
        <f t="shared" si="236"/>
        <v>7.4100622056234411E-2</v>
      </c>
      <c r="X107" s="5">
        <f t="shared" si="237"/>
        <v>5.8890838261669624E-2</v>
      </c>
      <c r="Y107" s="5">
        <f t="shared" si="238"/>
        <v>2.3401496066593017E-2</v>
      </c>
      <c r="Z107" s="5">
        <f t="shared" si="239"/>
        <v>6.0504080274799898E-3</v>
      </c>
      <c r="AA107" s="5">
        <f t="shared" si="240"/>
        <v>1.1083823703484008E-2</v>
      </c>
      <c r="AB107" s="5">
        <f t="shared" si="241"/>
        <v>1.0152302731645834E-2</v>
      </c>
      <c r="AC107" s="5">
        <f t="shared" si="242"/>
        <v>5.6410389198247154E-4</v>
      </c>
      <c r="AD107" s="5">
        <f t="shared" si="243"/>
        <v>3.3936481120756826E-2</v>
      </c>
      <c r="AE107" s="5">
        <f t="shared" si="244"/>
        <v>2.6970729332555555E-2</v>
      </c>
      <c r="AF107" s="5">
        <f t="shared" si="245"/>
        <v>1.0717378713213953E-2</v>
      </c>
      <c r="AG107" s="5">
        <f t="shared" si="246"/>
        <v>2.8391818173490488E-3</v>
      </c>
      <c r="AH107" s="5">
        <f t="shared" si="247"/>
        <v>1.2021275620771031E-3</v>
      </c>
      <c r="AI107" s="5">
        <f t="shared" si="248"/>
        <v>2.2021936217599511E-3</v>
      </c>
      <c r="AJ107" s="5">
        <f t="shared" si="249"/>
        <v>2.0171140321168174E-3</v>
      </c>
      <c r="AK107" s="5">
        <f t="shared" si="250"/>
        <v>1.2317260929766017E-3</v>
      </c>
      <c r="AL107" s="5">
        <f t="shared" si="251"/>
        <v>3.285109995336747E-5</v>
      </c>
      <c r="AM107" s="5">
        <f t="shared" si="252"/>
        <v>1.2433739085056301E-2</v>
      </c>
      <c r="AN107" s="5">
        <f t="shared" si="253"/>
        <v>9.8816082392690872E-3</v>
      </c>
      <c r="AO107" s="5">
        <f t="shared" si="254"/>
        <v>3.9266619930825326E-3</v>
      </c>
      <c r="AP107" s="5">
        <f t="shared" si="255"/>
        <v>1.0402270584961219E-3</v>
      </c>
      <c r="AQ107" s="5">
        <f t="shared" si="256"/>
        <v>2.0667789877262371E-4</v>
      </c>
      <c r="AR107" s="5">
        <f t="shared" si="257"/>
        <v>1.9107612827987502E-4</v>
      </c>
      <c r="AS107" s="5">
        <f t="shared" si="258"/>
        <v>3.5003492494712322E-4</v>
      </c>
      <c r="AT107" s="5">
        <f t="shared" si="259"/>
        <v>3.2061683943918127E-4</v>
      </c>
      <c r="AU107" s="5">
        <f t="shared" si="260"/>
        <v>1.9578076434801113E-4</v>
      </c>
      <c r="AV107" s="5">
        <f t="shared" si="261"/>
        <v>8.9663352732200462E-5</v>
      </c>
      <c r="AW107" s="5">
        <f t="shared" si="262"/>
        <v>1.3285510379635633E-6</v>
      </c>
      <c r="AX107" s="5">
        <f t="shared" si="263"/>
        <v>3.7962555959850518E-3</v>
      </c>
      <c r="AY107" s="5">
        <f t="shared" si="264"/>
        <v>3.0170418020708696E-3</v>
      </c>
      <c r="AZ107" s="5">
        <f t="shared" si="265"/>
        <v>1.1988841379740021E-3</v>
      </c>
      <c r="BA107" s="5">
        <f t="shared" si="266"/>
        <v>3.1760098590592967E-4</v>
      </c>
      <c r="BB107" s="5">
        <f t="shared" si="267"/>
        <v>6.310266963257997E-5</v>
      </c>
      <c r="BC107" s="5">
        <f t="shared" si="268"/>
        <v>1.0030061848581153E-5</v>
      </c>
      <c r="BD107" s="5">
        <f t="shared" si="269"/>
        <v>2.5309354258089346E-5</v>
      </c>
      <c r="BE107" s="5">
        <f t="shared" si="270"/>
        <v>4.6364545890390764E-5</v>
      </c>
      <c r="BF107" s="5">
        <f t="shared" si="271"/>
        <v>4.2467917073290712E-5</v>
      </c>
      <c r="BG107" s="5">
        <f t="shared" si="272"/>
        <v>2.593251583235693E-5</v>
      </c>
      <c r="BH107" s="5">
        <f t="shared" si="273"/>
        <v>1.1876530986347706E-5</v>
      </c>
      <c r="BI107" s="5">
        <f t="shared" si="274"/>
        <v>4.3513553156668743E-6</v>
      </c>
      <c r="BJ107" s="8">
        <f t="shared" si="275"/>
        <v>0.61702355754779303</v>
      </c>
      <c r="BK107" s="8">
        <f t="shared" si="276"/>
        <v>0.22574686721657075</v>
      </c>
      <c r="BL107" s="8">
        <f t="shared" si="277"/>
        <v>0.15134695638302195</v>
      </c>
      <c r="BM107" s="8">
        <f t="shared" si="278"/>
        <v>0.48539330327327562</v>
      </c>
      <c r="BN107" s="8">
        <f t="shared" si="279"/>
        <v>0.5117587726505568</v>
      </c>
    </row>
    <row r="108" spans="1:66" x14ac:dyDescent="0.25">
      <c r="A108" t="s">
        <v>21</v>
      </c>
      <c r="B108" t="s">
        <v>275</v>
      </c>
      <c r="C108" t="s">
        <v>272</v>
      </c>
      <c r="D108" s="11">
        <v>44443</v>
      </c>
      <c r="E108">
        <f>VLOOKUP(A108,home!$A$2:$E$405,3,FALSE)</f>
        <v>1.37575757575758</v>
      </c>
      <c r="F108">
        <f>VLOOKUP(B108,home!$B$2:$E$405,3,FALSE)</f>
        <v>0.77</v>
      </c>
      <c r="G108">
        <f>VLOOKUP(C108,away!$B$2:$E$405,4,FALSE)</f>
        <v>0.41</v>
      </c>
      <c r="H108">
        <f>VLOOKUP(A108,away!$A$2:$E$405,3,FALSE)</f>
        <v>1.3303030303030301</v>
      </c>
      <c r="I108">
        <f>VLOOKUP(C108,away!$B$2:$E$405,3,FALSE)</f>
        <v>1.27</v>
      </c>
      <c r="J108">
        <f>VLOOKUP(B108,home!$B$2:$E$405,4,FALSE)</f>
        <v>0.89</v>
      </c>
      <c r="K108" s="3">
        <f t="shared" si="224"/>
        <v>0.43432666666666797</v>
      </c>
      <c r="L108" s="3">
        <f t="shared" si="225"/>
        <v>1.5036415151515148</v>
      </c>
      <c r="M108" s="5">
        <f t="shared" si="226"/>
        <v>0.14399622690209768</v>
      </c>
      <c r="N108" s="5">
        <f t="shared" si="227"/>
        <v>6.2541401242965255E-2</v>
      </c>
      <c r="O108" s="5">
        <f t="shared" si="228"/>
        <v>0.21651870479517143</v>
      </c>
      <c r="P108" s="5">
        <f t="shared" si="229"/>
        <v>9.4039847324671105E-2</v>
      </c>
      <c r="Q108" s="5">
        <f t="shared" si="230"/>
        <v>1.3581699165259852E-2</v>
      </c>
      <c r="R108" s="5">
        <f t="shared" si="231"/>
        <v>0.16278325666842761</v>
      </c>
      <c r="S108" s="5">
        <f t="shared" si="232"/>
        <v>1.5353688556819099E-2</v>
      </c>
      <c r="T108" s="5">
        <f t="shared" si="233"/>
        <v>2.0422006711183386E-2</v>
      </c>
      <c r="U108" s="5">
        <f t="shared" si="234"/>
        <v>7.0701109257942804E-2</v>
      </c>
      <c r="V108" s="5">
        <f t="shared" si="235"/>
        <v>1.1141175623653986E-3</v>
      </c>
      <c r="W108" s="5">
        <f t="shared" si="236"/>
        <v>1.9662980420389266E-3</v>
      </c>
      <c r="X108" s="5">
        <f t="shared" si="237"/>
        <v>2.9566073671708683E-3</v>
      </c>
      <c r="Y108" s="5">
        <f t="shared" si="238"/>
        <v>2.2228387906404684E-3</v>
      </c>
      <c r="Z108" s="5">
        <f t="shared" si="239"/>
        <v>8.1589220899404152E-2</v>
      </c>
      <c r="AA108" s="5">
        <f t="shared" si="240"/>
        <v>3.5436374349168645E-2</v>
      </c>
      <c r="AB108" s="5">
        <f t="shared" si="241"/>
        <v>7.6954811749133161E-3</v>
      </c>
      <c r="AC108" s="5">
        <f t="shared" si="242"/>
        <v>4.5474909187121591E-5</v>
      </c>
      <c r="AD108" s="5">
        <f t="shared" si="243"/>
        <v>2.1350391856799064E-4</v>
      </c>
      <c r="AE108" s="5">
        <f t="shared" si="244"/>
        <v>3.2103335560635906E-4</v>
      </c>
      <c r="AF108" s="5">
        <f t="shared" si="245"/>
        <v>2.4135954061906041E-4</v>
      </c>
      <c r="AG108" s="5">
        <f t="shared" si="246"/>
        <v>1.2097274178423924E-4</v>
      </c>
      <c r="AH108" s="5">
        <f t="shared" si="247"/>
        <v>3.0670234933302912E-2</v>
      </c>
      <c r="AI108" s="5">
        <f t="shared" si="248"/>
        <v>1.332090090446505E-2</v>
      </c>
      <c r="AJ108" s="5">
        <f t="shared" si="249"/>
        <v>2.8928112434166535E-3</v>
      </c>
      <c r="AK108" s="5">
        <f t="shared" si="250"/>
        <v>4.1880835488300488E-4</v>
      </c>
      <c r="AL108" s="5">
        <f t="shared" si="251"/>
        <v>1.1879348810903885E-6</v>
      </c>
      <c r="AM108" s="5">
        <f t="shared" si="252"/>
        <v>1.8546089054381421E-5</v>
      </c>
      <c r="AN108" s="5">
        <f t="shared" si="253"/>
        <v>2.7886669445865001E-5</v>
      </c>
      <c r="AO108" s="5">
        <f t="shared" si="254"/>
        <v>2.0965776949054955E-5</v>
      </c>
      <c r="AP108" s="5">
        <f t="shared" si="255"/>
        <v>1.0508337539335236E-5</v>
      </c>
      <c r="AQ108" s="5">
        <f t="shared" si="256"/>
        <v>3.9501931448423916E-6</v>
      </c>
      <c r="AR108" s="5">
        <f t="shared" si="257"/>
        <v>9.2234077050329048E-3</v>
      </c>
      <c r="AS108" s="5">
        <f t="shared" si="258"/>
        <v>4.0059719238346031E-3</v>
      </c>
      <c r="AT108" s="5">
        <f t="shared" si="259"/>
        <v>8.6995021621967105E-4</v>
      </c>
      <c r="AU108" s="5">
        <f t="shared" si="260"/>
        <v>1.2594752585887896E-4</v>
      </c>
      <c r="AV108" s="5">
        <f t="shared" si="261"/>
        <v>1.3675592270300214E-5</v>
      </c>
      <c r="AW108" s="5">
        <f t="shared" si="262"/>
        <v>2.1550181721340209E-8</v>
      </c>
      <c r="AX108" s="5">
        <f t="shared" si="263"/>
        <v>1.3425101731154434E-6</v>
      </c>
      <c r="AY108" s="5">
        <f t="shared" si="264"/>
        <v>2.0186540308096277E-6</v>
      </c>
      <c r="AZ108" s="5">
        <f t="shared" si="265"/>
        <v>1.5176660027266509E-6</v>
      </c>
      <c r="BA108" s="5">
        <f t="shared" si="266"/>
        <v>7.6067520261128167E-7</v>
      </c>
      <c r="BB108" s="5">
        <f t="shared" si="267"/>
        <v>2.8594570354815316E-7</v>
      </c>
      <c r="BC108" s="5">
        <f t="shared" si="268"/>
        <v>8.5991966186842196E-8</v>
      </c>
      <c r="BD108" s="5">
        <f t="shared" si="269"/>
        <v>2.3114497894093059E-3</v>
      </c>
      <c r="BE108" s="5">
        <f t="shared" si="270"/>
        <v>1.0039242822015154E-3</v>
      </c>
      <c r="BF108" s="5">
        <f t="shared" si="271"/>
        <v>2.1801554353715572E-4</v>
      </c>
      <c r="BG108" s="5">
        <f t="shared" si="272"/>
        <v>3.1563321435338235E-5</v>
      </c>
      <c r="BH108" s="5">
        <f t="shared" si="273"/>
        <v>3.42719804698476E-6</v>
      </c>
      <c r="BI108" s="5">
        <f t="shared" si="274"/>
        <v>2.9770470075068112E-7</v>
      </c>
      <c r="BJ108" s="8">
        <f t="shared" si="275"/>
        <v>0.10467558938504888</v>
      </c>
      <c r="BK108" s="8">
        <f t="shared" si="276"/>
        <v>0.25455256184405228</v>
      </c>
      <c r="BL108" s="8">
        <f t="shared" si="277"/>
        <v>0.55824531248423914</v>
      </c>
      <c r="BM108" s="8">
        <f t="shared" si="278"/>
        <v>0.30559955141030209</v>
      </c>
      <c r="BN108" s="8">
        <f t="shared" si="279"/>
        <v>0.69346113609859295</v>
      </c>
    </row>
    <row r="109" spans="1:66" x14ac:dyDescent="0.25">
      <c r="A109" t="s">
        <v>27</v>
      </c>
      <c r="B109" t="s">
        <v>329</v>
      </c>
      <c r="C109" t="s">
        <v>298</v>
      </c>
      <c r="D109" s="11">
        <v>44443</v>
      </c>
      <c r="E109">
        <f>VLOOKUP(A109,home!$A$2:$E$405,3,FALSE)</f>
        <v>1.2700296735904999</v>
      </c>
      <c r="F109">
        <f>VLOOKUP(B109,home!$B$2:$E$405,3,FALSE)</f>
        <v>0.79</v>
      </c>
      <c r="G109">
        <f>VLOOKUP(C109,away!$B$2:$E$405,4,FALSE)</f>
        <v>0.74</v>
      </c>
      <c r="H109">
        <f>VLOOKUP(A109,away!$A$2:$E$405,3,FALSE)</f>
        <v>1.07418397626113</v>
      </c>
      <c r="I109">
        <f>VLOOKUP(C109,away!$B$2:$E$405,3,FALSE)</f>
        <v>1.39</v>
      </c>
      <c r="J109">
        <f>VLOOKUP(B109,home!$B$2:$E$405,4,FALSE)</f>
        <v>1.1499999999999999</v>
      </c>
      <c r="K109" s="3">
        <f t="shared" si="224"/>
        <v>0.74245934718100626</v>
      </c>
      <c r="L109" s="3">
        <f t="shared" si="225"/>
        <v>1.7170830860534161</v>
      </c>
      <c r="M109" s="5">
        <f t="shared" si="226"/>
        <v>8.5474052106511308E-2</v>
      </c>
      <c r="N109" s="5">
        <f t="shared" si="227"/>
        <v>6.3461008927915702E-2</v>
      </c>
      <c r="O109" s="5">
        <f t="shared" si="228"/>
        <v>0.14676604916853891</v>
      </c>
      <c r="P109" s="5">
        <f t="shared" si="229"/>
        <v>0.10896782505400888</v>
      </c>
      <c r="Q109" s="5">
        <f t="shared" si="230"/>
        <v>2.3558609630034151E-2</v>
      </c>
      <c r="R109" s="5">
        <f t="shared" si="231"/>
        <v>0.12600475031709113</v>
      </c>
      <c r="S109" s="5">
        <f t="shared" si="232"/>
        <v>3.4729799876003956E-2</v>
      </c>
      <c r="T109" s="5">
        <f t="shared" si="233"/>
        <v>4.045209012666677E-2</v>
      </c>
      <c r="U109" s="5">
        <f t="shared" si="234"/>
        <v>9.3553404662133188E-2</v>
      </c>
      <c r="V109" s="5">
        <f t="shared" si="235"/>
        <v>4.919531670439673E-3</v>
      </c>
      <c r="W109" s="5">
        <f t="shared" si="236"/>
        <v>5.8304366421357747E-3</v>
      </c>
      <c r="X109" s="5">
        <f t="shared" si="237"/>
        <v>1.0011344142517413E-2</v>
      </c>
      <c r="Y109" s="5">
        <f t="shared" si="238"/>
        <v>8.5951548478882967E-3</v>
      </c>
      <c r="Z109" s="5">
        <f t="shared" si="239"/>
        <v>7.2120208510620343E-2</v>
      </c>
      <c r="AA109" s="5">
        <f t="shared" si="240"/>
        <v>5.3546322929353234E-2</v>
      </c>
      <c r="AB109" s="5">
        <f t="shared" si="241"/>
        <v>1.9877983983035474E-2</v>
      </c>
      <c r="AC109" s="5">
        <f t="shared" si="242"/>
        <v>3.9198348299911205E-4</v>
      </c>
      <c r="AD109" s="5">
        <f t="shared" si="243"/>
        <v>1.0822155457750862E-3</v>
      </c>
      <c r="AE109" s="5">
        <f t="shared" si="244"/>
        <v>1.8582540091144669E-3</v>
      </c>
      <c r="AF109" s="5">
        <f t="shared" si="245"/>
        <v>1.5953882643207013E-3</v>
      </c>
      <c r="AG109" s="5">
        <f t="shared" si="246"/>
        <v>9.1313806811773094E-4</v>
      </c>
      <c r="AH109" s="5">
        <f t="shared" si="247"/>
        <v>3.0959097549057957E-2</v>
      </c>
      <c r="AI109" s="5">
        <f t="shared" si="248"/>
        <v>2.2985871355586666E-2</v>
      </c>
      <c r="AJ109" s="5">
        <f t="shared" si="249"/>
        <v>8.5330375205277323E-3</v>
      </c>
      <c r="AK109" s="5">
        <f t="shared" si="250"/>
        <v>2.1118111556540178E-3</v>
      </c>
      <c r="AL109" s="5">
        <f t="shared" si="251"/>
        <v>1.9989031312699132E-5</v>
      </c>
      <c r="AM109" s="5">
        <f t="shared" si="252"/>
        <v>1.6070020952506142E-4</v>
      </c>
      <c r="AN109" s="5">
        <f t="shared" si="253"/>
        <v>2.7593561170072305E-4</v>
      </c>
      <c r="AO109" s="5">
        <f t="shared" si="254"/>
        <v>2.3690218584555738E-4</v>
      </c>
      <c r="AP109" s="5">
        <f t="shared" si="255"/>
        <v>1.3559357878816319E-4</v>
      </c>
      <c r="AQ109" s="5">
        <f t="shared" si="256"/>
        <v>5.8206360178651577E-5</v>
      </c>
      <c r="AR109" s="5">
        <f t="shared" si="257"/>
        <v>1.0631868552193032E-2</v>
      </c>
      <c r="AS109" s="5">
        <f t="shared" si="258"/>
        <v>7.8937301845755092E-3</v>
      </c>
      <c r="AT109" s="5">
        <f t="shared" si="259"/>
        <v>2.9303868798314682E-3</v>
      </c>
      <c r="AU109" s="5">
        <f t="shared" si="260"/>
        <v>7.2523104326248594E-4</v>
      </c>
      <c r="AV109" s="5">
        <f t="shared" si="261"/>
        <v>1.3461364173401633E-4</v>
      </c>
      <c r="AW109" s="5">
        <f t="shared" si="262"/>
        <v>7.0786955982560941E-7</v>
      </c>
      <c r="AX109" s="5">
        <f t="shared" si="263"/>
        <v>1.9885562109304663E-5</v>
      </c>
      <c r="AY109" s="5">
        <f t="shared" si="264"/>
        <v>3.4145162354551731E-5</v>
      </c>
      <c r="AZ109" s="5">
        <f t="shared" si="265"/>
        <v>2.9315040374774311E-5</v>
      </c>
      <c r="BA109" s="5">
        <f t="shared" si="266"/>
        <v>1.6778786664832655E-5</v>
      </c>
      <c r="BB109" s="5">
        <f t="shared" si="267"/>
        <v>7.2026426966706919E-6</v>
      </c>
      <c r="BC109" s="5">
        <f t="shared" si="268"/>
        <v>2.4735071898678804E-6</v>
      </c>
      <c r="BD109" s="5">
        <f t="shared" si="269"/>
        <v>3.0426336106856482E-3</v>
      </c>
      <c r="BE109" s="5">
        <f t="shared" si="270"/>
        <v>2.2590317643006543E-3</v>
      </c>
      <c r="BF109" s="5">
        <f t="shared" si="271"/>
        <v>8.3861962449191042E-4</v>
      </c>
      <c r="BG109" s="5">
        <f t="shared" si="272"/>
        <v>2.0754699297781482E-4</v>
      </c>
      <c r="BH109" s="5">
        <f t="shared" si="273"/>
        <v>3.8523801228922311E-5</v>
      </c>
      <c r="BI109" s="5">
        <f t="shared" si="274"/>
        <v>5.7204712622713028E-6</v>
      </c>
      <c r="BJ109" s="8">
        <f t="shared" si="275"/>
        <v>0.15833477885191424</v>
      </c>
      <c r="BK109" s="8">
        <f t="shared" si="276"/>
        <v>0.2345373263836302</v>
      </c>
      <c r="BL109" s="8">
        <f t="shared" si="277"/>
        <v>0.53304623520752226</v>
      </c>
      <c r="BM109" s="8">
        <f t="shared" si="278"/>
        <v>0.44377281645679212</v>
      </c>
      <c r="BN109" s="8">
        <f t="shared" si="279"/>
        <v>0.55423229520410011</v>
      </c>
    </row>
    <row r="110" spans="1:66" x14ac:dyDescent="0.25">
      <c r="A110" t="s">
        <v>196</v>
      </c>
      <c r="B110" t="s">
        <v>198</v>
      </c>
      <c r="C110" t="s">
        <v>206</v>
      </c>
      <c r="D110" s="11">
        <v>44443</v>
      </c>
      <c r="E110">
        <f>VLOOKUP(A110,home!$A$2:$E$405,3,FALSE)</f>
        <v>1.6</v>
      </c>
      <c r="F110">
        <f>VLOOKUP(B110,home!$B$2:$E$405,3,FALSE)</f>
        <v>0.96</v>
      </c>
      <c r="G110">
        <f>VLOOKUP(C110,away!$B$2:$E$405,4,FALSE)</f>
        <v>1.46</v>
      </c>
      <c r="H110">
        <f>VLOOKUP(A110,away!$A$2:$E$405,3,FALSE)</f>
        <v>1.4115384615384601</v>
      </c>
      <c r="I110">
        <f>VLOOKUP(C110,away!$B$2:$E$405,3,FALSE)</f>
        <v>0.37</v>
      </c>
      <c r="J110">
        <f>VLOOKUP(B110,home!$B$2:$E$405,4,FALSE)</f>
        <v>0.38</v>
      </c>
      <c r="K110" s="3">
        <f t="shared" si="224"/>
        <v>2.2425600000000001</v>
      </c>
      <c r="L110" s="3">
        <f t="shared" si="225"/>
        <v>0.19846230769230749</v>
      </c>
      <c r="M110" s="5">
        <f t="shared" si="226"/>
        <v>8.7071791784017E-2</v>
      </c>
      <c r="N110" s="5">
        <f t="shared" si="227"/>
        <v>0.19526371738316517</v>
      </c>
      <c r="O110" s="5">
        <f t="shared" si="228"/>
        <v>1.7280468732360114E-2</v>
      </c>
      <c r="P110" s="5">
        <f t="shared" si="229"/>
        <v>3.8752487960441499E-2</v>
      </c>
      <c r="Q110" s="5">
        <f t="shared" si="230"/>
        <v>0.21894530102739551</v>
      </c>
      <c r="R110" s="5">
        <f t="shared" si="231"/>
        <v>1.7147608513144756E-3</v>
      </c>
      <c r="S110" s="5">
        <f t="shared" si="232"/>
        <v>4.3118307673318933E-3</v>
      </c>
      <c r="T110" s="5">
        <f t="shared" si="233"/>
        <v>4.345238970028386E-2</v>
      </c>
      <c r="U110" s="5">
        <f t="shared" si="234"/>
        <v>3.8454540947237903E-3</v>
      </c>
      <c r="V110" s="5">
        <f t="shared" si="235"/>
        <v>2.1322656278468879E-4</v>
      </c>
      <c r="W110" s="5">
        <f t="shared" si="236"/>
        <v>0.16366599142399871</v>
      </c>
      <c r="X110" s="5">
        <f t="shared" si="237"/>
        <v>3.2481530348756192E-2</v>
      </c>
      <c r="Y110" s="5">
        <f t="shared" si="238"/>
        <v>3.2231797351959372E-3</v>
      </c>
      <c r="Z110" s="5">
        <f t="shared" si="239"/>
        <v>1.1343846523076555E-4</v>
      </c>
      <c r="AA110" s="5">
        <f t="shared" si="240"/>
        <v>2.543925645879056E-4</v>
      </c>
      <c r="AB110" s="5">
        <f t="shared" si="241"/>
        <v>2.8524529482112687E-4</v>
      </c>
      <c r="AC110" s="5">
        <f t="shared" si="242"/>
        <v>5.9312117893305685E-6</v>
      </c>
      <c r="AD110" s="5">
        <f t="shared" si="243"/>
        <v>9.1757701431950611E-2</v>
      </c>
      <c r="AE110" s="5">
        <f t="shared" si="244"/>
        <v>1.8210445174726666E-2</v>
      </c>
      <c r="AF110" s="5">
        <f t="shared" si="245"/>
        <v>1.8070434867402496E-3</v>
      </c>
      <c r="AG110" s="5">
        <f t="shared" si="246"/>
        <v>1.1954334015960788E-4</v>
      </c>
      <c r="AH110" s="5">
        <f t="shared" si="247"/>
        <v>5.6283148976928282E-6</v>
      </c>
      <c r="AI110" s="5">
        <f t="shared" si="248"/>
        <v>1.262183385697003E-5</v>
      </c>
      <c r="AJ110" s="5">
        <f t="shared" si="249"/>
        <v>1.415260986714336E-5</v>
      </c>
      <c r="AK110" s="5">
        <f t="shared" si="250"/>
        <v>1.0579358927887005E-5</v>
      </c>
      <c r="AL110" s="5">
        <f t="shared" si="251"/>
        <v>1.0559066662002603E-7</v>
      </c>
      <c r="AM110" s="5">
        <f t="shared" si="252"/>
        <v>4.1154430184647026E-2</v>
      </c>
      <c r="AN110" s="5">
        <f t="shared" si="253"/>
        <v>8.1676031862070054E-3</v>
      </c>
      <c r="AO110" s="5">
        <f t="shared" si="254"/>
        <v>8.1048068832484269E-4</v>
      </c>
      <c r="AP110" s="5">
        <f t="shared" si="255"/>
        <v>5.361662258166604E-5</v>
      </c>
      <c r="AQ110" s="5">
        <f t="shared" si="256"/>
        <v>2.6602196620562315E-6</v>
      </c>
      <c r="AR110" s="5">
        <f t="shared" si="257"/>
        <v>2.2340167260302251E-7</v>
      </c>
      <c r="AS110" s="5">
        <f t="shared" si="258"/>
        <v>5.0099165491263412E-7</v>
      </c>
      <c r="AT110" s="5">
        <f t="shared" si="259"/>
        <v>5.617519228204386E-7</v>
      </c>
      <c r="AU110" s="5">
        <f t="shared" si="260"/>
        <v>4.1992079734673426E-7</v>
      </c>
      <c r="AV110" s="5">
        <f t="shared" si="261"/>
        <v>2.3542439582447305E-7</v>
      </c>
      <c r="AW110" s="5">
        <f t="shared" si="262"/>
        <v>1.305404601921794E-9</v>
      </c>
      <c r="AX110" s="5">
        <f t="shared" si="263"/>
        <v>1.5381879825813684E-2</v>
      </c>
      <c r="AY110" s="5">
        <f t="shared" si="264"/>
        <v>3.0527233668767328E-3</v>
      </c>
      <c r="AZ110" s="5">
        <f t="shared" si="265"/>
        <v>3.0292526206829345E-4</v>
      </c>
      <c r="BA110" s="5">
        <f t="shared" si="266"/>
        <v>2.0039748856123517E-5</v>
      </c>
      <c r="BB110" s="5">
        <f t="shared" si="267"/>
        <v>9.9428370089013793E-7</v>
      </c>
      <c r="BC110" s="5">
        <f t="shared" si="268"/>
        <v>3.9465567555900962E-8</v>
      </c>
      <c r="BD110" s="5">
        <f t="shared" si="269"/>
        <v>7.3894685811861977E-9</v>
      </c>
      <c r="BE110" s="5">
        <f t="shared" si="270"/>
        <v>1.6571326661424918E-8</v>
      </c>
      <c r="BF110" s="5">
        <f t="shared" si="271"/>
        <v>1.8581097158922539E-8</v>
      </c>
      <c r="BG110" s="5">
        <f t="shared" si="272"/>
        <v>1.3889741748237778E-8</v>
      </c>
      <c r="BH110" s="5">
        <f t="shared" si="273"/>
        <v>7.7871448137320257E-9</v>
      </c>
      <c r="BI110" s="5">
        <f t="shared" si="274"/>
        <v>3.4926278946965773E-9</v>
      </c>
      <c r="BJ110" s="8">
        <f t="shared" si="275"/>
        <v>0.83787423590667864</v>
      </c>
      <c r="BK110" s="8">
        <f t="shared" si="276"/>
        <v>0.13340809724390776</v>
      </c>
      <c r="BL110" s="8">
        <f t="shared" si="277"/>
        <v>2.3425312857207468E-2</v>
      </c>
      <c r="BM110" s="8">
        <f t="shared" si="278"/>
        <v>0.43273983467285859</v>
      </c>
      <c r="BN110" s="8">
        <f t="shared" si="279"/>
        <v>0.55902852773869383</v>
      </c>
    </row>
    <row r="111" spans="1:66" x14ac:dyDescent="0.25">
      <c r="A111" t="s">
        <v>32</v>
      </c>
      <c r="B111" t="s">
        <v>330</v>
      </c>
      <c r="C111" t="s">
        <v>209</v>
      </c>
      <c r="D111" s="11">
        <v>44443</v>
      </c>
      <c r="E111">
        <f>VLOOKUP(A111,home!$A$2:$E$405,3,FALSE)</f>
        <v>1.24691358024691</v>
      </c>
      <c r="F111">
        <f>VLOOKUP(B111,home!$B$2:$E$405,3,FALSE)</f>
        <v>1.1100000000000001</v>
      </c>
      <c r="G111">
        <f>VLOOKUP(C111,away!$B$2:$E$405,4,FALSE)</f>
        <v>0.8</v>
      </c>
      <c r="H111">
        <f>VLOOKUP(A111,away!$A$2:$E$405,3,FALSE)</f>
        <v>1.1358024691358</v>
      </c>
      <c r="I111">
        <f>VLOOKUP(C111,away!$B$2:$E$405,3,FALSE)</f>
        <v>0.86</v>
      </c>
      <c r="J111">
        <f>VLOOKUP(B111,home!$B$2:$E$405,4,FALSE)</f>
        <v>0.68</v>
      </c>
      <c r="K111" s="3">
        <f t="shared" si="224"/>
        <v>1.1072592592592563</v>
      </c>
      <c r="L111" s="3">
        <f t="shared" si="225"/>
        <v>0.66421728395061586</v>
      </c>
      <c r="M111" s="5">
        <f t="shared" si="226"/>
        <v>0.1700816703942635</v>
      </c>
      <c r="N111" s="5">
        <f t="shared" si="227"/>
        <v>0.18832450437432918</v>
      </c>
      <c r="O111" s="5">
        <f t="shared" si="228"/>
        <v>0.11297118515906156</v>
      </c>
      <c r="P111" s="5">
        <f t="shared" si="229"/>
        <v>0.12508839079686279</v>
      </c>
      <c r="Q111" s="5">
        <f t="shared" si="230"/>
        <v>0.10426202560694317</v>
      </c>
      <c r="R111" s="5">
        <f t="shared" si="231"/>
        <v>3.7518706885516999E-2</v>
      </c>
      <c r="S111" s="5">
        <f t="shared" si="232"/>
        <v>2.2999400046867746E-2</v>
      </c>
      <c r="T111" s="5">
        <f t="shared" si="233"/>
        <v>6.9252639467833346E-2</v>
      </c>
      <c r="U111" s="5">
        <f t="shared" si="234"/>
        <v>4.1542935594422709E-2</v>
      </c>
      <c r="V111" s="5">
        <f t="shared" si="235"/>
        <v>1.8794617475285382E-3</v>
      </c>
      <c r="W111" s="5">
        <f t="shared" si="236"/>
        <v>3.8481697747471177E-2</v>
      </c>
      <c r="X111" s="5">
        <f t="shared" si="237"/>
        <v>2.5560208759633836E-2</v>
      </c>
      <c r="Y111" s="5">
        <f t="shared" si="238"/>
        <v>8.4887662197673623E-3</v>
      </c>
      <c r="Z111" s="5">
        <f t="shared" si="239"/>
        <v>8.3068578616124558E-3</v>
      </c>
      <c r="AA111" s="5">
        <f t="shared" si="240"/>
        <v>9.1978452826209384E-3</v>
      </c>
      <c r="AB111" s="5">
        <f t="shared" si="241"/>
        <v>5.0921996772080539E-3</v>
      </c>
      <c r="AC111" s="5">
        <f t="shared" si="242"/>
        <v>8.6391895220699593E-5</v>
      </c>
      <c r="AD111" s="5">
        <f t="shared" si="243"/>
        <v>1.065230403572588E-2</v>
      </c>
      <c r="AE111" s="5">
        <f t="shared" si="244"/>
        <v>7.0754444544260274E-3</v>
      </c>
      <c r="AF111" s="5">
        <f t="shared" si="245"/>
        <v>2.3498162491311517E-3</v>
      </c>
      <c r="AG111" s="5">
        <f t="shared" si="246"/>
        <v>5.2026285559363908E-4</v>
      </c>
      <c r="AH111" s="5">
        <f t="shared" si="247"/>
        <v>1.3793896417510115E-3</v>
      </c>
      <c r="AI111" s="5">
        <f t="shared" si="248"/>
        <v>1.5273419529551158E-3</v>
      </c>
      <c r="AJ111" s="5">
        <f t="shared" si="249"/>
        <v>8.4558175973233388E-4</v>
      </c>
      <c r="AK111" s="5">
        <f t="shared" si="250"/>
        <v>3.1209274430812087E-4</v>
      </c>
      <c r="AL111" s="5">
        <f t="shared" si="251"/>
        <v>2.5415138800078432E-6</v>
      </c>
      <c r="AM111" s="5">
        <f t="shared" si="252"/>
        <v>2.3589724552004446E-3</v>
      </c>
      <c r="AN111" s="5">
        <f t="shared" si="253"/>
        <v>1.5668702771075549E-3</v>
      </c>
      <c r="AO111" s="5">
        <f t="shared" si="254"/>
        <v>5.2037115988166449E-4</v>
      </c>
      <c r="AP111" s="5">
        <f t="shared" si="255"/>
        <v>1.1521317282094361E-4</v>
      </c>
      <c r="AQ111" s="5">
        <f t="shared" si="256"/>
        <v>1.9131645181615019E-5</v>
      </c>
      <c r="AR111" s="5">
        <f t="shared" si="257"/>
        <v>1.83242888270694E-4</v>
      </c>
      <c r="AS111" s="5">
        <f t="shared" si="258"/>
        <v>2.028973847311353E-4</v>
      </c>
      <c r="AT111" s="5">
        <f t="shared" si="259"/>
        <v>1.1233000396151863E-4</v>
      </c>
      <c r="AU111" s="5">
        <f t="shared" si="260"/>
        <v>4.1459478993006822E-5</v>
      </c>
      <c r="AV111" s="5">
        <f t="shared" si="261"/>
        <v>1.1476597999767856E-5</v>
      </c>
      <c r="AW111" s="5">
        <f t="shared" si="262"/>
        <v>5.1921768704333008E-8</v>
      </c>
      <c r="AX111" s="5">
        <f t="shared" si="263"/>
        <v>4.3533234889303867E-4</v>
      </c>
      <c r="AY111" s="5">
        <f t="shared" si="264"/>
        <v>2.89155270397576E-4</v>
      </c>
      <c r="AZ111" s="5">
        <f t="shared" si="265"/>
        <v>9.6030964171741918E-5</v>
      </c>
      <c r="BA111" s="5">
        <f t="shared" si="266"/>
        <v>2.1261808732437774E-5</v>
      </c>
      <c r="BB111" s="5">
        <f t="shared" si="267"/>
        <v>3.5306152120343254E-6</v>
      </c>
      <c r="BC111" s="5">
        <f t="shared" si="268"/>
        <v>4.6901912936243356E-7</v>
      </c>
      <c r="BD111" s="5">
        <f t="shared" si="269"/>
        <v>2.0285515591737747E-5</v>
      </c>
      <c r="BE111" s="5">
        <f t="shared" si="270"/>
        <v>2.2461324967799632E-5</v>
      </c>
      <c r="BF111" s="5">
        <f t="shared" si="271"/>
        <v>1.2435255022913633E-5</v>
      </c>
      <c r="BG111" s="5">
        <f t="shared" si="272"/>
        <v>4.5896837551237658E-6</v>
      </c>
      <c r="BH111" s="5">
        <f t="shared" si="273"/>
        <v>1.2704924587331455E-6</v>
      </c>
      <c r="BI111" s="5">
        <f t="shared" si="274"/>
        <v>2.8135290775026676E-7</v>
      </c>
      <c r="BJ111" s="8">
        <f t="shared" si="275"/>
        <v>0.46039400850758322</v>
      </c>
      <c r="BK111" s="8">
        <f t="shared" si="276"/>
        <v>0.32042701166502091</v>
      </c>
      <c r="BL111" s="8">
        <f t="shared" si="277"/>
        <v>0.21100000867623711</v>
      </c>
      <c r="BM111" s="8">
        <f t="shared" si="278"/>
        <v>0.26159230014484747</v>
      </c>
      <c r="BN111" s="8">
        <f t="shared" si="279"/>
        <v>0.73824648321697717</v>
      </c>
    </row>
    <row r="112" spans="1:66" x14ac:dyDescent="0.25">
      <c r="A112" t="s">
        <v>37</v>
      </c>
      <c r="B112" t="s">
        <v>225</v>
      </c>
      <c r="C112" t="s">
        <v>224</v>
      </c>
      <c r="D112" s="11">
        <v>44443</v>
      </c>
      <c r="E112">
        <f>VLOOKUP(A112,home!$A$2:$E$405,3,FALSE)</f>
        <v>1.58536585365854</v>
      </c>
      <c r="F112">
        <f>VLOOKUP(B112,home!$B$2:$E$405,3,FALSE)</f>
        <v>1.99</v>
      </c>
      <c r="G112">
        <f>VLOOKUP(C112,away!$B$2:$E$405,4,FALSE)</f>
        <v>1.58</v>
      </c>
      <c r="H112">
        <f>VLOOKUP(A112,away!$A$2:$E$405,3,FALSE)</f>
        <v>1.27642276422764</v>
      </c>
      <c r="I112">
        <f>VLOOKUP(C112,away!$B$2:$E$405,3,FALSE)</f>
        <v>0.57999999999999996</v>
      </c>
      <c r="J112">
        <f>VLOOKUP(B112,home!$B$2:$E$405,4,FALSE)</f>
        <v>0.96</v>
      </c>
      <c r="K112" s="3">
        <f t="shared" si="224"/>
        <v>4.9847073170731813</v>
      </c>
      <c r="L112" s="3">
        <f t="shared" si="225"/>
        <v>0.71071219512194983</v>
      </c>
      <c r="M112" s="5">
        <f t="shared" si="226"/>
        <v>3.3613267657295149E-3</v>
      </c>
      <c r="N112" s="5">
        <f t="shared" si="227"/>
        <v>1.6755230124205846E-2</v>
      </c>
      <c r="O112" s="5">
        <f t="shared" si="228"/>
        <v>2.3889359241937875E-3</v>
      </c>
      <c r="P112" s="5">
        <f t="shared" si="229"/>
        <v>1.1908146381347757E-2</v>
      </c>
      <c r="Q112" s="5">
        <f t="shared" si="230"/>
        <v>4.1759959099686932E-2</v>
      </c>
      <c r="R112" s="5">
        <f t="shared" si="231"/>
        <v>8.4892294734472513E-4</v>
      </c>
      <c r="S112" s="5">
        <f t="shared" si="232"/>
        <v>1.0546724561664986E-2</v>
      </c>
      <c r="T112" s="5">
        <f t="shared" si="233"/>
        <v>2.9679312199941344E-2</v>
      </c>
      <c r="U112" s="5">
        <f t="shared" si="234"/>
        <v>4.2316324272605827E-3</v>
      </c>
      <c r="V112" s="5">
        <f t="shared" si="235"/>
        <v>4.1515332974578836E-3</v>
      </c>
      <c r="W112" s="5">
        <f t="shared" si="236"/>
        <v>6.9387057894962079E-2</v>
      </c>
      <c r="X112" s="5">
        <f t="shared" si="237"/>
        <v>4.931422822958232E-2</v>
      </c>
      <c r="Y112" s="5">
        <f t="shared" si="238"/>
        <v>1.7524111697895636E-2</v>
      </c>
      <c r="Z112" s="5">
        <f t="shared" si="239"/>
        <v>2.0111329713225508E-4</v>
      </c>
      <c r="AA112" s="5">
        <f t="shared" si="240"/>
        <v>1.0024909237758648E-3</v>
      </c>
      <c r="AB112" s="5">
        <f t="shared" si="241"/>
        <v>2.4985619215225031E-3</v>
      </c>
      <c r="AC112" s="5">
        <f t="shared" si="242"/>
        <v>9.1922531002498308E-4</v>
      </c>
      <c r="AD112" s="5">
        <f t="shared" si="243"/>
        <v>8.6468543799799485E-2</v>
      </c>
      <c r="AE112" s="5">
        <f t="shared" si="244"/>
        <v>6.1454248572953951E-2</v>
      </c>
      <c r="AF112" s="5">
        <f t="shared" si="245"/>
        <v>2.1838141951427022E-2</v>
      </c>
      <c r="AG112" s="5">
        <f t="shared" si="246"/>
        <v>5.1735446012278153E-3</v>
      </c>
      <c r="AH112" s="5">
        <f t="shared" si="247"/>
        <v>3.5733418218269476E-5</v>
      </c>
      <c r="AI112" s="5">
        <f t="shared" si="248"/>
        <v>1.78120631256644E-4</v>
      </c>
      <c r="AJ112" s="5">
        <f t="shared" si="249"/>
        <v>4.4393960697334362E-4</v>
      </c>
      <c r="AK112" s="5">
        <f t="shared" si="250"/>
        <v>7.3763633573953953E-4</v>
      </c>
      <c r="AL112" s="5">
        <f t="shared" si="251"/>
        <v>1.3026129635262143E-4</v>
      </c>
      <c r="AM112" s="5">
        <f t="shared" si="252"/>
        <v>8.6204076595104664E-2</v>
      </c>
      <c r="AN112" s="5">
        <f t="shared" si="253"/>
        <v>6.1266288505367528E-2</v>
      </c>
      <c r="AO112" s="5">
        <f t="shared" si="254"/>
        <v>2.1771349195312213E-2</v>
      </c>
      <c r="AP112" s="5">
        <f t="shared" si="255"/>
        <v>5.1577211257889484E-3</v>
      </c>
      <c r="AQ112" s="5">
        <f t="shared" si="256"/>
        <v>9.1641382578407917E-4</v>
      </c>
      <c r="AR112" s="5">
        <f t="shared" si="257"/>
        <v>5.0792352202233955E-6</v>
      </c>
      <c r="AS112" s="5">
        <f t="shared" si="258"/>
        <v>2.5318500967383374E-5</v>
      </c>
      <c r="AT112" s="5">
        <f t="shared" si="259"/>
        <v>6.3102658514720163E-5</v>
      </c>
      <c r="AU112" s="5">
        <f t="shared" si="260"/>
        <v>1.0484942787503197E-4</v>
      </c>
      <c r="AV112" s="5">
        <f t="shared" si="261"/>
        <v>1.3066092757990216E-4</v>
      </c>
      <c r="AW112" s="5">
        <f t="shared" si="262"/>
        <v>1.281876913576485E-5</v>
      </c>
      <c r="AX112" s="5">
        <f t="shared" si="263"/>
        <v>7.1617015227525865E-2</v>
      </c>
      <c r="AY112" s="5">
        <f t="shared" si="264"/>
        <v>5.0899086100437009E-2</v>
      </c>
      <c r="AZ112" s="5">
        <f t="shared" si="265"/>
        <v>1.8087300606071353E-2</v>
      </c>
      <c r="BA112" s="5">
        <f t="shared" si="266"/>
        <v>4.2849550391905163E-3</v>
      </c>
      <c r="BB112" s="5">
        <f t="shared" si="267"/>
        <v>7.6134245047548789E-4</v>
      </c>
      <c r="BC112" s="5">
        <f t="shared" si="268"/>
        <v>1.0821907284339169E-4</v>
      </c>
      <c r="BD112" s="5">
        <f t="shared" si="269"/>
        <v>6.0164573548428154E-7</v>
      </c>
      <c r="BE112" s="5">
        <f t="shared" si="270"/>
        <v>2.9990278999543746E-6</v>
      </c>
      <c r="BF112" s="5">
        <f t="shared" si="271"/>
        <v>7.4746381585045929E-6</v>
      </c>
      <c r="BG112" s="5">
        <f t="shared" si="272"/>
        <v>1.2419627840390753E-5</v>
      </c>
      <c r="BH112" s="5">
        <f t="shared" si="273"/>
        <v>1.5477052442830393E-5</v>
      </c>
      <c r="BI112" s="5">
        <f t="shared" si="274"/>
        <v>1.5429715311700403E-5</v>
      </c>
      <c r="BJ112" s="8">
        <f t="shared" si="275"/>
        <v>0.72042814591558346</v>
      </c>
      <c r="BK112" s="8">
        <f t="shared" si="276"/>
        <v>8.1916303713014754E-2</v>
      </c>
      <c r="BL112" s="8">
        <f t="shared" si="277"/>
        <v>1.2749386593831385E-2</v>
      </c>
      <c r="BM112" s="8">
        <f t="shared" si="278"/>
        <v>0.68738616094575189</v>
      </c>
      <c r="BN112" s="8">
        <f t="shared" si="279"/>
        <v>7.7022521242508565E-2</v>
      </c>
    </row>
    <row r="113" spans="1:66" x14ac:dyDescent="0.25">
      <c r="A113" t="s">
        <v>340</v>
      </c>
      <c r="B113" t="s">
        <v>390</v>
      </c>
      <c r="C113" t="s">
        <v>378</v>
      </c>
      <c r="D113" s="11">
        <v>44443</v>
      </c>
      <c r="E113">
        <f>VLOOKUP(A113,home!$A$2:$E$405,3,FALSE)</f>
        <v>1.3409090909090899</v>
      </c>
      <c r="F113">
        <f>VLOOKUP(B113,home!$B$2:$E$405,3,FALSE)</f>
        <v>0.75</v>
      </c>
      <c r="G113">
        <f>VLOOKUP(C113,away!$B$2:$E$405,4,FALSE)</f>
        <v>1.27</v>
      </c>
      <c r="H113">
        <f>VLOOKUP(A113,away!$A$2:$E$405,3,FALSE)</f>
        <v>1.13961038961039</v>
      </c>
      <c r="I113">
        <f>VLOOKUP(C113,away!$B$2:$E$405,3,FALSE)</f>
        <v>0.56999999999999995</v>
      </c>
      <c r="J113">
        <f>VLOOKUP(B113,home!$B$2:$E$405,4,FALSE)</f>
        <v>1.1100000000000001</v>
      </c>
      <c r="K113" s="3">
        <f t="shared" si="224"/>
        <v>1.2772159090909081</v>
      </c>
      <c r="L113" s="3">
        <f t="shared" si="225"/>
        <v>0.72103149350649376</v>
      </c>
      <c r="M113" s="5">
        <f t="shared" si="226"/>
        <v>0.13557267947174012</v>
      </c>
      <c r="N113" s="5">
        <f t="shared" si="227"/>
        <v>0.17315558305938886</v>
      </c>
      <c r="O113" s="5">
        <f t="shared" si="228"/>
        <v>9.7752171558185955E-2</v>
      </c>
      <c r="P113" s="5">
        <f t="shared" si="229"/>
        <v>0.12485062866229887</v>
      </c>
      <c r="Q113" s="5">
        <f t="shared" si="230"/>
        <v>0.11057853271568183</v>
      </c>
      <c r="R113" s="5">
        <f t="shared" si="231"/>
        <v>3.5241197126050901E-2</v>
      </c>
      <c r="S113" s="5">
        <f t="shared" si="232"/>
        <v>2.8744138454201738E-2</v>
      </c>
      <c r="T113" s="5">
        <f t="shared" si="233"/>
        <v>7.9730604593744744E-2</v>
      </c>
      <c r="U113" s="5">
        <f t="shared" si="234"/>
        <v>4.5010617624800998E-2</v>
      </c>
      <c r="V113" s="5">
        <f t="shared" si="235"/>
        <v>2.9412053047419393E-3</v>
      </c>
      <c r="W113" s="5">
        <f t="shared" si="236"/>
        <v>4.7077553729466079E-2</v>
      </c>
      <c r="X113" s="5">
        <f t="shared" si="237"/>
        <v>3.3944398876189129E-2</v>
      </c>
      <c r="Y113" s="5">
        <f t="shared" si="238"/>
        <v>1.2237490308939397E-2</v>
      </c>
      <c r="Z113" s="5">
        <f t="shared" si="239"/>
        <v>8.4700043322510805E-3</v>
      </c>
      <c r="AA113" s="5">
        <f t="shared" si="240"/>
        <v>1.0818024283219993E-2</v>
      </c>
      <c r="AB113" s="5">
        <f t="shared" si="241"/>
        <v>6.9084763597301729E-3</v>
      </c>
      <c r="AC113" s="5">
        <f t="shared" si="242"/>
        <v>1.6928711814981866E-4</v>
      </c>
      <c r="AD113" s="5">
        <f t="shared" si="243"/>
        <v>1.5032050146089023E-2</v>
      </c>
      <c r="AE113" s="5">
        <f t="shared" si="244"/>
        <v>1.0838581567299076E-2</v>
      </c>
      <c r="AF113" s="5">
        <f t="shared" si="245"/>
        <v>3.9074793274808022E-3</v>
      </c>
      <c r="AG113" s="5">
        <f t="shared" si="246"/>
        <v>9.3913855177974435E-4</v>
      </c>
      <c r="AH113" s="5">
        <f t="shared" si="247"/>
        <v>1.526784968422367E-3</v>
      </c>
      <c r="AI113" s="5">
        <f t="shared" si="248"/>
        <v>1.9500340514299066E-3</v>
      </c>
      <c r="AJ113" s="5">
        <f t="shared" si="249"/>
        <v>1.2453072568776378E-3</v>
      </c>
      <c r="AK113" s="5">
        <f t="shared" si="250"/>
        <v>5.3017541339682559E-4</v>
      </c>
      <c r="AL113" s="5">
        <f t="shared" si="251"/>
        <v>6.235947598819689E-6</v>
      </c>
      <c r="AM113" s="5">
        <f t="shared" si="252"/>
        <v>3.8398347185674415E-3</v>
      </c>
      <c r="AN113" s="5">
        <f t="shared" si="253"/>
        <v>2.7686417619467692E-3</v>
      </c>
      <c r="AO113" s="5">
        <f t="shared" si="254"/>
        <v>9.9813895230046459E-4</v>
      </c>
      <c r="AP113" s="5">
        <f t="shared" si="255"/>
        <v>2.3989653983473699E-4</v>
      </c>
      <c r="AQ113" s="5">
        <f t="shared" si="256"/>
        <v>4.3243240101020113E-5</v>
      </c>
      <c r="AR113" s="5">
        <f t="shared" si="257"/>
        <v>2.2017200920896891E-4</v>
      </c>
      <c r="AS113" s="5">
        <f t="shared" si="258"/>
        <v>2.8120719289820496E-4</v>
      </c>
      <c r="AT113" s="5">
        <f t="shared" si="259"/>
        <v>1.7958115026019166E-4</v>
      </c>
      <c r="AU113" s="5">
        <f t="shared" si="260"/>
        <v>7.6454634028387202E-5</v>
      </c>
      <c r="AV113" s="5">
        <f t="shared" si="261"/>
        <v>2.4412268726194809E-5</v>
      </c>
      <c r="AW113" s="5">
        <f t="shared" si="262"/>
        <v>1.5952123758174546E-7</v>
      </c>
      <c r="AX113" s="5">
        <f t="shared" si="263"/>
        <v>8.1738299847232366E-4</v>
      </c>
      <c r="AY113" s="5">
        <f t="shared" si="264"/>
        <v>5.8935888415531559E-4</v>
      </c>
      <c r="AZ113" s="5">
        <f t="shared" si="265"/>
        <v>2.1247315822691391E-4</v>
      </c>
      <c r="BA113" s="5">
        <f t="shared" si="266"/>
        <v>5.1066612868797773E-5</v>
      </c>
      <c r="BB113" s="5">
        <f t="shared" si="267"/>
        <v>9.2051590362767956E-6</v>
      </c>
      <c r="BC113" s="5">
        <f t="shared" si="268"/>
        <v>1.3274419135782915E-6</v>
      </c>
      <c r="BD113" s="5">
        <f t="shared" si="269"/>
        <v>2.6458492104711374E-5</v>
      </c>
      <c r="BE113" s="5">
        <f t="shared" si="270"/>
        <v>3.3793207046693544E-5</v>
      </c>
      <c r="BF113" s="5">
        <f t="shared" si="271"/>
        <v>2.1580610829619998E-5</v>
      </c>
      <c r="BG113" s="5">
        <f t="shared" si="272"/>
        <v>9.1876998264967308E-6</v>
      </c>
      <c r="BH113" s="5">
        <f t="shared" si="273"/>
        <v>2.93366909658835E-6</v>
      </c>
      <c r="BI113" s="5">
        <f t="shared" si="274"/>
        <v>7.4938576843419853E-7</v>
      </c>
      <c r="BJ113" s="8">
        <f t="shared" si="275"/>
        <v>0.49701198234348226</v>
      </c>
      <c r="BK113" s="8">
        <f t="shared" si="276"/>
        <v>0.29287353384288667</v>
      </c>
      <c r="BL113" s="8">
        <f t="shared" si="277"/>
        <v>0.20185931896190928</v>
      </c>
      <c r="BM113" s="8">
        <f t="shared" si="278"/>
        <v>0.32247484752426497</v>
      </c>
      <c r="BN113" s="8">
        <f t="shared" si="279"/>
        <v>0.67715079259334654</v>
      </c>
    </row>
    <row r="114" spans="1:66" x14ac:dyDescent="0.25">
      <c r="A114" t="s">
        <v>342</v>
      </c>
      <c r="B114" t="s">
        <v>426</v>
      </c>
      <c r="C114" t="s">
        <v>420</v>
      </c>
      <c r="D114" s="11">
        <v>44443</v>
      </c>
      <c r="E114">
        <f>VLOOKUP(A114,home!$A$2:$E$405,3,FALSE)</f>
        <v>1.1770833333333299</v>
      </c>
      <c r="F114">
        <f>VLOOKUP(B114,home!$B$2:$E$405,3,FALSE)</f>
        <v>1.05</v>
      </c>
      <c r="G114">
        <f>VLOOKUP(C114,away!$B$2:$E$405,4,FALSE)</f>
        <v>0.75</v>
      </c>
      <c r="H114">
        <f>VLOOKUP(A114,away!$A$2:$E$405,3,FALSE)</f>
        <v>0.859375</v>
      </c>
      <c r="I114">
        <f>VLOOKUP(C114,away!$B$2:$E$405,3,FALSE)</f>
        <v>0.75</v>
      </c>
      <c r="J114">
        <f>VLOOKUP(B114,home!$B$2:$E$405,4,FALSE)</f>
        <v>0.62</v>
      </c>
      <c r="K114" s="3">
        <f t="shared" si="224"/>
        <v>0.92695312499999738</v>
      </c>
      <c r="L114" s="3">
        <f t="shared" si="225"/>
        <v>0.39960937499999999</v>
      </c>
      <c r="M114" s="5">
        <f t="shared" si="226"/>
        <v>0.26538796626292666</v>
      </c>
      <c r="N114" s="5">
        <f t="shared" si="227"/>
        <v>0.24600220466481373</v>
      </c>
      <c r="O114" s="5">
        <f t="shared" si="228"/>
        <v>0.10605151933084919</v>
      </c>
      <c r="P114" s="5">
        <f t="shared" si="229"/>
        <v>9.8304787254728285E-2</v>
      </c>
      <c r="Q114" s="5">
        <f t="shared" si="230"/>
        <v>0.114016256185469</v>
      </c>
      <c r="R114" s="5">
        <f t="shared" si="231"/>
        <v>2.1189590678800531E-2</v>
      </c>
      <c r="S114" s="5">
        <f t="shared" si="232"/>
        <v>9.1034941535585532E-3</v>
      </c>
      <c r="T114" s="5">
        <f t="shared" si="233"/>
        <v>4.5561964874115145E-2</v>
      </c>
      <c r="U114" s="5">
        <f t="shared" si="234"/>
        <v>1.9641757297184967E-2</v>
      </c>
      <c r="V114" s="5">
        <f t="shared" si="235"/>
        <v>3.7467873863731319E-4</v>
      </c>
      <c r="W114" s="5">
        <f t="shared" si="236"/>
        <v>3.5229241657306926E-2</v>
      </c>
      <c r="X114" s="5">
        <f t="shared" si="237"/>
        <v>1.4077935240400383E-2</v>
      </c>
      <c r="Y114" s="5">
        <f t="shared" si="238"/>
        <v>2.8128374513534359E-3</v>
      </c>
      <c r="Z114" s="5">
        <f t="shared" si="239"/>
        <v>2.8225196958871026E-3</v>
      </c>
      <c r="AA114" s="5">
        <f t="shared" si="240"/>
        <v>2.6163434524765919E-3</v>
      </c>
      <c r="AB114" s="5">
        <f t="shared" si="241"/>
        <v>1.2126138696732292E-3</v>
      </c>
      <c r="AC114" s="5">
        <f t="shared" si="242"/>
        <v>8.6742614523165451E-6</v>
      </c>
      <c r="AD114" s="5">
        <f t="shared" si="243"/>
        <v>8.1639639114051855E-3</v>
      </c>
      <c r="AE114" s="5">
        <f t="shared" si="244"/>
        <v>3.2623965161591812E-3</v>
      </c>
      <c r="AF114" s="5">
        <f t="shared" si="245"/>
        <v>6.5184211641227383E-4</v>
      </c>
      <c r="AG114" s="5">
        <f t="shared" si="246"/>
        <v>8.6827406912728678E-5</v>
      </c>
      <c r="AH114" s="5">
        <f t="shared" si="247"/>
        <v>2.8197633289965871E-4</v>
      </c>
      <c r="AI114" s="5">
        <f t="shared" si="248"/>
        <v>2.6137884295737821E-4</v>
      </c>
      <c r="AJ114" s="5">
        <f t="shared" si="249"/>
        <v>1.2114296764411264E-4</v>
      </c>
      <c r="AK114" s="5">
        <f t="shared" si="250"/>
        <v>3.7431284143161265E-5</v>
      </c>
      <c r="AL114" s="5">
        <f t="shared" si="251"/>
        <v>1.2852450526216495E-7</v>
      </c>
      <c r="AM114" s="5">
        <f t="shared" si="252"/>
        <v>1.513522372012848E-3</v>
      </c>
      <c r="AN114" s="5">
        <f t="shared" si="253"/>
        <v>6.0481772912857155E-4</v>
      </c>
      <c r="AO114" s="5">
        <f t="shared" si="254"/>
        <v>1.208454173629939E-4</v>
      </c>
      <c r="AP114" s="5">
        <f t="shared" si="255"/>
        <v>1.6096987234680049E-5</v>
      </c>
      <c r="AQ114" s="5">
        <f t="shared" si="256"/>
        <v>1.6081267520583679E-6</v>
      </c>
      <c r="AR114" s="5">
        <f t="shared" si="257"/>
        <v>2.2536077230964929E-5</v>
      </c>
      <c r="AS114" s="5">
        <f t="shared" si="258"/>
        <v>2.0889887214484228E-5</v>
      </c>
      <c r="AT114" s="5">
        <f t="shared" si="259"/>
        <v>9.681973117181822E-6</v>
      </c>
      <c r="AU114" s="5">
        <f t="shared" si="260"/>
        <v>2.9915784123792187E-6</v>
      </c>
      <c r="AV114" s="5">
        <f t="shared" si="261"/>
        <v>6.9326323950936194E-7</v>
      </c>
      <c r="AW114" s="5">
        <f t="shared" si="262"/>
        <v>1.322442753939395E-9</v>
      </c>
      <c r="AX114" s="5">
        <f t="shared" si="263"/>
        <v>2.3382738208245293E-4</v>
      </c>
      <c r="AY114" s="5">
        <f t="shared" si="264"/>
        <v>9.3439614011855192E-5</v>
      </c>
      <c r="AZ114" s="5">
        <f t="shared" si="265"/>
        <v>1.8669672877759347E-5</v>
      </c>
      <c r="BA114" s="5">
        <f t="shared" si="266"/>
        <v>2.4868587700452883E-6</v>
      </c>
      <c r="BB114" s="5">
        <f t="shared" si="267"/>
        <v>2.4844301970276657E-7</v>
      </c>
      <c r="BC114" s="5">
        <f t="shared" si="268"/>
        <v>1.9856031965307062E-8</v>
      </c>
      <c r="BD114" s="5">
        <f t="shared" si="269"/>
        <v>1.5009379562029363E-6</v>
      </c>
      <c r="BE114" s="5">
        <f t="shared" si="270"/>
        <v>1.3912991289334209E-6</v>
      </c>
      <c r="BF114" s="5">
        <f t="shared" si="271"/>
        <v>6.4483453768730432E-7</v>
      </c>
      <c r="BG114" s="5">
        <f t="shared" si="272"/>
        <v>1.9924379660572513E-7</v>
      </c>
      <c r="BH114" s="5">
        <f t="shared" si="273"/>
        <v>4.6172414975135197E-8</v>
      </c>
      <c r="BI114" s="5">
        <f t="shared" si="274"/>
        <v>8.5599328699996518E-9</v>
      </c>
      <c r="BJ114" s="8">
        <f t="shared" si="275"/>
        <v>0.47247105248363297</v>
      </c>
      <c r="BK114" s="8">
        <f t="shared" si="276"/>
        <v>0.37327316880982025</v>
      </c>
      <c r="BL114" s="8">
        <f t="shared" si="277"/>
        <v>0.15147433788361064</v>
      </c>
      <c r="BM114" s="8">
        <f t="shared" si="278"/>
        <v>0.14899531620379439</v>
      </c>
      <c r="BN114" s="8">
        <f t="shared" si="279"/>
        <v>0.85095232437758739</v>
      </c>
    </row>
    <row r="115" spans="1:66" x14ac:dyDescent="0.25">
      <c r="A115" t="s">
        <v>10</v>
      </c>
      <c r="B115" t="s">
        <v>242</v>
      </c>
      <c r="C115" t="s">
        <v>247</v>
      </c>
      <c r="D115" s="11">
        <v>44473</v>
      </c>
      <c r="E115">
        <f>VLOOKUP(A115,home!$A$2:$E$405,3,FALSE)</f>
        <v>1.5424836601307199</v>
      </c>
      <c r="F115">
        <f>VLOOKUP(B115,home!$B$2:$E$405,3,FALSE)</f>
        <v>0.95</v>
      </c>
      <c r="G115">
        <f>VLOOKUP(C115,away!$B$2:$E$405,4,FALSE)</f>
        <v>1.37</v>
      </c>
      <c r="H115">
        <f>VLOOKUP(A115,away!$A$2:$E$405,3,FALSE)</f>
        <v>1.44444444444444</v>
      </c>
      <c r="I115">
        <f>VLOOKUP(C115,away!$B$2:$E$405,3,FALSE)</f>
        <v>1.1399999999999999</v>
      </c>
      <c r="J115">
        <f>VLOOKUP(B115,home!$B$2:$E$405,4,FALSE)</f>
        <v>1.06</v>
      </c>
      <c r="K115" s="3">
        <f t="shared" si="224"/>
        <v>2.0075424836601319</v>
      </c>
      <c r="L115" s="3">
        <f t="shared" si="225"/>
        <v>1.7454666666666612</v>
      </c>
      <c r="M115" s="5">
        <f t="shared" si="226"/>
        <v>2.3447083793086257E-2</v>
      </c>
      <c r="N115" s="5">
        <f t="shared" si="227"/>
        <v>4.7071016832559605E-2</v>
      </c>
      <c r="O115" s="5">
        <f t="shared" si="228"/>
        <v>4.0926103191372153E-2</v>
      </c>
      <c r="P115" s="5">
        <f t="shared" si="229"/>
        <v>8.2160890847338103E-2</v>
      </c>
      <c r="Q115" s="5">
        <f t="shared" si="230"/>
        <v>4.7248533020222305E-2</v>
      </c>
      <c r="R115" s="5">
        <f t="shared" si="231"/>
        <v>3.5717574458550089E-2</v>
      </c>
      <c r="S115" s="5">
        <f t="shared" si="232"/>
        <v>7.1974963330180511E-2</v>
      </c>
      <c r="T115" s="5">
        <f t="shared" si="233"/>
        <v>8.2470739435697091E-2</v>
      </c>
      <c r="U115" s="5">
        <f t="shared" si="234"/>
        <v>7.1704548138833341E-2</v>
      </c>
      <c r="V115" s="5">
        <f t="shared" si="235"/>
        <v>2.8023040013074617E-2</v>
      </c>
      <c r="W115" s="5">
        <f t="shared" si="236"/>
        <v>3.1617812442904944E-2</v>
      </c>
      <c r="X115" s="5">
        <f t="shared" si="237"/>
        <v>5.5187837692008961E-2</v>
      </c>
      <c r="Y115" s="5">
        <f t="shared" si="238"/>
        <v>4.8164265548405819E-2</v>
      </c>
      <c r="Z115" s="5">
        <f t="shared" si="239"/>
        <v>2.0781278543861241E-2</v>
      </c>
      <c r="AA115" s="5">
        <f t="shared" si="240"/>
        <v>4.1719299541576202E-2</v>
      </c>
      <c r="AB115" s="5">
        <f t="shared" si="241"/>
        <v>4.187663310912846E-2</v>
      </c>
      <c r="AC115" s="5">
        <f t="shared" si="242"/>
        <v>6.1372182571903392E-3</v>
      </c>
      <c r="AD115" s="5">
        <f t="shared" si="243"/>
        <v>1.5868525429882398E-2</v>
      </c>
      <c r="AE115" s="5">
        <f t="shared" si="244"/>
        <v>2.7697982187011975E-2</v>
      </c>
      <c r="AF115" s="5">
        <f t="shared" si="245"/>
        <v>2.4172952320678183E-2</v>
      </c>
      <c r="AG115" s="5">
        <f t="shared" si="246"/>
        <v>1.4064360836888765E-2</v>
      </c>
      <c r="AH115" s="5">
        <f t="shared" si="247"/>
        <v>9.0682572472562187E-3</v>
      </c>
      <c r="AI115" s="5">
        <f t="shared" si="248"/>
        <v>1.8204911676625739E-2</v>
      </c>
      <c r="AJ115" s="5">
        <f t="shared" si="249"/>
        <v>1.8273566801053291E-2</v>
      </c>
      <c r="AK115" s="5">
        <f t="shared" si="250"/>
        <v>1.2228320560371949E-2</v>
      </c>
      <c r="AL115" s="5">
        <f t="shared" si="251"/>
        <v>8.6021668841221007E-4</v>
      </c>
      <c r="AM115" s="5">
        <f t="shared" si="252"/>
        <v>6.3713477907060218E-3</v>
      </c>
      <c r="AN115" s="5">
        <f t="shared" si="253"/>
        <v>1.1120975190417633E-2</v>
      </c>
      <c r="AO115" s="5">
        <f t="shared" si="254"/>
        <v>9.7056457478504558E-3</v>
      </c>
      <c r="AP115" s="5">
        <f t="shared" si="255"/>
        <v>5.6469603771159985E-3</v>
      </c>
      <c r="AQ115" s="5">
        <f t="shared" si="256"/>
        <v>2.4641452765608424E-3</v>
      </c>
      <c r="AR115" s="5">
        <f t="shared" si="257"/>
        <v>3.1656681499688199E-3</v>
      </c>
      <c r="AS115" s="5">
        <f t="shared" si="258"/>
        <v>6.3552133002321796E-3</v>
      </c>
      <c r="AT115" s="5">
        <f t="shared" si="259"/>
        <v>6.3791803464690088E-3</v>
      </c>
      <c r="AU115" s="5">
        <f t="shared" si="260"/>
        <v>4.2688251854887636E-3</v>
      </c>
      <c r="AV115" s="5">
        <f t="shared" si="261"/>
        <v>2.1424619787967585E-3</v>
      </c>
      <c r="AW115" s="5">
        <f t="shared" si="262"/>
        <v>8.3730111013414877E-5</v>
      </c>
      <c r="AX115" s="5">
        <f t="shared" si="263"/>
        <v>2.1317918946694085E-3</v>
      </c>
      <c r="AY115" s="5">
        <f t="shared" si="264"/>
        <v>3.7209716924156179E-3</v>
      </c>
      <c r="AZ115" s="5">
        <f t="shared" si="265"/>
        <v>3.2474160283608479E-3</v>
      </c>
      <c r="BA115" s="5">
        <f t="shared" si="266"/>
        <v>1.8894188101009663E-3</v>
      </c>
      <c r="BB115" s="5">
        <f t="shared" si="267"/>
        <v>8.2447938810105545E-4</v>
      </c>
      <c r="BC115" s="5">
        <f t="shared" si="268"/>
        <v>2.8782025785682345E-4</v>
      </c>
      <c r="BD115" s="5">
        <f t="shared" si="269"/>
        <v>9.2092803891648343E-4</v>
      </c>
      <c r="BE115" s="5">
        <f t="shared" si="270"/>
        <v>1.8488021625186516E-3</v>
      </c>
      <c r="BF115" s="5">
        <f t="shared" si="271"/>
        <v>1.8557744425694589E-3</v>
      </c>
      <c r="BG115" s="5">
        <f t="shared" si="272"/>
        <v>1.2418486778496291E-3</v>
      </c>
      <c r="BH115" s="5">
        <f t="shared" si="273"/>
        <v>6.2326599476507382E-4</v>
      </c>
      <c r="BI115" s="5">
        <f t="shared" si="274"/>
        <v>2.5024659262231605E-4</v>
      </c>
      <c r="BJ115" s="8">
        <f t="shared" si="275"/>
        <v>0.44097499820041575</v>
      </c>
      <c r="BK115" s="8">
        <f t="shared" si="276"/>
        <v>0.21632438462169767</v>
      </c>
      <c r="BL115" s="8">
        <f t="shared" si="277"/>
        <v>0.31877142959496457</v>
      </c>
      <c r="BM115" s="8">
        <f t="shared" si="278"/>
        <v>0.71664364723640839</v>
      </c>
      <c r="BN115" s="8">
        <f t="shared" si="279"/>
        <v>0.27657120214312853</v>
      </c>
    </row>
    <row r="116" spans="1:66" x14ac:dyDescent="0.25">
      <c r="A116" t="s">
        <v>10</v>
      </c>
      <c r="B116" t="s">
        <v>50</v>
      </c>
      <c r="C116" t="s">
        <v>48</v>
      </c>
      <c r="D116" s="11">
        <v>44473</v>
      </c>
      <c r="E116">
        <f>VLOOKUP(A116,home!$A$2:$E$405,3,FALSE)</f>
        <v>1.5424836601307199</v>
      </c>
      <c r="F116">
        <f>VLOOKUP(B116,home!$B$2:$E$405,3,FALSE)</f>
        <v>1.1100000000000001</v>
      </c>
      <c r="G116">
        <f>VLOOKUP(C116,away!$B$2:$E$405,4,FALSE)</f>
        <v>1.18</v>
      </c>
      <c r="H116">
        <f>VLOOKUP(A116,away!$A$2:$E$405,3,FALSE)</f>
        <v>1.44444444444444</v>
      </c>
      <c r="I116">
        <f>VLOOKUP(C116,away!$B$2:$E$405,3,FALSE)</f>
        <v>1.1399999999999999</v>
      </c>
      <c r="J116">
        <f>VLOOKUP(B116,home!$B$2:$E$405,4,FALSE)</f>
        <v>1.22</v>
      </c>
      <c r="K116" s="3">
        <f t="shared" si="224"/>
        <v>2.020345098039217</v>
      </c>
      <c r="L116" s="3">
        <f t="shared" si="225"/>
        <v>2.008933333333327</v>
      </c>
      <c r="M116" s="5">
        <f t="shared" si="226"/>
        <v>1.7787159980843938E-2</v>
      </c>
      <c r="N116" s="5">
        <f t="shared" si="227"/>
        <v>3.5936201475337368E-2</v>
      </c>
      <c r="O116" s="5">
        <f t="shared" si="228"/>
        <v>3.573321859084997E-2</v>
      </c>
      <c r="P116" s="5">
        <f t="shared" si="229"/>
        <v>7.219343301718753E-2</v>
      </c>
      <c r="Q116" s="5">
        <f t="shared" si="230"/>
        <v>3.6301764246423777E-2</v>
      </c>
      <c r="R116" s="5">
        <f t="shared" si="231"/>
        <v>3.5892826967222326E-2</v>
      </c>
      <c r="S116" s="5">
        <f t="shared" si="232"/>
        <v>7.3253568535113903E-2</v>
      </c>
      <c r="T116" s="5">
        <f t="shared" si="233"/>
        <v>7.2927824253448723E-2</v>
      </c>
      <c r="U116" s="5">
        <f t="shared" si="234"/>
        <v>7.2515897017997419E-2</v>
      </c>
      <c r="V116" s="5">
        <f t="shared" si="235"/>
        <v>3.3035231900146754E-2</v>
      </c>
      <c r="W116" s="5">
        <f t="shared" si="236"/>
        <v>2.4447363815145867E-2</v>
      </c>
      <c r="X116" s="5">
        <f t="shared" si="237"/>
        <v>4.9113124080373556E-2</v>
      </c>
      <c r="Y116" s="5">
        <f t="shared" si="238"/>
        <v>4.933249603459907E-2</v>
      </c>
      <c r="Z116" s="5">
        <f t="shared" si="239"/>
        <v>2.4035432174006093E-2</v>
      </c>
      <c r="AA116" s="5">
        <f t="shared" si="240"/>
        <v>4.8559867572007274E-2</v>
      </c>
      <c r="AB116" s="5">
        <f t="shared" si="241"/>
        <v>4.9053845205269238E-2</v>
      </c>
      <c r="AC116" s="5">
        <f t="shared" si="242"/>
        <v>8.3800857049374858E-3</v>
      </c>
      <c r="AD116" s="5">
        <f t="shared" si="243"/>
        <v>1.2348027910977822E-2</v>
      </c>
      <c r="AE116" s="5">
        <f t="shared" si="244"/>
        <v>2.4806364871293639E-2</v>
      </c>
      <c r="AF116" s="5">
        <f t="shared" si="245"/>
        <v>2.491716663438534E-2</v>
      </c>
      <c r="AG116" s="5">
        <f t="shared" si="246"/>
        <v>1.6685642208012566E-2</v>
      </c>
      <c r="AH116" s="5">
        <f t="shared" si="247"/>
        <v>1.2071395218858288E-2</v>
      </c>
      <c r="AI116" s="5">
        <f t="shared" si="248"/>
        <v>2.4388384156914376E-2</v>
      </c>
      <c r="AJ116" s="5">
        <f t="shared" si="249"/>
        <v>2.4636476190259642E-2</v>
      </c>
      <c r="AK116" s="5">
        <f t="shared" si="250"/>
        <v>1.6591394634650317E-2</v>
      </c>
      <c r="AL116" s="5">
        <f t="shared" si="251"/>
        <v>1.3605030969963551E-3</v>
      </c>
      <c r="AM116" s="5">
        <f t="shared" si="252"/>
        <v>4.989455532079092E-3</v>
      </c>
      <c r="AN116" s="5">
        <f t="shared" si="253"/>
        <v>1.0023483533578062E-2</v>
      </c>
      <c r="AO116" s="5">
        <f t="shared" si="254"/>
        <v>1.0068255093361346E-2</v>
      </c>
      <c r="AP116" s="5">
        <f t="shared" si="255"/>
        <v>6.7421510885188858E-3</v>
      </c>
      <c r="AQ116" s="5">
        <f t="shared" si="256"/>
        <v>3.3861330150237912E-3</v>
      </c>
      <c r="AR116" s="5">
        <f t="shared" si="257"/>
        <v>4.8501256470009947E-3</v>
      </c>
      <c r="AS116" s="5">
        <f t="shared" si="258"/>
        <v>9.798927575792744E-3</v>
      </c>
      <c r="AT116" s="5">
        <f t="shared" si="259"/>
        <v>9.8986076468970917E-3</v>
      </c>
      <c r="AU116" s="5">
        <f t="shared" si="260"/>
        <v>6.66620114560735E-3</v>
      </c>
      <c r="AV116" s="5">
        <f t="shared" si="261"/>
        <v>3.3670067017678058E-3</v>
      </c>
      <c r="AW116" s="5">
        <f t="shared" si="262"/>
        <v>1.5338684588655371E-4</v>
      </c>
      <c r="AX116" s="5">
        <f t="shared" si="263"/>
        <v>1.6800703376867762E-3</v>
      </c>
      <c r="AY116" s="5">
        <f t="shared" si="264"/>
        <v>3.3751493037235442E-3</v>
      </c>
      <c r="AZ116" s="5">
        <f t="shared" si="265"/>
        <v>3.3902249706134991E-3</v>
      </c>
      <c r="BA116" s="5">
        <f t="shared" si="266"/>
        <v>2.2702453169881525E-3</v>
      </c>
      <c r="BB116" s="5">
        <f t="shared" si="267"/>
        <v>1.1401928730353462E-3</v>
      </c>
      <c r="BC116" s="5">
        <f t="shared" si="268"/>
        <v>4.5811429381396033E-4</v>
      </c>
      <c r="BD116" s="5">
        <f t="shared" si="269"/>
        <v>1.623929847185861E-3</v>
      </c>
      <c r="BE116" s="5">
        <f t="shared" si="270"/>
        <v>3.2808987063215281E-3</v>
      </c>
      <c r="BF116" s="5">
        <f t="shared" si="271"/>
        <v>3.314273809239955E-3</v>
      </c>
      <c r="BG116" s="5">
        <f t="shared" si="272"/>
        <v>2.2319922813525688E-3</v>
      </c>
      <c r="BH116" s="5">
        <f t="shared" si="273"/>
        <v>1.1273486661230081E-3</v>
      </c>
      <c r="BI116" s="5">
        <f t="shared" si="274"/>
        <v>4.5552667027653359E-4</v>
      </c>
      <c r="BJ116" s="8">
        <f t="shared" si="275"/>
        <v>0.39433945088842021</v>
      </c>
      <c r="BK116" s="8">
        <f t="shared" si="276"/>
        <v>0.2093851315389495</v>
      </c>
      <c r="BL116" s="8">
        <f t="shared" si="277"/>
        <v>0.36605814425159428</v>
      </c>
      <c r="BM116" s="8">
        <f t="shared" si="278"/>
        <v>0.75675179211726795</v>
      </c>
      <c r="BN116" s="8">
        <f t="shared" si="279"/>
        <v>0.23384460427786491</v>
      </c>
    </row>
    <row r="117" spans="1:66" x14ac:dyDescent="0.25">
      <c r="A117" t="s">
        <v>10</v>
      </c>
      <c r="B117" t="s">
        <v>240</v>
      </c>
      <c r="C117" t="s">
        <v>49</v>
      </c>
      <c r="D117" s="11">
        <v>44473</v>
      </c>
      <c r="E117">
        <f>VLOOKUP(A117,home!$A$2:$E$405,3,FALSE)</f>
        <v>1.5424836601307199</v>
      </c>
      <c r="F117">
        <f>VLOOKUP(B117,home!$B$2:$E$405,3,FALSE)</f>
        <v>1.1100000000000001</v>
      </c>
      <c r="G117">
        <f>VLOOKUP(C117,away!$B$2:$E$405,4,FALSE)</f>
        <v>1.26</v>
      </c>
      <c r="H117">
        <f>VLOOKUP(A117,away!$A$2:$E$405,3,FALSE)</f>
        <v>1.44444444444444</v>
      </c>
      <c r="I117">
        <f>VLOOKUP(C117,away!$B$2:$E$405,3,FALSE)</f>
        <v>1.07</v>
      </c>
      <c r="J117">
        <f>VLOOKUP(B117,home!$B$2:$E$405,4,FALSE)</f>
        <v>0.86</v>
      </c>
      <c r="K117" s="3">
        <f t="shared" si="224"/>
        <v>2.1573176470588251</v>
      </c>
      <c r="L117" s="3">
        <f t="shared" si="225"/>
        <v>1.3291777777777738</v>
      </c>
      <c r="M117" s="5">
        <f t="shared" si="226"/>
        <v>3.0607952295866572E-2</v>
      </c>
      <c r="N117" s="5">
        <f t="shared" si="227"/>
        <v>6.6031075628207633E-2</v>
      </c>
      <c r="O117" s="5">
        <f t="shared" si="228"/>
        <v>4.0683410014948046E-2</v>
      </c>
      <c r="P117" s="5">
        <f t="shared" si="229"/>
        <v>8.7767038367777162E-2</v>
      </c>
      <c r="Q117" s="5">
        <f t="shared" si="230"/>
        <v>7.1225002353504138E-2</v>
      </c>
      <c r="R117" s="5">
        <f t="shared" si="231"/>
        <v>2.7037742258045335E-2</v>
      </c>
      <c r="S117" s="5">
        <f t="shared" si="232"/>
        <v>6.2917088910347668E-2</v>
      </c>
      <c r="T117" s="5">
        <f t="shared" si="233"/>
        <v>9.467069035044734E-2</v>
      </c>
      <c r="U117" s="5">
        <f t="shared" si="234"/>
        <v>5.832899850990933E-2</v>
      </c>
      <c r="V117" s="5">
        <f t="shared" si="235"/>
        <v>2.0045794718841558E-2</v>
      </c>
      <c r="W117" s="5">
        <f t="shared" si="236"/>
        <v>5.1218318163006933E-2</v>
      </c>
      <c r="X117" s="5">
        <f t="shared" si="237"/>
        <v>6.8078250317420555E-2</v>
      </c>
      <c r="Y117" s="5">
        <f t="shared" si="238"/>
        <v>4.5244048735954043E-2</v>
      </c>
      <c r="Z117" s="5">
        <f t="shared" si="239"/>
        <v>1.19793220568923E-2</v>
      </c>
      <c r="AA117" s="5">
        <f t="shared" si="240"/>
        <v>2.5843202873134782E-2</v>
      </c>
      <c r="AB117" s="5">
        <f t="shared" si="241"/>
        <v>2.7875998807367505E-2</v>
      </c>
      <c r="AC117" s="5">
        <f t="shared" si="242"/>
        <v>3.5925304990893333E-3</v>
      </c>
      <c r="AD117" s="5">
        <f t="shared" si="243"/>
        <v>2.7623545406432103E-2</v>
      </c>
      <c r="AE117" s="5">
        <f t="shared" si="244"/>
        <v>3.6716602697664857E-2</v>
      </c>
      <c r="AF117" s="5">
        <f t="shared" si="245"/>
        <v>2.4401446190615798E-2</v>
      </c>
      <c r="AG117" s="5">
        <f t="shared" si="246"/>
        <v>1.0811286674068873E-2</v>
      </c>
      <c r="AH117" s="5">
        <f t="shared" si="247"/>
        <v>3.9806621677160965E-3</v>
      </c>
      <c r="AI117" s="5">
        <f t="shared" si="248"/>
        <v>8.5875527413933721E-3</v>
      </c>
      <c r="AJ117" s="5">
        <f t="shared" si="249"/>
        <v>9.2630395370281587E-3</v>
      </c>
      <c r="AK117" s="5">
        <f t="shared" si="250"/>
        <v>6.6611062195448181E-3</v>
      </c>
      <c r="AL117" s="5">
        <f t="shared" si="251"/>
        <v>4.1205730994760227E-4</v>
      </c>
      <c r="AM117" s="5">
        <f t="shared" si="252"/>
        <v>1.1918552395925349E-2</v>
      </c>
      <c r="AN117" s="5">
        <f t="shared" si="253"/>
        <v>1.5841874987944017E-2</v>
      </c>
      <c r="AO117" s="5">
        <f t="shared" si="254"/>
        <v>1.0528334096154364E-2</v>
      </c>
      <c r="AP117" s="5">
        <f t="shared" si="255"/>
        <v>4.6646759058761407E-3</v>
      </c>
      <c r="AQ117" s="5">
        <f t="shared" si="256"/>
        <v>1.550045888656494E-3</v>
      </c>
      <c r="AR117" s="5">
        <f t="shared" si="257"/>
        <v>1.0582015388337866E-3</v>
      </c>
      <c r="AS117" s="5">
        <f t="shared" si="258"/>
        <v>2.2828768538709324E-3</v>
      </c>
      <c r="AT117" s="5">
        <f t="shared" si="259"/>
        <v>2.4624452614589471E-3</v>
      </c>
      <c r="AU117" s="5">
        <f t="shared" si="260"/>
        <v>1.7707588724872564E-3</v>
      </c>
      <c r="AV117" s="5">
        <f t="shared" si="261"/>
        <v>9.550223410756865E-4</v>
      </c>
      <c r="AW117" s="5">
        <f t="shared" si="262"/>
        <v>3.2821036345855155E-5</v>
      </c>
      <c r="AX117" s="5">
        <f t="shared" si="263"/>
        <v>4.2853505685208262E-3</v>
      </c>
      <c r="AY117" s="5">
        <f t="shared" si="264"/>
        <v>5.6959927456652314E-3</v>
      </c>
      <c r="AZ117" s="5">
        <f t="shared" si="265"/>
        <v>3.7854934899608167E-3</v>
      </c>
      <c r="BA117" s="5">
        <f t="shared" si="266"/>
        <v>1.6771979415927821E-3</v>
      </c>
      <c r="BB117" s="5">
        <f t="shared" si="267"/>
        <v>5.5732355822493793E-4</v>
      </c>
      <c r="BC117" s="5">
        <f t="shared" si="268"/>
        <v>1.4815641772492484E-4</v>
      </c>
      <c r="BD117" s="5">
        <f t="shared" si="269"/>
        <v>2.3442299497135186E-4</v>
      </c>
      <c r="BE117" s="5">
        <f t="shared" si="270"/>
        <v>5.0572486392807961E-4</v>
      </c>
      <c r="BF117" s="5">
        <f t="shared" si="271"/>
        <v>5.4550458675423476E-4</v>
      </c>
      <c r="BG117" s="5">
        <f t="shared" si="272"/>
        <v>3.9227555718548079E-4</v>
      </c>
      <c r="BH117" s="5">
        <f t="shared" si="273"/>
        <v>2.1156574550651775E-4</v>
      </c>
      <c r="BI117" s="5">
        <f t="shared" si="274"/>
        <v>9.1282903258873443E-5</v>
      </c>
      <c r="BJ117" s="8">
        <f t="shared" si="275"/>
        <v>0.55667326451356824</v>
      </c>
      <c r="BK117" s="8">
        <f t="shared" si="276"/>
        <v>0.21103845484753511</v>
      </c>
      <c r="BL117" s="8">
        <f t="shared" si="277"/>
        <v>0.21877179464841862</v>
      </c>
      <c r="BM117" s="8">
        <f t="shared" si="278"/>
        <v>0.66944744343874585</v>
      </c>
      <c r="BN117" s="8">
        <f t="shared" si="279"/>
        <v>0.32335222091834892</v>
      </c>
    </row>
    <row r="118" spans="1:66" x14ac:dyDescent="0.25">
      <c r="A118" t="s">
        <v>13</v>
      </c>
      <c r="B118" t="s">
        <v>248</v>
      </c>
      <c r="C118" t="s">
        <v>14</v>
      </c>
      <c r="D118" s="11">
        <v>44473</v>
      </c>
      <c r="E118">
        <f>VLOOKUP(A118,home!$A$2:$E$405,3,FALSE)</f>
        <v>1.62692307692308</v>
      </c>
      <c r="F118">
        <f>VLOOKUP(B118,home!$B$2:$E$405,3,FALSE)</f>
        <v>2.2400000000000002</v>
      </c>
      <c r="G118">
        <f>VLOOKUP(C118,away!$B$2:$E$405,4,FALSE)</f>
        <v>0.83</v>
      </c>
      <c r="H118">
        <f>VLOOKUP(A118,away!$A$2:$E$405,3,FALSE)</f>
        <v>1.37307692307692</v>
      </c>
      <c r="I118">
        <f>VLOOKUP(C118,away!$B$2:$E$405,3,FALSE)</f>
        <v>0.75</v>
      </c>
      <c r="J118">
        <f>VLOOKUP(B118,home!$B$2:$E$405,4,FALSE)</f>
        <v>0.99</v>
      </c>
      <c r="K118" s="3">
        <f t="shared" si="224"/>
        <v>3.0247753846153906</v>
      </c>
      <c r="L118" s="3">
        <f t="shared" si="225"/>
        <v>1.019509615384613</v>
      </c>
      <c r="M118" s="5">
        <f t="shared" si="226"/>
        <v>1.7522228571389385E-2</v>
      </c>
      <c r="N118" s="5">
        <f t="shared" si="227"/>
        <v>5.3000805666343104E-2</v>
      </c>
      <c r="O118" s="5">
        <f t="shared" si="228"/>
        <v>1.7864080511498466E-2</v>
      </c>
      <c r="P118" s="5">
        <f t="shared" si="229"/>
        <v>5.4034830999968073E-2</v>
      </c>
      <c r="Q118" s="5">
        <f t="shared" si="230"/>
        <v>8.0157766172169298E-2</v>
      </c>
      <c r="R118" s="5">
        <f t="shared" si="231"/>
        <v>9.1063009257387802E-3</v>
      </c>
      <c r="S118" s="5">
        <f t="shared" si="232"/>
        <v>4.1657985302773565E-2</v>
      </c>
      <c r="T118" s="5">
        <f t="shared" si="233"/>
        <v>8.1721613360278056E-2</v>
      </c>
      <c r="U118" s="5">
        <f t="shared" si="234"/>
        <v>2.7544514885075005E-2</v>
      </c>
      <c r="V118" s="5">
        <f t="shared" si="235"/>
        <v>1.4273819784354552E-2</v>
      </c>
      <c r="W118" s="5">
        <f t="shared" si="236"/>
        <v>8.0819746001111303E-2</v>
      </c>
      <c r="X118" s="5">
        <f t="shared" si="237"/>
        <v>8.2396508161075091E-2</v>
      </c>
      <c r="Y118" s="5">
        <f t="shared" si="238"/>
        <v>4.2002016172166395E-2</v>
      </c>
      <c r="Z118" s="5">
        <f t="shared" si="239"/>
        <v>3.0946537847921633E-3</v>
      </c>
      <c r="AA118" s="5">
        <f t="shared" si="240"/>
        <v>9.3606325921461887E-3</v>
      </c>
      <c r="AB118" s="5">
        <f t="shared" si="241"/>
        <v>1.415690552457618E-2</v>
      </c>
      <c r="AC118" s="5">
        <f t="shared" si="242"/>
        <v>2.7510892686581721E-3</v>
      </c>
      <c r="AD118" s="5">
        <f t="shared" si="243"/>
        <v>6.1115394573757406E-2</v>
      </c>
      <c r="AE118" s="5">
        <f t="shared" si="244"/>
        <v>6.2307732415970277E-2</v>
      </c>
      <c r="AF118" s="5">
        <f t="shared" si="245"/>
        <v>3.1761666155446622E-2</v>
      </c>
      <c r="AG118" s="5">
        <f t="shared" si="246"/>
        <v>1.0793774682037953E-2</v>
      </c>
      <c r="AH118" s="5">
        <f t="shared" si="247"/>
        <v>7.8875732247049883E-4</v>
      </c>
      <c r="AI118" s="5">
        <f t="shared" si="248"/>
        <v>2.3858137334439086E-3</v>
      </c>
      <c r="AJ118" s="5">
        <f t="shared" si="249"/>
        <v>3.6082753265992413E-3</v>
      </c>
      <c r="AK118" s="5">
        <f t="shared" si="250"/>
        <v>3.6380741296041475E-3</v>
      </c>
      <c r="AL118" s="5">
        <f t="shared" si="251"/>
        <v>3.3935099771611511E-4</v>
      </c>
      <c r="AM118" s="5">
        <f t="shared" si="252"/>
        <v>3.6972068225551671E-2</v>
      </c>
      <c r="AN118" s="5">
        <f t="shared" si="253"/>
        <v>3.7693379056605858E-2</v>
      </c>
      <c r="AO118" s="5">
        <f t="shared" si="254"/>
        <v>1.9214381192273332E-2</v>
      </c>
      <c r="AP118" s="5">
        <f t="shared" si="255"/>
        <v>6.5297487930626417E-3</v>
      </c>
      <c r="AQ118" s="5">
        <f t="shared" si="256"/>
        <v>1.6642854201433588E-3</v>
      </c>
      <c r="AR118" s="5">
        <f t="shared" si="257"/>
        <v>1.6082913489273915E-4</v>
      </c>
      <c r="AS118" s="5">
        <f t="shared" si="258"/>
        <v>4.864720083525456E-4</v>
      </c>
      <c r="AT118" s="5">
        <f t="shared" si="259"/>
        <v>7.3573427808459662E-4</v>
      </c>
      <c r="AU118" s="5">
        <f t="shared" si="260"/>
        <v>7.4181031132268733E-4</v>
      </c>
      <c r="AV118" s="5">
        <f t="shared" si="261"/>
        <v>5.6095239243568614E-4</v>
      </c>
      <c r="AW118" s="5">
        <f t="shared" si="262"/>
        <v>2.90690665297143E-5</v>
      </c>
      <c r="AX118" s="5">
        <f t="shared" si="263"/>
        <v>1.8638700314494931E-2</v>
      </c>
      <c r="AY118" s="5">
        <f t="shared" si="264"/>
        <v>1.9002334188899791E-2</v>
      </c>
      <c r="AZ118" s="5">
        <f t="shared" si="265"/>
        <v>9.6865312101675535E-3</v>
      </c>
      <c r="BA118" s="5">
        <f t="shared" si="266"/>
        <v>3.2918372361629908E-3</v>
      </c>
      <c r="BB118" s="5">
        <f t="shared" si="267"/>
        <v>8.3901492863731962E-4</v>
      </c>
      <c r="BC118" s="5">
        <f t="shared" si="268"/>
        <v>1.7107675743939651E-4</v>
      </c>
      <c r="BD118" s="5">
        <f t="shared" si="269"/>
        <v>2.732780824285608E-5</v>
      </c>
      <c r="BE118" s="5">
        <f t="shared" si="270"/>
        <v>8.2660481688480632E-5</v>
      </c>
      <c r="BF118" s="5">
        <f t="shared" si="271"/>
        <v>1.2501469514588376E-4</v>
      </c>
      <c r="BG118" s="5">
        <f t="shared" si="272"/>
        <v>1.2604712419748878E-4</v>
      </c>
      <c r="BH118" s="5">
        <f t="shared" si="273"/>
        <v>9.5316059643530762E-5</v>
      </c>
      <c r="BI118" s="5">
        <f t="shared" si="274"/>
        <v>5.7661934193656842E-5</v>
      </c>
      <c r="BJ118" s="8">
        <f t="shared" si="275"/>
        <v>0.73978038068379448</v>
      </c>
      <c r="BK118" s="8">
        <f t="shared" si="276"/>
        <v>0.14958163911375966</v>
      </c>
      <c r="BL118" s="8">
        <f t="shared" si="277"/>
        <v>9.1653181179352547E-2</v>
      </c>
      <c r="BM118" s="8">
        <f t="shared" si="278"/>
        <v>0.7334505767922217</v>
      </c>
      <c r="BN118" s="8">
        <f t="shared" si="279"/>
        <v>0.2316860128471071</v>
      </c>
    </row>
    <row r="119" spans="1:66" x14ac:dyDescent="0.25">
      <c r="A119" t="s">
        <v>13</v>
      </c>
      <c r="B119" t="s">
        <v>250</v>
      </c>
      <c r="C119" t="s">
        <v>59</v>
      </c>
      <c r="D119" s="11">
        <v>44473</v>
      </c>
      <c r="E119">
        <f>VLOOKUP(A119,home!$A$2:$E$405,3,FALSE)</f>
        <v>1.62692307692308</v>
      </c>
      <c r="F119">
        <f>VLOOKUP(B119,home!$B$2:$E$405,3,FALSE)</f>
        <v>1.36</v>
      </c>
      <c r="G119">
        <f>VLOOKUP(C119,away!$B$2:$E$405,4,FALSE)</f>
        <v>0.74</v>
      </c>
      <c r="H119">
        <f>VLOOKUP(A119,away!$A$2:$E$405,3,FALSE)</f>
        <v>1.37307692307692</v>
      </c>
      <c r="I119">
        <f>VLOOKUP(C119,away!$B$2:$E$405,3,FALSE)</f>
        <v>0.98</v>
      </c>
      <c r="J119">
        <f>VLOOKUP(B119,home!$B$2:$E$405,4,FALSE)</f>
        <v>0.94</v>
      </c>
      <c r="K119" s="3">
        <f t="shared" si="224"/>
        <v>1.6373353846153877</v>
      </c>
      <c r="L119" s="3">
        <f t="shared" si="225"/>
        <v>1.2648784615384585</v>
      </c>
      <c r="M119" s="5">
        <f t="shared" si="226"/>
        <v>5.4901541850423848E-2</v>
      </c>
      <c r="N119" s="5">
        <f t="shared" si="227"/>
        <v>8.9892237141641532E-2</v>
      </c>
      <c r="O119" s="5">
        <f t="shared" si="228"/>
        <v>6.94437777918534E-2</v>
      </c>
      <c r="P119" s="5">
        <f t="shared" si="229"/>
        <v>0.11370275461996979</v>
      </c>
      <c r="Q119" s="5">
        <f t="shared" si="230"/>
        <v>7.3591870337123652E-2</v>
      </c>
      <c r="R119" s="5">
        <f t="shared" si="231"/>
        <v>4.3918969408389061E-2</v>
      </c>
      <c r="S119" s="5">
        <f t="shared" si="232"/>
        <v>5.8870461431627642E-2</v>
      </c>
      <c r="T119" s="5">
        <f t="shared" si="233"/>
        <v>9.3084771733758676E-2</v>
      </c>
      <c r="U119" s="5">
        <f t="shared" si="234"/>
        <v>7.1910082668196137E-2</v>
      </c>
      <c r="V119" s="5">
        <f t="shared" si="235"/>
        <v>1.3546945242370736E-2</v>
      </c>
      <c r="W119" s="5">
        <f t="shared" si="236"/>
        <v>4.016485777433336E-2</v>
      </c>
      <c r="X119" s="5">
        <f t="shared" si="237"/>
        <v>5.0803663509509767E-2</v>
      </c>
      <c r="Y119" s="5">
        <f t="shared" si="238"/>
        <v>3.2130229870213127E-2</v>
      </c>
      <c r="Z119" s="5">
        <f t="shared" si="239"/>
        <v>1.8517386152545928E-2</v>
      </c>
      <c r="AA119" s="5">
        <f t="shared" si="240"/>
        <v>3.0319171578150436E-2</v>
      </c>
      <c r="AB119" s="5">
        <f t="shared" si="241"/>
        <v>2.4821326228565446E-2</v>
      </c>
      <c r="AC119" s="5">
        <f t="shared" si="242"/>
        <v>1.75350834742945E-3</v>
      </c>
      <c r="AD119" s="5">
        <f t="shared" si="243"/>
        <v>1.6440835712990126E-2</v>
      </c>
      <c r="AE119" s="5">
        <f t="shared" si="244"/>
        <v>2.0795658983053491E-2</v>
      </c>
      <c r="AF119" s="5">
        <f t="shared" si="245"/>
        <v>1.3151990570581565E-2</v>
      </c>
      <c r="AG119" s="5">
        <f t="shared" si="246"/>
        <v>5.5452231996951746E-3</v>
      </c>
      <c r="AH119" s="5">
        <f t="shared" si="247"/>
        <v>5.8555607270864606E-3</v>
      </c>
      <c r="AI119" s="5">
        <f t="shared" si="248"/>
        <v>9.5875167752228676E-3</v>
      </c>
      <c r="AJ119" s="5">
        <f t="shared" si="249"/>
        <v>7.848990233333011E-3</v>
      </c>
      <c r="AK119" s="5">
        <f t="shared" si="250"/>
        <v>4.2838098141789079E-3</v>
      </c>
      <c r="AL119" s="5">
        <f t="shared" si="251"/>
        <v>1.4526275410991951E-4</v>
      </c>
      <c r="AM119" s="5">
        <f t="shared" si="252"/>
        <v>5.383832413105416E-3</v>
      </c>
      <c r="AN119" s="5">
        <f t="shared" si="253"/>
        <v>6.8098936598696641E-3</v>
      </c>
      <c r="AO119" s="5">
        <f t="shared" si="254"/>
        <v>4.3068439078682227E-3</v>
      </c>
      <c r="AP119" s="5">
        <f t="shared" si="255"/>
        <v>1.8158780320902135E-3</v>
      </c>
      <c r="AQ119" s="5">
        <f t="shared" si="256"/>
        <v>5.7421625289293815E-4</v>
      </c>
      <c r="AR119" s="5">
        <f t="shared" si="257"/>
        <v>1.4813145287844271E-3</v>
      </c>
      <c r="AS119" s="5">
        <f t="shared" si="258"/>
        <v>2.4254086937236115E-3</v>
      </c>
      <c r="AT119" s="5">
        <f t="shared" si="259"/>
        <v>1.9856037381937278E-3</v>
      </c>
      <c r="AU119" s="5">
        <f t="shared" si="260"/>
        <v>1.0836997534563928E-3</v>
      </c>
      <c r="AV119" s="5">
        <f t="shared" si="261"/>
        <v>4.4359498815828128E-4</v>
      </c>
      <c r="AW119" s="5">
        <f t="shared" si="262"/>
        <v>8.3567655485787727E-6</v>
      </c>
      <c r="AX119" s="5">
        <f t="shared" si="263"/>
        <v>1.469189885802791E-3</v>
      </c>
      <c r="AY119" s="5">
        <f t="shared" si="264"/>
        <v>1.8583466424620973E-3</v>
      </c>
      <c r="AZ119" s="5">
        <f t="shared" si="265"/>
        <v>1.175291321061309E-3</v>
      </c>
      <c r="BA119" s="5">
        <f t="shared" si="266"/>
        <v>4.9553355934784369E-4</v>
      </c>
      <c r="BB119" s="5">
        <f t="shared" si="267"/>
        <v>1.5669743154714421E-4</v>
      </c>
      <c r="BC119" s="5">
        <f t="shared" si="268"/>
        <v>3.9640641228475916E-5</v>
      </c>
      <c r="BD119" s="5">
        <f t="shared" si="269"/>
        <v>3.1228047370390229E-4</v>
      </c>
      <c r="BE119" s="5">
        <f t="shared" si="270"/>
        <v>5.1130786951985425E-4</v>
      </c>
      <c r="BF119" s="5">
        <f t="shared" si="271"/>
        <v>4.1859123359858265E-4</v>
      </c>
      <c r="BG119" s="5">
        <f t="shared" si="272"/>
        <v>2.2845807948692162E-4</v>
      </c>
      <c r="BH119" s="5">
        <f t="shared" si="273"/>
        <v>9.3515624361302963E-5</v>
      </c>
      <c r="BI119" s="5">
        <f t="shared" si="274"/>
        <v>3.0623288156232411E-5</v>
      </c>
      <c r="BJ119" s="8">
        <f t="shared" si="275"/>
        <v>0.45968670258017669</v>
      </c>
      <c r="BK119" s="8">
        <f t="shared" si="276"/>
        <v>0.24477882088839348</v>
      </c>
      <c r="BL119" s="8">
        <f t="shared" si="277"/>
        <v>0.27700360349611897</v>
      </c>
      <c r="BM119" s="8">
        <f t="shared" si="278"/>
        <v>0.55268537209091984</v>
      </c>
      <c r="BN119" s="8">
        <f t="shared" si="279"/>
        <v>0.44545115114940131</v>
      </c>
    </row>
    <row r="120" spans="1:66" x14ac:dyDescent="0.25">
      <c r="A120" t="s">
        <v>13</v>
      </c>
      <c r="B120" t="s">
        <v>54</v>
      </c>
      <c r="C120" t="s">
        <v>62</v>
      </c>
      <c r="D120" s="11">
        <v>44473</v>
      </c>
      <c r="E120">
        <f>VLOOKUP(A120,home!$A$2:$E$405,3,FALSE)</f>
        <v>1.62692307692308</v>
      </c>
      <c r="F120">
        <f>VLOOKUP(B120,home!$B$2:$E$405,3,FALSE)</f>
        <v>0.79</v>
      </c>
      <c r="G120">
        <f>VLOOKUP(C120,away!$B$2:$E$405,4,FALSE)</f>
        <v>1.1399999999999999</v>
      </c>
      <c r="H120">
        <f>VLOOKUP(A120,away!$A$2:$E$405,3,FALSE)</f>
        <v>1.37307692307692</v>
      </c>
      <c r="I120">
        <f>VLOOKUP(C120,away!$B$2:$E$405,3,FALSE)</f>
        <v>1.1399999999999999</v>
      </c>
      <c r="J120">
        <f>VLOOKUP(B120,home!$B$2:$E$405,4,FALSE)</f>
        <v>1.35</v>
      </c>
      <c r="K120" s="3">
        <f t="shared" si="224"/>
        <v>1.4652069230769258</v>
      </c>
      <c r="L120" s="3">
        <f t="shared" si="225"/>
        <v>2.1131653846153799</v>
      </c>
      <c r="M120" s="5">
        <f t="shared" si="226"/>
        <v>2.7921108261602001E-2</v>
      </c>
      <c r="N120" s="5">
        <f t="shared" si="227"/>
        <v>4.0910201124879593E-2</v>
      </c>
      <c r="O120" s="5">
        <f t="shared" si="228"/>
        <v>5.9001919478515852E-2</v>
      </c>
      <c r="P120" s="5">
        <f t="shared" si="229"/>
        <v>8.6450020894748736E-2</v>
      </c>
      <c r="Q120" s="5">
        <f t="shared" si="230"/>
        <v>2.9970954956321516E-2</v>
      </c>
      <c r="R120" s="5">
        <f t="shared" si="231"/>
        <v>6.2340406933931829E-2</v>
      </c>
      <c r="S120" s="5">
        <f t="shared" si="232"/>
        <v>6.6917169285329176E-2</v>
      </c>
      <c r="T120" s="5">
        <f t="shared" si="233"/>
        <v>6.3333584557565381E-2</v>
      </c>
      <c r="U120" s="5">
        <f t="shared" si="234"/>
        <v>9.1341595827029692E-2</v>
      </c>
      <c r="V120" s="5">
        <f t="shared" si="235"/>
        <v>2.302117582604005E-2</v>
      </c>
      <c r="W120" s="5">
        <f t="shared" si="236"/>
        <v>1.4637883564409673E-2</v>
      </c>
      <c r="X120" s="5">
        <f t="shared" si="237"/>
        <v>3.0932268852340912E-2</v>
      </c>
      <c r="Y120" s="5">
        <f t="shared" si="238"/>
        <v>3.2682499903191664E-2</v>
      </c>
      <c r="Z120" s="5">
        <f t="shared" si="239"/>
        <v>4.3911863331873788E-2</v>
      </c>
      <c r="AA120" s="5">
        <f t="shared" si="240"/>
        <v>6.433996615906927E-2</v>
      </c>
      <c r="AB120" s="5">
        <f t="shared" si="241"/>
        <v>4.7135681923401715E-2</v>
      </c>
      <c r="AC120" s="5">
        <f t="shared" si="242"/>
        <v>4.4549206118006416E-3</v>
      </c>
      <c r="AD120" s="5">
        <f t="shared" si="243"/>
        <v>5.3618820844417506E-3</v>
      </c>
      <c r="AE120" s="5">
        <f t="shared" si="244"/>
        <v>1.1330543617231667E-2</v>
      </c>
      <c r="AF120" s="5">
        <f t="shared" si="245"/>
        <v>1.1971656280404348E-2</v>
      </c>
      <c r="AG120" s="5">
        <f t="shared" si="246"/>
        <v>8.4326965494212619E-3</v>
      </c>
      <c r="AH120" s="5">
        <f t="shared" si="247"/>
        <v>2.3198257391719268E-2</v>
      </c>
      <c r="AI120" s="5">
        <f t="shared" si="248"/>
        <v>3.3990247333667532E-2</v>
      </c>
      <c r="AJ120" s="5">
        <f t="shared" si="249"/>
        <v>2.4901372855193348E-2</v>
      </c>
      <c r="AK120" s="5">
        <f t="shared" si="250"/>
        <v>1.216188796718305E-2</v>
      </c>
      <c r="AL120" s="5">
        <f t="shared" si="251"/>
        <v>5.5173738286635608E-4</v>
      </c>
      <c r="AM120" s="5">
        <f t="shared" si="252"/>
        <v>1.5712533501692357E-3</v>
      </c>
      <c r="AN120" s="5">
        <f t="shared" si="253"/>
        <v>3.3203181900385774E-3</v>
      </c>
      <c r="AO120" s="5">
        <f t="shared" si="254"/>
        <v>3.5081907325491568E-3</v>
      </c>
      <c r="AP120" s="5">
        <f t="shared" si="255"/>
        <v>2.4711290728837839E-3</v>
      </c>
      <c r="AQ120" s="5">
        <f t="shared" si="256"/>
        <v>1.3054761044336771E-3</v>
      </c>
      <c r="AR120" s="5">
        <f t="shared" si="257"/>
        <v>9.8043509007158108E-3</v>
      </c>
      <c r="AS120" s="5">
        <f t="shared" si="258"/>
        <v>1.4365402816004298E-2</v>
      </c>
      <c r="AT120" s="5">
        <f t="shared" si="259"/>
        <v>1.0524143829399132E-2</v>
      </c>
      <c r="AU120" s="5">
        <f t="shared" si="260"/>
        <v>5.1400161327643098E-3</v>
      </c>
      <c r="AV120" s="5">
        <f t="shared" si="261"/>
        <v>1.8827968056133386E-3</v>
      </c>
      <c r="AW120" s="5">
        <f t="shared" si="262"/>
        <v>4.7452856405980128E-5</v>
      </c>
      <c r="AX120" s="5">
        <f t="shared" si="263"/>
        <v>3.8370188109596351E-4</v>
      </c>
      <c r="AY120" s="5">
        <f t="shared" si="264"/>
        <v>8.1082553314379652E-4</v>
      </c>
      <c r="AZ120" s="5">
        <f t="shared" si="265"/>
        <v>8.567042248008907E-4</v>
      </c>
      <c r="BA120" s="5">
        <f t="shared" si="266"/>
        <v>6.0345257090099844E-4</v>
      </c>
      <c r="BB120" s="5">
        <f t="shared" si="267"/>
        <v>3.1879877102128704E-4</v>
      </c>
      <c r="BC120" s="5">
        <f t="shared" si="268"/>
        <v>1.3473490551602177E-4</v>
      </c>
      <c r="BD120" s="5">
        <f t="shared" si="269"/>
        <v>3.4530358236692089E-3</v>
      </c>
      <c r="BE120" s="5">
        <f t="shared" si="270"/>
        <v>5.0594119944727591E-3</v>
      </c>
      <c r="BF120" s="5">
        <f t="shared" si="271"/>
        <v>3.7065427404999623E-3</v>
      </c>
      <c r="BG120" s="5">
        <f t="shared" si="272"/>
        <v>1.8102840280203565E-3</v>
      </c>
      <c r="BH120" s="5">
        <f t="shared" si="273"/>
        <v>6.6311017264775261E-4</v>
      </c>
      <c r="BI120" s="5">
        <f t="shared" si="274"/>
        <v>1.9431872314524423E-4</v>
      </c>
      <c r="BJ120" s="8">
        <f t="shared" si="275"/>
        <v>0.26484875682676118</v>
      </c>
      <c r="BK120" s="8">
        <f t="shared" si="276"/>
        <v>0.21012695779553076</v>
      </c>
      <c r="BL120" s="8">
        <f t="shared" si="277"/>
        <v>0.47501474983666364</v>
      </c>
      <c r="BM120" s="8">
        <f t="shared" si="278"/>
        <v>0.6865443434640921</v>
      </c>
      <c r="BN120" s="8">
        <f t="shared" si="279"/>
        <v>0.30659461164999952</v>
      </c>
    </row>
    <row r="121" spans="1:66" x14ac:dyDescent="0.25">
      <c r="A121" t="s">
        <v>13</v>
      </c>
      <c r="B121" t="s">
        <v>57</v>
      </c>
      <c r="C121" t="s">
        <v>60</v>
      </c>
      <c r="D121" s="11">
        <v>44473</v>
      </c>
      <c r="E121">
        <f>VLOOKUP(A121,home!$A$2:$E$405,3,FALSE)</f>
        <v>1.62692307692308</v>
      </c>
      <c r="F121">
        <f>VLOOKUP(B121,home!$B$2:$E$405,3,FALSE)</f>
        <v>0.61</v>
      </c>
      <c r="G121">
        <f>VLOOKUP(C121,away!$B$2:$E$405,4,FALSE)</f>
        <v>0.53</v>
      </c>
      <c r="H121">
        <f>VLOOKUP(A121,away!$A$2:$E$405,3,FALSE)</f>
        <v>1.37307692307692</v>
      </c>
      <c r="I121">
        <f>VLOOKUP(C121,away!$B$2:$E$405,3,FALSE)</f>
        <v>1.19</v>
      </c>
      <c r="J121">
        <f>VLOOKUP(B121,home!$B$2:$E$405,4,FALSE)</f>
        <v>1.2</v>
      </c>
      <c r="K121" s="3">
        <f t="shared" si="224"/>
        <v>0.52598423076923173</v>
      </c>
      <c r="L121" s="3">
        <f t="shared" si="225"/>
        <v>1.9607538461538416</v>
      </c>
      <c r="M121" s="5">
        <f t="shared" si="226"/>
        <v>8.3180854075355429E-2</v>
      </c>
      <c r="N121" s="5">
        <f t="shared" si="227"/>
        <v>4.3751817545553538E-2</v>
      </c>
      <c r="O121" s="5">
        <f t="shared" si="228"/>
        <v>0.16309717955461461</v>
      </c>
      <c r="P121" s="5">
        <f t="shared" si="229"/>
        <v>8.5786544528665229E-2</v>
      </c>
      <c r="Q121" s="5">
        <f t="shared" si="230"/>
        <v>1.1506383048226876E-2</v>
      </c>
      <c r="R121" s="5">
        <f t="shared" si="231"/>
        <v>0.15989671105427716</v>
      </c>
      <c r="S121" s="5">
        <f t="shared" si="232"/>
        <v>2.2118464951987857E-2</v>
      </c>
      <c r="T121" s="5">
        <f t="shared" si="233"/>
        <v>2.2561184817130212E-2</v>
      </c>
      <c r="U121" s="5">
        <f t="shared" si="234"/>
        <v>8.4103148566414071E-2</v>
      </c>
      <c r="V121" s="5">
        <f t="shared" si="235"/>
        <v>2.5345932461152271E-3</v>
      </c>
      <c r="W121" s="5">
        <f t="shared" si="236"/>
        <v>2.0173920121859144E-3</v>
      </c>
      <c r="X121" s="5">
        <f t="shared" si="237"/>
        <v>3.9556091470935688E-3</v>
      </c>
      <c r="Y121" s="5">
        <f t="shared" si="238"/>
        <v>3.8779879245225165E-3</v>
      </c>
      <c r="Z121" s="5">
        <f t="shared" si="239"/>
        <v>0.10450603039567451</v>
      </c>
      <c r="AA121" s="5">
        <f t="shared" si="240"/>
        <v>5.4968524008414801E-2</v>
      </c>
      <c r="AB121" s="5">
        <f t="shared" si="241"/>
        <v>1.4456288408543051E-2</v>
      </c>
      <c r="AC121" s="5">
        <f t="shared" si="242"/>
        <v>1.6337443182308178E-4</v>
      </c>
      <c r="AD121" s="5">
        <f t="shared" si="243"/>
        <v>2.6527909642240011E-4</v>
      </c>
      <c r="AE121" s="5">
        <f t="shared" si="244"/>
        <v>5.2014700861443685E-4</v>
      </c>
      <c r="AF121" s="5">
        <f t="shared" si="245"/>
        <v>5.0994012385308627E-4</v>
      </c>
      <c r="AG121" s="5">
        <f t="shared" si="246"/>
        <v>3.3328901971770188E-4</v>
      </c>
      <c r="AH121" s="5">
        <f t="shared" si="247"/>
        <v>5.1227650261147235E-2</v>
      </c>
      <c r="AI121" s="5">
        <f t="shared" si="248"/>
        <v>2.6944936216724762E-2</v>
      </c>
      <c r="AJ121" s="5">
        <f t="shared" si="249"/>
        <v>7.0863057745399922E-3</v>
      </c>
      <c r="AK121" s="5">
        <f t="shared" si="250"/>
        <v>1.2424283639389947E-3</v>
      </c>
      <c r="AL121" s="5">
        <f t="shared" si="251"/>
        <v>6.7396893798370462E-6</v>
      </c>
      <c r="AM121" s="5">
        <f t="shared" si="252"/>
        <v>2.7906524294178605E-5</v>
      </c>
      <c r="AN121" s="5">
        <f t="shared" si="253"/>
        <v>5.4717824842596316E-5</v>
      </c>
      <c r="AO121" s="5">
        <f t="shared" si="254"/>
        <v>5.3644092756646477E-5</v>
      </c>
      <c r="AP121" s="5">
        <f t="shared" si="255"/>
        <v>3.5060953732009356E-5</v>
      </c>
      <c r="AQ121" s="5">
        <f t="shared" si="256"/>
        <v>1.7186474969964795E-5</v>
      </c>
      <c r="AR121" s="5">
        <f t="shared" si="257"/>
        <v>2.0088962455793672E-2</v>
      </c>
      <c r="AS121" s="5">
        <f t="shared" si="258"/>
        <v>1.056647746426261E-2</v>
      </c>
      <c r="AT121" s="5">
        <f t="shared" si="259"/>
        <v>2.7789002604902955E-3</v>
      </c>
      <c r="AU121" s="5">
        <f t="shared" si="260"/>
        <v>4.872192386328021E-4</v>
      </c>
      <c r="AV121" s="5">
        <f t="shared" si="261"/>
        <v>6.406740911206128E-5</v>
      </c>
      <c r="AW121" s="5">
        <f t="shared" si="262"/>
        <v>1.9307817269563986E-7</v>
      </c>
      <c r="AX121" s="5">
        <f t="shared" si="263"/>
        <v>2.4463986190527347E-6</v>
      </c>
      <c r="AY121" s="5">
        <f t="shared" si="264"/>
        <v>4.7967855015330965E-6</v>
      </c>
      <c r="AZ121" s="5">
        <f t="shared" si="265"/>
        <v>4.7026578106530014E-6</v>
      </c>
      <c r="BA121" s="5">
        <f t="shared" si="266"/>
        <v>3.0735847964610938E-6</v>
      </c>
      <c r="BB121" s="5">
        <f t="shared" si="267"/>
        <v>1.5066358027852645E-6</v>
      </c>
      <c r="BC121" s="5">
        <f t="shared" si="268"/>
        <v>5.9082838901285805E-7</v>
      </c>
      <c r="BD121" s="5">
        <f t="shared" si="269"/>
        <v>6.5649184000729248E-3</v>
      </c>
      <c r="BE121" s="5">
        <f t="shared" si="270"/>
        <v>3.4530435547251328E-3</v>
      </c>
      <c r="BF121" s="5">
        <f t="shared" si="271"/>
        <v>9.0812322897237615E-4</v>
      </c>
      <c r="BG121" s="5">
        <f t="shared" si="272"/>
        <v>1.5921949934490209E-4</v>
      </c>
      <c r="BH121" s="5">
        <f t="shared" si="273"/>
        <v>2.0936736471597629E-5</v>
      </c>
      <c r="BI121" s="5">
        <f t="shared" si="274"/>
        <v>2.2024786455662801E-6</v>
      </c>
      <c r="BJ121" s="8">
        <f t="shared" si="275"/>
        <v>8.9504662504835145E-2</v>
      </c>
      <c r="BK121" s="8">
        <f t="shared" si="276"/>
        <v>0.19379536770882819</v>
      </c>
      <c r="BL121" s="8">
        <f t="shared" si="277"/>
        <v>0.60811724293513869</v>
      </c>
      <c r="BM121" s="8">
        <f t="shared" si="278"/>
        <v>0.44869921003045476</v>
      </c>
      <c r="BN121" s="8">
        <f t="shared" si="279"/>
        <v>0.54721948980669288</v>
      </c>
    </row>
    <row r="122" spans="1:66" x14ac:dyDescent="0.25">
      <c r="A122" t="s">
        <v>13</v>
      </c>
      <c r="B122" t="s">
        <v>61</v>
      </c>
      <c r="C122" t="s">
        <v>51</v>
      </c>
      <c r="D122" s="11">
        <v>44473</v>
      </c>
      <c r="E122">
        <f>VLOOKUP(A122,home!$A$2:$E$405,3,FALSE)</f>
        <v>1.62692307692308</v>
      </c>
      <c r="F122">
        <f>VLOOKUP(B122,home!$B$2:$E$405,3,FALSE)</f>
        <v>1.05</v>
      </c>
      <c r="G122">
        <f>VLOOKUP(C122,away!$B$2:$E$405,4,FALSE)</f>
        <v>1.02</v>
      </c>
      <c r="H122">
        <f>VLOOKUP(A122,away!$A$2:$E$405,3,FALSE)</f>
        <v>1.37307692307692</v>
      </c>
      <c r="I122">
        <f>VLOOKUP(C122,away!$B$2:$E$405,3,FALSE)</f>
        <v>1.23</v>
      </c>
      <c r="J122">
        <f>VLOOKUP(B122,home!$B$2:$E$405,4,FALSE)</f>
        <v>1.04</v>
      </c>
      <c r="K122" s="3">
        <f t="shared" si="224"/>
        <v>1.7424346153846189</v>
      </c>
      <c r="L122" s="3">
        <f t="shared" si="225"/>
        <v>1.756439999999996</v>
      </c>
      <c r="M122" s="5">
        <f t="shared" si="226"/>
        <v>3.0231386222572321E-2</v>
      </c>
      <c r="N122" s="5">
        <f t="shared" si="227"/>
        <v>5.2676213825271663E-2</v>
      </c>
      <c r="O122" s="5">
        <f t="shared" si="228"/>
        <v>5.3099616016774806E-2</v>
      </c>
      <c r="P122" s="5">
        <f t="shared" si="229"/>
        <v>9.2522609011259943E-2</v>
      </c>
      <c r="Q122" s="5">
        <f t="shared" si="230"/>
        <v>4.58924291882776E-2</v>
      </c>
      <c r="R122" s="5">
        <f t="shared" si="231"/>
        <v>4.6633144778251867E-2</v>
      </c>
      <c r="S122" s="5">
        <f t="shared" si="232"/>
        <v>7.0790941533627236E-2</v>
      </c>
      <c r="T122" s="5">
        <f t="shared" si="233"/>
        <v>8.0607298323458129E-2</v>
      </c>
      <c r="U122" s="5">
        <f t="shared" si="234"/>
        <v>8.1255205685868526E-2</v>
      </c>
      <c r="V122" s="5">
        <f t="shared" si="235"/>
        <v>2.4072710235770223E-2</v>
      </c>
      <c r="W122" s="5">
        <f t="shared" si="236"/>
        <v>2.665485240058078E-2</v>
      </c>
      <c r="X122" s="5">
        <f t="shared" si="237"/>
        <v>4.6817648950476E-2</v>
      </c>
      <c r="Y122" s="5">
        <f t="shared" si="238"/>
        <v>4.1116195661286943E-2</v>
      </c>
      <c r="Z122" s="5">
        <f t="shared" si="239"/>
        <v>2.730277360477084E-2</v>
      </c>
      <c r="AA122" s="5">
        <f t="shared" si="240"/>
        <v>4.7573297824962196E-2</v>
      </c>
      <c r="AB122" s="5">
        <f t="shared" si="241"/>
        <v>4.144668044910798E-2</v>
      </c>
      <c r="AC122" s="5">
        <f t="shared" si="242"/>
        <v>4.6046308061010472E-3</v>
      </c>
      <c r="AD122" s="5">
        <f t="shared" si="243"/>
        <v>1.1611084372684941E-2</v>
      </c>
      <c r="AE122" s="5">
        <f t="shared" si="244"/>
        <v>2.0394173035558689E-2</v>
      </c>
      <c r="AF122" s="5">
        <f t="shared" si="245"/>
        <v>1.7910570643288312E-2</v>
      </c>
      <c r="AG122" s="5">
        <f t="shared" si="246"/>
        <v>1.0486280900232417E-2</v>
      </c>
      <c r="AH122" s="5">
        <f t="shared" si="247"/>
        <v>1.1988920917590899E-2</v>
      </c>
      <c r="AI122" s="5">
        <f t="shared" si="248"/>
        <v>2.0889910807919108E-2</v>
      </c>
      <c r="AJ122" s="5">
        <f t="shared" si="249"/>
        <v>1.8199651852007767E-2</v>
      </c>
      <c r="AK122" s="5">
        <f t="shared" si="250"/>
        <v>1.057056779162904E-2</v>
      </c>
      <c r="AL122" s="5">
        <f t="shared" si="251"/>
        <v>5.6369556139769961E-4</v>
      </c>
      <c r="AM122" s="5">
        <f t="shared" si="252"/>
        <v>4.0463110666235248E-3</v>
      </c>
      <c r="AN122" s="5">
        <f t="shared" si="253"/>
        <v>7.107102609860208E-3</v>
      </c>
      <c r="AO122" s="5">
        <f t="shared" si="254"/>
        <v>6.241599654031418E-3</v>
      </c>
      <c r="AP122" s="5">
        <f t="shared" si="255"/>
        <v>3.6543317654423061E-3</v>
      </c>
      <c r="AQ122" s="5">
        <f t="shared" si="256"/>
        <v>1.6046536215233677E-3</v>
      </c>
      <c r="AR122" s="5">
        <f t="shared" si="257"/>
        <v>4.2115640512986625E-3</v>
      </c>
      <c r="AS122" s="5">
        <f t="shared" si="258"/>
        <v>7.3383749878922714E-3</v>
      </c>
      <c r="AT122" s="5">
        <f t="shared" si="259"/>
        <v>6.3933192997880908E-3</v>
      </c>
      <c r="AU122" s="5">
        <f t="shared" si="260"/>
        <v>3.7133136183857742E-3</v>
      </c>
      <c r="AV122" s="5">
        <f t="shared" si="261"/>
        <v>1.6175515466136212E-3</v>
      </c>
      <c r="AW122" s="5">
        <f t="shared" si="262"/>
        <v>4.7921667718851907E-5</v>
      </c>
      <c r="AX122" s="5">
        <f t="shared" si="263"/>
        <v>1.1750720778497812E-3</v>
      </c>
      <c r="AY122" s="5">
        <f t="shared" si="264"/>
        <v>2.0639436004184649E-3</v>
      </c>
      <c r="AZ122" s="5">
        <f t="shared" si="265"/>
        <v>1.8125965487595002E-3</v>
      </c>
      <c r="BA122" s="5">
        <f t="shared" si="266"/>
        <v>1.0612390273677097E-3</v>
      </c>
      <c r="BB122" s="5">
        <f t="shared" si="267"/>
        <v>4.6600066930743402E-4</v>
      </c>
      <c r="BC122" s="5">
        <f t="shared" si="268"/>
        <v>1.6370044311966953E-4</v>
      </c>
      <c r="BD122" s="5">
        <f t="shared" si="269"/>
        <v>1.2328932603771665E-3</v>
      </c>
      <c r="BE122" s="5">
        <f t="shared" si="270"/>
        <v>2.1482358939555767E-3</v>
      </c>
      <c r="BF122" s="5">
        <f t="shared" si="271"/>
        <v>1.8715802918199598E-3</v>
      </c>
      <c r="BG122" s="5">
        <f t="shared" si="272"/>
        <v>1.0870354286462481E-3</v>
      </c>
      <c r="BH122" s="5">
        <f t="shared" si="273"/>
        <v>4.7352203975566999E-4</v>
      </c>
      <c r="BI122" s="5">
        <f t="shared" si="274"/>
        <v>1.6501623864356206E-4</v>
      </c>
      <c r="BJ122" s="8">
        <f t="shared" si="275"/>
        <v>0.38356329838541875</v>
      </c>
      <c r="BK122" s="8">
        <f t="shared" si="276"/>
        <v>0.22484991697114695</v>
      </c>
      <c r="BL122" s="8">
        <f t="shared" si="277"/>
        <v>0.3619094027812888</v>
      </c>
      <c r="BM122" s="8">
        <f t="shared" si="278"/>
        <v>0.67455397076751744</v>
      </c>
      <c r="BN122" s="8">
        <f t="shared" si="279"/>
        <v>0.32105539904240821</v>
      </c>
    </row>
    <row r="123" spans="1:66" x14ac:dyDescent="0.25">
      <c r="A123" t="s">
        <v>16</v>
      </c>
      <c r="B123" t="s">
        <v>65</v>
      </c>
      <c r="C123" t="s">
        <v>68</v>
      </c>
      <c r="D123" s="11">
        <v>44473</v>
      </c>
      <c r="E123">
        <f>VLOOKUP(A123,home!$A$2:$E$405,3,FALSE)</f>
        <v>1.5354330708661399</v>
      </c>
      <c r="F123">
        <f>VLOOKUP(B123,home!$B$2:$E$405,3,FALSE)</f>
        <v>1.1200000000000001</v>
      </c>
      <c r="G123">
        <f>VLOOKUP(C123,away!$B$2:$E$405,4,FALSE)</f>
        <v>1.02</v>
      </c>
      <c r="H123">
        <f>VLOOKUP(A123,away!$A$2:$E$405,3,FALSE)</f>
        <v>1.2913385826771699</v>
      </c>
      <c r="I123">
        <f>VLOOKUP(C123,away!$B$2:$E$405,3,FALSE)</f>
        <v>1.07</v>
      </c>
      <c r="J123">
        <f>VLOOKUP(B123,home!$B$2:$E$405,4,FALSE)</f>
        <v>1</v>
      </c>
      <c r="K123" s="3">
        <f t="shared" si="224"/>
        <v>1.7540787401574784</v>
      </c>
      <c r="L123" s="3">
        <f t="shared" si="225"/>
        <v>1.381732283464572</v>
      </c>
      <c r="M123" s="5">
        <f t="shared" si="226"/>
        <v>4.346448880371119E-2</v>
      </c>
      <c r="N123" s="5">
        <f t="shared" si="227"/>
        <v>7.6240135762402544E-2</v>
      </c>
      <c r="O123" s="5">
        <f t="shared" si="228"/>
        <v>6.0056287364372178E-2</v>
      </c>
      <c r="P123" s="5">
        <f t="shared" si="229"/>
        <v>0.10534345687863345</v>
      </c>
      <c r="Q123" s="5">
        <f t="shared" si="230"/>
        <v>6.6865600643775114E-2</v>
      </c>
      <c r="R123" s="5">
        <f t="shared" si="231"/>
        <v>4.1490855538189257E-2</v>
      </c>
      <c r="S123" s="5">
        <f t="shared" si="232"/>
        <v>6.3829370898945095E-2</v>
      </c>
      <c r="T123" s="5">
        <f t="shared" si="233"/>
        <v>9.2390359062753544E-2</v>
      </c>
      <c r="U123" s="5">
        <f t="shared" si="234"/>
        <v>7.2778227610482943E-2</v>
      </c>
      <c r="V123" s="5">
        <f t="shared" si="235"/>
        <v>1.7189017123711733E-2</v>
      </c>
      <c r="W123" s="5">
        <f t="shared" si="236"/>
        <v>3.9095842845702028E-2</v>
      </c>
      <c r="X123" s="5">
        <f t="shared" si="237"/>
        <v>5.4019988209163906E-2</v>
      </c>
      <c r="Y123" s="5">
        <f t="shared" si="238"/>
        <v>3.7320580830488656E-2</v>
      </c>
      <c r="Z123" s="5">
        <f t="shared" si="239"/>
        <v>1.9109751521893634E-2</v>
      </c>
      <c r="AA123" s="5">
        <f t="shared" si="240"/>
        <v>3.3520008874245638E-2</v>
      </c>
      <c r="AB123" s="5">
        <f t="shared" si="241"/>
        <v>2.9398367468102156E-2</v>
      </c>
      <c r="AC123" s="5">
        <f t="shared" si="242"/>
        <v>2.6037785874108948E-3</v>
      </c>
      <c r="AD123" s="5">
        <f t="shared" si="243"/>
        <v>1.7144296691045956E-2</v>
      </c>
      <c r="AE123" s="5">
        <f t="shared" si="244"/>
        <v>2.3688828215313033E-2</v>
      </c>
      <c r="AF123" s="5">
        <f t="shared" si="245"/>
        <v>1.6365809351272232E-2</v>
      </c>
      <c r="AG123" s="5">
        <f t="shared" si="246"/>
        <v>7.5377223752264057E-3</v>
      </c>
      <c r="AH123" s="5">
        <f t="shared" si="247"/>
        <v>6.6011401516966675E-3</v>
      </c>
      <c r="AI123" s="5">
        <f t="shared" si="248"/>
        <v>1.1578919600891037E-2</v>
      </c>
      <c r="AJ123" s="5">
        <f t="shared" si="249"/>
        <v>1.0155168352957846E-2</v>
      </c>
      <c r="AK123" s="5">
        <f t="shared" si="250"/>
        <v>5.9376549702144614E-3</v>
      </c>
      <c r="AL123" s="5">
        <f t="shared" si="251"/>
        <v>2.5242771273178624E-4</v>
      </c>
      <c r="AM123" s="5">
        <f t="shared" si="252"/>
        <v>6.0144892681431817E-3</v>
      </c>
      <c r="AN123" s="5">
        <f t="shared" si="253"/>
        <v>8.3104139903446405E-3</v>
      </c>
      <c r="AO123" s="5">
        <f t="shared" si="254"/>
        <v>5.7413836497074138E-3</v>
      </c>
      <c r="AP123" s="5">
        <f t="shared" si="255"/>
        <v>2.6443517135187932E-3</v>
      </c>
      <c r="AQ123" s="5">
        <f t="shared" si="256"/>
        <v>9.1344653285094408E-4</v>
      </c>
      <c r="AR123" s="5">
        <f t="shared" si="257"/>
        <v>1.8242016910547014E-3</v>
      </c>
      <c r="AS123" s="5">
        <f t="shared" si="258"/>
        <v>3.1997934040383725E-3</v>
      </c>
      <c r="AT123" s="5">
        <f t="shared" si="259"/>
        <v>2.8063447914599199E-3</v>
      </c>
      <c r="AU123" s="5">
        <f t="shared" si="260"/>
        <v>1.6408499120838386E-3</v>
      </c>
      <c r="AV123" s="5">
        <f t="shared" si="261"/>
        <v>7.1954498664388272E-4</v>
      </c>
      <c r="AW123" s="5">
        <f t="shared" si="262"/>
        <v>1.6994465931348269E-5</v>
      </c>
      <c r="AX123" s="5">
        <f t="shared" si="263"/>
        <v>1.758314626359211E-3</v>
      </c>
      <c r="AY123" s="5">
        <f t="shared" si="264"/>
        <v>2.4295200837284683E-3</v>
      </c>
      <c r="AZ123" s="5">
        <f t="shared" si="265"/>
        <v>1.6784731665065876E-3</v>
      </c>
      <c r="BA123" s="5">
        <f t="shared" si="266"/>
        <v>7.7306685369705227E-4</v>
      </c>
      <c r="BB123" s="5">
        <f t="shared" si="267"/>
        <v>2.670428572574001E-4</v>
      </c>
      <c r="BC123" s="5">
        <f t="shared" si="268"/>
        <v>7.3796347388234237E-5</v>
      </c>
      <c r="BD123" s="5">
        <f t="shared" si="269"/>
        <v>4.2009306134682412E-4</v>
      </c>
      <c r="BE123" s="5">
        <f t="shared" si="270"/>
        <v>7.368763077961355E-4</v>
      </c>
      <c r="BF123" s="5">
        <f t="shared" si="271"/>
        <v>6.4626953281547012E-4</v>
      </c>
      <c r="BG123" s="5">
        <f t="shared" si="272"/>
        <v>3.7786921597437383E-4</v>
      </c>
      <c r="BH123" s="5">
        <f t="shared" si="273"/>
        <v>1.6570308957515606E-4</v>
      </c>
      <c r="BI123" s="5">
        <f t="shared" si="274"/>
        <v>5.8131253320438292E-5</v>
      </c>
      <c r="BJ123" s="8">
        <f t="shared" si="275"/>
        <v>0.46127346307664552</v>
      </c>
      <c r="BK123" s="8">
        <f t="shared" si="276"/>
        <v>0.23511206008887259</v>
      </c>
      <c r="BL123" s="8">
        <f t="shared" si="277"/>
        <v>0.28411230717726127</v>
      </c>
      <c r="BM123" s="8">
        <f t="shared" si="278"/>
        <v>0.60373423125579229</v>
      </c>
      <c r="BN123" s="8">
        <f t="shared" si="279"/>
        <v>0.39346082499108376</v>
      </c>
    </row>
    <row r="124" spans="1:66" x14ac:dyDescent="0.25">
      <c r="A124" t="s">
        <v>16</v>
      </c>
      <c r="B124" t="s">
        <v>254</v>
      </c>
      <c r="C124" t="s">
        <v>256</v>
      </c>
      <c r="D124" s="11">
        <v>44473</v>
      </c>
      <c r="E124">
        <f>VLOOKUP(A124,home!$A$2:$E$405,3,FALSE)</f>
        <v>1.5354330708661399</v>
      </c>
      <c r="F124">
        <f>VLOOKUP(B124,home!$B$2:$E$405,3,FALSE)</f>
        <v>1.03</v>
      </c>
      <c r="G124">
        <f>VLOOKUP(C124,away!$B$2:$E$405,4,FALSE)</f>
        <v>0.8</v>
      </c>
      <c r="H124">
        <f>VLOOKUP(A124,away!$A$2:$E$405,3,FALSE)</f>
        <v>1.2913385826771699</v>
      </c>
      <c r="I124">
        <f>VLOOKUP(C124,away!$B$2:$E$405,3,FALSE)</f>
        <v>0.5</v>
      </c>
      <c r="J124">
        <f>VLOOKUP(B124,home!$B$2:$E$405,4,FALSE)</f>
        <v>0.9</v>
      </c>
      <c r="K124" s="3">
        <f t="shared" si="224"/>
        <v>1.2651968503936994</v>
      </c>
      <c r="L124" s="3">
        <f t="shared" si="225"/>
        <v>0.58110236220472644</v>
      </c>
      <c r="M124" s="5">
        <f t="shared" si="226"/>
        <v>0.1578201457138248</v>
      </c>
      <c r="N124" s="5">
        <f t="shared" si="227"/>
        <v>0.19967355128580586</v>
      </c>
      <c r="O124" s="5">
        <f t="shared" si="228"/>
        <v>9.1709659477797731E-2</v>
      </c>
      <c r="P124" s="5">
        <f t="shared" si="229"/>
        <v>0.11603077232198838</v>
      </c>
      <c r="Q124" s="5">
        <f t="shared" si="230"/>
        <v>0.12631317409686321</v>
      </c>
      <c r="R124" s="5">
        <f t="shared" si="231"/>
        <v>2.664634987976967E-2</v>
      </c>
      <c r="S124" s="5">
        <f t="shared" si="232"/>
        <v>2.1326713495198848E-2</v>
      </c>
      <c r="T124" s="5">
        <f t="shared" si="233"/>
        <v>7.3400883845264081E-2</v>
      </c>
      <c r="U124" s="5">
        <f t="shared" si="234"/>
        <v>3.3712877942373119E-2</v>
      </c>
      <c r="V124" s="5">
        <f t="shared" si="235"/>
        <v>1.7421765676824477E-3</v>
      </c>
      <c r="W124" s="5">
        <f t="shared" si="236"/>
        <v>5.3270343343527468E-2</v>
      </c>
      <c r="X124" s="5">
        <f t="shared" si="237"/>
        <v>3.0955522352380638E-2</v>
      </c>
      <c r="Y124" s="5">
        <f t="shared" si="238"/>
        <v>8.9941635811248005E-3</v>
      </c>
      <c r="Z124" s="5">
        <f t="shared" si="239"/>
        <v>5.1614189530892612E-3</v>
      </c>
      <c r="AA124" s="5">
        <f t="shared" si="240"/>
        <v>6.530211003010879E-3</v>
      </c>
      <c r="AB124" s="5">
        <f t="shared" si="241"/>
        <v>4.1310011967078232E-3</v>
      </c>
      <c r="AC124" s="5">
        <f t="shared" si="242"/>
        <v>8.0053980020719512E-5</v>
      </c>
      <c r="AD124" s="5">
        <f t="shared" si="243"/>
        <v>1.6849367654405478E-2</v>
      </c>
      <c r="AE124" s="5">
        <f t="shared" si="244"/>
        <v>9.791207345630935E-3</v>
      </c>
      <c r="AF124" s="5">
        <f t="shared" si="245"/>
        <v>2.844846858691203E-3</v>
      </c>
      <c r="AG124" s="5">
        <f t="shared" si="246"/>
        <v>5.5104907656538453E-4</v>
      </c>
      <c r="AH124" s="5">
        <f t="shared" si="247"/>
        <v>7.4982818649210379E-4</v>
      </c>
      <c r="AI124" s="5">
        <f t="shared" si="248"/>
        <v>9.4868025988622921E-4</v>
      </c>
      <c r="AJ124" s="5">
        <f t="shared" si="249"/>
        <v>6.0013363841936672E-4</v>
      </c>
      <c r="AK124" s="5">
        <f t="shared" si="250"/>
        <v>2.5309572971449814E-4</v>
      </c>
      <c r="AL124" s="5">
        <f t="shared" si="251"/>
        <v>2.3542558745564336E-6</v>
      </c>
      <c r="AM124" s="5">
        <f t="shared" si="252"/>
        <v>4.2635533774958555E-3</v>
      </c>
      <c r="AN124" s="5">
        <f t="shared" si="253"/>
        <v>2.4775609390487816E-3</v>
      </c>
      <c r="AO124" s="5">
        <f t="shared" si="254"/>
        <v>7.1985825709370362E-4</v>
      </c>
      <c r="AP124" s="5">
        <f t="shared" si="255"/>
        <v>1.3943711121657616E-4</v>
      </c>
      <c r="AQ124" s="5">
        <f t="shared" si="256"/>
        <v>2.0256808676738885E-5</v>
      </c>
      <c r="AR124" s="5">
        <f t="shared" si="257"/>
        <v>8.7145386083649554E-5</v>
      </c>
      <c r="AS124" s="5">
        <f t="shared" si="258"/>
        <v>1.1025606799937635E-4</v>
      </c>
      <c r="AT124" s="5">
        <f t="shared" si="259"/>
        <v>6.9747814984802268E-5</v>
      </c>
      <c r="AU124" s="5">
        <f t="shared" si="260"/>
        <v>2.9414905280204776E-5</v>
      </c>
      <c r="AV124" s="5">
        <f t="shared" si="261"/>
        <v>9.3039113787860199E-6</v>
      </c>
      <c r="AW124" s="5">
        <f t="shared" si="262"/>
        <v>4.8079717251140342E-8</v>
      </c>
      <c r="AX124" s="5">
        <f t="shared" si="263"/>
        <v>8.9903905078219466E-4</v>
      </c>
      <c r="AY124" s="5">
        <f t="shared" si="264"/>
        <v>5.224337161238283E-4</v>
      </c>
      <c r="AZ124" s="5">
        <f t="shared" si="265"/>
        <v>1.5179373326747506E-4</v>
      </c>
      <c r="BA124" s="5">
        <f t="shared" si="266"/>
        <v>2.9402565656534644E-5</v>
      </c>
      <c r="BB124" s="5">
        <f t="shared" si="267"/>
        <v>4.2714750894729597E-6</v>
      </c>
      <c r="BC124" s="5">
        <f t="shared" si="268"/>
        <v>4.9643285291827665E-7</v>
      </c>
      <c r="BD124" s="5">
        <f t="shared" si="269"/>
        <v>8.4400649514086082E-6</v>
      </c>
      <c r="BE124" s="5">
        <f t="shared" si="270"/>
        <v>1.0678343593640424E-5</v>
      </c>
      <c r="BF124" s="5">
        <f t="shared" si="271"/>
        <v>6.7551033410478015E-6</v>
      </c>
      <c r="BG124" s="5">
        <f t="shared" si="272"/>
        <v>2.8488451570592126E-6</v>
      </c>
      <c r="BH124" s="5">
        <f t="shared" si="273"/>
        <v>9.0108747999266485E-7</v>
      </c>
      <c r="BI124" s="5">
        <f t="shared" si="274"/>
        <v>2.2801060832318293E-7</v>
      </c>
      <c r="BJ124" s="8">
        <f t="shared" si="275"/>
        <v>0.53187221290756315</v>
      </c>
      <c r="BK124" s="8">
        <f t="shared" si="276"/>
        <v>0.29752465005071355</v>
      </c>
      <c r="BL124" s="8">
        <f t="shared" si="277"/>
        <v>0.16561755685502974</v>
      </c>
      <c r="BM124" s="8">
        <f t="shared" si="278"/>
        <v>0.28145980035393936</v>
      </c>
      <c r="BN124" s="8">
        <f t="shared" si="279"/>
        <v>0.71819365277604963</v>
      </c>
    </row>
    <row r="125" spans="1:66" x14ac:dyDescent="0.25">
      <c r="A125" t="s">
        <v>16</v>
      </c>
      <c r="B125" t="s">
        <v>18</v>
      </c>
      <c r="C125" t="s">
        <v>63</v>
      </c>
      <c r="D125" s="11">
        <v>44473</v>
      </c>
      <c r="E125">
        <f>VLOOKUP(A125,home!$A$2:$E$405,3,FALSE)</f>
        <v>1.5354330708661399</v>
      </c>
      <c r="F125">
        <f>VLOOKUP(B125,home!$B$2:$E$405,3,FALSE)</f>
        <v>1.21</v>
      </c>
      <c r="G125">
        <f>VLOOKUP(C125,away!$B$2:$E$405,4,FALSE)</f>
        <v>0.88</v>
      </c>
      <c r="H125">
        <f>VLOOKUP(A125,away!$A$2:$E$405,3,FALSE)</f>
        <v>1.2913385826771699</v>
      </c>
      <c r="I125">
        <f>VLOOKUP(C125,away!$B$2:$E$405,3,FALSE)</f>
        <v>1.02</v>
      </c>
      <c r="J125">
        <f>VLOOKUP(B125,home!$B$2:$E$405,4,FALSE)</f>
        <v>1.05</v>
      </c>
      <c r="K125" s="3">
        <f t="shared" si="224"/>
        <v>1.6349291338582657</v>
      </c>
      <c r="L125" s="3">
        <f t="shared" si="225"/>
        <v>1.3830236220472492</v>
      </c>
      <c r="M125" s="5">
        <f t="shared" si="226"/>
        <v>4.890122870597096E-2</v>
      </c>
      <c r="N125" s="5">
        <f t="shared" si="227"/>
        <v>7.9950043492858044E-2</v>
      </c>
      <c r="O125" s="5">
        <f t="shared" si="228"/>
        <v>6.7631554447492859E-2</v>
      </c>
      <c r="P125" s="5">
        <f t="shared" si="229"/>
        <v>0.11057279873432763</v>
      </c>
      <c r="Q125" s="5">
        <f t="shared" si="230"/>
        <v>6.5356327679854553E-2</v>
      </c>
      <c r="R125" s="5">
        <f t="shared" si="231"/>
        <v>4.6768018698328667E-2</v>
      </c>
      <c r="S125" s="5">
        <f t="shared" si="232"/>
        <v>6.2505299679971371E-2</v>
      </c>
      <c r="T125" s="5">
        <f t="shared" si="233"/>
        <v>9.0389345031499327E-2</v>
      </c>
      <c r="U125" s="5">
        <f t="shared" si="234"/>
        <v>7.6462396302725652E-2</v>
      </c>
      <c r="V125" s="5">
        <f t="shared" si="235"/>
        <v>1.5703731569924096E-2</v>
      </c>
      <c r="W125" s="5">
        <f t="shared" si="236"/>
        <v>3.5617654735260539E-2</v>
      </c>
      <c r="X125" s="5">
        <f t="shared" si="237"/>
        <v>4.9260057860788374E-2</v>
      </c>
      <c r="Y125" s="5">
        <f t="shared" si="238"/>
        <v>3.4063911822442311E-2</v>
      </c>
      <c r="Z125" s="5">
        <f t="shared" si="239"/>
        <v>2.1560424872045333E-2</v>
      </c>
      <c r="AA125" s="5">
        <f t="shared" si="240"/>
        <v>3.5249766761669285E-2</v>
      </c>
      <c r="AB125" s="5">
        <f t="shared" si="241"/>
        <v>2.8815435320180927E-2</v>
      </c>
      <c r="AC125" s="5">
        <f t="shared" si="242"/>
        <v>2.2192764836999721E-3</v>
      </c>
      <c r="AD125" s="5">
        <f t="shared" si="243"/>
        <v>1.4558085351595572E-2</v>
      </c>
      <c r="AE125" s="5">
        <f t="shared" si="244"/>
        <v>2.0134175933036704E-2</v>
      </c>
      <c r="AF125" s="5">
        <f t="shared" si="245"/>
        <v>1.392302046292249E-2</v>
      </c>
      <c r="AG125" s="5">
        <f t="shared" si="246"/>
        <v>6.4186220634896785E-3</v>
      </c>
      <c r="AH125" s="5">
        <f t="shared" si="247"/>
        <v>7.4546442248534387E-3</v>
      </c>
      <c r="AI125" s="5">
        <f t="shared" si="248"/>
        <v>1.2187815025761155E-2</v>
      </c>
      <c r="AJ125" s="5">
        <f t="shared" si="249"/>
        <v>9.9631069318462211E-3</v>
      </c>
      <c r="AK125" s="5">
        <f t="shared" si="250"/>
        <v>5.4296579288735424E-3</v>
      </c>
      <c r="AL125" s="5">
        <f t="shared" si="251"/>
        <v>2.0072429136163629E-4</v>
      </c>
      <c r="AM125" s="5">
        <f t="shared" si="252"/>
        <v>4.7602875749037698E-3</v>
      </c>
      <c r="AN125" s="5">
        <f t="shared" si="253"/>
        <v>6.5835901638299265E-3</v>
      </c>
      <c r="AO125" s="5">
        <f t="shared" si="254"/>
        <v>4.5526303572273538E-3</v>
      </c>
      <c r="AP125" s="5">
        <f t="shared" si="255"/>
        <v>2.0987984421649464E-3</v>
      </c>
      <c r="AQ125" s="5">
        <f t="shared" si="256"/>
        <v>7.2567195585752247E-4</v>
      </c>
      <c r="AR125" s="5">
        <f t="shared" si="257"/>
        <v>2.0619898113860805E-3</v>
      </c>
      <c r="AS125" s="5">
        <f t="shared" si="258"/>
        <v>3.371207216354013E-3</v>
      </c>
      <c r="AT125" s="5">
        <f t="shared" si="259"/>
        <v>2.7558424471452012E-3</v>
      </c>
      <c r="AU125" s="5">
        <f t="shared" si="260"/>
        <v>1.5018690350536491E-3</v>
      </c>
      <c r="AV125" s="5">
        <f t="shared" si="261"/>
        <v>6.1386236016220319E-4</v>
      </c>
      <c r="AW125" s="5">
        <f t="shared" si="262"/>
        <v>1.2607412520399484E-5</v>
      </c>
      <c r="AX125" s="5">
        <f t="shared" si="263"/>
        <v>1.2971221402922814E-3</v>
      </c>
      <c r="AY125" s="5">
        <f t="shared" si="264"/>
        <v>1.7939505607047108E-3</v>
      </c>
      <c r="AZ125" s="5">
        <f t="shared" si="265"/>
        <v>1.2405380011197614E-3</v>
      </c>
      <c r="BA125" s="5">
        <f t="shared" si="266"/>
        <v>5.7189778653196914E-4</v>
      </c>
      <c r="BB125" s="5">
        <f t="shared" si="267"/>
        <v>1.9773703704256224E-4</v>
      </c>
      <c r="BC125" s="5">
        <f t="shared" si="268"/>
        <v>5.4694998636699059E-5</v>
      </c>
      <c r="BD125" s="5">
        <f t="shared" si="269"/>
        <v>4.7529676959461704E-4</v>
      </c>
      <c r="BE125" s="5">
        <f t="shared" si="270"/>
        <v>7.7707653583895884E-4</v>
      </c>
      <c r="BF125" s="5">
        <f t="shared" si="271"/>
        <v>6.3523253384038542E-4</v>
      </c>
      <c r="BG125" s="5">
        <f t="shared" si="272"/>
        <v>3.4618672545008424E-4</v>
      </c>
      <c r="BH125" s="5">
        <f t="shared" si="273"/>
        <v>1.4149769079833393E-4</v>
      </c>
      <c r="BI125" s="5">
        <f t="shared" si="274"/>
        <v>4.6267739411972943E-5</v>
      </c>
      <c r="BJ125" s="8">
        <f t="shared" si="275"/>
        <v>0.4335481634520591</v>
      </c>
      <c r="BK125" s="8">
        <f t="shared" si="276"/>
        <v>0.2418970100259604</v>
      </c>
      <c r="BL125" s="8">
        <f t="shared" si="277"/>
        <v>0.30268872450676731</v>
      </c>
      <c r="BM125" s="8">
        <f t="shared" si="278"/>
        <v>0.57873300794981486</v>
      </c>
      <c r="BN125" s="8">
        <f t="shared" si="279"/>
        <v>0.4191799717588327</v>
      </c>
    </row>
    <row r="126" spans="1:66" x14ac:dyDescent="0.25">
      <c r="A126" t="s">
        <v>69</v>
      </c>
      <c r="B126" t="s">
        <v>262</v>
      </c>
      <c r="C126" t="s">
        <v>72</v>
      </c>
      <c r="D126" s="11">
        <v>44473</v>
      </c>
      <c r="E126">
        <f>VLOOKUP(A126,home!$A$2:$E$405,3,FALSE)</f>
        <v>1.34493670886076</v>
      </c>
      <c r="F126">
        <f>VLOOKUP(B126,home!$B$2:$E$405,3,FALSE)</f>
        <v>1.62</v>
      </c>
      <c r="G126">
        <f>VLOOKUP(C126,away!$B$2:$E$405,4,FALSE)</f>
        <v>1.44</v>
      </c>
      <c r="H126">
        <f>VLOOKUP(A126,away!$A$2:$E$405,3,FALSE)</f>
        <v>1.32911392405063</v>
      </c>
      <c r="I126">
        <f>VLOOKUP(C126,away!$B$2:$E$405,3,FALSE)</f>
        <v>1.3</v>
      </c>
      <c r="J126">
        <f>VLOOKUP(B126,home!$B$2:$E$405,4,FALSE)</f>
        <v>0.66</v>
      </c>
      <c r="K126" s="3">
        <f t="shared" si="224"/>
        <v>3.1374683544303812</v>
      </c>
      <c r="L126" s="3">
        <f t="shared" si="225"/>
        <v>1.1403797468354406</v>
      </c>
      <c r="M126" s="5">
        <f t="shared" si="226"/>
        <v>1.3872482166890462E-2</v>
      </c>
      <c r="N126" s="5">
        <f t="shared" si="227"/>
        <v>4.3524473796018627E-2</v>
      </c>
      <c r="O126" s="5">
        <f t="shared" si="228"/>
        <v>1.5819897701457707E-2</v>
      </c>
      <c r="P126" s="5">
        <f t="shared" si="229"/>
        <v>4.9634428408649484E-2</v>
      </c>
      <c r="Q126" s="5">
        <f t="shared" si="230"/>
        <v>6.8278329589121417E-2</v>
      </c>
      <c r="R126" s="5">
        <f t="shared" si="231"/>
        <v>9.0203454678754579E-3</v>
      </c>
      <c r="S126" s="5">
        <f t="shared" si="232"/>
        <v>4.4396821956873472E-2</v>
      </c>
      <c r="T126" s="5">
        <f t="shared" si="233"/>
        <v>7.7863224211189047E-2</v>
      </c>
      <c r="U126" s="5">
        <f t="shared" si="234"/>
        <v>2.8301048451488762E-2</v>
      </c>
      <c r="V126" s="5">
        <f t="shared" si="235"/>
        <v>1.7649736398847732E-2</v>
      </c>
      <c r="W126" s="5">
        <f t="shared" si="236"/>
        <v>7.1407032793078654E-2</v>
      </c>
      <c r="X126" s="5">
        <f t="shared" si="237"/>
        <v>8.1431133978841025E-2</v>
      </c>
      <c r="Y126" s="5">
        <f t="shared" si="238"/>
        <v>4.6431207975656807E-2</v>
      </c>
      <c r="Z126" s="5">
        <f t="shared" si="239"/>
        <v>3.4288730936746759E-3</v>
      </c>
      <c r="AA126" s="5">
        <f t="shared" si="240"/>
        <v>1.0757980822762097E-2</v>
      </c>
      <c r="AB126" s="5">
        <f t="shared" si="241"/>
        <v>1.6876412194492499E-2</v>
      </c>
      <c r="AC126" s="5">
        <f t="shared" si="242"/>
        <v>3.946817912528028E-3</v>
      </c>
      <c r="AD126" s="5">
        <f t="shared" si="243"/>
        <v>5.6009326418014191E-2</v>
      </c>
      <c r="AE126" s="5">
        <f t="shared" si="244"/>
        <v>6.3871901480998569E-2</v>
      </c>
      <c r="AF126" s="5">
        <f t="shared" si="245"/>
        <v>3.6419111420399691E-2</v>
      </c>
      <c r="AG126" s="5">
        <f t="shared" si="246"/>
        <v>1.38438723538557E-2</v>
      </c>
      <c r="AH126" s="5">
        <f t="shared" si="247"/>
        <v>9.7755435762389496E-4</v>
      </c>
      <c r="AI126" s="5">
        <f t="shared" si="248"/>
        <v>3.0670458617804899E-3</v>
      </c>
      <c r="AJ126" s="5">
        <f t="shared" si="249"/>
        <v>4.811379666461473E-3</v>
      </c>
      <c r="AK126" s="5">
        <f t="shared" si="250"/>
        <v>5.0318504815575578E-3</v>
      </c>
      <c r="AL126" s="5">
        <f t="shared" si="251"/>
        <v>5.6485363978740278E-4</v>
      </c>
      <c r="AM126" s="5">
        <f t="shared" si="252"/>
        <v>3.5145497837896215E-2</v>
      </c>
      <c r="AN126" s="5">
        <f t="shared" si="253"/>
        <v>4.0079213926785609E-2</v>
      </c>
      <c r="AO126" s="5">
        <f t="shared" si="254"/>
        <v>2.2852761915595626E-2</v>
      </c>
      <c r="AP126" s="5">
        <f t="shared" si="255"/>
        <v>8.686942282599178E-3</v>
      </c>
      <c r="AQ126" s="5">
        <f t="shared" si="256"/>
        <v>2.4766032602511331E-3</v>
      </c>
      <c r="AR126" s="5">
        <f t="shared" si="257"/>
        <v>2.2295663817300382E-4</v>
      </c>
      <c r="AS126" s="5">
        <f t="shared" si="258"/>
        <v>6.995193966779842E-4</v>
      </c>
      <c r="AT126" s="5">
        <f t="shared" si="259"/>
        <v>1.0973599851937044E-3</v>
      </c>
      <c r="AU126" s="5">
        <f t="shared" si="260"/>
        <v>1.1476440756544796E-3</v>
      </c>
      <c r="AV126" s="5">
        <f t="shared" si="261"/>
        <v>9.0017424237885896E-4</v>
      </c>
      <c r="AW126" s="5">
        <f t="shared" si="262"/>
        <v>5.6138690827136283E-5</v>
      </c>
      <c r="AX126" s="5">
        <f t="shared" si="263"/>
        <v>1.8377981211183458E-2</v>
      </c>
      <c r="AY126" s="5">
        <f t="shared" si="264"/>
        <v>2.0957877560955872E-2</v>
      </c>
      <c r="AZ126" s="5">
        <f t="shared" si="265"/>
        <v>1.1949969553585514E-2</v>
      </c>
      <c r="BA126" s="5">
        <f t="shared" si="266"/>
        <v>4.5425010847363568E-3</v>
      </c>
      <c r="BB126" s="5">
        <f t="shared" si="267"/>
        <v>1.2950440592528398E-3</v>
      </c>
      <c r="BC126" s="5">
        <f t="shared" si="268"/>
        <v>2.95368403286299E-4</v>
      </c>
      <c r="BD126" s="5">
        <f t="shared" si="269"/>
        <v>4.2375872432501805E-5</v>
      </c>
      <c r="BE126" s="5">
        <f t="shared" si="270"/>
        <v>1.3295295874835321E-4</v>
      </c>
      <c r="BF126" s="5">
        <f t="shared" si="271"/>
        <v>2.0856785035042308E-4</v>
      </c>
      <c r="BG126" s="5">
        <f t="shared" si="272"/>
        <v>2.1812501007534128E-4</v>
      </c>
      <c r="BH126" s="5">
        <f t="shared" si="273"/>
        <v>1.7109007910529782E-4</v>
      </c>
      <c r="BI126" s="5">
        <f t="shared" si="274"/>
        <v>1.0735794178997251E-4</v>
      </c>
      <c r="BJ126" s="8">
        <f t="shared" si="275"/>
        <v>0.72573937511330167</v>
      </c>
      <c r="BK126" s="8">
        <f t="shared" si="276"/>
        <v>0.15102301804453244</v>
      </c>
      <c r="BL126" s="8">
        <f t="shared" si="277"/>
        <v>9.9611639056079851E-2</v>
      </c>
      <c r="BM126" s="8">
        <f t="shared" si="278"/>
        <v>0.75875120930744677</v>
      </c>
      <c r="BN126" s="8">
        <f t="shared" si="279"/>
        <v>0.20014995713001316</v>
      </c>
    </row>
    <row r="127" spans="1:66" x14ac:dyDescent="0.25">
      <c r="A127" t="s">
        <v>69</v>
      </c>
      <c r="B127" t="s">
        <v>260</v>
      </c>
      <c r="C127" t="s">
        <v>351</v>
      </c>
      <c r="D127" s="11">
        <v>44473</v>
      </c>
      <c r="E127">
        <f>VLOOKUP(A127,home!$A$2:$E$405,3,FALSE)</f>
        <v>1.34493670886076</v>
      </c>
      <c r="F127">
        <f>VLOOKUP(B127,home!$B$2:$E$405,3,FALSE)</f>
        <v>1.1200000000000001</v>
      </c>
      <c r="G127">
        <f>VLOOKUP(C127,away!$B$2:$E$405,4,FALSE)</f>
        <v>0.65</v>
      </c>
      <c r="H127">
        <f>VLOOKUP(A127,away!$A$2:$E$405,3,FALSE)</f>
        <v>1.32911392405063</v>
      </c>
      <c r="I127">
        <f>VLOOKUP(C127,away!$B$2:$E$405,3,FALSE)</f>
        <v>0.93</v>
      </c>
      <c r="J127">
        <f>VLOOKUP(B127,home!$B$2:$E$405,4,FALSE)</f>
        <v>0.89</v>
      </c>
      <c r="K127" s="3">
        <f t="shared" si="224"/>
        <v>0.97911392405063336</v>
      </c>
      <c r="L127" s="3">
        <f t="shared" si="225"/>
        <v>1.1001075949367065</v>
      </c>
      <c r="M127" s="5">
        <f t="shared" si="226"/>
        <v>0.12502750586240799</v>
      </c>
      <c r="N127" s="5">
        <f t="shared" si="227"/>
        <v>0.12241617187920587</v>
      </c>
      <c r="O127" s="5">
        <f t="shared" si="228"/>
        <v>0.13754370877522865</v>
      </c>
      <c r="P127" s="5">
        <f t="shared" si="229"/>
        <v>0.13467096042739166</v>
      </c>
      <c r="Q127" s="5">
        <f t="shared" si="230"/>
        <v>5.992968920795301E-2</v>
      </c>
      <c r="R127" s="5">
        <f t="shared" si="231"/>
        <v>7.565643932969579E-2</v>
      </c>
      <c r="S127" s="5">
        <f t="shared" si="232"/>
        <v>3.6264555261933597E-2</v>
      </c>
      <c r="T127" s="5">
        <f t="shared" si="233"/>
        <v>6.5929106259865491E-2</v>
      </c>
      <c r="U127" s="5">
        <f t="shared" si="234"/>
        <v>7.4076273191797118E-2</v>
      </c>
      <c r="V127" s="5">
        <f t="shared" si="235"/>
        <v>4.3401849438469368E-3</v>
      </c>
      <c r="W127" s="5">
        <f t="shared" si="236"/>
        <v>1.9559331055844592E-2</v>
      </c>
      <c r="X127" s="5">
        <f t="shared" si="237"/>
        <v>2.1517368646416027E-2</v>
      </c>
      <c r="Y127" s="5">
        <f t="shared" si="238"/>
        <v>1.1835710335487618E-2</v>
      </c>
      <c r="Z127" s="5">
        <f t="shared" si="239"/>
        <v>2.7743407837488843E-2</v>
      </c>
      <c r="AA127" s="5">
        <f t="shared" si="240"/>
        <v>2.7163956914300798E-2</v>
      </c>
      <c r="AB127" s="5">
        <f t="shared" si="241"/>
        <v>1.3298304223551691E-2</v>
      </c>
      <c r="AC127" s="5">
        <f t="shared" si="242"/>
        <v>2.9218414319546153E-4</v>
      </c>
      <c r="AD127" s="5">
        <f t="shared" si="243"/>
        <v>4.787703345473353E-3</v>
      </c>
      <c r="AE127" s="5">
        <f t="shared" si="244"/>
        <v>5.2669888126591147E-3</v>
      </c>
      <c r="AF127" s="5">
        <f t="shared" si="245"/>
        <v>2.8971271976264796E-3</v>
      </c>
      <c r="AG127" s="5">
        <f t="shared" si="246"/>
        <v>1.062383877868863E-3</v>
      </c>
      <c r="AH127" s="5">
        <f t="shared" si="247"/>
        <v>7.630183417862005E-3</v>
      </c>
      <c r="AI127" s="5">
        <f t="shared" si="248"/>
        <v>7.4708188274889408E-3</v>
      </c>
      <c r="AJ127" s="5">
        <f t="shared" si="249"/>
        <v>3.6573913690270236E-3</v>
      </c>
      <c r="AK127" s="5">
        <f t="shared" si="250"/>
        <v>1.1936676050389892E-3</v>
      </c>
      <c r="AL127" s="5">
        <f t="shared" si="251"/>
        <v>1.2588820008643653E-5</v>
      </c>
      <c r="AM127" s="5">
        <f t="shared" si="252"/>
        <v>9.3754140195535221E-4</v>
      </c>
      <c r="AN127" s="5">
        <f t="shared" si="253"/>
        <v>1.0313964168586905E-3</v>
      </c>
      <c r="AO127" s="5">
        <f t="shared" si="254"/>
        <v>5.6732351578837555E-4</v>
      </c>
      <c r="AP127" s="5">
        <f t="shared" si="255"/>
        <v>2.0803896950166226E-4</v>
      </c>
      <c r="AQ127" s="5">
        <f t="shared" si="256"/>
        <v>5.7216312597896118E-5</v>
      </c>
      <c r="AR127" s="5">
        <f t="shared" si="257"/>
        <v>1.6788045457500214E-3</v>
      </c>
      <c r="AS127" s="5">
        <f t="shared" si="258"/>
        <v>1.6437409065033445E-3</v>
      </c>
      <c r="AT127" s="5">
        <f t="shared" si="259"/>
        <v>8.0470480454451732E-4</v>
      </c>
      <c r="AU127" s="5">
        <f t="shared" si="260"/>
        <v>2.6263255962666012E-4</v>
      </c>
      <c r="AV127" s="5">
        <f t="shared" si="261"/>
        <v>6.4286799009880273E-5</v>
      </c>
      <c r="AW127" s="5">
        <f t="shared" si="262"/>
        <v>3.766612238015418E-7</v>
      </c>
      <c r="AX127" s="5">
        <f t="shared" si="263"/>
        <v>1.5299330683807283E-4</v>
      </c>
      <c r="AY127" s="5">
        <f t="shared" si="264"/>
        <v>1.6830909882704589E-4</v>
      </c>
      <c r="AZ127" s="5">
        <f t="shared" si="265"/>
        <v>9.2579058958292969E-5</v>
      </c>
      <c r="BA127" s="5">
        <f t="shared" si="266"/>
        <v>3.3948975297370426E-5</v>
      </c>
      <c r="BB127" s="5">
        <f t="shared" si="267"/>
        <v>9.3368813912389584E-6</v>
      </c>
      <c r="BC127" s="5">
        <f t="shared" si="268"/>
        <v>2.0543148263050358E-6</v>
      </c>
      <c r="BD127" s="5">
        <f t="shared" si="269"/>
        <v>3.0781093853231105E-4</v>
      </c>
      <c r="BE127" s="5">
        <f t="shared" si="270"/>
        <v>3.0138197589207937E-4</v>
      </c>
      <c r="BF127" s="5">
        <f t="shared" si="271"/>
        <v>1.4754364452691359E-4</v>
      </c>
      <c r="BG127" s="5">
        <f t="shared" si="272"/>
        <v>4.8154012253826046E-5</v>
      </c>
      <c r="BH127" s="5">
        <f t="shared" si="273"/>
        <v>1.1787065974156474E-5</v>
      </c>
      <c r="BI127" s="5">
        <f t="shared" si="274"/>
        <v>2.3081760838000099E-6</v>
      </c>
      <c r="BJ127" s="8">
        <f t="shared" si="275"/>
        <v>0.31846231887124077</v>
      </c>
      <c r="BK127" s="8">
        <f t="shared" si="276"/>
        <v>0.30077628855761135</v>
      </c>
      <c r="BL127" s="8">
        <f t="shared" si="277"/>
        <v>0.35296389908268855</v>
      </c>
      <c r="BM127" s="8">
        <f t="shared" si="278"/>
        <v>0.34453350642954328</v>
      </c>
      <c r="BN127" s="8">
        <f t="shared" si="279"/>
        <v>0.65524447548188303</v>
      </c>
    </row>
    <row r="128" spans="1:66" x14ac:dyDescent="0.25">
      <c r="A128" t="s">
        <v>69</v>
      </c>
      <c r="B128" t="s">
        <v>263</v>
      </c>
      <c r="C128" t="s">
        <v>77</v>
      </c>
      <c r="D128" s="11">
        <v>44473</v>
      </c>
      <c r="E128">
        <f>VLOOKUP(A128,home!$A$2:$E$405,3,FALSE)</f>
        <v>1.34493670886076</v>
      </c>
      <c r="F128">
        <f>VLOOKUP(B128,home!$B$2:$E$405,3,FALSE)</f>
        <v>0.74</v>
      </c>
      <c r="G128">
        <f>VLOOKUP(C128,away!$B$2:$E$405,4,FALSE)</f>
        <v>0.7</v>
      </c>
      <c r="H128">
        <f>VLOOKUP(A128,away!$A$2:$E$405,3,FALSE)</f>
        <v>1.32911392405063</v>
      </c>
      <c r="I128">
        <f>VLOOKUP(C128,away!$B$2:$E$405,3,FALSE)</f>
        <v>1.07</v>
      </c>
      <c r="J128">
        <f>VLOOKUP(B128,home!$B$2:$E$405,4,FALSE)</f>
        <v>1.18</v>
      </c>
      <c r="K128" s="3">
        <f t="shared" si="224"/>
        <v>0.69667721518987358</v>
      </c>
      <c r="L128" s="3">
        <f t="shared" si="225"/>
        <v>1.6781392405063253</v>
      </c>
      <c r="M128" s="5">
        <f t="shared" si="226"/>
        <v>9.3031563057184782E-2</v>
      </c>
      <c r="N128" s="5">
        <f t="shared" si="227"/>
        <v>6.4812970275440612E-2</v>
      </c>
      <c r="O128" s="5">
        <f t="shared" si="228"/>
        <v>0.15611991657190036</v>
      </c>
      <c r="P128" s="5">
        <f t="shared" si="229"/>
        <v>0.10876518871298692</v>
      </c>
      <c r="Q128" s="5">
        <f t="shared" si="230"/>
        <v>2.2576859819839007E-2</v>
      </c>
      <c r="R128" s="5">
        <f t="shared" si="231"/>
        <v>0.1309954791119399</v>
      </c>
      <c r="S128" s="5">
        <f t="shared" si="232"/>
        <v>3.1789926684613654E-2</v>
      </c>
      <c r="T128" s="5">
        <f t="shared" si="233"/>
        <v>3.7887114391082395E-2</v>
      </c>
      <c r="U128" s="5">
        <f t="shared" si="234"/>
        <v>9.1261565590169541E-2</v>
      </c>
      <c r="V128" s="5">
        <f t="shared" si="235"/>
        <v>4.1295869695543589E-3</v>
      </c>
      <c r="W128" s="5">
        <f t="shared" si="236"/>
        <v>5.2429279423391968E-3</v>
      </c>
      <c r="X128" s="5">
        <f t="shared" si="237"/>
        <v>8.7983631151864906E-3</v>
      </c>
      <c r="Y128" s="5">
        <f t="shared" si="238"/>
        <v>7.3824391979089637E-3</v>
      </c>
      <c r="Z128" s="5">
        <f t="shared" si="239"/>
        <v>7.3276217942224359E-2</v>
      </c>
      <c r="AA128" s="5">
        <f t="shared" si="240"/>
        <v>5.104987145563511E-2</v>
      </c>
      <c r="AB128" s="5">
        <f t="shared" si="241"/>
        <v>1.7782641140756443E-2</v>
      </c>
      <c r="AC128" s="5">
        <f t="shared" si="242"/>
        <v>3.0174927417790995E-4</v>
      </c>
      <c r="AD128" s="5">
        <f t="shared" si="243"/>
        <v>9.1315710957751129E-4</v>
      </c>
      <c r="AE128" s="5">
        <f t="shared" si="244"/>
        <v>1.5324047783293558E-3</v>
      </c>
      <c r="AF128" s="5">
        <f t="shared" si="245"/>
        <v>1.2857942954269449E-3</v>
      </c>
      <c r="AG128" s="5">
        <f t="shared" si="246"/>
        <v>7.1924728745837981E-4</v>
      </c>
      <c r="AH128" s="5">
        <f t="shared" si="247"/>
        <v>3.0741924181185081E-2</v>
      </c>
      <c r="AI128" s="5">
        <f t="shared" si="248"/>
        <v>2.1417198128126255E-2</v>
      </c>
      <c r="AJ128" s="5">
        <f t="shared" si="249"/>
        <v>7.4604369745363856E-3</v>
      </c>
      <c r="AK128" s="5">
        <f t="shared" si="250"/>
        <v>1.7325054851731918E-3</v>
      </c>
      <c r="AL128" s="5">
        <f t="shared" si="251"/>
        <v>1.4111261026451199E-5</v>
      </c>
      <c r="AM128" s="5">
        <f t="shared" si="252"/>
        <v>1.2723515042625897E-4</v>
      </c>
      <c r="AN128" s="5">
        <f t="shared" si="253"/>
        <v>2.1351829870203026E-4</v>
      </c>
      <c r="AO128" s="5">
        <f t="shared" si="254"/>
        <v>1.7915671780901395E-4</v>
      </c>
      <c r="AP128" s="5">
        <f t="shared" si="255"/>
        <v>1.0021663945187492E-4</v>
      </c>
      <c r="AQ128" s="5">
        <f t="shared" si="256"/>
        <v>4.2044368803966397E-5</v>
      </c>
      <c r="AR128" s="5">
        <f t="shared" si="257"/>
        <v>1.0317845859423393E-2</v>
      </c>
      <c r="AS128" s="5">
        <f t="shared" si="258"/>
        <v>7.1882081201014563E-3</v>
      </c>
      <c r="AT128" s="5">
        <f t="shared" si="259"/>
        <v>2.5039304076587593E-3</v>
      </c>
      <c r="AU128" s="5">
        <f t="shared" si="260"/>
        <v>5.814770878123165E-4</v>
      </c>
      <c r="AV128" s="5">
        <f t="shared" si="261"/>
        <v>1.0127545955845053E-4</v>
      </c>
      <c r="AW128" s="5">
        <f t="shared" si="262"/>
        <v>4.5827157952378675E-7</v>
      </c>
      <c r="AX128" s="5">
        <f t="shared" si="263"/>
        <v>1.4773638378871792E-5</v>
      </c>
      <c r="AY128" s="5">
        <f t="shared" si="264"/>
        <v>2.4792222288635004E-5</v>
      </c>
      <c r="AZ128" s="5">
        <f t="shared" si="265"/>
        <v>2.0802400540956974E-5</v>
      </c>
      <c r="BA128" s="5">
        <f t="shared" si="266"/>
        <v>1.1636441548169972E-5</v>
      </c>
      <c r="BB128" s="5">
        <f t="shared" si="267"/>
        <v>4.8818922954605499E-6</v>
      </c>
      <c r="BC128" s="5">
        <f t="shared" si="268"/>
        <v>1.6384990057875695E-6</v>
      </c>
      <c r="BD128" s="5">
        <f t="shared" si="269"/>
        <v>2.8857970023656839E-3</v>
      </c>
      <c r="BE128" s="5">
        <f t="shared" si="270"/>
        <v>2.0104690192114093E-3</v>
      </c>
      <c r="BF128" s="5">
        <f t="shared" si="271"/>
        <v>7.0032397876486059E-4</v>
      </c>
      <c r="BG128" s="5">
        <f t="shared" si="272"/>
        <v>1.6263325308553175E-4</v>
      </c>
      <c r="BH128" s="5">
        <f t="shared" si="273"/>
        <v>2.8325720464224539E-5</v>
      </c>
      <c r="BI128" s="5">
        <f t="shared" si="274"/>
        <v>3.9467768102525535E-6</v>
      </c>
      <c r="BJ128" s="8">
        <f t="shared" si="275"/>
        <v>0.15189197448183986</v>
      </c>
      <c r="BK128" s="8">
        <f t="shared" si="276"/>
        <v>0.23805691818183275</v>
      </c>
      <c r="BL128" s="8">
        <f t="shared" si="277"/>
        <v>0.53504577132467857</v>
      </c>
      <c r="BM128" s="8">
        <f t="shared" si="278"/>
        <v>0.42194457043057498</v>
      </c>
      <c r="BN128" s="8">
        <f t="shared" si="279"/>
        <v>0.57630197754929158</v>
      </c>
    </row>
    <row r="129" spans="1:66" x14ac:dyDescent="0.25">
      <c r="A129" t="s">
        <v>80</v>
      </c>
      <c r="B129" t="s">
        <v>94</v>
      </c>
      <c r="C129" t="s">
        <v>98</v>
      </c>
      <c r="D129" s="11">
        <v>44473</v>
      </c>
      <c r="E129">
        <f>VLOOKUP(A129,home!$A$2:$E$405,3,FALSE)</f>
        <v>1.22509960159363</v>
      </c>
      <c r="F129">
        <f>VLOOKUP(B129,home!$B$2:$E$405,3,FALSE)</f>
        <v>0.74</v>
      </c>
      <c r="G129">
        <f>VLOOKUP(C129,away!$B$2:$E$405,4,FALSE)</f>
        <v>0.74</v>
      </c>
      <c r="H129">
        <f>VLOOKUP(A129,away!$A$2:$E$405,3,FALSE)</f>
        <v>1.02988047808765</v>
      </c>
      <c r="I129">
        <f>VLOOKUP(C129,away!$B$2:$E$405,3,FALSE)</f>
        <v>1.05</v>
      </c>
      <c r="J129">
        <f>VLOOKUP(B129,home!$B$2:$E$405,4,FALSE)</f>
        <v>0.88</v>
      </c>
      <c r="K129" s="3">
        <f t="shared" si="224"/>
        <v>0.67086454183267175</v>
      </c>
      <c r="L129" s="3">
        <f t="shared" si="225"/>
        <v>0.95160956175298872</v>
      </c>
      <c r="M129" s="5">
        <f t="shared" si="226"/>
        <v>0.19740968239103757</v>
      </c>
      <c r="N129" s="5">
        <f t="shared" si="227"/>
        <v>0.13243515613059664</v>
      </c>
      <c r="O129" s="5">
        <f t="shared" si="228"/>
        <v>0.18785694134593192</v>
      </c>
      <c r="P129" s="5">
        <f t="shared" si="229"/>
        <v>0.12602656088612571</v>
      </c>
      <c r="Q129" s="5">
        <f t="shared" si="230"/>
        <v>4.4423025170045538E-2</v>
      </c>
      <c r="R129" s="5">
        <f t="shared" si="231"/>
        <v>8.9383230813229589E-2</v>
      </c>
      <c r="S129" s="5">
        <f t="shared" si="232"/>
        <v>2.0113874173257662E-2</v>
      </c>
      <c r="T129" s="5">
        <f t="shared" si="233"/>
        <v>4.2273375513809018E-2</v>
      </c>
      <c r="U129" s="5">
        <f t="shared" si="234"/>
        <v>5.9964040187041212E-2</v>
      </c>
      <c r="V129" s="5">
        <f t="shared" si="235"/>
        <v>1.426746627987761E-3</v>
      </c>
      <c r="W129" s="5">
        <f t="shared" si="236"/>
        <v>9.9339441425079517E-3</v>
      </c>
      <c r="X129" s="5">
        <f t="shared" si="237"/>
        <v>9.453236231930659E-3</v>
      </c>
      <c r="Y129" s="5">
        <f t="shared" si="238"/>
        <v>4.4978949939075046E-3</v>
      </c>
      <c r="Z129" s="5">
        <f t="shared" si="239"/>
        <v>2.8352645700747886E-2</v>
      </c>
      <c r="AA129" s="5">
        <f t="shared" si="240"/>
        <v>1.9020784667776298E-2</v>
      </c>
      <c r="AB129" s="5">
        <f t="shared" si="241"/>
        <v>6.3801849957228277E-3</v>
      </c>
      <c r="AC129" s="5">
        <f t="shared" si="242"/>
        <v>5.6927289673475418E-5</v>
      </c>
      <c r="AD129" s="5">
        <f t="shared" si="243"/>
        <v>1.6660827214387368E-3</v>
      </c>
      <c r="AE129" s="5">
        <f t="shared" si="244"/>
        <v>1.585460248392543E-3</v>
      </c>
      <c r="AF129" s="5">
        <f t="shared" si="245"/>
        <v>7.5436956607480624E-4</v>
      </c>
      <c r="AG129" s="5">
        <f t="shared" si="246"/>
        <v>2.3928843072407958E-4</v>
      </c>
      <c r="AH129" s="5">
        <f t="shared" si="247"/>
        <v>6.7451621874566117E-3</v>
      </c>
      <c r="AI129" s="5">
        <f t="shared" si="248"/>
        <v>4.5250901404751418E-3</v>
      </c>
      <c r="AJ129" s="5">
        <f t="shared" si="249"/>
        <v>1.5178612619206981E-3</v>
      </c>
      <c r="AK129" s="5">
        <f t="shared" si="250"/>
        <v>3.394264333479968E-4</v>
      </c>
      <c r="AL129" s="5">
        <f t="shared" si="251"/>
        <v>1.4536978027055655E-6</v>
      </c>
      <c r="AM129" s="5">
        <f t="shared" si="252"/>
        <v>2.2354316431466586E-4</v>
      </c>
      <c r="AN129" s="5">
        <f t="shared" si="253"/>
        <v>2.1272581262635551E-4</v>
      </c>
      <c r="AO129" s="5">
        <f t="shared" si="254"/>
        <v>1.0121595866345728E-4</v>
      </c>
      <c r="AP129" s="5">
        <f t="shared" si="255"/>
        <v>3.2106024688713734E-5</v>
      </c>
      <c r="AQ129" s="5">
        <f t="shared" si="256"/>
        <v>7.6381000209143757E-6</v>
      </c>
      <c r="AR129" s="5">
        <f t="shared" si="257"/>
        <v>1.2837521666316841E-3</v>
      </c>
      <c r="AS129" s="5">
        <f t="shared" si="258"/>
        <v>8.6122380909406436E-4</v>
      </c>
      <c r="AT129" s="5">
        <f t="shared" si="259"/>
        <v>2.8888225805163894E-4</v>
      </c>
      <c r="AU129" s="5">
        <f t="shared" si="260"/>
        <v>6.4600287897133486E-5</v>
      </c>
      <c r="AV129" s="5">
        <f t="shared" si="261"/>
        <v>1.0834510635592282E-5</v>
      </c>
      <c r="AW129" s="5">
        <f t="shared" si="262"/>
        <v>2.5778952630629195E-8</v>
      </c>
      <c r="AX129" s="5">
        <f t="shared" si="263"/>
        <v>2.4994530417963991E-5</v>
      </c>
      <c r="AY129" s="5">
        <f t="shared" si="264"/>
        <v>2.3785034137260459E-5</v>
      </c>
      <c r="AZ129" s="5">
        <f t="shared" si="265"/>
        <v>1.131703295581915E-5</v>
      </c>
      <c r="BA129" s="5">
        <f t="shared" si="266"/>
        <v>3.5897989238103979E-6</v>
      </c>
      <c r="BB129" s="5">
        <f t="shared" si="267"/>
        <v>8.5402174516714046E-7</v>
      </c>
      <c r="BC129" s="5">
        <f t="shared" si="268"/>
        <v>1.6253905172920513E-7</v>
      </c>
      <c r="BD129" s="5">
        <f t="shared" si="269"/>
        <v>2.0360513944797098E-4</v>
      </c>
      <c r="BE129" s="5">
        <f t="shared" si="270"/>
        <v>1.3659146859054029E-4</v>
      </c>
      <c r="BF129" s="5">
        <f t="shared" si="271"/>
        <v>4.5817186497122296E-5</v>
      </c>
      <c r="BG129" s="5">
        <f t="shared" si="272"/>
        <v>1.0245708609151343E-5</v>
      </c>
      <c r="BH129" s="5">
        <f t="shared" si="273"/>
        <v>1.7183706529573435E-6</v>
      </c>
      <c r="BI129" s="5">
        <f t="shared" si="274"/>
        <v>2.3055878815898752E-7</v>
      </c>
      <c r="BJ129" s="8">
        <f t="shared" si="275"/>
        <v>0.24790376516697332</v>
      </c>
      <c r="BK129" s="8">
        <f t="shared" si="276"/>
        <v>0.34505903010002209</v>
      </c>
      <c r="BL129" s="8">
        <f t="shared" si="277"/>
        <v>0.3786402234977983</v>
      </c>
      <c r="BM129" s="8">
        <f t="shared" si="278"/>
        <v>0.22239730847339007</v>
      </c>
      <c r="BN129" s="8">
        <f t="shared" si="279"/>
        <v>0.77753459673696712</v>
      </c>
    </row>
    <row r="130" spans="1:66" x14ac:dyDescent="0.25">
      <c r="A130" t="s">
        <v>80</v>
      </c>
      <c r="B130" t="s">
        <v>97</v>
      </c>
      <c r="C130" t="s">
        <v>81</v>
      </c>
      <c r="D130" s="11">
        <v>44473</v>
      </c>
      <c r="E130">
        <f>VLOOKUP(A130,home!$A$2:$E$405,3,FALSE)</f>
        <v>1.22509960159363</v>
      </c>
      <c r="F130">
        <f>VLOOKUP(B130,home!$B$2:$E$405,3,FALSE)</f>
        <v>1.05</v>
      </c>
      <c r="G130">
        <f>VLOOKUP(C130,away!$B$2:$E$405,4,FALSE)</f>
        <v>1.01</v>
      </c>
      <c r="H130">
        <f>VLOOKUP(A130,away!$A$2:$E$405,3,FALSE)</f>
        <v>1.02988047808765</v>
      </c>
      <c r="I130">
        <f>VLOOKUP(C130,away!$B$2:$E$405,3,FALSE)</f>
        <v>0.86</v>
      </c>
      <c r="J130">
        <f>VLOOKUP(B130,home!$B$2:$E$405,4,FALSE)</f>
        <v>0.92</v>
      </c>
      <c r="K130" s="3">
        <f t="shared" si="224"/>
        <v>1.2992181274900447</v>
      </c>
      <c r="L130" s="3">
        <f t="shared" si="225"/>
        <v>0.81484143426294875</v>
      </c>
      <c r="M130" s="5">
        <f t="shared" si="226"/>
        <v>0.120746791074737</v>
      </c>
      <c r="N130" s="5">
        <f t="shared" si="227"/>
        <v>0.15687641980055145</v>
      </c>
      <c r="O130" s="5">
        <f t="shared" si="228"/>
        <v>9.8389488421987317E-2</v>
      </c>
      <c r="P130" s="5">
        <f t="shared" si="229"/>
        <v>0.12782940691231778</v>
      </c>
      <c r="Q130" s="5">
        <f t="shared" si="230"/>
        <v>0.10190834419030734</v>
      </c>
      <c r="R130" s="5">
        <f t="shared" si="231"/>
        <v>4.0085915931084966E-2</v>
      </c>
      <c r="S130" s="5">
        <f t="shared" si="232"/>
        <v>3.3831866516106743E-2</v>
      </c>
      <c r="T130" s="5">
        <f t="shared" si="233"/>
        <v>8.303914134339227E-2</v>
      </c>
      <c r="U130" s="5">
        <f t="shared" si="234"/>
        <v>5.2080348634707563E-2</v>
      </c>
      <c r="V130" s="5">
        <f t="shared" si="235"/>
        <v>3.9795926969684869E-3</v>
      </c>
      <c r="W130" s="5">
        <f t="shared" si="236"/>
        <v>4.4133722704847347E-2</v>
      </c>
      <c r="X130" s="5">
        <f t="shared" si="237"/>
        <v>3.5961985908181074E-2</v>
      </c>
      <c r="Y130" s="5">
        <f t="shared" si="238"/>
        <v>1.465165808818311E-2</v>
      </c>
      <c r="Z130" s="5">
        <f t="shared" si="239"/>
        <v>1.0887888410343088E-2</v>
      </c>
      <c r="AA130" s="5">
        <f t="shared" si="240"/>
        <v>1.4145741992806505E-2</v>
      </c>
      <c r="AB130" s="5">
        <f t="shared" si="241"/>
        <v>9.1892022119256823E-3</v>
      </c>
      <c r="AC130" s="5">
        <f t="shared" si="242"/>
        <v>2.633139200212804E-4</v>
      </c>
      <c r="AD130" s="5">
        <f t="shared" si="243"/>
        <v>1.4334833142939162E-2</v>
      </c>
      <c r="AE130" s="5">
        <f t="shared" si="244"/>
        <v>1.16806159981126E-2</v>
      </c>
      <c r="AF130" s="5">
        <f t="shared" si="245"/>
        <v>4.7589249464884079E-3</v>
      </c>
      <c r="AG130" s="5">
        <f t="shared" si="246"/>
        <v>1.2925897429821138E-3</v>
      </c>
      <c r="AH130" s="5">
        <f t="shared" si="247"/>
        <v>2.2179756520947242E-3</v>
      </c>
      <c r="AI130" s="5">
        <f t="shared" si="248"/>
        <v>2.8816341735330184E-3</v>
      </c>
      <c r="AJ130" s="5">
        <f t="shared" si="249"/>
        <v>1.8719356775244458E-3</v>
      </c>
      <c r="AK130" s="5">
        <f t="shared" si="250"/>
        <v>8.1068425524503929E-4</v>
      </c>
      <c r="AL130" s="5">
        <f t="shared" si="251"/>
        <v>1.1150362482840341E-5</v>
      </c>
      <c r="AM130" s="5">
        <f t="shared" si="252"/>
        <v>3.724815014770325E-3</v>
      </c>
      <c r="AN130" s="5">
        <f t="shared" si="253"/>
        <v>3.0351336089996179E-3</v>
      </c>
      <c r="AO130" s="5">
        <f t="shared" si="254"/>
        <v>1.2365763115684645E-3</v>
      </c>
      <c r="AP130" s="5">
        <f t="shared" si="255"/>
        <v>3.358712050980115E-4</v>
      </c>
      <c r="AQ130" s="5">
        <f t="shared" si="256"/>
        <v>6.8420443622422162E-5</v>
      </c>
      <c r="AR130" s="5">
        <f t="shared" si="257"/>
        <v>3.6145969230263287E-4</v>
      </c>
      <c r="AS130" s="5">
        <f t="shared" si="258"/>
        <v>4.6961498459655439E-4</v>
      </c>
      <c r="AT130" s="5">
        <f t="shared" si="259"/>
        <v>3.0506615046440086E-4</v>
      </c>
      <c r="AU130" s="5">
        <f t="shared" si="260"/>
        <v>1.3211582425565167E-4</v>
      </c>
      <c r="AV130" s="5">
        <f t="shared" si="261"/>
        <v>4.2911818450307903E-5</v>
      </c>
      <c r="AW130" s="5">
        <f t="shared" si="262"/>
        <v>3.2790018460951035E-7</v>
      </c>
      <c r="AX130" s="5">
        <f t="shared" si="263"/>
        <v>8.0655786478945116E-4</v>
      </c>
      <c r="AY130" s="5">
        <f t="shared" si="264"/>
        <v>6.5721676736109791E-4</v>
      </c>
      <c r="AZ130" s="5">
        <f t="shared" si="265"/>
        <v>2.6776372666908788E-4</v>
      </c>
      <c r="BA130" s="5">
        <f t="shared" si="266"/>
        <v>7.2728326360877246E-5</v>
      </c>
      <c r="BB130" s="5">
        <f t="shared" si="267"/>
        <v>1.4815513440860257E-5</v>
      </c>
      <c r="BC130" s="5">
        <f t="shared" si="268"/>
        <v>2.4144588442985136E-6</v>
      </c>
      <c r="BD130" s="5">
        <f t="shared" si="269"/>
        <v>4.9088722350686904E-5</v>
      </c>
      <c r="BE130" s="5">
        <f t="shared" si="270"/>
        <v>6.3776957933338142E-5</v>
      </c>
      <c r="BF130" s="5">
        <f t="shared" si="271"/>
        <v>4.1430089931581477E-5</v>
      </c>
      <c r="BG130" s="5">
        <f t="shared" si="272"/>
        <v>1.7942241287551143E-5</v>
      </c>
      <c r="BH130" s="5">
        <f t="shared" si="273"/>
        <v>5.8277212821466917E-6</v>
      </c>
      <c r="BI130" s="5">
        <f t="shared" si="274"/>
        <v>1.5142962263448992E-6</v>
      </c>
      <c r="BJ130" s="8">
        <f t="shared" si="275"/>
        <v>0.47886054910750941</v>
      </c>
      <c r="BK130" s="8">
        <f t="shared" si="276"/>
        <v>0.28731933824999523</v>
      </c>
      <c r="BL130" s="8">
        <f t="shared" si="277"/>
        <v>0.22316367544999044</v>
      </c>
      <c r="BM130" s="8">
        <f t="shared" si="278"/>
        <v>0.35373819601967593</v>
      </c>
      <c r="BN130" s="8">
        <f t="shared" si="279"/>
        <v>0.64583636633098596</v>
      </c>
    </row>
    <row r="131" spans="1:66" x14ac:dyDescent="0.25">
      <c r="A131" t="s">
        <v>80</v>
      </c>
      <c r="B131" t="s">
        <v>82</v>
      </c>
      <c r="C131" t="s">
        <v>84</v>
      </c>
      <c r="D131" s="11">
        <v>44473</v>
      </c>
      <c r="E131">
        <f>VLOOKUP(A131,home!$A$2:$E$405,3,FALSE)</f>
        <v>1.22509960159363</v>
      </c>
      <c r="F131">
        <f>VLOOKUP(B131,home!$B$2:$E$405,3,FALSE)</f>
        <v>0.66</v>
      </c>
      <c r="G131">
        <f>VLOOKUP(C131,away!$B$2:$E$405,4,FALSE)</f>
        <v>0.89</v>
      </c>
      <c r="H131">
        <f>VLOOKUP(A131,away!$A$2:$E$405,3,FALSE)</f>
        <v>1.02988047808765</v>
      </c>
      <c r="I131">
        <f>VLOOKUP(C131,away!$B$2:$E$405,3,FALSE)</f>
        <v>0.7</v>
      </c>
      <c r="J131">
        <f>VLOOKUP(B131,home!$B$2:$E$405,4,FALSE)</f>
        <v>1.48</v>
      </c>
      <c r="K131" s="3">
        <f t="shared" si="224"/>
        <v>0.71962350597609825</v>
      </c>
      <c r="L131" s="3">
        <f t="shared" si="225"/>
        <v>1.0669561752988053</v>
      </c>
      <c r="M131" s="5">
        <f t="shared" si="226"/>
        <v>0.16753220437454286</v>
      </c>
      <c r="N131" s="5">
        <f t="shared" si="227"/>
        <v>0.12056011227591276</v>
      </c>
      <c r="O131" s="5">
        <f t="shared" si="228"/>
        <v>0.17874952001884001</v>
      </c>
      <c r="P131" s="5">
        <f t="shared" si="229"/>
        <v>0.12863235628750241</v>
      </c>
      <c r="Q131" s="5">
        <f t="shared" si="230"/>
        <v>4.337894533843218E-2</v>
      </c>
      <c r="R131" s="5">
        <f t="shared" si="231"/>
        <v>9.5358952107899367E-2</v>
      </c>
      <c r="S131" s="5">
        <f t="shared" si="232"/>
        <v>2.4691197650398174E-2</v>
      </c>
      <c r="T131" s="5">
        <f t="shared" si="233"/>
        <v>4.6283433606789534E-2</v>
      </c>
      <c r="U131" s="5">
        <f t="shared" si="234"/>
        <v>6.8622543442093384E-2</v>
      </c>
      <c r="V131" s="5">
        <f t="shared" si="235"/>
        <v>2.1064520070359144E-3</v>
      </c>
      <c r="W131" s="5">
        <f t="shared" si="236"/>
        <v>1.0405502909996032E-2</v>
      </c>
      <c r="X131" s="5">
        <f t="shared" si="237"/>
        <v>1.1102215586909953E-2</v>
      </c>
      <c r="Y131" s="5">
        <f t="shared" si="238"/>
        <v>5.9227887399761116E-3</v>
      </c>
      <c r="Z131" s="5">
        <f t="shared" si="239"/>
        <v>3.3914607607182089E-2</v>
      </c>
      <c r="AA131" s="5">
        <f t="shared" si="240"/>
        <v>2.4405748830084031E-2</v>
      </c>
      <c r="AB131" s="5">
        <f t="shared" si="241"/>
        <v>8.781475269538562E-3</v>
      </c>
      <c r="AC131" s="5">
        <f t="shared" si="242"/>
        <v>1.0108425350336002E-4</v>
      </c>
      <c r="AD131" s="5">
        <f t="shared" si="243"/>
        <v>1.8720111213839589E-3</v>
      </c>
      <c r="AE131" s="5">
        <f t="shared" si="244"/>
        <v>1.997353826188656E-3</v>
      </c>
      <c r="AF131" s="5">
        <f t="shared" si="245"/>
        <v>1.0655444995543416E-3</v>
      </c>
      <c r="AG131" s="5">
        <f t="shared" si="246"/>
        <v>3.7896309461839332E-4</v>
      </c>
      <c r="AH131" s="5">
        <f t="shared" si="247"/>
        <v>9.0463500048296903E-3</v>
      </c>
      <c r="AI131" s="5">
        <f t="shared" si="248"/>
        <v>6.5099661067624347E-3</v>
      </c>
      <c r="AJ131" s="5">
        <f t="shared" si="249"/>
        <v>2.3423623167669765E-3</v>
      </c>
      <c r="AK131" s="5">
        <f t="shared" si="250"/>
        <v>5.6187299421938265E-4</v>
      </c>
      <c r="AL131" s="5">
        <f t="shared" si="251"/>
        <v>3.1045268604311966E-6</v>
      </c>
      <c r="AM131" s="5">
        <f t="shared" si="252"/>
        <v>2.6942864127931448E-4</v>
      </c>
      <c r="AN131" s="5">
        <f t="shared" si="253"/>
        <v>2.8746855261533113E-4</v>
      </c>
      <c r="AO131" s="5">
        <f t="shared" si="254"/>
        <v>1.533581737085685E-4</v>
      </c>
      <c r="AP131" s="5">
        <f t="shared" si="255"/>
        <v>5.454215015696803E-5</v>
      </c>
      <c r="AQ131" s="5">
        <f t="shared" si="256"/>
        <v>1.4548520981012932E-5</v>
      </c>
      <c r="AR131" s="5">
        <f t="shared" si="257"/>
        <v>1.9304118003134836E-3</v>
      </c>
      <c r="AS131" s="5">
        <f t="shared" si="258"/>
        <v>1.3891697077192207E-3</v>
      </c>
      <c r="AT131" s="5">
        <f t="shared" si="259"/>
        <v>4.9983958773234854E-4</v>
      </c>
      <c r="AU131" s="5">
        <f t="shared" si="260"/>
        <v>1.1989877218320008E-4</v>
      </c>
      <c r="AV131" s="5">
        <f t="shared" si="261"/>
        <v>2.1570493700175978E-5</v>
      </c>
      <c r="AW131" s="5">
        <f t="shared" si="262"/>
        <v>6.6213240530545263E-8</v>
      </c>
      <c r="AX131" s="5">
        <f t="shared" si="263"/>
        <v>3.2314530574632775E-5</v>
      </c>
      <c r="AY131" s="5">
        <f t="shared" si="264"/>
        <v>3.4478187948486484E-5</v>
      </c>
      <c r="AZ131" s="5">
        <f t="shared" si="265"/>
        <v>1.8393357772375251E-5</v>
      </c>
      <c r="BA131" s="5">
        <f t="shared" si="266"/>
        <v>6.5416355532386844E-6</v>
      </c>
      <c r="BB131" s="5">
        <f t="shared" si="267"/>
        <v>1.7449096125205572E-6</v>
      </c>
      <c r="BC131" s="5">
        <f t="shared" si="268"/>
        <v>3.7234841728341092E-7</v>
      </c>
      <c r="BD131" s="5">
        <f t="shared" si="269"/>
        <v>3.4327746520235918E-4</v>
      </c>
      <c r="BE131" s="5">
        <f t="shared" si="270"/>
        <v>2.470305330315098E-4</v>
      </c>
      <c r="BF131" s="5">
        <f t="shared" si="271"/>
        <v>8.888448913163969E-5</v>
      </c>
      <c r="BG131" s="5">
        <f t="shared" si="272"/>
        <v>2.1321122565268323E-5</v>
      </c>
      <c r="BH131" s="5">
        <f t="shared" si="273"/>
        <v>3.8357952429411223E-6</v>
      </c>
      <c r="BI131" s="5">
        <f t="shared" si="274"/>
        <v>5.520656841863462E-7</v>
      </c>
      <c r="BJ131" s="8">
        <f t="shared" si="275"/>
        <v>0.24384006200838171</v>
      </c>
      <c r="BK131" s="8">
        <f t="shared" si="276"/>
        <v>0.32310087728779163</v>
      </c>
      <c r="BL131" s="8">
        <f t="shared" si="277"/>
        <v>0.39904458292354011</v>
      </c>
      <c r="BM131" s="8">
        <f t="shared" si="278"/>
        <v>0.26565362744905813</v>
      </c>
      <c r="BN131" s="8">
        <f t="shared" si="279"/>
        <v>0.73421209040312974</v>
      </c>
    </row>
    <row r="132" spans="1:66" x14ac:dyDescent="0.25">
      <c r="A132" t="s">
        <v>80</v>
      </c>
      <c r="B132" t="s">
        <v>85</v>
      </c>
      <c r="C132" t="s">
        <v>369</v>
      </c>
      <c r="D132" s="11">
        <v>44473</v>
      </c>
      <c r="E132">
        <f>VLOOKUP(A132,home!$A$2:$E$405,3,FALSE)</f>
        <v>1.22509960159363</v>
      </c>
      <c r="F132">
        <f>VLOOKUP(B132,home!$B$2:$E$405,3,FALSE)</f>
        <v>1.55</v>
      </c>
      <c r="G132">
        <f>VLOOKUP(C132,away!$B$2:$E$405,4,FALSE)</f>
        <v>1.4</v>
      </c>
      <c r="H132">
        <f>VLOOKUP(A132,away!$A$2:$E$405,3,FALSE)</f>
        <v>1.02988047808765</v>
      </c>
      <c r="I132">
        <f>VLOOKUP(C132,away!$B$2:$E$405,3,FALSE)</f>
        <v>0.57999999999999996</v>
      </c>
      <c r="J132">
        <f>VLOOKUP(B132,home!$B$2:$E$405,4,FALSE)</f>
        <v>0.97</v>
      </c>
      <c r="K132" s="3">
        <f t="shared" si="224"/>
        <v>2.6584661354581769</v>
      </c>
      <c r="L132" s="3">
        <f t="shared" si="225"/>
        <v>0.57941075697211186</v>
      </c>
      <c r="M132" s="5">
        <f t="shared" si="226"/>
        <v>3.9247132590939059E-2</v>
      </c>
      <c r="N132" s="5">
        <f t="shared" si="227"/>
        <v>0.10433717290684844</v>
      </c>
      <c r="O132" s="5">
        <f t="shared" si="228"/>
        <v>2.2740210803500839E-2</v>
      </c>
      <c r="P132" s="5">
        <f t="shared" si="229"/>
        <v>6.0454080334287168E-2</v>
      </c>
      <c r="Q132" s="5">
        <f t="shared" si="230"/>
        <v>0.13868842042115048</v>
      </c>
      <c r="R132" s="5">
        <f t="shared" si="231"/>
        <v>6.5879613776809081E-3</v>
      </c>
      <c r="S132" s="5">
        <f t="shared" si="232"/>
        <v>2.328001810448314E-2</v>
      </c>
      <c r="T132" s="5">
        <f t="shared" si="233"/>
        <v>8.0357562659485293E-2</v>
      </c>
      <c r="U132" s="5">
        <f t="shared" si="234"/>
        <v>1.7513872224271091E-2</v>
      </c>
      <c r="V132" s="5">
        <f t="shared" si="235"/>
        <v>3.9843592576436528E-3</v>
      </c>
      <c r="W132" s="5">
        <f t="shared" si="236"/>
        <v>0.12289948968993829</v>
      </c>
      <c r="X132" s="5">
        <f t="shared" si="237"/>
        <v>7.1209286352733395E-2</v>
      </c>
      <c r="Y132" s="5">
        <f t="shared" si="238"/>
        <v>2.0629713254540563E-2</v>
      </c>
      <c r="Z132" s="5">
        <f t="shared" si="239"/>
        <v>1.272378562915044E-3</v>
      </c>
      <c r="AA132" s="5">
        <f t="shared" si="240"/>
        <v>3.3825753209925859E-3</v>
      </c>
      <c r="AB132" s="5">
        <f t="shared" si="241"/>
        <v>4.4962309707476814E-3</v>
      </c>
      <c r="AC132" s="5">
        <f t="shared" si="242"/>
        <v>3.8358021137616121E-4</v>
      </c>
      <c r="AD132" s="5">
        <f t="shared" si="243"/>
        <v>8.1681032851448065E-2</v>
      </c>
      <c r="AE132" s="5">
        <f t="shared" si="244"/>
        <v>4.7326869074721459E-2</v>
      </c>
      <c r="AF132" s="5">
        <f t="shared" si="245"/>
        <v>1.3710848517852193E-2</v>
      </c>
      <c r="AG132" s="5">
        <f t="shared" si="246"/>
        <v>2.6480710394862325E-3</v>
      </c>
      <c r="AH132" s="5">
        <f t="shared" si="247"/>
        <v>1.8430745657342334E-4</v>
      </c>
      <c r="AI132" s="5">
        <f t="shared" si="248"/>
        <v>4.8997513181287455E-4</v>
      </c>
      <c r="AJ132" s="5">
        <f t="shared" si="249"/>
        <v>6.5129114757059184E-4</v>
      </c>
      <c r="AK132" s="5">
        <f t="shared" si="250"/>
        <v>5.7714515338003756E-4</v>
      </c>
      <c r="AL132" s="5">
        <f t="shared" si="251"/>
        <v>2.3633817180856588E-5</v>
      </c>
      <c r="AM132" s="5">
        <f t="shared" si="252"/>
        <v>4.3429251948964291E-2</v>
      </c>
      <c r="AN132" s="5">
        <f t="shared" si="253"/>
        <v>2.5163375746481961E-2</v>
      </c>
      <c r="AO132" s="5">
        <f t="shared" si="254"/>
        <v>7.2899652946213957E-3</v>
      </c>
      <c r="AP132" s="5">
        <f t="shared" si="255"/>
        <v>1.4079614365523358E-3</v>
      </c>
      <c r="AQ132" s="5">
        <f t="shared" si="256"/>
        <v>2.0394700043508272E-4</v>
      </c>
      <c r="AR132" s="5">
        <f t="shared" si="257"/>
        <v>2.1357944585762377E-5</v>
      </c>
      <c r="AS132" s="5">
        <f t="shared" si="258"/>
        <v>5.6779372404241606E-5</v>
      </c>
      <c r="AT132" s="5">
        <f t="shared" si="259"/>
        <v>7.5473019364622428E-5</v>
      </c>
      <c r="AU132" s="5">
        <f t="shared" si="260"/>
        <v>6.6880822040542648E-5</v>
      </c>
      <c r="AV132" s="5">
        <f t="shared" si="261"/>
        <v>4.4450100126596863E-5</v>
      </c>
      <c r="AW132" s="5">
        <f t="shared" si="262"/>
        <v>1.0112279322054047E-6</v>
      </c>
      <c r="AX132" s="5">
        <f t="shared" si="263"/>
        <v>1.9242532599100425E-2</v>
      </c>
      <c r="AY132" s="5">
        <f t="shared" si="264"/>
        <v>1.1149330379305317E-2</v>
      </c>
      <c r="AZ132" s="5">
        <f t="shared" si="265"/>
        <v>3.2300209774027279E-3</v>
      </c>
      <c r="BA132" s="5">
        <f t="shared" si="266"/>
        <v>6.2383629985090507E-4</v>
      </c>
      <c r="BB132" s="5">
        <f t="shared" si="267"/>
        <v>9.0364365680823557E-5</v>
      </c>
      <c r="BC132" s="5">
        <f t="shared" si="268"/>
        <v>1.0471617104486144E-5</v>
      </c>
      <c r="BD132" s="5">
        <f t="shared" si="269"/>
        <v>2.0625038066341653E-6</v>
      </c>
      <c r="BE132" s="5">
        <f t="shared" si="270"/>
        <v>5.4830965241905085E-6</v>
      </c>
      <c r="BF132" s="5">
        <f t="shared" si="271"/>
        <v>7.2883132135044527E-6</v>
      </c>
      <c r="BG132" s="5">
        <f t="shared" si="272"/>
        <v>6.4585779542379838E-6</v>
      </c>
      <c r="BH132" s="5">
        <f t="shared" si="273"/>
        <v>4.2924776936396067E-6</v>
      </c>
      <c r="BI132" s="5">
        <f t="shared" si="274"/>
        <v>2.2822813171501019E-6</v>
      </c>
      <c r="BJ132" s="8">
        <f t="shared" si="275"/>
        <v>0.7953295244337043</v>
      </c>
      <c r="BK132" s="8">
        <f t="shared" si="276"/>
        <v>0.13852213469521535</v>
      </c>
      <c r="BL132" s="8">
        <f t="shared" si="277"/>
        <v>5.691637809556116E-2</v>
      </c>
      <c r="BM132" s="8">
        <f t="shared" si="278"/>
        <v>0.60883711820161557</v>
      </c>
      <c r="BN132" s="8">
        <f t="shared" si="279"/>
        <v>0.37205497843440694</v>
      </c>
    </row>
    <row r="133" spans="1:66" x14ac:dyDescent="0.25">
      <c r="A133" t="s">
        <v>80</v>
      </c>
      <c r="B133" t="s">
        <v>87</v>
      </c>
      <c r="C133" t="s">
        <v>93</v>
      </c>
      <c r="D133" s="11">
        <v>44473</v>
      </c>
      <c r="E133">
        <f>VLOOKUP(A133,home!$A$2:$E$405,3,FALSE)</f>
        <v>1.22509960159363</v>
      </c>
      <c r="F133">
        <f>VLOOKUP(B133,home!$B$2:$E$405,3,FALSE)</f>
        <v>0.57999999999999996</v>
      </c>
      <c r="G133">
        <f>VLOOKUP(C133,away!$B$2:$E$405,4,FALSE)</f>
        <v>0.78</v>
      </c>
      <c r="H133">
        <f>VLOOKUP(A133,away!$A$2:$E$405,3,FALSE)</f>
        <v>1.02988047808765</v>
      </c>
      <c r="I133">
        <f>VLOOKUP(C133,away!$B$2:$E$405,3,FALSE)</f>
        <v>0.57999999999999996</v>
      </c>
      <c r="J133">
        <f>VLOOKUP(B133,home!$B$2:$E$405,4,FALSE)</f>
        <v>1.1100000000000001</v>
      </c>
      <c r="K133" s="3">
        <f t="shared" si="224"/>
        <v>0.55423505976095822</v>
      </c>
      <c r="L133" s="3">
        <f t="shared" si="225"/>
        <v>0.66303705179282912</v>
      </c>
      <c r="M133" s="5">
        <f t="shared" si="226"/>
        <v>0.29603662134409303</v>
      </c>
      <c r="N133" s="5">
        <f t="shared" si="227"/>
        <v>0.16407387452207553</v>
      </c>
      <c r="O133" s="5">
        <f t="shared" si="228"/>
        <v>0.19628324863869756</v>
      </c>
      <c r="P133" s="5">
        <f t="shared" si="229"/>
        <v>0.10878705803934355</v>
      </c>
      <c r="Q133" s="5">
        <f t="shared" si="230"/>
        <v>4.5467746825477245E-2</v>
      </c>
      <c r="R133" s="5">
        <f t="shared" si="231"/>
        <v>6.5071533246860436E-2</v>
      </c>
      <c r="S133" s="5">
        <f t="shared" si="232"/>
        <v>9.9942229639721943E-3</v>
      </c>
      <c r="T133" s="5">
        <f t="shared" si="233"/>
        <v>3.01468008068272E-2</v>
      </c>
      <c r="U133" s="5">
        <f t="shared" si="234"/>
        <v>3.6064925117810863E-2</v>
      </c>
      <c r="V133" s="5">
        <f t="shared" si="235"/>
        <v>4.0807342937782692E-4</v>
      </c>
      <c r="W133" s="5">
        <f t="shared" si="236"/>
        <v>8.3999397930048323E-3</v>
      </c>
      <c r="X133" s="5">
        <f t="shared" si="237"/>
        <v>5.5694713155911915E-3</v>
      </c>
      <c r="Y133" s="5">
        <f t="shared" si="238"/>
        <v>1.8463829205671563E-3</v>
      </c>
      <c r="Z133" s="5">
        <f t="shared" si="239"/>
        <v>1.4381612519879135E-2</v>
      </c>
      <c r="AA133" s="5">
        <f t="shared" si="240"/>
        <v>7.970793874414156E-3</v>
      </c>
      <c r="AB133" s="5">
        <f t="shared" si="241"/>
        <v>2.2088467096641044E-3</v>
      </c>
      <c r="AC133" s="5">
        <f t="shared" si="242"/>
        <v>9.3723851724158934E-6</v>
      </c>
      <c r="AD133" s="5">
        <f t="shared" si="243"/>
        <v>1.1638852832911209E-3</v>
      </c>
      <c r="AE133" s="5">
        <f t="shared" si="244"/>
        <v>7.7169906685840665E-4</v>
      </c>
      <c r="AF133" s="5">
        <f t="shared" si="245"/>
        <v>2.558325370805376E-4</v>
      </c>
      <c r="AG133" s="5">
        <f t="shared" si="246"/>
        <v>5.6542150379519765E-5</v>
      </c>
      <c r="AH133" s="5">
        <f t="shared" si="247"/>
        <v>2.3838854913018751E-3</v>
      </c>
      <c r="AI133" s="5">
        <f t="shared" si="248"/>
        <v>1.3212329177349758E-3</v>
      </c>
      <c r="AJ133" s="5">
        <f t="shared" si="249"/>
        <v>3.661368025594947E-4</v>
      </c>
      <c r="AK133" s="5">
        <f t="shared" si="250"/>
        <v>6.7641950882415896E-5</v>
      </c>
      <c r="AL133" s="5">
        <f t="shared" si="251"/>
        <v>1.3776595680486213E-7</v>
      </c>
      <c r="AM133" s="5">
        <f t="shared" si="252"/>
        <v>1.2901320590795091E-4</v>
      </c>
      <c r="AN133" s="5">
        <f t="shared" si="253"/>
        <v>8.5540535687548977E-5</v>
      </c>
      <c r="AO133" s="5">
        <f t="shared" si="254"/>
        <v>2.8358272295525874E-5</v>
      </c>
      <c r="AP133" s="5">
        <f t="shared" si="255"/>
        <v>6.2675284189212467E-6</v>
      </c>
      <c r="AQ133" s="5">
        <f t="shared" si="256"/>
        <v>1.0389008912273287E-6</v>
      </c>
      <c r="AR133" s="5">
        <f t="shared" si="257"/>
        <v>3.1612088159289908E-4</v>
      </c>
      <c r="AS133" s="5">
        <f t="shared" si="258"/>
        <v>1.7520527570132719E-4</v>
      </c>
      <c r="AT133" s="5">
        <f t="shared" si="259"/>
        <v>4.8552453224380117E-5</v>
      </c>
      <c r="AU133" s="5">
        <f t="shared" si="260"/>
        <v>8.969823938118479E-6</v>
      </c>
      <c r="AV133" s="5">
        <f t="shared" si="261"/>
        <v>1.2428477265970923E-6</v>
      </c>
      <c r="AW133" s="5">
        <f t="shared" si="262"/>
        <v>1.4062780730312417E-9</v>
      </c>
      <c r="AX133" s="5">
        <f t="shared" si="263"/>
        <v>1.1917273647724319E-5</v>
      </c>
      <c r="AY133" s="5">
        <f t="shared" si="264"/>
        <v>7.9015939847955072E-6</v>
      </c>
      <c r="AZ133" s="5">
        <f t="shared" si="265"/>
        <v>2.6195247900713824E-6</v>
      </c>
      <c r="BA133" s="5">
        <f t="shared" si="266"/>
        <v>5.7894733130238635E-7</v>
      </c>
      <c r="BB133" s="5">
        <f t="shared" si="267"/>
        <v>9.5965882922515133E-8</v>
      </c>
      <c r="BC133" s="5">
        <f t="shared" si="268"/>
        <v>1.2725787217128049E-8</v>
      </c>
      <c r="BD133" s="5">
        <f t="shared" si="269"/>
        <v>3.4933309556917628E-5</v>
      </c>
      <c r="BE133" s="5">
        <f t="shared" si="270"/>
        <v>1.9361264909926291E-5</v>
      </c>
      <c r="BF133" s="5">
        <f t="shared" si="271"/>
        <v>5.3653459072003706E-6</v>
      </c>
      <c r="BG133" s="5">
        <f t="shared" si="272"/>
        <v>9.9122093650513642E-7</v>
      </c>
      <c r="BH133" s="5">
        <f t="shared" si="273"/>
        <v>1.3734234874505932E-7</v>
      </c>
      <c r="BI133" s="5">
        <f t="shared" si="274"/>
        <v>1.5223988972885669E-8</v>
      </c>
      <c r="BJ133" s="8">
        <f t="shared" si="275"/>
        <v>0.25802551969577797</v>
      </c>
      <c r="BK133" s="8">
        <f t="shared" si="276"/>
        <v>0.41524338752190054</v>
      </c>
      <c r="BL133" s="8">
        <f t="shared" si="277"/>
        <v>0.31234913973975736</v>
      </c>
      <c r="BM133" s="8">
        <f t="shared" si="278"/>
        <v>0.12427167667306112</v>
      </c>
      <c r="BN133" s="8">
        <f t="shared" si="279"/>
        <v>0.87572008261654743</v>
      </c>
    </row>
    <row r="134" spans="1:66" x14ac:dyDescent="0.25">
      <c r="A134" t="s">
        <v>80</v>
      </c>
      <c r="B134" t="s">
        <v>89</v>
      </c>
      <c r="C134" t="s">
        <v>83</v>
      </c>
      <c r="D134" s="11">
        <v>44473</v>
      </c>
      <c r="E134">
        <f>VLOOKUP(A134,home!$A$2:$E$405,3,FALSE)</f>
        <v>1.22509960159363</v>
      </c>
      <c r="F134">
        <f>VLOOKUP(B134,home!$B$2:$E$405,3,FALSE)</f>
        <v>1.32</v>
      </c>
      <c r="G134">
        <f>VLOOKUP(C134,away!$B$2:$E$405,4,FALSE)</f>
        <v>0.93</v>
      </c>
      <c r="H134">
        <f>VLOOKUP(A134,away!$A$2:$E$405,3,FALSE)</f>
        <v>1.02988047808765</v>
      </c>
      <c r="I134">
        <f>VLOOKUP(C134,away!$B$2:$E$405,3,FALSE)</f>
        <v>1.05</v>
      </c>
      <c r="J134">
        <f>VLOOKUP(B134,home!$B$2:$E$405,4,FALSE)</f>
        <v>1.1100000000000001</v>
      </c>
      <c r="K134" s="3">
        <f t="shared" si="224"/>
        <v>1.5039322709163403</v>
      </c>
      <c r="L134" s="3">
        <f t="shared" si="225"/>
        <v>1.2003256972111565</v>
      </c>
      <c r="M134" s="5">
        <f t="shared" si="226"/>
        <v>6.691996217254495E-2</v>
      </c>
      <c r="N134" s="5">
        <f t="shared" si="227"/>
        <v>0.1006430906797911</v>
      </c>
      <c r="O134" s="5">
        <f t="shared" si="228"/>
        <v>8.0325750252104242E-2</v>
      </c>
      <c r="P134" s="5">
        <f t="shared" si="229"/>
        <v>0.1208044879897059</v>
      </c>
      <c r="Q134" s="5">
        <f t="shared" si="230"/>
        <v>7.5680195959048721E-2</v>
      </c>
      <c r="R134" s="5">
        <f t="shared" si="231"/>
        <v>4.8208531087683131E-2</v>
      </c>
      <c r="S134" s="5">
        <f t="shared" si="232"/>
        <v>5.4519323699058847E-2</v>
      </c>
      <c r="T134" s="5">
        <f t="shared" si="233"/>
        <v>9.0840883979622103E-2</v>
      </c>
      <c r="U134" s="5">
        <f t="shared" si="234"/>
        <v>7.2502365636240268E-2</v>
      </c>
      <c r="V134" s="5">
        <f t="shared" si="235"/>
        <v>1.0935416596833135E-2</v>
      </c>
      <c r="W134" s="5">
        <f t="shared" si="236"/>
        <v>3.79392963240286E-2</v>
      </c>
      <c r="X134" s="5">
        <f t="shared" si="237"/>
        <v>4.5539512311840294E-2</v>
      </c>
      <c r="Y134" s="5">
        <f t="shared" si="238"/>
        <v>2.7331123433182877E-2</v>
      </c>
      <c r="Z134" s="5">
        <f t="shared" si="239"/>
        <v>1.9288646229782984E-2</v>
      </c>
      <c r="AA134" s="5">
        <f t="shared" si="240"/>
        <v>2.9008817527259423E-2</v>
      </c>
      <c r="AB134" s="5">
        <f t="shared" si="241"/>
        <v>2.1813648410184506E-2</v>
      </c>
      <c r="AC134" s="5">
        <f t="shared" si="242"/>
        <v>1.233794222275933E-3</v>
      </c>
      <c r="AD134" s="5">
        <f t="shared" si="243"/>
        <v>1.426453301939107E-2</v>
      </c>
      <c r="AE134" s="5">
        <f t="shared" si="244"/>
        <v>1.7122085541892148E-2</v>
      </c>
      <c r="AF134" s="5">
        <f t="shared" si="245"/>
        <v>1.027603963289038E-2</v>
      </c>
      <c r="AG134" s="5">
        <f t="shared" si="246"/>
        <v>4.1115314789728725E-3</v>
      </c>
      <c r="AH134" s="5">
        <f t="shared" si="247"/>
        <v>5.7881644335059023E-3</v>
      </c>
      <c r="AI134" s="5">
        <f t="shared" si="248"/>
        <v>8.7050072809197222E-3</v>
      </c>
      <c r="AJ134" s="5">
        <f t="shared" si="249"/>
        <v>6.5458706841684394E-3</v>
      </c>
      <c r="AK134" s="5">
        <f t="shared" si="250"/>
        <v>3.2815153877220468E-3</v>
      </c>
      <c r="AL134" s="5">
        <f t="shared" si="251"/>
        <v>8.9090235240958212E-5</v>
      </c>
      <c r="AM134" s="5">
        <f t="shared" si="252"/>
        <v>4.2905783074827846E-3</v>
      </c>
      <c r="AN134" s="5">
        <f t="shared" si="253"/>
        <v>5.1500913983683373E-3</v>
      </c>
      <c r="AO134" s="5">
        <f t="shared" si="254"/>
        <v>3.0908935242238279E-3</v>
      </c>
      <c r="AP134" s="5">
        <f t="shared" si="255"/>
        <v>1.2366929748231377E-3</v>
      </c>
      <c r="AQ134" s="5">
        <f t="shared" si="256"/>
        <v>3.7110858931018061E-4</v>
      </c>
      <c r="AR134" s="5">
        <f t="shared" si="257"/>
        <v>1.3895365018441576E-3</v>
      </c>
      <c r="AS134" s="5">
        <f t="shared" si="258"/>
        <v>2.089768786739631E-3</v>
      </c>
      <c r="AT134" s="5">
        <f t="shared" si="259"/>
        <v>1.5714353585657096E-3</v>
      </c>
      <c r="AU134" s="5">
        <f t="shared" si="260"/>
        <v>7.8777744913532054E-4</v>
      </c>
      <c r="AV134" s="5">
        <f t="shared" si="261"/>
        <v>2.9619098201369101E-4</v>
      </c>
      <c r="AW134" s="5">
        <f t="shared" si="262"/>
        <v>4.4674015145870243E-6</v>
      </c>
      <c r="AX134" s="5">
        <f t="shared" si="263"/>
        <v>1.0754565295861627E-3</v>
      </c>
      <c r="AY134" s="5">
        <f t="shared" si="264"/>
        <v>1.2908981086958015E-3</v>
      </c>
      <c r="AZ134" s="5">
        <f t="shared" si="265"/>
        <v>7.747490861744257E-4</v>
      </c>
      <c r="BA134" s="5">
        <f t="shared" si="266"/>
        <v>3.0998374567534119E-4</v>
      </c>
      <c r="BB134" s="5">
        <f t="shared" si="267"/>
        <v>9.3020363912969963E-5</v>
      </c>
      <c r="BC134" s="5">
        <f t="shared" si="268"/>
        <v>2.2330946633734221E-5</v>
      </c>
      <c r="BD134" s="5">
        <f t="shared" si="269"/>
        <v>2.7798272839607319E-4</v>
      </c>
      <c r="BE134" s="5">
        <f t="shared" si="270"/>
        <v>4.1806719599222651E-4</v>
      </c>
      <c r="BF134" s="5">
        <f t="shared" si="271"/>
        <v>3.1437237373210802E-4</v>
      </c>
      <c r="BG134" s="5">
        <f t="shared" si="272"/>
        <v>1.5759825264676324E-4</v>
      </c>
      <c r="BH134" s="5">
        <f t="shared" si="273"/>
        <v>5.9254274498873432E-5</v>
      </c>
      <c r="BI134" s="5">
        <f t="shared" si="274"/>
        <v>1.7822883121718176E-5</v>
      </c>
      <c r="BJ134" s="8">
        <f t="shared" si="275"/>
        <v>0.44145409593554691</v>
      </c>
      <c r="BK134" s="8">
        <f t="shared" si="276"/>
        <v>0.25579297302435555</v>
      </c>
      <c r="BL134" s="8">
        <f t="shared" si="277"/>
        <v>0.28355947748647392</v>
      </c>
      <c r="BM134" s="8">
        <f t="shared" si="278"/>
        <v>0.50622674382810007</v>
      </c>
      <c r="BN134" s="8">
        <f t="shared" si="279"/>
        <v>0.49258201814087804</v>
      </c>
    </row>
    <row r="135" spans="1:66" x14ac:dyDescent="0.25">
      <c r="A135" t="s">
        <v>80</v>
      </c>
      <c r="B135" t="s">
        <v>91</v>
      </c>
      <c r="C135" t="s">
        <v>90</v>
      </c>
      <c r="D135" s="11">
        <v>44473</v>
      </c>
      <c r="E135">
        <f>VLOOKUP(A135,home!$A$2:$E$405,3,FALSE)</f>
        <v>1.22509960159363</v>
      </c>
      <c r="F135">
        <f>VLOOKUP(B135,home!$B$2:$E$405,3,FALSE)</f>
        <v>0.62</v>
      </c>
      <c r="G135">
        <f>VLOOKUP(C135,away!$B$2:$E$405,4,FALSE)</f>
        <v>0.7</v>
      </c>
      <c r="H135">
        <f>VLOOKUP(A135,away!$A$2:$E$405,3,FALSE)</f>
        <v>1.02988047808765</v>
      </c>
      <c r="I135">
        <f>VLOOKUP(C135,away!$B$2:$E$405,3,FALSE)</f>
        <v>1.2</v>
      </c>
      <c r="J135">
        <f>VLOOKUP(B135,home!$B$2:$E$405,4,FALSE)</f>
        <v>0.97</v>
      </c>
      <c r="K135" s="3">
        <f t="shared" si="224"/>
        <v>0.53169322709163536</v>
      </c>
      <c r="L135" s="3">
        <f t="shared" si="225"/>
        <v>1.1987808764940246</v>
      </c>
      <c r="M135" s="5">
        <f t="shared" si="226"/>
        <v>0.17720037871676267</v>
      </c>
      <c r="N135" s="5">
        <f t="shared" si="227"/>
        <v>9.4216241201775477E-2</v>
      </c>
      <c r="O135" s="5">
        <f t="shared" si="228"/>
        <v>0.21242442531315384</v>
      </c>
      <c r="P135" s="5">
        <f t="shared" si="229"/>
        <v>0.11294462820783685</v>
      </c>
      <c r="Q135" s="5">
        <f t="shared" si="230"/>
        <v>2.5047068664507944E-2</v>
      </c>
      <c r="R135" s="5">
        <f t="shared" si="231"/>
        <v>0.12732516938282104</v>
      </c>
      <c r="S135" s="5">
        <f t="shared" si="232"/>
        <v>1.7997265487502828E-2</v>
      </c>
      <c r="T135" s="5">
        <f t="shared" si="233"/>
        <v>3.0025946927244852E-2</v>
      </c>
      <c r="U135" s="5">
        <f t="shared" si="234"/>
        <v>6.7697930199141221E-2</v>
      </c>
      <c r="V135" s="5">
        <f t="shared" si="235"/>
        <v>1.2745736863067206E-3</v>
      </c>
      <c r="W135" s="5">
        <f t="shared" si="236"/>
        <v>4.4391189224726683E-3</v>
      </c>
      <c r="X135" s="5">
        <f t="shared" si="237"/>
        <v>5.3215308727429956E-3</v>
      </c>
      <c r="Y135" s="5">
        <f t="shared" si="238"/>
        <v>3.189674721958431E-3</v>
      </c>
      <c r="Z135" s="5">
        <f t="shared" si="239"/>
        <v>5.0878326050829453E-2</v>
      </c>
      <c r="AA135" s="5">
        <f t="shared" si="240"/>
        <v>2.7051661366985932E-2</v>
      </c>
      <c r="AB135" s="5">
        <f t="shared" si="241"/>
        <v>7.1915925652014327E-3</v>
      </c>
      <c r="AC135" s="5">
        <f t="shared" si="242"/>
        <v>5.0774528589433961E-5</v>
      </c>
      <c r="AD135" s="5">
        <f t="shared" si="243"/>
        <v>5.9006236633325901E-4</v>
      </c>
      <c r="AE135" s="5">
        <f t="shared" si="244"/>
        <v>7.0735548069912255E-4</v>
      </c>
      <c r="AF135" s="5">
        <f t="shared" si="245"/>
        <v>4.2398211157267324E-4</v>
      </c>
      <c r="AG135" s="5">
        <f t="shared" si="246"/>
        <v>1.6942054910962549E-4</v>
      </c>
      <c r="AH135" s="5">
        <f t="shared" si="247"/>
        <v>1.5247991074440527E-2</v>
      </c>
      <c r="AI135" s="5">
        <f t="shared" si="248"/>
        <v>8.1072535810337368E-3</v>
      </c>
      <c r="AJ135" s="5">
        <f t="shared" si="249"/>
        <v>2.1552859096750218E-3</v>
      </c>
      <c r="AK135" s="5">
        <f t="shared" si="250"/>
        <v>3.8198364020674771E-4</v>
      </c>
      <c r="AL135" s="5">
        <f t="shared" si="251"/>
        <v>1.2945142206785399E-6</v>
      </c>
      <c r="AM135" s="5">
        <f t="shared" si="252"/>
        <v>6.2746432748211464E-5</v>
      </c>
      <c r="AN135" s="5">
        <f t="shared" si="253"/>
        <v>7.5219223646774303E-5</v>
      </c>
      <c r="AO135" s="5">
        <f t="shared" si="254"/>
        <v>4.5085683426240099E-5</v>
      </c>
      <c r="AP135" s="5">
        <f t="shared" si="255"/>
        <v>1.801595169834674E-5</v>
      </c>
      <c r="AQ135" s="5">
        <f t="shared" si="256"/>
        <v>5.3992945919545296E-6</v>
      </c>
      <c r="AR135" s="5">
        <f t="shared" si="257"/>
        <v>3.6558000209981766E-3</v>
      </c>
      <c r="AS135" s="5">
        <f t="shared" si="258"/>
        <v>1.9437641107661889E-3</v>
      </c>
      <c r="AT135" s="5">
        <f t="shared" si="259"/>
        <v>5.1674310637908876E-4</v>
      </c>
      <c r="AU135" s="5">
        <f t="shared" si="260"/>
        <v>9.1582936602684642E-5</v>
      </c>
      <c r="AV135" s="5">
        <f t="shared" si="261"/>
        <v>1.2173506777202512E-5</v>
      </c>
      <c r="AW135" s="5">
        <f t="shared" si="262"/>
        <v>2.2919506346289546E-8</v>
      </c>
      <c r="AX135" s="5">
        <f t="shared" si="263"/>
        <v>5.5603088860641333E-6</v>
      </c>
      <c r="AY135" s="5">
        <f t="shared" si="264"/>
        <v>6.6655919600134761E-6</v>
      </c>
      <c r="AZ135" s="5">
        <f t="shared" si="265"/>
        <v>3.9952920860882405E-6</v>
      </c>
      <c r="BA135" s="5">
        <f t="shared" si="266"/>
        <v>1.5964932496035E-6</v>
      </c>
      <c r="BB135" s="5">
        <f t="shared" si="267"/>
        <v>4.7846139426911951E-7</v>
      </c>
      <c r="BC135" s="5">
        <f t="shared" si="268"/>
        <v>1.1471407391809764E-7</v>
      </c>
      <c r="BD135" s="5">
        <f t="shared" si="269"/>
        <v>7.3041719224317713E-4</v>
      </c>
      <c r="BE135" s="5">
        <f t="shared" si="270"/>
        <v>3.8835787406698631E-4</v>
      </c>
      <c r="BF135" s="5">
        <f t="shared" si="271"/>
        <v>1.0324362566456139E-4</v>
      </c>
      <c r="BG135" s="5">
        <f t="shared" si="272"/>
        <v>1.8297978835410479E-5</v>
      </c>
      <c r="BH135" s="5">
        <f t="shared" si="273"/>
        <v>2.4322278540634604E-6</v>
      </c>
      <c r="BI135" s="5">
        <f t="shared" si="274"/>
        <v>2.5863981534983293E-7</v>
      </c>
      <c r="BJ135" s="8">
        <f t="shared" si="275"/>
        <v>0.16435527926617857</v>
      </c>
      <c r="BK135" s="8">
        <f t="shared" si="276"/>
        <v>0.30947558073317916</v>
      </c>
      <c r="BL135" s="8">
        <f t="shared" si="277"/>
        <v>0.47504636425266239</v>
      </c>
      <c r="BM135" s="8">
        <f t="shared" si="278"/>
        <v>0.25059099614353814</v>
      </c>
      <c r="BN135" s="8">
        <f t="shared" si="279"/>
        <v>0.74915791148685784</v>
      </c>
    </row>
    <row r="136" spans="1:66" x14ac:dyDescent="0.25">
      <c r="A136" t="s">
        <v>80</v>
      </c>
      <c r="B136" t="s">
        <v>96</v>
      </c>
      <c r="C136" t="s">
        <v>92</v>
      </c>
      <c r="D136" s="11">
        <v>44473</v>
      </c>
      <c r="E136">
        <f>VLOOKUP(A136,home!$A$2:$E$405,3,FALSE)</f>
        <v>1.22509960159363</v>
      </c>
      <c r="F136">
        <f>VLOOKUP(B136,home!$B$2:$E$405,3,FALSE)</f>
        <v>1.05</v>
      </c>
      <c r="G136">
        <f>VLOOKUP(C136,away!$B$2:$E$405,4,FALSE)</f>
        <v>0.95</v>
      </c>
      <c r="H136">
        <f>VLOOKUP(A136,away!$A$2:$E$405,3,FALSE)</f>
        <v>1.02988047808765</v>
      </c>
      <c r="I136">
        <f>VLOOKUP(C136,away!$B$2:$E$405,3,FALSE)</f>
        <v>0.73</v>
      </c>
      <c r="J136">
        <f>VLOOKUP(B136,home!$B$2:$E$405,4,FALSE)</f>
        <v>0.97</v>
      </c>
      <c r="K136" s="3">
        <f t="shared" si="224"/>
        <v>1.2220368525896459</v>
      </c>
      <c r="L136" s="3">
        <f t="shared" si="225"/>
        <v>0.729258366533865</v>
      </c>
      <c r="M136" s="5">
        <f t="shared" si="226"/>
        <v>0.14208991477567154</v>
      </c>
      <c r="N136" s="5">
        <f t="shared" si="227"/>
        <v>0.17363911223719269</v>
      </c>
      <c r="O136" s="5">
        <f t="shared" si="228"/>
        <v>0.10362025915024231</v>
      </c>
      <c r="P136" s="5">
        <f t="shared" si="229"/>
        <v>0.12662777535648556</v>
      </c>
      <c r="Q136" s="5">
        <f t="shared" si="230"/>
        <v>0.10609669710239962</v>
      </c>
      <c r="R136" s="5">
        <f t="shared" si="231"/>
        <v>3.7782970463860741E-2</v>
      </c>
      <c r="S136" s="5">
        <f t="shared" si="232"/>
        <v>2.8212054171908755E-2</v>
      </c>
      <c r="T136" s="5">
        <f t="shared" si="233"/>
        <v>7.737190402353418E-2</v>
      </c>
      <c r="U136" s="5">
        <f t="shared" si="234"/>
        <v>4.6172182307143934E-2</v>
      </c>
      <c r="V136" s="5">
        <f t="shared" si="235"/>
        <v>2.7935594816575894E-3</v>
      </c>
      <c r="W136" s="5">
        <f t="shared" si="236"/>
        <v>4.3218024599057811E-2</v>
      </c>
      <c r="X136" s="5">
        <f t="shared" si="237"/>
        <v>3.1517106023929292E-2</v>
      </c>
      <c r="Y136" s="5">
        <f t="shared" si="238"/>
        <v>1.1492056628442654E-2</v>
      </c>
      <c r="Z136" s="5">
        <f t="shared" si="239"/>
        <v>9.1845157744241193E-3</v>
      </c>
      <c r="AA136" s="5">
        <f t="shared" si="240"/>
        <v>1.1223816749537204E-2</v>
      </c>
      <c r="AB136" s="5">
        <f t="shared" si="241"/>
        <v>6.8579588473236981E-3</v>
      </c>
      <c r="AC136" s="5">
        <f t="shared" si="242"/>
        <v>1.5559787575652271E-4</v>
      </c>
      <c r="AD136" s="5">
        <f t="shared" si="243"/>
        <v>1.3203504689043626E-2</v>
      </c>
      <c r="AE136" s="5">
        <f t="shared" si="244"/>
        <v>9.6287662620541808E-3</v>
      </c>
      <c r="AF136" s="5">
        <f t="shared" si="245"/>
        <v>3.5109291780010101E-3</v>
      </c>
      <c r="AG136" s="5">
        <f t="shared" si="246"/>
        <v>8.5345815912170081E-4</v>
      </c>
      <c r="AH136" s="5">
        <f t="shared" si="247"/>
        <v>1.6744712427652617E-3</v>
      </c>
      <c r="AI136" s="5">
        <f t="shared" si="248"/>
        <v>2.0462655672607334E-3</v>
      </c>
      <c r="AJ136" s="5">
        <f t="shared" si="249"/>
        <v>1.2503059666889367E-3</v>
      </c>
      <c r="AK136" s="5">
        <f t="shared" si="250"/>
        <v>5.0930665610220095E-4</v>
      </c>
      <c r="AL136" s="5">
        <f t="shared" si="251"/>
        <v>5.5466323245671516E-6</v>
      </c>
      <c r="AM136" s="5">
        <f t="shared" si="252"/>
        <v>3.2270338626702961E-3</v>
      </c>
      <c r="AN136" s="5">
        <f t="shared" si="253"/>
        <v>2.3533414434404086E-3</v>
      </c>
      <c r="AO136" s="5">
        <f t="shared" si="254"/>
        <v>8.5809696846990023E-4</v>
      </c>
      <c r="AP136" s="5">
        <f t="shared" si="255"/>
        <v>2.0859146451800701E-4</v>
      </c>
      <c r="AQ136" s="5">
        <f t="shared" si="256"/>
        <v>3.8029267671827104E-5</v>
      </c>
      <c r="AR136" s="5">
        <f t="shared" si="257"/>
        <v>2.4422443266138521E-4</v>
      </c>
      <c r="AS136" s="5">
        <f t="shared" si="258"/>
        <v>2.9845125701501109E-4</v>
      </c>
      <c r="AT136" s="5">
        <f t="shared" si="259"/>
        <v>1.8235921738702382E-4</v>
      </c>
      <c r="AU136" s="5">
        <f t="shared" si="260"/>
        <v>7.428322801878321E-5</v>
      </c>
      <c r="AV136" s="5">
        <f t="shared" si="261"/>
        <v>2.2694210542068209E-5</v>
      </c>
      <c r="AW136" s="5">
        <f t="shared" si="262"/>
        <v>1.3730697547886771E-7</v>
      </c>
      <c r="AX136" s="5">
        <f t="shared" si="263"/>
        <v>6.572590507896367E-4</v>
      </c>
      <c r="AY136" s="5">
        <f t="shared" si="264"/>
        <v>4.7931166176844902E-4</v>
      </c>
      <c r="AZ136" s="5">
        <f t="shared" si="265"/>
        <v>1.7477101976094575E-4</v>
      </c>
      <c r="BA136" s="5">
        <f t="shared" si="266"/>
        <v>4.2484409462775055E-5</v>
      </c>
      <c r="BB136" s="5">
        <f t="shared" si="267"/>
        <v>7.7455277619948012E-6</v>
      </c>
      <c r="BC136" s="5">
        <f t="shared" si="268"/>
        <v>1.1296981847310067E-6</v>
      </c>
      <c r="BD136" s="5">
        <f t="shared" si="269"/>
        <v>2.9683785138383606E-5</v>
      </c>
      <c r="BE136" s="5">
        <f t="shared" si="270"/>
        <v>3.6274679363457612E-5</v>
      </c>
      <c r="BF136" s="5">
        <f t="shared" si="271"/>
        <v>2.2164497499009159E-5</v>
      </c>
      <c r="BG136" s="5">
        <f t="shared" si="272"/>
        <v>9.0286109209734103E-6</v>
      </c>
      <c r="BH136" s="5">
        <f t="shared" si="273"/>
        <v>2.7583238182807128E-6</v>
      </c>
      <c r="BI136" s="5">
        <f t="shared" si="274"/>
        <v>6.7415467146296242E-7</v>
      </c>
      <c r="BJ136" s="8">
        <f t="shared" si="275"/>
        <v>0.47857935327727569</v>
      </c>
      <c r="BK136" s="8">
        <f t="shared" si="276"/>
        <v>0.30036375995557296</v>
      </c>
      <c r="BL136" s="8">
        <f t="shared" si="277"/>
        <v>0.21206013334796084</v>
      </c>
      <c r="BM136" s="8">
        <f t="shared" si="278"/>
        <v>0.30985185891458822</v>
      </c>
      <c r="BN136" s="8">
        <f t="shared" si="279"/>
        <v>0.68985672908585238</v>
      </c>
    </row>
    <row r="137" spans="1:66" x14ac:dyDescent="0.25">
      <c r="A137" t="s">
        <v>80</v>
      </c>
      <c r="B137" t="s">
        <v>88</v>
      </c>
      <c r="C137" t="s">
        <v>359</v>
      </c>
      <c r="D137" s="11">
        <v>44473</v>
      </c>
      <c r="E137">
        <f>VLOOKUP(A137,home!$A$2:$E$405,3,FALSE)</f>
        <v>1.22509960159363</v>
      </c>
      <c r="F137">
        <f>VLOOKUP(B137,home!$B$2:$E$405,3,FALSE)</f>
        <v>0.62</v>
      </c>
      <c r="G137">
        <f>VLOOKUP(C137,away!$B$2:$E$405,4,FALSE)</f>
        <v>0.82</v>
      </c>
      <c r="H137">
        <f>VLOOKUP(A137,away!$A$2:$E$405,3,FALSE)</f>
        <v>1.02988047808765</v>
      </c>
      <c r="I137">
        <f>VLOOKUP(C137,away!$B$2:$E$405,3,FALSE)</f>
        <v>1.4</v>
      </c>
      <c r="J137">
        <f>VLOOKUP(B137,home!$B$2:$E$405,4,FALSE)</f>
        <v>1.1100000000000001</v>
      </c>
      <c r="K137" s="3">
        <f t="shared" si="224"/>
        <v>0.62284063745020146</v>
      </c>
      <c r="L137" s="3">
        <f t="shared" si="225"/>
        <v>1.6004342629482082</v>
      </c>
      <c r="M137" s="5">
        <f t="shared" si="226"/>
        <v>0.10825400659079204</v>
      </c>
      <c r="N137" s="5">
        <f t="shared" si="227"/>
        <v>6.742499447154722E-2</v>
      </c>
      <c r="O137" s="5">
        <f t="shared" si="228"/>
        <v>0.17325342124932469</v>
      </c>
      <c r="P137" s="5">
        <f t="shared" si="229"/>
        <v>0.10790927133135768</v>
      </c>
      <c r="Q137" s="5">
        <f t="shared" si="230"/>
        <v>2.0997513268367386E-2</v>
      </c>
      <c r="R137" s="5">
        <f t="shared" si="231"/>
        <v>0.13864035577020925</v>
      </c>
      <c r="S137" s="5">
        <f t="shared" si="232"/>
        <v>2.6891408470638159E-2</v>
      </c>
      <c r="T137" s="5">
        <f t="shared" si="233"/>
        <v>3.3605139671404778E-2</v>
      </c>
      <c r="U137" s="5">
        <f t="shared" si="234"/>
        <v>8.6350847564239858E-2</v>
      </c>
      <c r="V137" s="5">
        <f t="shared" si="235"/>
        <v>2.9784191874554192E-3</v>
      </c>
      <c r="W137" s="5">
        <f t="shared" si="236"/>
        <v>4.3593681829796694E-3</v>
      </c>
      <c r="X137" s="5">
        <f t="shared" si="237"/>
        <v>6.9768822048469356E-3</v>
      </c>
      <c r="Y137" s="5">
        <f t="shared" si="238"/>
        <v>5.5830206645953399E-3</v>
      </c>
      <c r="Z137" s="5">
        <f t="shared" si="239"/>
        <v>7.3961591867324067E-2</v>
      </c>
      <c r="AA137" s="5">
        <f t="shared" si="240"/>
        <v>4.6066285025475766E-2</v>
      </c>
      <c r="AB137" s="5">
        <f t="shared" si="241"/>
        <v>1.4345977165114994E-2</v>
      </c>
      <c r="AC137" s="5">
        <f t="shared" si="242"/>
        <v>1.8555840007645181E-4</v>
      </c>
      <c r="AD137" s="5">
        <f t="shared" si="243"/>
        <v>6.7879791449179574E-4</v>
      </c>
      <c r="AE137" s="5">
        <f t="shared" si="244"/>
        <v>1.0863714399704579E-3</v>
      </c>
      <c r="AF137" s="5">
        <f t="shared" si="245"/>
        <v>8.6933303740855197E-4</v>
      </c>
      <c r="AG137" s="5">
        <f t="shared" si="246"/>
        <v>4.6377012632716098E-4</v>
      </c>
      <c r="AH137" s="5">
        <f t="shared" si="247"/>
        <v>2.9592666441664243E-2</v>
      </c>
      <c r="AI137" s="5">
        <f t="shared" si="248"/>
        <v>1.8431515230377341E-2</v>
      </c>
      <c r="AJ137" s="5">
        <f t="shared" si="249"/>
        <v>5.7399483476306594E-3</v>
      </c>
      <c r="AK137" s="5">
        <f t="shared" si="250"/>
        <v>1.1916910292565036E-3</v>
      </c>
      <c r="AL137" s="5">
        <f t="shared" si="251"/>
        <v>7.3986995483142277E-6</v>
      </c>
      <c r="AM137" s="5">
        <f t="shared" si="252"/>
        <v>8.4556585152387504E-5</v>
      </c>
      <c r="AN137" s="5">
        <f t="shared" si="253"/>
        <v>1.3532725603577868E-4</v>
      </c>
      <c r="AO137" s="5">
        <f t="shared" si="254"/>
        <v>1.082911886352125E-4</v>
      </c>
      <c r="AP137" s="5">
        <f t="shared" si="255"/>
        <v>5.7770976222393895E-5</v>
      </c>
      <c r="AQ137" s="5">
        <f t="shared" si="256"/>
        <v>2.3114662437571356E-5</v>
      </c>
      <c r="AR137" s="5">
        <f t="shared" si="257"/>
        <v>9.4722234610474156E-3</v>
      </c>
      <c r="AS137" s="5">
        <f t="shared" si="258"/>
        <v>5.8996856985495255E-3</v>
      </c>
      <c r="AT137" s="5">
        <f t="shared" si="259"/>
        <v>1.8372820006202115E-3</v>
      </c>
      <c r="AU137" s="5">
        <f t="shared" si="260"/>
        <v>3.814446308140247E-4</v>
      </c>
      <c r="AV137" s="5">
        <f t="shared" si="261"/>
        <v>5.9394804252040962E-5</v>
      </c>
      <c r="AW137" s="5">
        <f t="shared" si="262"/>
        <v>2.0486495455395822E-7</v>
      </c>
      <c r="AX137" s="5">
        <f t="shared" si="263"/>
        <v>8.777546232820876E-6</v>
      </c>
      <c r="AY137" s="5">
        <f t="shared" si="264"/>
        <v>1.4047885735618499E-5</v>
      </c>
      <c r="AZ137" s="5">
        <f t="shared" si="265"/>
        <v>1.1241358826632625E-5</v>
      </c>
      <c r="BA137" s="5">
        <f t="shared" si="266"/>
        <v>5.9970186094127062E-6</v>
      </c>
      <c r="BB137" s="5">
        <f t="shared" si="267"/>
        <v>2.3994585145105281E-6</v>
      </c>
      <c r="BC137" s="5">
        <f t="shared" si="268"/>
        <v>7.6803512382909166E-7</v>
      </c>
      <c r="BD137" s="5">
        <f t="shared" si="269"/>
        <v>2.5266118288936935E-3</v>
      </c>
      <c r="BE137" s="5">
        <f t="shared" si="270"/>
        <v>1.5736765220973673E-3</v>
      </c>
      <c r="BF137" s="5">
        <f t="shared" si="271"/>
        <v>4.9007484408177004E-4</v>
      </c>
      <c r="BG137" s="5">
        <f t="shared" si="272"/>
        <v>1.0174617609539926E-4</v>
      </c>
      <c r="BH137" s="5">
        <f t="shared" si="273"/>
        <v>1.5842913294344728E-5</v>
      </c>
      <c r="BI137" s="5">
        <f t="shared" si="274"/>
        <v>1.9735220430635887E-6</v>
      </c>
      <c r="BJ137" s="8">
        <f t="shared" si="275"/>
        <v>0.14249748295346543</v>
      </c>
      <c r="BK137" s="8">
        <f t="shared" si="276"/>
        <v>0.24624011056560369</v>
      </c>
      <c r="BL137" s="8">
        <f t="shared" si="277"/>
        <v>0.53597266422508205</v>
      </c>
      <c r="BM137" s="8">
        <f t="shared" si="278"/>
        <v>0.38217844390909589</v>
      </c>
      <c r="BN137" s="8">
        <f t="shared" si="279"/>
        <v>0.61647956268159831</v>
      </c>
    </row>
    <row r="138" spans="1:66" x14ac:dyDescent="0.25">
      <c r="A138" t="s">
        <v>80</v>
      </c>
      <c r="B138" t="s">
        <v>410</v>
      </c>
      <c r="C138" t="s">
        <v>416</v>
      </c>
      <c r="D138" s="11">
        <v>44473</v>
      </c>
      <c r="E138">
        <f>VLOOKUP(A138,home!$A$2:$E$405,3,FALSE)</f>
        <v>1.22509960159363</v>
      </c>
      <c r="F138">
        <f>VLOOKUP(B138,home!$B$2:$E$405,3,FALSE)</f>
        <v>1.0900000000000001</v>
      </c>
      <c r="G138">
        <f>VLOOKUP(C138,away!$B$2:$E$405,4,FALSE)</f>
        <v>1.48</v>
      </c>
      <c r="H138">
        <f>VLOOKUP(A138,away!$A$2:$E$405,3,FALSE)</f>
        <v>1.02988047808765</v>
      </c>
      <c r="I138">
        <f>VLOOKUP(C138,away!$B$2:$E$405,3,FALSE)</f>
        <v>0.54</v>
      </c>
      <c r="J138">
        <f>VLOOKUP(B138,home!$B$2:$E$405,4,FALSE)</f>
        <v>1.06</v>
      </c>
      <c r="K138" s="3">
        <f t="shared" si="224"/>
        <v>1.976330677290844</v>
      </c>
      <c r="L138" s="3">
        <f t="shared" si="225"/>
        <v>0.58950358565737093</v>
      </c>
      <c r="M138" s="5">
        <f t="shared" si="226"/>
        <v>7.6855037378978364E-2</v>
      </c>
      <c r="N138" s="5">
        <f t="shared" si="227"/>
        <v>0.15189096807640945</v>
      </c>
      <c r="O138" s="5">
        <f t="shared" si="228"/>
        <v>4.5306320110739019E-2</v>
      </c>
      <c r="P138" s="5">
        <f t="shared" si="229"/>
        <v>8.9540270310012618E-2</v>
      </c>
      <c r="Q138" s="5">
        <f t="shared" si="230"/>
        <v>0.15009338990640617</v>
      </c>
      <c r="R138" s="5">
        <f t="shared" si="231"/>
        <v>1.3354119079110653E-2</v>
      </c>
      <c r="S138" s="5">
        <f t="shared" si="232"/>
        <v>2.6079812984981687E-2</v>
      </c>
      <c r="T138" s="5">
        <f t="shared" si="233"/>
        <v>8.8480591533296279E-2</v>
      </c>
      <c r="U138" s="5">
        <f t="shared" si="234"/>
        <v>2.6392155204241336E-2</v>
      </c>
      <c r="V138" s="5">
        <f t="shared" si="235"/>
        <v>3.3760434419395028E-3</v>
      </c>
      <c r="W138" s="5">
        <f t="shared" si="236"/>
        <v>9.8878056976868814E-2</v>
      </c>
      <c r="X138" s="5">
        <f t="shared" si="237"/>
        <v>5.8288969130697983E-2</v>
      </c>
      <c r="Y138" s="5">
        <f t="shared" si="238"/>
        <v>1.7180778153409133E-2</v>
      </c>
      <c r="Z138" s="5">
        <f t="shared" si="239"/>
        <v>2.6241003601437459E-3</v>
      </c>
      <c r="AA138" s="5">
        <f t="shared" si="240"/>
        <v>5.1860900420420365E-3</v>
      </c>
      <c r="AB138" s="5">
        <f t="shared" si="241"/>
        <v>5.1247144226401224E-3</v>
      </c>
      <c r="AC138" s="5">
        <f t="shared" si="242"/>
        <v>2.4582956163219922E-4</v>
      </c>
      <c r="AD138" s="5">
        <f t="shared" si="243"/>
        <v>4.8853934328574475E-2</v>
      </c>
      <c r="AE138" s="5">
        <f t="shared" si="244"/>
        <v>2.8799569460164376E-2</v>
      </c>
      <c r="AF138" s="5">
        <f t="shared" si="245"/>
        <v>8.4887247310777084E-3</v>
      </c>
      <c r="AG138" s="5">
        <f t="shared" si="246"/>
        <v>1.6680445555429034E-3</v>
      </c>
      <c r="AH138" s="5">
        <f t="shared" si="247"/>
        <v>3.8672914285738406E-4</v>
      </c>
      <c r="AI138" s="5">
        <f t="shared" si="248"/>
        <v>7.6430466883144134E-4</v>
      </c>
      <c r="AJ138" s="5">
        <f t="shared" si="249"/>
        <v>7.5525938190409861E-4</v>
      </c>
      <c r="AK138" s="5">
        <f t="shared" si="250"/>
        <v>4.9754742858959717E-4</v>
      </c>
      <c r="AL138" s="5">
        <f t="shared" si="251"/>
        <v>1.1456188767535347E-5</v>
      </c>
      <c r="AM138" s="5">
        <f t="shared" si="252"/>
        <v>1.9310305823982795E-2</v>
      </c>
      <c r="AN138" s="5">
        <f t="shared" si="253"/>
        <v>1.138349452337827E-2</v>
      </c>
      <c r="AO138" s="5">
        <f t="shared" si="254"/>
        <v>3.3553054194212675E-3</v>
      </c>
      <c r="AP138" s="5">
        <f t="shared" si="255"/>
        <v>6.5932152524148197E-4</v>
      </c>
      <c r="AQ138" s="5">
        <f t="shared" si="256"/>
        <v>9.7168100807735073E-5</v>
      </c>
      <c r="AR138" s="5">
        <f t="shared" si="257"/>
        <v>4.5595643278525926E-5</v>
      </c>
      <c r="AS138" s="5">
        <f t="shared" si="258"/>
        <v>9.0112068562160866E-5</v>
      </c>
      <c r="AT138" s="5">
        <f t="shared" si="259"/>
        <v>8.9045622746767211E-5</v>
      </c>
      <c r="AU138" s="5">
        <f t="shared" si="260"/>
        <v>5.8661198637634471E-5</v>
      </c>
      <c r="AV138" s="5">
        <f t="shared" si="261"/>
        <v>2.8983481608552233E-5</v>
      </c>
      <c r="AW138" s="5">
        <f t="shared" si="262"/>
        <v>3.7075218848895676E-7</v>
      </c>
      <c r="AX138" s="5">
        <f t="shared" si="263"/>
        <v>6.3605916313008758E-3</v>
      </c>
      <c r="AY138" s="5">
        <f t="shared" si="264"/>
        <v>3.7495915735541322E-3</v>
      </c>
      <c r="AZ138" s="5">
        <f t="shared" si="265"/>
        <v>1.1051988386804124E-3</v>
      </c>
      <c r="BA138" s="5">
        <f t="shared" si="266"/>
        <v>2.1717289275548845E-4</v>
      </c>
      <c r="BB138" s="5">
        <f t="shared" si="267"/>
        <v>3.2006049746736019E-5</v>
      </c>
      <c r="BC138" s="5">
        <f t="shared" si="268"/>
        <v>3.7735362176858158E-6</v>
      </c>
      <c r="BD138" s="5">
        <f t="shared" si="269"/>
        <v>4.4797992005075704E-6</v>
      </c>
      <c r="BE138" s="5">
        <f t="shared" si="270"/>
        <v>8.8535645880661076E-6</v>
      </c>
      <c r="BF138" s="5">
        <f t="shared" si="271"/>
        <v>8.7487856493854651E-6</v>
      </c>
      <c r="BG138" s="5">
        <f t="shared" si="272"/>
        <v>5.7634978226407973E-6</v>
      </c>
      <c r="BH138" s="5">
        <f t="shared" si="273"/>
        <v>2.8476443888459997E-6</v>
      </c>
      <c r="BI138" s="5">
        <f t="shared" si="274"/>
        <v>1.1255773927382968E-6</v>
      </c>
      <c r="BJ138" s="8">
        <f t="shared" si="275"/>
        <v>0.69889695676753427</v>
      </c>
      <c r="BK138" s="8">
        <f t="shared" si="276"/>
        <v>0.19985804143986602</v>
      </c>
      <c r="BL138" s="8">
        <f t="shared" si="277"/>
        <v>9.8111456364831498E-2</v>
      </c>
      <c r="BM138" s="8">
        <f t="shared" si="278"/>
        <v>0.46870122924935359</v>
      </c>
      <c r="BN138" s="8">
        <f t="shared" si="279"/>
        <v>0.52704010486165631</v>
      </c>
    </row>
    <row r="139" spans="1:66" x14ac:dyDescent="0.25">
      <c r="A139" t="s">
        <v>80</v>
      </c>
      <c r="B139" t="s">
        <v>435</v>
      </c>
      <c r="C139" t="s">
        <v>86</v>
      </c>
      <c r="D139" s="11">
        <v>44473</v>
      </c>
      <c r="E139">
        <f>VLOOKUP(A139,home!$A$2:$E$405,3,FALSE)</f>
        <v>1.22509960159363</v>
      </c>
      <c r="F139">
        <f>VLOOKUP(B139,home!$B$2:$E$405,3,FALSE)</f>
        <v>0.54</v>
      </c>
      <c r="G139">
        <f>VLOOKUP(C139,away!$B$2:$E$405,4,FALSE)</f>
        <v>0.93</v>
      </c>
      <c r="H139">
        <f>VLOOKUP(A139,away!$A$2:$E$405,3,FALSE)</f>
        <v>1.02988047808765</v>
      </c>
      <c r="I139">
        <f>VLOOKUP(C139,away!$B$2:$E$405,3,FALSE)</f>
        <v>0.47</v>
      </c>
      <c r="J139">
        <f>VLOOKUP(B139,home!$B$2:$E$405,4,FALSE)</f>
        <v>1.25</v>
      </c>
      <c r="K139" s="3">
        <f t="shared" si="224"/>
        <v>0.6152450199203211</v>
      </c>
      <c r="L139" s="3">
        <f t="shared" si="225"/>
        <v>0.60505478087649434</v>
      </c>
      <c r="M139" s="5">
        <f t="shared" si="226"/>
        <v>0.29514166995112073</v>
      </c>
      <c r="N139" s="5">
        <f t="shared" si="227"/>
        <v>0.18158444260839413</v>
      </c>
      <c r="O139" s="5">
        <f t="shared" si="228"/>
        <v>0.178576878439798</v>
      </c>
      <c r="P139" s="5">
        <f t="shared" si="229"/>
        <v>0.10986853513300228</v>
      </c>
      <c r="Q139" s="5">
        <f t="shared" si="230"/>
        <v>5.5859462004910911E-2</v>
      </c>
      <c r="R139" s="5">
        <f t="shared" si="231"/>
        <v>5.4024397027000168E-2</v>
      </c>
      <c r="S139" s="5">
        <f t="shared" si="232"/>
        <v>1.0224831192314253E-2</v>
      </c>
      <c r="T139" s="5">
        <f t="shared" si="233"/>
        <v>3.3798034543260233E-2</v>
      </c>
      <c r="U139" s="5">
        <f t="shared" si="234"/>
        <v>3.3238241225060056E-2</v>
      </c>
      <c r="V139" s="5">
        <f t="shared" si="235"/>
        <v>4.2291826432891769E-4</v>
      </c>
      <c r="W139" s="5">
        <f t="shared" si="236"/>
        <v>1.145575193798328E-2</v>
      </c>
      <c r="X139" s="5">
        <f t="shared" si="237"/>
        <v>6.9313574786119495E-3</v>
      </c>
      <c r="Y139" s="5">
        <f t="shared" si="238"/>
        <v>2.0969254901991013E-3</v>
      </c>
      <c r="Z139" s="5">
        <f t="shared" si="239"/>
        <v>1.0895906568385441E-2</v>
      </c>
      <c r="AA139" s="5">
        <f t="shared" si="240"/>
        <v>6.7036522537162581E-3</v>
      </c>
      <c r="AB139" s="5">
        <f t="shared" si="241"/>
        <v>2.0621943321882819E-3</v>
      </c>
      <c r="AC139" s="5">
        <f t="shared" si="242"/>
        <v>9.8396412031773749E-6</v>
      </c>
      <c r="AD139" s="5">
        <f t="shared" si="243"/>
        <v>1.7620235823216945E-3</v>
      </c>
      <c r="AE139" s="5">
        <f t="shared" si="244"/>
        <v>1.0661207925008686E-3</v>
      </c>
      <c r="AF139" s="5">
        <f t="shared" si="245"/>
        <v>3.2253074124724372E-4</v>
      </c>
      <c r="AG139" s="5">
        <f t="shared" si="246"/>
        <v>6.5049588990428133E-5</v>
      </c>
      <c r="AH139" s="5">
        <f t="shared" si="247"/>
        <v>1.6481550902963018E-3</v>
      </c>
      <c r="AI139" s="5">
        <f t="shared" si="248"/>
        <v>1.0140192113611269E-3</v>
      </c>
      <c r="AJ139" s="5">
        <f t="shared" si="249"/>
        <v>3.1193513494673228E-4</v>
      </c>
      <c r="AK139" s="5">
        <f t="shared" si="250"/>
        <v>6.3972179438050129E-5</v>
      </c>
      <c r="AL139" s="5">
        <f t="shared" si="251"/>
        <v>1.4651498928043193E-7</v>
      </c>
      <c r="AM139" s="5">
        <f t="shared" si="252"/>
        <v>2.1681524680111739E-4</v>
      </c>
      <c r="AN139" s="5">
        <f t="shared" si="253"/>
        <v>1.3118510164393315E-4</v>
      </c>
      <c r="AO139" s="5">
        <f t="shared" si="254"/>
        <v>3.9687086464715299E-5</v>
      </c>
      <c r="AP139" s="5">
        <f t="shared" si="255"/>
        <v>8.0042871348449347E-6</v>
      </c>
      <c r="AQ139" s="5">
        <f t="shared" si="256"/>
        <v>1.2107580496115359E-6</v>
      </c>
      <c r="AR139" s="5">
        <f t="shared" si="257"/>
        <v>1.9944482340194158E-4</v>
      </c>
      <c r="AS139" s="5">
        <f t="shared" si="258"/>
        <v>1.2270743434693247E-4</v>
      </c>
      <c r="AT139" s="5">
        <f t="shared" si="259"/>
        <v>3.7747568944574975E-5</v>
      </c>
      <c r="AU139" s="5">
        <f t="shared" si="260"/>
        <v>7.741334602416242E-6</v>
      </c>
      <c r="AV139" s="5">
        <f t="shared" si="261"/>
        <v>1.1907043904183628E-6</v>
      </c>
      <c r="AW139" s="5">
        <f t="shared" si="262"/>
        <v>1.5150339355046481E-9</v>
      </c>
      <c r="AX139" s="5">
        <f t="shared" si="263"/>
        <v>2.2232416806197124E-5</v>
      </c>
      <c r="AY139" s="5">
        <f t="shared" si="264"/>
        <v>1.3451830079028492E-5</v>
      </c>
      <c r="AZ139" s="5">
        <f t="shared" si="265"/>
        <v>4.0695470504272095E-6</v>
      </c>
      <c r="BA139" s="5">
        <f t="shared" si="266"/>
        <v>8.2076629962093982E-7</v>
      </c>
      <c r="BB139" s="5">
        <f t="shared" si="267"/>
        <v>1.241521433919897E-7</v>
      </c>
      <c r="BC139" s="5">
        <f t="shared" si="268"/>
        <v>1.5023769583077488E-8</v>
      </c>
      <c r="BD139" s="5">
        <f t="shared" si="269"/>
        <v>2.0112507320068807E-5</v>
      </c>
      <c r="BE139" s="5">
        <f t="shared" si="270"/>
        <v>1.2374119966783337E-5</v>
      </c>
      <c r="BF139" s="5">
        <f t="shared" si="271"/>
        <v>3.8065578427300279E-6</v>
      </c>
      <c r="BG139" s="5">
        <f t="shared" si="272"/>
        <v>7.8065525192609689E-7</v>
      </c>
      <c r="BH139" s="5">
        <f t="shared" si="273"/>
        <v>1.2007356400554367E-7</v>
      </c>
      <c r="BI139" s="5">
        <f t="shared" si="274"/>
        <v>1.4774932455698941E-8</v>
      </c>
      <c r="BJ139" s="8">
        <f t="shared" si="275"/>
        <v>0.29537931498466219</v>
      </c>
      <c r="BK139" s="8">
        <f t="shared" si="276"/>
        <v>0.41568139252703767</v>
      </c>
      <c r="BL139" s="8">
        <f t="shared" si="277"/>
        <v>0.27804948544836927</v>
      </c>
      <c r="BM139" s="8">
        <f t="shared" si="278"/>
        <v>0.12493726404918333</v>
      </c>
      <c r="BN139" s="8">
        <f t="shared" si="279"/>
        <v>0.87505538516422621</v>
      </c>
    </row>
    <row r="140" spans="1:66" x14ac:dyDescent="0.25">
      <c r="A140" t="s">
        <v>99</v>
      </c>
      <c r="B140" t="s">
        <v>102</v>
      </c>
      <c r="C140" t="s">
        <v>100</v>
      </c>
      <c r="D140" s="11">
        <v>44473</v>
      </c>
      <c r="E140">
        <f>VLOOKUP(A140,home!$A$2:$E$405,3,FALSE)</f>
        <v>1.33603238866397</v>
      </c>
      <c r="F140">
        <f>VLOOKUP(B140,home!$B$2:$E$405,3,FALSE)</f>
        <v>0.94</v>
      </c>
      <c r="G140">
        <f>VLOOKUP(C140,away!$B$2:$E$405,4,FALSE)</f>
        <v>1.1000000000000001</v>
      </c>
      <c r="H140">
        <f>VLOOKUP(A140,away!$A$2:$E$405,3,FALSE)</f>
        <v>1.24696356275304</v>
      </c>
      <c r="I140">
        <f>VLOOKUP(C140,away!$B$2:$E$405,3,FALSE)</f>
        <v>0.78</v>
      </c>
      <c r="J140">
        <f>VLOOKUP(B140,home!$B$2:$E$405,4,FALSE)</f>
        <v>0.84</v>
      </c>
      <c r="K140" s="3">
        <f t="shared" si="224"/>
        <v>1.3814574898785452</v>
      </c>
      <c r="L140" s="3">
        <f t="shared" si="225"/>
        <v>0.81701052631579174</v>
      </c>
      <c r="M140" s="5">
        <f t="shared" si="226"/>
        <v>0.11097303709907301</v>
      </c>
      <c r="N140" s="5">
        <f t="shared" si="227"/>
        <v>0.15330453327508409</v>
      </c>
      <c r="O140" s="5">
        <f t="shared" si="228"/>
        <v>9.0666139447175526E-2</v>
      </c>
      <c r="P140" s="5">
        <f t="shared" si="229"/>
        <v>0.12525141741767326</v>
      </c>
      <c r="Q140" s="5">
        <f t="shared" si="230"/>
        <v>0.10589184786259979</v>
      </c>
      <c r="R140" s="5">
        <f t="shared" si="231"/>
        <v>3.7037595154378919E-2</v>
      </c>
      <c r="S140" s="5">
        <f t="shared" si="232"/>
        <v>3.5341732494737835E-2</v>
      </c>
      <c r="T140" s="5">
        <f t="shared" si="233"/>
        <v>8.6514754354774404E-2</v>
      </c>
      <c r="U140" s="5">
        <f t="shared" si="234"/>
        <v>5.1165863233106068E-2</v>
      </c>
      <c r="V140" s="5">
        <f t="shared" si="235"/>
        <v>4.4321097215015218E-3</v>
      </c>
      <c r="W140" s="5">
        <f t="shared" si="236"/>
        <v>4.8761695448955956E-2</v>
      </c>
      <c r="X140" s="5">
        <f t="shared" si="237"/>
        <v>3.9838818462801857E-2</v>
      </c>
      <c r="Y140" s="5">
        <f t="shared" si="238"/>
        <v>1.6274367020046511E-2</v>
      </c>
      <c r="Z140" s="5">
        <f t="shared" si="239"/>
        <v>1.0086701703516781E-2</v>
      </c>
      <c r="AA140" s="5">
        <f t="shared" si="240"/>
        <v>1.393434961649394E-2</v>
      </c>
      <c r="AB140" s="5">
        <f t="shared" si="241"/>
        <v>9.6248558221458946E-3</v>
      </c>
      <c r="AC140" s="5">
        <f t="shared" si="242"/>
        <v>3.12648031044421E-4</v>
      </c>
      <c r="AD140" s="5">
        <f t="shared" si="243"/>
        <v>1.6840552349284197E-2</v>
      </c>
      <c r="AE140" s="5">
        <f t="shared" si="244"/>
        <v>1.3758908538337325E-2</v>
      </c>
      <c r="AF140" s="5">
        <f t="shared" si="245"/>
        <v>5.6205865532189085E-3</v>
      </c>
      <c r="AG140" s="5">
        <f t="shared" si="246"/>
        <v>1.5306927926829479E-3</v>
      </c>
      <c r="AH140" s="5">
        <f t="shared" si="247"/>
        <v>2.0602353668951593E-3</v>
      </c>
      <c r="AI140" s="5">
        <f t="shared" si="248"/>
        <v>2.8461275785099903E-3</v>
      </c>
      <c r="AJ140" s="5">
        <f t="shared" si="249"/>
        <v>1.9659021302412569E-3</v>
      </c>
      <c r="AK140" s="5">
        <f t="shared" si="250"/>
        <v>9.0527007406332374E-4</v>
      </c>
      <c r="AL140" s="5">
        <f t="shared" si="251"/>
        <v>1.4114999486297932E-5</v>
      </c>
      <c r="AM140" s="5">
        <f t="shared" si="252"/>
        <v>4.6529014353220736E-3</v>
      </c>
      <c r="AN140" s="5">
        <f t="shared" si="253"/>
        <v>3.8014694505679901E-3</v>
      </c>
      <c r="AO140" s="5">
        <f t="shared" si="254"/>
        <v>1.5529202782909783E-3</v>
      </c>
      <c r="AP140" s="5">
        <f t="shared" si="255"/>
        <v>4.229174046309928E-4</v>
      </c>
      <c r="AQ140" s="5">
        <f t="shared" si="256"/>
        <v>8.6381992836419007E-5</v>
      </c>
      <c r="AR140" s="5">
        <f t="shared" si="257"/>
        <v>3.3664679628828457E-4</v>
      </c>
      <c r="AS140" s="5">
        <f t="shared" si="258"/>
        <v>4.6506323817606756E-4</v>
      </c>
      <c r="AT140" s="5">
        <f t="shared" si="259"/>
        <v>3.2123254682274921E-4</v>
      </c>
      <c r="AU140" s="5">
        <f t="shared" si="260"/>
        <v>1.4792303593368241E-4</v>
      </c>
      <c r="AV140" s="5">
        <f t="shared" si="261"/>
        <v>5.1087346479039694E-5</v>
      </c>
      <c r="AW140" s="5">
        <f t="shared" si="262"/>
        <v>4.425308412053992E-7</v>
      </c>
      <c r="AX140" s="5">
        <f t="shared" si="263"/>
        <v>1.0712975895820532E-3</v>
      </c>
      <c r="AY140" s="5">
        <f t="shared" si="264"/>
        <v>8.7526140750527237E-4</v>
      </c>
      <c r="AZ140" s="5">
        <f t="shared" si="265"/>
        <v>3.575488916048916E-4</v>
      </c>
      <c r="BA140" s="5">
        <f t="shared" si="266"/>
        <v>9.7373736037913511E-5</v>
      </c>
      <c r="BB140" s="5">
        <f t="shared" si="267"/>
        <v>1.9888841832417669E-5</v>
      </c>
      <c r="BC140" s="5">
        <f t="shared" si="268"/>
        <v>3.2498786266630199E-6</v>
      </c>
      <c r="BD140" s="5">
        <f t="shared" si="269"/>
        <v>4.5840662703002732E-5</v>
      </c>
      <c r="BE140" s="5">
        <f t="shared" si="270"/>
        <v>6.3326926832059203E-5</v>
      </c>
      <c r="BF140" s="5">
        <f t="shared" si="271"/>
        <v>4.3741728691569406E-5</v>
      </c>
      <c r="BG140" s="5">
        <f t="shared" si="272"/>
        <v>2.0142446240401267E-5</v>
      </c>
      <c r="BH140" s="5">
        <f t="shared" si="273"/>
        <v>6.9564833058195689E-6</v>
      </c>
      <c r="BI140" s="5">
        <f t="shared" si="274"/>
        <v>1.9220171932079E-6</v>
      </c>
      <c r="BJ140" s="8">
        <f t="shared" si="275"/>
        <v>0.50127796756462384</v>
      </c>
      <c r="BK140" s="8">
        <f t="shared" si="276"/>
        <v>0.27720032117102161</v>
      </c>
      <c r="BL140" s="8">
        <f t="shared" si="277"/>
        <v>0.21171022165167597</v>
      </c>
      <c r="BM140" s="8">
        <f t="shared" si="278"/>
        <v>0.37627582295818945</v>
      </c>
      <c r="BN140" s="8">
        <f t="shared" si="279"/>
        <v>0.62312457025598456</v>
      </c>
    </row>
    <row r="141" spans="1:66" x14ac:dyDescent="0.25">
      <c r="A141" t="s">
        <v>99</v>
      </c>
      <c r="B141" t="s">
        <v>117</v>
      </c>
      <c r="C141" t="s">
        <v>113</v>
      </c>
      <c r="D141" s="11">
        <v>44473</v>
      </c>
      <c r="E141">
        <f>VLOOKUP(A141,home!$A$2:$E$405,3,FALSE)</f>
        <v>1.33603238866397</v>
      </c>
      <c r="F141">
        <f>VLOOKUP(B141,home!$B$2:$E$405,3,FALSE)</f>
        <v>1</v>
      </c>
      <c r="G141">
        <f>VLOOKUP(C141,away!$B$2:$E$405,4,FALSE)</f>
        <v>1.1000000000000001</v>
      </c>
      <c r="H141">
        <f>VLOOKUP(A141,away!$A$2:$E$405,3,FALSE)</f>
        <v>1.24696356275304</v>
      </c>
      <c r="I141">
        <f>VLOOKUP(C141,away!$B$2:$E$405,3,FALSE)</f>
        <v>1.21</v>
      </c>
      <c r="J141">
        <f>VLOOKUP(B141,home!$B$2:$E$405,4,FALSE)</f>
        <v>1.03</v>
      </c>
      <c r="K141" s="3">
        <f t="shared" si="224"/>
        <v>1.469635627530367</v>
      </c>
      <c r="L141" s="3">
        <f t="shared" si="225"/>
        <v>1.5540906882591137</v>
      </c>
      <c r="M141" s="5">
        <f t="shared" si="226"/>
        <v>4.8619708003970315E-2</v>
      </c>
      <c r="N141" s="5">
        <f t="shared" si="227"/>
        <v>7.1453255082758127E-2</v>
      </c>
      <c r="O141" s="5">
        <f t="shared" si="228"/>
        <v>7.5559435474847364E-2</v>
      </c>
      <c r="P141" s="5">
        <f t="shared" si="229"/>
        <v>0.11104483836991759</v>
      </c>
      <c r="Q141" s="5">
        <f t="shared" si="230"/>
        <v>5.2505124686318315E-2</v>
      </c>
      <c r="R141" s="5">
        <f t="shared" si="231"/>
        <v>5.8713107540787818E-2</v>
      </c>
      <c r="S141" s="5">
        <f t="shared" si="232"/>
        <v>6.3405132583242624E-2</v>
      </c>
      <c r="T141" s="5">
        <f t="shared" si="233"/>
        <v>8.1597725360891021E-2</v>
      </c>
      <c r="U141" s="5">
        <f t="shared" si="234"/>
        <v>8.6286874644963638E-2</v>
      </c>
      <c r="V141" s="5">
        <f t="shared" si="235"/>
        <v>1.6090440570026582E-2</v>
      </c>
      <c r="W141" s="5">
        <f t="shared" si="236"/>
        <v>2.5721133955645847E-2</v>
      </c>
      <c r="X141" s="5">
        <f t="shared" si="237"/>
        <v>3.9972974771934518E-2</v>
      </c>
      <c r="Y141" s="5">
        <f t="shared" si="238"/>
        <v>3.1060813937539952E-2</v>
      </c>
      <c r="Z141" s="5">
        <f t="shared" si="239"/>
        <v>3.0415164569298103E-2</v>
      </c>
      <c r="AA141" s="5">
        <f t="shared" si="240"/>
        <v>4.4699209468239805E-2</v>
      </c>
      <c r="AB141" s="5">
        <f t="shared" si="241"/>
        <v>3.2845775378483967E-2</v>
      </c>
      <c r="AC141" s="5">
        <f t="shared" si="242"/>
        <v>2.2968571359137176E-3</v>
      </c>
      <c r="AD141" s="5">
        <f t="shared" si="243"/>
        <v>9.4501737104245639E-3</v>
      </c>
      <c r="AE141" s="5">
        <f t="shared" si="244"/>
        <v>1.4686426965801894E-2</v>
      </c>
      <c r="AF141" s="5">
        <f t="shared" si="245"/>
        <v>1.1412019695675136E-2</v>
      </c>
      <c r="AG141" s="5">
        <f t="shared" si="246"/>
        <v>5.9117711810927785E-3</v>
      </c>
      <c r="AH141" s="5">
        <f t="shared" si="247"/>
        <v>1.1816981009753676E-2</v>
      </c>
      <c r="AI141" s="5">
        <f t="shared" si="248"/>
        <v>1.7366656301783776E-2</v>
      </c>
      <c r="AJ141" s="5">
        <f t="shared" si="249"/>
        <v>1.2761328416088102E-2</v>
      </c>
      <c r="AK141" s="5">
        <f t="shared" si="250"/>
        <v>6.2515009649662442E-3</v>
      </c>
      <c r="AL141" s="5">
        <f t="shared" si="251"/>
        <v>2.0983600263128075E-4</v>
      </c>
      <c r="AM141" s="5">
        <f t="shared" si="252"/>
        <v>2.777662394238154E-3</v>
      </c>
      <c r="AN141" s="5">
        <f t="shared" si="253"/>
        <v>4.3167392620130302E-3</v>
      </c>
      <c r="AO141" s="5">
        <f t="shared" si="254"/>
        <v>3.3543021453684846E-3</v>
      </c>
      <c r="AP141" s="5">
        <f t="shared" si="255"/>
        <v>1.7376299099082437E-3</v>
      </c>
      <c r="AQ141" s="5">
        <f t="shared" si="256"/>
        <v>6.7510861565723103E-4</v>
      </c>
      <c r="AR141" s="5">
        <f t="shared" si="257"/>
        <v>3.6729320301185932E-3</v>
      </c>
      <c r="AS141" s="5">
        <f t="shared" si="258"/>
        <v>5.3978717689597243E-3</v>
      </c>
      <c r="AT141" s="5">
        <f t="shared" si="259"/>
        <v>3.9664523322517891E-3</v>
      </c>
      <c r="AU141" s="5">
        <f t="shared" si="260"/>
        <v>1.9430798874593808E-3</v>
      </c>
      <c r="AV141" s="5">
        <f t="shared" si="261"/>
        <v>7.139048574370013E-4</v>
      </c>
      <c r="AW141" s="5">
        <f t="shared" si="262"/>
        <v>1.3312619941918149E-5</v>
      </c>
      <c r="AX141" s="5">
        <f t="shared" si="263"/>
        <v>6.8035860263728127E-4</v>
      </c>
      <c r="AY141" s="5">
        <f t="shared" si="264"/>
        <v>1.0573389690355813E-3</v>
      </c>
      <c r="AZ141" s="5">
        <f t="shared" si="265"/>
        <v>8.2160032305584414E-4</v>
      </c>
      <c r="BA141" s="5">
        <f t="shared" si="266"/>
        <v>4.2561380384392239E-4</v>
      </c>
      <c r="BB141" s="5">
        <f t="shared" si="267"/>
        <v>1.653606123370952E-4</v>
      </c>
      <c r="BC141" s="5">
        <f t="shared" si="268"/>
        <v>5.1397077567580955E-5</v>
      </c>
      <c r="BD141" s="5">
        <f t="shared" si="269"/>
        <v>9.5134491110265764E-4</v>
      </c>
      <c r="BE141" s="5">
        <f t="shared" si="270"/>
        <v>1.3981303754261754E-3</v>
      </c>
      <c r="BF141" s="5">
        <f t="shared" si="271"/>
        <v>1.0273711058293577E-3</v>
      </c>
      <c r="BG141" s="5">
        <f t="shared" si="272"/>
        <v>5.0328705994069818E-4</v>
      </c>
      <c r="BH141" s="5">
        <f t="shared" si="273"/>
        <v>1.8491214854096552E-4</v>
      </c>
      <c r="BI141" s="5">
        <f t="shared" si="274"/>
        <v>5.4350696291798023E-5</v>
      </c>
      <c r="BJ141" s="8">
        <f t="shared" si="275"/>
        <v>0.35983453106374452</v>
      </c>
      <c r="BK141" s="8">
        <f t="shared" si="276"/>
        <v>0.24272415163473771</v>
      </c>
      <c r="BL141" s="8">
        <f t="shared" si="277"/>
        <v>0.36611450637327259</v>
      </c>
      <c r="BM141" s="8">
        <f t="shared" si="278"/>
        <v>0.58014885813335981</v>
      </c>
      <c r="BN141" s="8">
        <f t="shared" si="279"/>
        <v>0.41789546915859954</v>
      </c>
    </row>
    <row r="142" spans="1:66" x14ac:dyDescent="0.25">
      <c r="A142" t="s">
        <v>99</v>
      </c>
      <c r="B142" t="s">
        <v>121</v>
      </c>
      <c r="C142" t="s">
        <v>119</v>
      </c>
      <c r="D142" s="11">
        <v>44473</v>
      </c>
      <c r="E142">
        <f>VLOOKUP(A142,home!$A$2:$E$405,3,FALSE)</f>
        <v>1.33603238866397</v>
      </c>
      <c r="F142">
        <f>VLOOKUP(B142,home!$B$2:$E$405,3,FALSE)</f>
        <v>1.18</v>
      </c>
      <c r="G142">
        <f>VLOOKUP(C142,away!$B$2:$E$405,4,FALSE)</f>
        <v>1.1000000000000001</v>
      </c>
      <c r="H142">
        <f>VLOOKUP(A142,away!$A$2:$E$405,3,FALSE)</f>
        <v>1.24696356275304</v>
      </c>
      <c r="I142">
        <f>VLOOKUP(C142,away!$B$2:$E$405,3,FALSE)</f>
        <v>0.89</v>
      </c>
      <c r="J142">
        <f>VLOOKUP(B142,home!$B$2:$E$405,4,FALSE)</f>
        <v>1.03</v>
      </c>
      <c r="K142" s="3">
        <f t="shared" si="224"/>
        <v>1.7341700404858331</v>
      </c>
      <c r="L142" s="3">
        <f t="shared" si="225"/>
        <v>1.1430914979757119</v>
      </c>
      <c r="M142" s="5">
        <f t="shared" si="226"/>
        <v>5.6288696397498839E-2</v>
      </c>
      <c r="N142" s="5">
        <f t="shared" si="227"/>
        <v>9.761417091054532E-2</v>
      </c>
      <c r="O142" s="5">
        <f t="shared" si="228"/>
        <v>6.4343130284117006E-2</v>
      </c>
      <c r="P142" s="5">
        <f t="shared" si="229"/>
        <v>0.11158192884979241</v>
      </c>
      <c r="Q142" s="5">
        <f t="shared" si="230"/>
        <v>8.4639785359965719E-2</v>
      </c>
      <c r="R142" s="5">
        <f t="shared" si="231"/>
        <v>3.6775042590458849E-2</v>
      </c>
      <c r="S142" s="5">
        <f t="shared" si="232"/>
        <v>5.5297633639963692E-2</v>
      </c>
      <c r="T142" s="5">
        <f t="shared" si="233"/>
        <v>9.6751019035465943E-2</v>
      </c>
      <c r="U142" s="5">
        <f t="shared" si="234"/>
        <v>6.3774177097964263E-2</v>
      </c>
      <c r="V142" s="5">
        <f t="shared" si="235"/>
        <v>1.2179703361169742E-2</v>
      </c>
      <c r="W142" s="5">
        <f t="shared" si="236"/>
        <v>4.8926593334801344E-2</v>
      </c>
      <c r="X142" s="5">
        <f t="shared" si="237"/>
        <v>5.5927572865926548E-2</v>
      </c>
      <c r="Y142" s="5">
        <f t="shared" si="238"/>
        <v>3.1965166522728877E-2</v>
      </c>
      <c r="Z142" s="5">
        <f t="shared" si="239"/>
        <v>1.4012412840949401E-2</v>
      </c>
      <c r="AA142" s="5">
        <f t="shared" si="240"/>
        <v>2.429990654369343E-2</v>
      </c>
      <c r="AB142" s="5">
        <f t="shared" si="241"/>
        <v>2.1070084957339402E-2</v>
      </c>
      <c r="AC142" s="5">
        <f t="shared" si="242"/>
        <v>1.5090005640968336E-3</v>
      </c>
      <c r="AD142" s="5">
        <f t="shared" si="243"/>
        <v>2.1211758086061572E-2</v>
      </c>
      <c r="AE142" s="5">
        <f t="shared" si="244"/>
        <v>2.4246980325294539E-2</v>
      </c>
      <c r="AF142" s="5">
        <f t="shared" si="245"/>
        <v>1.3858258530714275E-2</v>
      </c>
      <c r="AG142" s="5">
        <f t="shared" si="246"/>
        <v>5.280419167736289E-3</v>
      </c>
      <c r="AH142" s="5">
        <f t="shared" si="247"/>
        <v>4.004367496153737E-3</v>
      </c>
      <c r="AI142" s="5">
        <f t="shared" si="248"/>
        <v>6.9442541429250802E-3</v>
      </c>
      <c r="AJ142" s="5">
        <f t="shared" si="249"/>
        <v>6.0212587440901513E-3</v>
      </c>
      <c r="AK142" s="5">
        <f t="shared" si="250"/>
        <v>3.4806288400048326E-3</v>
      </c>
      <c r="AL142" s="5">
        <f t="shared" si="251"/>
        <v>1.1965257989867494E-4</v>
      </c>
      <c r="AM142" s="5">
        <f t="shared" si="252"/>
        <v>7.3569590757762201E-3</v>
      </c>
      <c r="AN142" s="5">
        <f t="shared" si="253"/>
        <v>8.409677370475049E-3</v>
      </c>
      <c r="AO142" s="5">
        <f t="shared" si="254"/>
        <v>4.8065153514543846E-3</v>
      </c>
      <c r="AP142" s="5">
        <f t="shared" si="255"/>
        <v>1.8314289443790823E-3</v>
      </c>
      <c r="AQ142" s="5">
        <f t="shared" si="256"/>
        <v>5.2337271386659033E-4</v>
      </c>
      <c r="AR142" s="5">
        <f t="shared" si="257"/>
        <v>9.154716879247256E-4</v>
      </c>
      <c r="AS142" s="5">
        <f t="shared" si="258"/>
        <v>1.5875835741120553E-3</v>
      </c>
      <c r="AT142" s="5">
        <f t="shared" si="259"/>
        <v>1.3765699354962736E-3</v>
      </c>
      <c r="AU142" s="5">
        <f t="shared" si="260"/>
        <v>7.9573544692371808E-4</v>
      </c>
      <c r="AV142" s="5">
        <f t="shared" si="261"/>
        <v>3.4498514305192894E-4</v>
      </c>
      <c r="AW142" s="5">
        <f t="shared" si="262"/>
        <v>6.5885863175133419E-6</v>
      </c>
      <c r="AX142" s="5">
        <f t="shared" si="263"/>
        <v>2.126369669715245E-3</v>
      </c>
      <c r="AY142" s="5">
        <f t="shared" si="264"/>
        <v>2.4306350910049193E-3</v>
      </c>
      <c r="AZ142" s="5">
        <f t="shared" si="265"/>
        <v>1.3892191536045719E-3</v>
      </c>
      <c r="BA142" s="5">
        <f t="shared" si="266"/>
        <v>5.2933486777013354E-4</v>
      </c>
      <c r="BB142" s="5">
        <f t="shared" si="267"/>
        <v>1.5126954673253429E-4</v>
      </c>
      <c r="BC142" s="5">
        <f t="shared" si="268"/>
        <v>3.458298655451993E-5</v>
      </c>
      <c r="BD142" s="5">
        <f t="shared" si="269"/>
        <v>1.7441131718403785E-4</v>
      </c>
      <c r="BE142" s="5">
        <f t="shared" si="270"/>
        <v>3.0245888098223033E-4</v>
      </c>
      <c r="BF142" s="5">
        <f t="shared" si="271"/>
        <v>2.6225756493912717E-4</v>
      </c>
      <c r="BG142" s="5">
        <f t="shared" si="272"/>
        <v>1.5159973733606743E-4</v>
      </c>
      <c r="BH142" s="5">
        <f t="shared" si="273"/>
        <v>6.5724930658432381E-5</v>
      </c>
      <c r="BI142" s="5">
        <f t="shared" si="274"/>
        <v>2.2795641132172459E-5</v>
      </c>
      <c r="BJ142" s="8">
        <f t="shared" si="275"/>
        <v>0.51001108891057367</v>
      </c>
      <c r="BK142" s="8">
        <f t="shared" si="276"/>
        <v>0.23940725048342512</v>
      </c>
      <c r="BL142" s="8">
        <f t="shared" si="277"/>
        <v>0.23671244455648752</v>
      </c>
      <c r="BM142" s="8">
        <f t="shared" si="278"/>
        <v>0.54647639589437003</v>
      </c>
      <c r="BN142" s="8">
        <f t="shared" si="279"/>
        <v>0.45124275439237815</v>
      </c>
    </row>
    <row r="143" spans="1:66" x14ac:dyDescent="0.25">
      <c r="A143" t="s">
        <v>99</v>
      </c>
      <c r="B143" t="s">
        <v>108</v>
      </c>
      <c r="C143" t="s">
        <v>118</v>
      </c>
      <c r="D143" s="11">
        <v>44473</v>
      </c>
      <c r="E143">
        <f>VLOOKUP(A143,home!$A$2:$E$405,3,FALSE)</f>
        <v>1.33603238866397</v>
      </c>
      <c r="F143">
        <f>VLOOKUP(B143,home!$B$2:$E$405,3,FALSE)</f>
        <v>0.89</v>
      </c>
      <c r="G143">
        <f>VLOOKUP(C143,away!$B$2:$E$405,4,FALSE)</f>
        <v>1.2</v>
      </c>
      <c r="H143">
        <f>VLOOKUP(A143,away!$A$2:$E$405,3,FALSE)</f>
        <v>1.24696356275304</v>
      </c>
      <c r="I143">
        <f>VLOOKUP(C143,away!$B$2:$E$405,3,FALSE)</f>
        <v>1.01</v>
      </c>
      <c r="J143">
        <f>VLOOKUP(B143,home!$B$2:$E$405,4,FALSE)</f>
        <v>0.53</v>
      </c>
      <c r="K143" s="3">
        <f t="shared" si="224"/>
        <v>1.4268825910931198</v>
      </c>
      <c r="L143" s="3">
        <f t="shared" si="225"/>
        <v>0.66749959514170232</v>
      </c>
      <c r="M143" s="5">
        <f t="shared" si="226"/>
        <v>0.12314630163699615</v>
      </c>
      <c r="N143" s="5">
        <f t="shared" si="227"/>
        <v>0.17571531396333193</v>
      </c>
      <c r="O143" s="5">
        <f t="shared" si="228"/>
        <v>8.220010648589289E-2</v>
      </c>
      <c r="P143" s="5">
        <f t="shared" si="229"/>
        <v>0.11728990093072118</v>
      </c>
      <c r="Q143" s="5">
        <f t="shared" si="230"/>
        <v>0.1253625612413701</v>
      </c>
      <c r="R143" s="5">
        <f t="shared" si="231"/>
        <v>2.7434268899969159E-2</v>
      </c>
      <c r="S143" s="5">
        <f t="shared" si="232"/>
        <v>2.7928002460216556E-2</v>
      </c>
      <c r="T143" s="5">
        <f t="shared" si="233"/>
        <v>8.367945887454141E-2</v>
      </c>
      <c r="U143" s="5">
        <f t="shared" si="234"/>
        <v>3.9145480692733381E-2</v>
      </c>
      <c r="V143" s="5">
        <f t="shared" si="235"/>
        <v>2.9555384288695577E-3</v>
      </c>
      <c r="W143" s="5">
        <f t="shared" si="236"/>
        <v>5.9625885403385363E-2</v>
      </c>
      <c r="X143" s="5">
        <f t="shared" si="237"/>
        <v>3.9800254366725268E-2</v>
      </c>
      <c r="Y143" s="5">
        <f t="shared" si="238"/>
        <v>1.3283326838162942E-2</v>
      </c>
      <c r="Z143" s="5">
        <f t="shared" si="239"/>
        <v>6.1041211279126697E-3</v>
      </c>
      <c r="AA143" s="5">
        <f t="shared" si="240"/>
        <v>8.7098641713422853E-3</v>
      </c>
      <c r="AB143" s="5">
        <f t="shared" si="241"/>
        <v>6.2139767784370062E-3</v>
      </c>
      <c r="AC143" s="5">
        <f t="shared" si="242"/>
        <v>1.759364699299393E-4</v>
      </c>
      <c r="AD143" s="5">
        <f t="shared" si="243"/>
        <v>2.1269784465150984E-2</v>
      </c>
      <c r="AE143" s="5">
        <f t="shared" si="244"/>
        <v>1.4197572519239551E-2</v>
      </c>
      <c r="AF143" s="5">
        <f t="shared" si="245"/>
        <v>4.7384369542936792E-3</v>
      </c>
      <c r="AG143" s="5">
        <f t="shared" si="246"/>
        <v>1.0543015828651707E-3</v>
      </c>
      <c r="AH143" s="5">
        <f t="shared" si="247"/>
        <v>1.0186245953944042E-3</v>
      </c>
      <c r="AI143" s="5">
        <f t="shared" si="248"/>
        <v>1.4534577020275481E-3</v>
      </c>
      <c r="AJ143" s="5">
        <f t="shared" si="249"/>
        <v>1.0369567459566601E-3</v>
      </c>
      <c r="AK143" s="5">
        <f t="shared" si="250"/>
        <v>4.9320517617404305E-4</v>
      </c>
      <c r="AL143" s="5">
        <f t="shared" si="251"/>
        <v>6.7027822529374165E-6</v>
      </c>
      <c r="AM143" s="5">
        <f t="shared" si="252"/>
        <v>6.0698970339253637E-3</v>
      </c>
      <c r="AN143" s="5">
        <f t="shared" si="253"/>
        <v>4.0516538126970005E-3</v>
      </c>
      <c r="AO143" s="5">
        <f t="shared" si="254"/>
        <v>1.352238639814791E-3</v>
      </c>
      <c r="AP143" s="5">
        <f t="shared" si="255"/>
        <v>3.0087291487044642E-4</v>
      </c>
      <c r="AQ143" s="5">
        <f t="shared" si="256"/>
        <v>5.0208137216281704E-5</v>
      </c>
      <c r="AR143" s="5">
        <f t="shared" si="257"/>
        <v>1.3598630100542907E-4</v>
      </c>
      <c r="AS143" s="5">
        <f t="shared" si="258"/>
        <v>1.9403648553179554E-4</v>
      </c>
      <c r="AT143" s="5">
        <f t="shared" si="259"/>
        <v>1.3843364162110556E-4</v>
      </c>
      <c r="AU143" s="5">
        <f t="shared" si="260"/>
        <v>6.5842851083593165E-5</v>
      </c>
      <c r="AV143" s="5">
        <f t="shared" si="261"/>
        <v>2.3487504489778959E-5</v>
      </c>
      <c r="AW143" s="5">
        <f t="shared" si="262"/>
        <v>1.7733393712208024E-7</v>
      </c>
      <c r="AX143" s="5">
        <f t="shared" si="263"/>
        <v>1.4435050679059765E-3</v>
      </c>
      <c r="AY143" s="5">
        <f t="shared" si="264"/>
        <v>9.6353904841223485E-4</v>
      </c>
      <c r="AZ143" s="5">
        <f t="shared" si="265"/>
        <v>3.2158096235919393E-4</v>
      </c>
      <c r="BA143" s="5">
        <f t="shared" si="266"/>
        <v>7.1551720726680315E-5</v>
      </c>
      <c r="BB143" s="5">
        <f t="shared" si="267"/>
        <v>1.1940186154187813E-5</v>
      </c>
      <c r="BC143" s="5">
        <f t="shared" si="268"/>
        <v>1.5940138847673855E-6</v>
      </c>
      <c r="BD143" s="5">
        <f t="shared" si="269"/>
        <v>1.5128466810990257E-5</v>
      </c>
      <c r="BE143" s="5">
        <f t="shared" si="270"/>
        <v>2.158654592253204E-5</v>
      </c>
      <c r="BF143" s="5">
        <f t="shared" si="271"/>
        <v>1.5400733289346573E-5</v>
      </c>
      <c r="BG143" s="5">
        <f t="shared" si="272"/>
        <v>7.3250127402123014E-6</v>
      </c>
      <c r="BH143" s="5">
        <f t="shared" si="273"/>
        <v>2.6129832896360608E-6</v>
      </c>
      <c r="BI143" s="5">
        <f t="shared" si="274"/>
        <v>7.4568407335978513E-7</v>
      </c>
      <c r="BJ143" s="8">
        <f t="shared" si="275"/>
        <v>0.55336547774703349</v>
      </c>
      <c r="BK143" s="8">
        <f t="shared" si="276"/>
        <v>0.27246592175739853</v>
      </c>
      <c r="BL143" s="8">
        <f t="shared" si="277"/>
        <v>0.16832652745778509</v>
      </c>
      <c r="BM143" s="8">
        <f t="shared" si="278"/>
        <v>0.34815023321737321</v>
      </c>
      <c r="BN143" s="8">
        <f t="shared" si="279"/>
        <v>0.6511484531582814</v>
      </c>
    </row>
    <row r="144" spans="1:66" x14ac:dyDescent="0.25">
      <c r="A144" t="s">
        <v>99</v>
      </c>
      <c r="B144" t="s">
        <v>103</v>
      </c>
      <c r="C144" t="s">
        <v>417</v>
      </c>
      <c r="D144" s="11">
        <v>44473</v>
      </c>
      <c r="E144">
        <f>VLOOKUP(A144,home!$A$2:$E$405,3,FALSE)</f>
        <v>1.33603238866397</v>
      </c>
      <c r="F144">
        <f>VLOOKUP(B144,home!$B$2:$E$405,3,FALSE)</f>
        <v>1</v>
      </c>
      <c r="G144">
        <f>VLOOKUP(C144,away!$B$2:$E$405,4,FALSE)</f>
        <v>0.82</v>
      </c>
      <c r="H144">
        <f>VLOOKUP(A144,away!$A$2:$E$405,3,FALSE)</f>
        <v>1.24696356275304</v>
      </c>
      <c r="I144">
        <f>VLOOKUP(C144,away!$B$2:$E$405,3,FALSE)</f>
        <v>0.68</v>
      </c>
      <c r="J144">
        <f>VLOOKUP(B144,home!$B$2:$E$405,4,FALSE)</f>
        <v>1.07</v>
      </c>
      <c r="K144" s="3">
        <f t="shared" si="224"/>
        <v>1.0955465587044553</v>
      </c>
      <c r="L144" s="3">
        <f t="shared" si="225"/>
        <v>0.90729068825911197</v>
      </c>
      <c r="M144" s="5">
        <f t="shared" si="226"/>
        <v>0.13495184782288805</v>
      </c>
      <c r="N144" s="5">
        <f t="shared" si="227"/>
        <v>0.1478460324731723</v>
      </c>
      <c r="O144" s="5">
        <f t="shared" si="228"/>
        <v>0.12244055489306702</v>
      </c>
      <c r="P144" s="5">
        <f t="shared" si="229"/>
        <v>0.13413932855896349</v>
      </c>
      <c r="Q144" s="5">
        <f t="shared" si="230"/>
        <v>8.0986106047045536E-2</v>
      </c>
      <c r="R144" s="5">
        <f t="shared" si="231"/>
        <v>5.5544587659879179E-2</v>
      </c>
      <c r="S144" s="5">
        <f t="shared" si="232"/>
        <v>3.3332925329529764E-2</v>
      </c>
      <c r="T144" s="5">
        <f t="shared" si="233"/>
        <v>7.3477939894849353E-2</v>
      </c>
      <c r="U144" s="5">
        <f t="shared" si="234"/>
        <v>6.0851681865438573E-2</v>
      </c>
      <c r="V144" s="5">
        <f t="shared" si="235"/>
        <v>3.6813593512894298E-3</v>
      </c>
      <c r="W144" s="5">
        <f t="shared" si="236"/>
        <v>2.9574683260904941E-2</v>
      </c>
      <c r="X144" s="5">
        <f t="shared" si="237"/>
        <v>2.6832834730831676E-2</v>
      </c>
      <c r="Y144" s="5">
        <f t="shared" si="238"/>
        <v>1.2172590545439638E-2</v>
      </c>
      <c r="Z144" s="5">
        <f t="shared" si="239"/>
        <v>1.6798362389000121E-2</v>
      </c>
      <c r="AA144" s="5">
        <f t="shared" si="240"/>
        <v>1.8403388107139429E-2</v>
      </c>
      <c r="AB144" s="5">
        <f t="shared" si="241"/>
        <v>1.0080884254639551E-2</v>
      </c>
      <c r="AC144" s="5">
        <f t="shared" si="242"/>
        <v>2.2869966192233648E-4</v>
      </c>
      <c r="AD144" s="5">
        <f t="shared" si="243"/>
        <v>8.1001106178146647E-3</v>
      </c>
      <c r="AE144" s="5">
        <f t="shared" si="244"/>
        <v>7.3491549374120058E-3</v>
      </c>
      <c r="AF144" s="5">
        <f t="shared" si="245"/>
        <v>3.3339099206436949E-3</v>
      </c>
      <c r="AG144" s="5">
        <f t="shared" si="246"/>
        <v>1.0082751421649E-3</v>
      </c>
      <c r="AH144" s="5">
        <f t="shared" si="247"/>
        <v>3.810249443385475E-3</v>
      </c>
      <c r="AI144" s="5">
        <f t="shared" si="248"/>
        <v>4.174305665506522E-3</v>
      </c>
      <c r="AJ144" s="5">
        <f t="shared" si="249"/>
        <v>2.2865731034130907E-3</v>
      </c>
      <c r="AK144" s="5">
        <f t="shared" si="250"/>
        <v>8.3501576489012621E-4</v>
      </c>
      <c r="AL144" s="5">
        <f t="shared" si="251"/>
        <v>9.0929082000227995E-6</v>
      </c>
      <c r="AM144" s="5">
        <f t="shared" si="252"/>
        <v>1.7748096624944556E-3</v>
      </c>
      <c r="AN144" s="5">
        <f t="shared" si="253"/>
        <v>1.6102682802135167E-3</v>
      </c>
      <c r="AO144" s="5">
        <f t="shared" si="254"/>
        <v>7.3049070811836904E-4</v>
      </c>
      <c r="AP144" s="5">
        <f t="shared" si="255"/>
        <v>2.2092247244520039E-4</v>
      </c>
      <c r="AQ144" s="5">
        <f t="shared" si="256"/>
        <v>5.0110225519177639E-5</v>
      </c>
      <c r="AR144" s="5">
        <f t="shared" si="257"/>
        <v>6.9140076798562117E-4</v>
      </c>
      <c r="AS144" s="5">
        <f t="shared" si="258"/>
        <v>7.5746173205226458E-4</v>
      </c>
      <c r="AT144" s="5">
        <f t="shared" si="259"/>
        <v>4.1491729695008729E-4</v>
      </c>
      <c r="AU144" s="5">
        <f t="shared" si="260"/>
        <v>1.5152040560687427E-4</v>
      </c>
      <c r="AV144" s="5">
        <f t="shared" si="261"/>
        <v>4.1499414734028577E-5</v>
      </c>
      <c r="AW144" s="5">
        <f t="shared" si="262"/>
        <v>2.5106004274784774E-7</v>
      </c>
      <c r="AX144" s="5">
        <f t="shared" si="263"/>
        <v>3.2406443635020265E-4</v>
      </c>
      <c r="AY144" s="5">
        <f t="shared" si="264"/>
        <v>2.9402064549647651E-4</v>
      </c>
      <c r="AZ144" s="5">
        <f t="shared" si="265"/>
        <v>1.3338109690744327E-4</v>
      </c>
      <c r="BA144" s="5">
        <f t="shared" si="266"/>
        <v>4.0338475737969844E-5</v>
      </c>
      <c r="BB144" s="5">
        <f t="shared" si="267"/>
        <v>9.1496808539065367E-6</v>
      </c>
      <c r="BC144" s="5">
        <f t="shared" si="268"/>
        <v>1.6602840478584163E-6</v>
      </c>
      <c r="BD144" s="5">
        <f t="shared" si="269"/>
        <v>1.0455024644142543E-4</v>
      </c>
      <c r="BE144" s="5">
        <f t="shared" si="270"/>
        <v>1.1453966270060634E-4</v>
      </c>
      <c r="BF144" s="5">
        <f t="shared" si="271"/>
        <v>6.2741766653409161E-5</v>
      </c>
      <c r="BG144" s="5">
        <f t="shared" si="272"/>
        <v>2.291217551472679E-5</v>
      </c>
      <c r="BH144" s="5">
        <f t="shared" si="273"/>
        <v>6.2753387593978518E-6</v>
      </c>
      <c r="BI144" s="5">
        <f t="shared" si="274"/>
        <v>1.3749851565126012E-6</v>
      </c>
      <c r="BJ144" s="8">
        <f t="shared" si="275"/>
        <v>0.3958708535384633</v>
      </c>
      <c r="BK144" s="8">
        <f t="shared" si="276"/>
        <v>0.30663727427828957</v>
      </c>
      <c r="BL144" s="8">
        <f t="shared" si="277"/>
        <v>0.28079643454991388</v>
      </c>
      <c r="BM144" s="8">
        <f t="shared" si="278"/>
        <v>0.32390069771519758</v>
      </c>
      <c r="BN144" s="8">
        <f t="shared" si="279"/>
        <v>0.67590845745501549</v>
      </c>
    </row>
    <row r="145" spans="1:66" x14ac:dyDescent="0.25">
      <c r="A145" t="s">
        <v>99</v>
      </c>
      <c r="B145" t="s">
        <v>107</v>
      </c>
      <c r="C145" t="s">
        <v>115</v>
      </c>
      <c r="D145" s="11">
        <v>44473</v>
      </c>
      <c r="E145">
        <f>VLOOKUP(A145,home!$A$2:$E$405,3,FALSE)</f>
        <v>1.33603238866397</v>
      </c>
      <c r="F145">
        <f>VLOOKUP(B145,home!$B$2:$E$405,3,FALSE)</f>
        <v>0.78</v>
      </c>
      <c r="G145">
        <f>VLOOKUP(C145,away!$B$2:$E$405,4,FALSE)</f>
        <v>1.18</v>
      </c>
      <c r="H145">
        <f>VLOOKUP(A145,away!$A$2:$E$405,3,FALSE)</f>
        <v>1.24696356275304</v>
      </c>
      <c r="I145">
        <f>VLOOKUP(C145,away!$B$2:$E$405,3,FALSE)</f>
        <v>0.89</v>
      </c>
      <c r="J145">
        <f>VLOOKUP(B145,home!$B$2:$E$405,4,FALSE)</f>
        <v>0.65</v>
      </c>
      <c r="K145" s="3">
        <f t="shared" si="224"/>
        <v>1.2296842105263179</v>
      </c>
      <c r="L145" s="3">
        <f t="shared" si="225"/>
        <v>0.72136842105263377</v>
      </c>
      <c r="M145" s="5">
        <f t="shared" si="226"/>
        <v>0.14212438820044626</v>
      </c>
      <c r="N145" s="5">
        <f t="shared" si="227"/>
        <v>0.17476811610080167</v>
      </c>
      <c r="O145" s="5">
        <f t="shared" si="228"/>
        <v>0.10252404550922747</v>
      </c>
      <c r="P145" s="5">
        <f t="shared" si="229"/>
        <v>0.12607219996197866</v>
      </c>
      <c r="Q145" s="5">
        <f t="shared" si="230"/>
        <v>0.10745479643629312</v>
      </c>
      <c r="R145" s="5">
        <f t="shared" si="231"/>
        <v>3.6978804414459894E-2</v>
      </c>
      <c r="S145" s="5">
        <f t="shared" si="232"/>
        <v>2.7958255097001072E-2</v>
      </c>
      <c r="T145" s="5">
        <f t="shared" si="233"/>
        <v>7.7514496839780928E-2</v>
      </c>
      <c r="U145" s="5">
        <f t="shared" si="234"/>
        <v>4.5472251912602235E-2</v>
      </c>
      <c r="V145" s="5">
        <f t="shared" si="235"/>
        <v>2.7556133295214926E-3</v>
      </c>
      <c r="W145" s="5">
        <f t="shared" si="236"/>
        <v>4.4045155507676459E-2</v>
      </c>
      <c r="X145" s="5">
        <f t="shared" si="237"/>
        <v>3.1772784283590282E-2</v>
      </c>
      <c r="Y145" s="5">
        <f t="shared" si="238"/>
        <v>1.1459941615549729E-2</v>
      </c>
      <c r="Z145" s="5">
        <f t="shared" si="239"/>
        <v>8.8917805842910341E-3</v>
      </c>
      <c r="AA145" s="5">
        <f t="shared" si="240"/>
        <v>1.093408218796716E-2</v>
      </c>
      <c r="AB145" s="5">
        <f t="shared" si="241"/>
        <v>6.7227341115701379E-3</v>
      </c>
      <c r="AC145" s="5">
        <f t="shared" si="242"/>
        <v>1.5277384791947181E-4</v>
      </c>
      <c r="AD145" s="5">
        <f t="shared" si="243"/>
        <v>1.3540408069491496E-2</v>
      </c>
      <c r="AE145" s="5">
        <f t="shared" si="244"/>
        <v>9.7676227894974207E-3</v>
      </c>
      <c r="AF145" s="5">
        <f t="shared" si="245"/>
        <v>3.5230273145487379E-3</v>
      </c>
      <c r="AG145" s="5">
        <f t="shared" si="246"/>
        <v>8.4713355040710804E-4</v>
      </c>
      <c r="AH145" s="5">
        <f t="shared" si="247"/>
        <v>1.6035624301091219E-3</v>
      </c>
      <c r="AI145" s="5">
        <f t="shared" si="248"/>
        <v>1.9718754008983992E-3</v>
      </c>
      <c r="AJ145" s="5">
        <f t="shared" si="249"/>
        <v>1.2123920228050077E-3</v>
      </c>
      <c r="AK145" s="5">
        <f t="shared" si="250"/>
        <v>4.9695310913712746E-4</v>
      </c>
      <c r="AL145" s="5">
        <f t="shared" si="251"/>
        <v>5.4207544103409869E-6</v>
      </c>
      <c r="AM145" s="5">
        <f t="shared" si="252"/>
        <v>3.3300852014273691E-3</v>
      </c>
      <c r="AN145" s="5">
        <f t="shared" si="253"/>
        <v>2.4022183037244026E-3</v>
      </c>
      <c r="AO145" s="5">
        <f t="shared" si="254"/>
        <v>8.6644221239070434E-4</v>
      </c>
      <c r="AP145" s="5">
        <f t="shared" si="255"/>
        <v>2.083413502285444E-4</v>
      </c>
      <c r="AQ145" s="5">
        <f t="shared" si="256"/>
        <v>3.7572717713584709E-5</v>
      </c>
      <c r="AR145" s="5">
        <f t="shared" si="257"/>
        <v>2.3135185965342841E-4</v>
      </c>
      <c r="AS145" s="5">
        <f t="shared" si="258"/>
        <v>2.8448972889172158E-4</v>
      </c>
      <c r="AT145" s="5">
        <f t="shared" si="259"/>
        <v>1.749162638375315E-4</v>
      </c>
      <c r="AU145" s="5">
        <f t="shared" si="260"/>
        <v>7.1697255935089394E-5</v>
      </c>
      <c r="AV145" s="5">
        <f t="shared" si="261"/>
        <v>2.204124589036092E-5</v>
      </c>
      <c r="AW145" s="5">
        <f t="shared" si="262"/>
        <v>1.3356970112559243E-7</v>
      </c>
      <c r="AX145" s="5">
        <f t="shared" si="263"/>
        <v>6.824921986504311E-4</v>
      </c>
      <c r="AY145" s="5">
        <f t="shared" si="264"/>
        <v>4.9232831972120198E-4</v>
      </c>
      <c r="AZ145" s="5">
        <f t="shared" si="265"/>
        <v>1.7757505131838985E-4</v>
      </c>
      <c r="BA145" s="5">
        <f t="shared" si="266"/>
        <v>4.2699011462629103E-5</v>
      </c>
      <c r="BB145" s="5">
        <f t="shared" si="267"/>
        <v>7.7004296198262654E-6</v>
      </c>
      <c r="BC145" s="5">
        <f t="shared" si="268"/>
        <v>1.1109693512562016E-6</v>
      </c>
      <c r="BD145" s="5">
        <f t="shared" si="269"/>
        <v>2.7814987617630684E-5</v>
      </c>
      <c r="BE145" s="5">
        <f t="shared" si="270"/>
        <v>3.4203651089385495E-5</v>
      </c>
      <c r="BF145" s="5">
        <f t="shared" si="271"/>
        <v>2.1029844843484323E-5</v>
      </c>
      <c r="BG145" s="5">
        <f t="shared" si="272"/>
        <v>8.6200227179503309E-6</v>
      </c>
      <c r="BH145" s="5">
        <f t="shared" si="273"/>
        <v>2.6499764576604173E-6</v>
      </c>
      <c r="BI145" s="5">
        <f t="shared" si="274"/>
        <v>6.517268416502961E-7</v>
      </c>
      <c r="BJ145" s="8">
        <f t="shared" si="275"/>
        <v>0.48294204827324522</v>
      </c>
      <c r="BK145" s="8">
        <f t="shared" si="276"/>
        <v>0.29956097951099847</v>
      </c>
      <c r="BL145" s="8">
        <f t="shared" si="277"/>
        <v>0.20879616766255249</v>
      </c>
      <c r="BM145" s="8">
        <f t="shared" si="278"/>
        <v>0.30977643065785998</v>
      </c>
      <c r="BN145" s="8">
        <f t="shared" si="279"/>
        <v>0.68992235062320706</v>
      </c>
    </row>
    <row r="146" spans="1:66" x14ac:dyDescent="0.25">
      <c r="A146" t="s">
        <v>99</v>
      </c>
      <c r="B146" t="s">
        <v>395</v>
      </c>
      <c r="C146" t="s">
        <v>111</v>
      </c>
      <c r="D146" s="11">
        <v>44473</v>
      </c>
      <c r="E146">
        <f>VLOOKUP(A146,home!$A$2:$E$405,3,FALSE)</f>
        <v>1.33603238866397</v>
      </c>
      <c r="F146">
        <f>VLOOKUP(B146,home!$B$2:$E$405,3,FALSE)</f>
        <v>1.21</v>
      </c>
      <c r="G146">
        <f>VLOOKUP(C146,away!$B$2:$E$405,4,FALSE)</f>
        <v>0.67</v>
      </c>
      <c r="H146">
        <f>VLOOKUP(A146,away!$A$2:$E$405,3,FALSE)</f>
        <v>1.24696356275304</v>
      </c>
      <c r="I146">
        <f>VLOOKUP(C146,away!$B$2:$E$405,3,FALSE)</f>
        <v>0.97</v>
      </c>
      <c r="J146">
        <f>VLOOKUP(B146,home!$B$2:$E$405,4,FALSE)</f>
        <v>1.07</v>
      </c>
      <c r="K146" s="3">
        <f t="shared" si="224"/>
        <v>1.0831214574898804</v>
      </c>
      <c r="L146" s="3">
        <f t="shared" si="225"/>
        <v>1.2942234817813802</v>
      </c>
      <c r="M146" s="5">
        <f t="shared" si="226"/>
        <v>9.2796631413597716E-2</v>
      </c>
      <c r="N146" s="5">
        <f t="shared" si="227"/>
        <v>0.10051002266684717</v>
      </c>
      <c r="O146" s="5">
        <f t="shared" si="228"/>
        <v>0.12009957940568983</v>
      </c>
      <c r="P146" s="5">
        <f t="shared" si="229"/>
        <v>0.13008243148981238</v>
      </c>
      <c r="Q146" s="5">
        <f t="shared" si="230"/>
        <v>5.4432281121628207E-2</v>
      </c>
      <c r="R146" s="5">
        <f t="shared" si="231"/>
        <v>7.7717847909455628E-2</v>
      </c>
      <c r="S146" s="5">
        <f t="shared" si="232"/>
        <v>4.5587427917728802E-2</v>
      </c>
      <c r="T146" s="5">
        <f t="shared" si="233"/>
        <v>7.0447536394536547E-2</v>
      </c>
      <c r="U146" s="5">
        <f t="shared" si="234"/>
        <v>8.4177868700666444E-2</v>
      </c>
      <c r="V146" s="5">
        <f t="shared" si="235"/>
        <v>7.1005013610820492E-3</v>
      </c>
      <c r="W146" s="5">
        <f t="shared" si="236"/>
        <v>1.9652257220985622E-2</v>
      </c>
      <c r="X146" s="5">
        <f t="shared" si="237"/>
        <v>2.5434412765407283E-2</v>
      </c>
      <c r="Y146" s="5">
        <f t="shared" si="238"/>
        <v>1.6458907123155102E-2</v>
      </c>
      <c r="Z146" s="5">
        <f t="shared" si="239"/>
        <v>3.3528087905977132E-2</v>
      </c>
      <c r="AA146" s="5">
        <f t="shared" si="240"/>
        <v>3.6314991439570787E-2</v>
      </c>
      <c r="AB146" s="5">
        <f t="shared" si="241"/>
        <v>1.9666773228380216E-2</v>
      </c>
      <c r="AC146" s="5">
        <f t="shared" si="242"/>
        <v>6.2209321864385248E-4</v>
      </c>
      <c r="AD146" s="5">
        <f t="shared" si="243"/>
        <v>5.3214453710399914E-3</v>
      </c>
      <c r="AE146" s="5">
        <f t="shared" si="244"/>
        <v>6.8871395562167858E-3</v>
      </c>
      <c r="AF146" s="5">
        <f t="shared" si="245"/>
        <v>4.4567488679805806E-3</v>
      </c>
      <c r="AG146" s="5">
        <f t="shared" si="246"/>
        <v>1.9226763457810166E-3</v>
      </c>
      <c r="AH146" s="5">
        <f t="shared" si="247"/>
        <v>1.0848209666786485E-2</v>
      </c>
      <c r="AI146" s="5">
        <f t="shared" si="248"/>
        <v>1.1749928665445587E-2</v>
      </c>
      <c r="AJ146" s="5">
        <f t="shared" si="249"/>
        <v>6.3632999307597742E-3</v>
      </c>
      <c r="AK146" s="5">
        <f t="shared" si="250"/>
        <v>2.2974088984832612E-3</v>
      </c>
      <c r="AL146" s="5">
        <f t="shared" si="251"/>
        <v>3.4882041411110065E-5</v>
      </c>
      <c r="AM146" s="5">
        <f t="shared" si="252"/>
        <v>1.1527543332467232E-3</v>
      </c>
      <c r="AN146" s="5">
        <f t="shared" si="253"/>
        <v>1.4919217268131474E-3</v>
      </c>
      <c r="AO146" s="5">
        <f t="shared" si="254"/>
        <v>9.6544006591070064E-4</v>
      </c>
      <c r="AP146" s="5">
        <f t="shared" si="255"/>
        <v>4.1649840118473063E-4</v>
      </c>
      <c r="AQ146" s="5">
        <f t="shared" si="256"/>
        <v>1.3476050273442014E-4</v>
      </c>
      <c r="AR146" s="5">
        <f t="shared" si="257"/>
        <v>2.8080015372085646E-3</v>
      </c>
      <c r="AS146" s="5">
        <f t="shared" si="258"/>
        <v>3.0414067176151652E-3</v>
      </c>
      <c r="AT146" s="5">
        <f t="shared" si="259"/>
        <v>1.6471064384014251E-3</v>
      </c>
      <c r="AU146" s="5">
        <f t="shared" si="260"/>
        <v>5.94672108734106E-4</v>
      </c>
      <c r="AV146" s="5">
        <f t="shared" si="261"/>
        <v>1.6102553028516633E-4</v>
      </c>
      <c r="AW146" s="5">
        <f t="shared" si="262"/>
        <v>1.3582691206218808E-6</v>
      </c>
      <c r="AX146" s="5">
        <f t="shared" si="263"/>
        <v>2.0809549225899427E-4</v>
      </c>
      <c r="AY146" s="5">
        <f t="shared" si="264"/>
        <v>2.693220725344458E-4</v>
      </c>
      <c r="AZ146" s="5">
        <f t="shared" si="265"/>
        <v>1.7428147521805399E-4</v>
      </c>
      <c r="BA146" s="5">
        <f t="shared" si="266"/>
        <v>7.5186392555568368E-5</v>
      </c>
      <c r="BB146" s="5">
        <f t="shared" si="267"/>
        <v>2.4326998688962349E-5</v>
      </c>
      <c r="BC146" s="5">
        <f t="shared" si="268"/>
        <v>6.2969145889039813E-6</v>
      </c>
      <c r="BD146" s="5">
        <f t="shared" si="269"/>
        <v>6.0569692105558984E-4</v>
      </c>
      <c r="BE146" s="5">
        <f t="shared" si="270"/>
        <v>6.5604333193086347E-4</v>
      </c>
      <c r="BF146" s="5">
        <f t="shared" si="271"/>
        <v>3.5528730492873707E-4</v>
      </c>
      <c r="BG146" s="5">
        <f t="shared" si="272"/>
        <v>1.2827310118068846E-4</v>
      </c>
      <c r="BH146" s="5">
        <f t="shared" si="273"/>
        <v>3.4733837076893533E-5</v>
      </c>
      <c r="BI146" s="5">
        <f t="shared" si="274"/>
        <v>7.5241928477881988E-6</v>
      </c>
      <c r="BJ146" s="8">
        <f t="shared" si="275"/>
        <v>0.31044231180931303</v>
      </c>
      <c r="BK146" s="8">
        <f t="shared" si="276"/>
        <v>0.27649328951481034</v>
      </c>
      <c r="BL146" s="8">
        <f t="shared" si="277"/>
        <v>0.37927567886650315</v>
      </c>
      <c r="BM146" s="8">
        <f t="shared" si="278"/>
        <v>0.42383261028615887</v>
      </c>
      <c r="BN146" s="8">
        <f t="shared" si="279"/>
        <v>0.57563879400703089</v>
      </c>
    </row>
    <row r="147" spans="1:66" x14ac:dyDescent="0.25">
      <c r="A147" t="s">
        <v>99</v>
      </c>
      <c r="B147" t="s">
        <v>112</v>
      </c>
      <c r="C147" t="s">
        <v>104</v>
      </c>
      <c r="D147" s="11">
        <v>44473</v>
      </c>
      <c r="E147">
        <f>VLOOKUP(A147,home!$A$2:$E$405,3,FALSE)</f>
        <v>1.33603238866397</v>
      </c>
      <c r="F147">
        <f>VLOOKUP(B147,home!$B$2:$E$405,3,FALSE)</f>
        <v>0.61</v>
      </c>
      <c r="G147">
        <f>VLOOKUP(C147,away!$B$2:$E$405,4,FALSE)</f>
        <v>1.28</v>
      </c>
      <c r="H147">
        <f>VLOOKUP(A147,away!$A$2:$E$405,3,FALSE)</f>
        <v>1.24696356275304</v>
      </c>
      <c r="I147">
        <f>VLOOKUP(C147,away!$B$2:$E$405,3,FALSE)</f>
        <v>0.61</v>
      </c>
      <c r="J147">
        <f>VLOOKUP(B147,home!$B$2:$E$405,4,FALSE)</f>
        <v>0.88</v>
      </c>
      <c r="K147" s="3">
        <f t="shared" si="224"/>
        <v>1.0431740890688277</v>
      </c>
      <c r="L147" s="3">
        <f t="shared" si="225"/>
        <v>0.66937004048583193</v>
      </c>
      <c r="M147" s="5">
        <f t="shared" si="226"/>
        <v>0.18040623144815343</v>
      </c>
      <c r="N147" s="5">
        <f t="shared" si="227"/>
        <v>0.18819510615326754</v>
      </c>
      <c r="O147" s="5">
        <f t="shared" si="228"/>
        <v>0.12075852644834682</v>
      </c>
      <c r="P147" s="5">
        <f t="shared" si="229"/>
        <v>0.12597216582504811</v>
      </c>
      <c r="Q147" s="5">
        <f t="shared" si="230"/>
        <v>9.81601292143231E-2</v>
      </c>
      <c r="R147" s="5">
        <f t="shared" si="231"/>
        <v>4.0416069868869656E-2</v>
      </c>
      <c r="S147" s="5">
        <f t="shared" si="232"/>
        <v>2.1990629751630804E-2</v>
      </c>
      <c r="T147" s="5">
        <f t="shared" si="233"/>
        <v>6.5705449666285942E-2</v>
      </c>
      <c r="U147" s="5">
        <f t="shared" si="234"/>
        <v>4.216099686920019E-2</v>
      </c>
      <c r="V147" s="5">
        <f t="shared" si="235"/>
        <v>1.7061539611850918E-3</v>
      </c>
      <c r="W147" s="5">
        <f t="shared" si="236"/>
        <v>3.4132701125343307E-2</v>
      </c>
      <c r="X147" s="5">
        <f t="shared" si="237"/>
        <v>2.284740753416185E-2</v>
      </c>
      <c r="Y147" s="5">
        <f t="shared" si="238"/>
        <v>7.6466850530691084E-3</v>
      </c>
      <c r="Z147" s="5">
        <f t="shared" si="239"/>
        <v>9.0177687748011649E-3</v>
      </c>
      <c r="AA147" s="5">
        <f t="shared" si="240"/>
        <v>9.4071027270865235E-3</v>
      </c>
      <c r="AB147" s="5">
        <f t="shared" si="241"/>
        <v>4.9066229090526841E-3</v>
      </c>
      <c r="AC147" s="5">
        <f t="shared" si="242"/>
        <v>7.4459702692988297E-5</v>
      </c>
      <c r="AD147" s="5">
        <f t="shared" si="243"/>
        <v>8.9015873509721375E-3</v>
      </c>
      <c r="AE147" s="5">
        <f t="shared" si="244"/>
        <v>5.9584558855083885E-3</v>
      </c>
      <c r="AF147" s="5">
        <f t="shared" si="245"/>
        <v>1.9942059286578964E-3</v>
      </c>
      <c r="AG147" s="5">
        <f t="shared" si="246"/>
        <v>4.4495390106760746E-4</v>
      </c>
      <c r="AH147" s="5">
        <f t="shared" si="247"/>
        <v>1.5090560624701312E-3</v>
      </c>
      <c r="AI147" s="5">
        <f t="shared" si="248"/>
        <v>1.5742081833210709E-3</v>
      </c>
      <c r="AJ147" s="5">
        <f t="shared" si="249"/>
        <v>8.210865938203262E-4</v>
      </c>
      <c r="AK147" s="5">
        <f t="shared" si="250"/>
        <v>2.8551208651838179E-4</v>
      </c>
      <c r="AL147" s="5">
        <f t="shared" si="251"/>
        <v>2.079717521868543E-6</v>
      </c>
      <c r="AM147" s="5">
        <f t="shared" si="252"/>
        <v>1.8571810552233921E-3</v>
      </c>
      <c r="AN147" s="5">
        <f t="shared" si="253"/>
        <v>1.243141358124402E-3</v>
      </c>
      <c r="AO147" s="5">
        <f t="shared" si="254"/>
        <v>4.1606079060867146E-4</v>
      </c>
      <c r="AP147" s="5">
        <f t="shared" si="255"/>
        <v>9.283287608476457E-5</v>
      </c>
      <c r="AQ147" s="5">
        <f t="shared" si="256"/>
        <v>1.5534886505818763E-5</v>
      </c>
      <c r="AR147" s="5">
        <f t="shared" si="257"/>
        <v>2.0202338352620446E-4</v>
      </c>
      <c r="AS147" s="5">
        <f t="shared" si="258"/>
        <v>2.1074555908055074E-4</v>
      </c>
      <c r="AT147" s="5">
        <f t="shared" si="259"/>
        <v>1.0992215330957716E-4</v>
      </c>
      <c r="AU147" s="5">
        <f t="shared" si="260"/>
        <v>3.8222647382400726E-5</v>
      </c>
      <c r="AV147" s="5">
        <f t="shared" si="261"/>
        <v>9.9682188412337207E-6</v>
      </c>
      <c r="AW147" s="5">
        <f t="shared" si="262"/>
        <v>4.0338979921879159E-8</v>
      </c>
      <c r="AX147" s="5">
        <f t="shared" si="263"/>
        <v>3.2289385925309092E-4</v>
      </c>
      <c r="AY147" s="5">
        <f t="shared" si="264"/>
        <v>2.1613547564086798E-4</v>
      </c>
      <c r="AZ147" s="5">
        <f t="shared" si="265"/>
        <v>7.2337306040076157E-5</v>
      </c>
      <c r="BA147" s="5">
        <f t="shared" si="266"/>
        <v>1.6140141824227267E-5</v>
      </c>
      <c r="BB147" s="5">
        <f t="shared" si="267"/>
        <v>2.7009318465825176E-6</v>
      </c>
      <c r="BC147" s="5">
        <f t="shared" si="268"/>
        <v>3.615845718992827E-7</v>
      </c>
      <c r="BD147" s="5">
        <f t="shared" si="269"/>
        <v>2.2538066735003364E-5</v>
      </c>
      <c r="BE147" s="5">
        <f t="shared" si="270"/>
        <v>2.3511127235659579E-5</v>
      </c>
      <c r="BF147" s="5">
        <f t="shared" si="271"/>
        <v>1.2263099368520242E-5</v>
      </c>
      <c r="BG147" s="5">
        <f t="shared" si="272"/>
        <v>4.2641825043055407E-6</v>
      </c>
      <c r="BH147" s="5">
        <f t="shared" si="273"/>
        <v>1.1120711748880409E-6</v>
      </c>
      <c r="BI147" s="5">
        <f t="shared" si="274"/>
        <v>2.3201676696870667E-7</v>
      </c>
      <c r="BJ147" s="8">
        <f t="shared" si="275"/>
        <v>0.43824200207838065</v>
      </c>
      <c r="BK147" s="8">
        <f t="shared" si="276"/>
        <v>0.33036785588187312</v>
      </c>
      <c r="BL147" s="8">
        <f t="shared" si="277"/>
        <v>0.2224739842746111</v>
      </c>
      <c r="BM147" s="8">
        <f t="shared" si="278"/>
        <v>0.24597728691499651</v>
      </c>
      <c r="BN147" s="8">
        <f t="shared" si="279"/>
        <v>0.75390822895800869</v>
      </c>
    </row>
    <row r="148" spans="1:66" x14ac:dyDescent="0.25">
      <c r="A148" t="s">
        <v>99</v>
      </c>
      <c r="B148" t="s">
        <v>116</v>
      </c>
      <c r="C148" t="s">
        <v>110</v>
      </c>
      <c r="D148" s="11">
        <v>44473</v>
      </c>
      <c r="E148">
        <f>VLOOKUP(A148,home!$A$2:$E$405,3,FALSE)</f>
        <v>1.33603238866397</v>
      </c>
      <c r="F148">
        <f>VLOOKUP(B148,home!$B$2:$E$405,3,FALSE)</f>
        <v>1.07</v>
      </c>
      <c r="G148">
        <f>VLOOKUP(C148,away!$B$2:$E$405,4,FALSE)</f>
        <v>0.78</v>
      </c>
      <c r="H148">
        <f>VLOOKUP(A148,away!$A$2:$E$405,3,FALSE)</f>
        <v>1.24696356275304</v>
      </c>
      <c r="I148">
        <f>VLOOKUP(C148,away!$B$2:$E$405,3,FALSE)</f>
        <v>1.64</v>
      </c>
      <c r="J148">
        <f>VLOOKUP(B148,home!$B$2:$E$405,4,FALSE)</f>
        <v>1.1499999999999999</v>
      </c>
      <c r="K148" s="3">
        <f t="shared" si="224"/>
        <v>1.1150526315789495</v>
      </c>
      <c r="L148" s="3">
        <f t="shared" si="225"/>
        <v>2.351773279352233</v>
      </c>
      <c r="M148" s="5">
        <f t="shared" si="226"/>
        <v>3.1215955803488224E-2</v>
      </c>
      <c r="N148" s="5">
        <f t="shared" si="227"/>
        <v>3.4807433665931718E-2</v>
      </c>
      <c r="O148" s="5">
        <f t="shared" si="228"/>
        <v>7.341285074808386E-2</v>
      </c>
      <c r="P148" s="5">
        <f t="shared" si="229"/>
        <v>8.1859192418363549E-2</v>
      </c>
      <c r="Q148" s="5">
        <f t="shared" si="230"/>
        <v>1.9406060253853455E-2</v>
      </c>
      <c r="R148" s="5">
        <f t="shared" si="231"/>
        <v>8.6325190375208638E-2</v>
      </c>
      <c r="S148" s="5">
        <f t="shared" si="232"/>
        <v>5.366588344731929E-2</v>
      </c>
      <c r="T148" s="5">
        <f t="shared" si="233"/>
        <v>4.5638653962511967E-2</v>
      </c>
      <c r="U148" s="5">
        <f t="shared" si="234"/>
        <v>9.6257130699430177E-2</v>
      </c>
      <c r="V148" s="5">
        <f t="shared" si="235"/>
        <v>1.5636753585145994E-2</v>
      </c>
      <c r="W148" s="5">
        <f t="shared" si="236"/>
        <v>7.2129261848796478E-3</v>
      </c>
      <c r="X148" s="5">
        <f t="shared" si="237"/>
        <v>1.6963167067539999E-2</v>
      </c>
      <c r="Y148" s="5">
        <f t="shared" si="238"/>
        <v>1.994676152131418E-2</v>
      </c>
      <c r="Z148" s="5">
        <f t="shared" si="239"/>
        <v>6.767242535313675E-2</v>
      </c>
      <c r="AA148" s="5">
        <f t="shared" si="240"/>
        <v>7.5458315975345136E-2</v>
      </c>
      <c r="AB148" s="5">
        <f t="shared" si="241"/>
        <v>4.206999690141227E-2</v>
      </c>
      <c r="AC148" s="5">
        <f t="shared" si="242"/>
        <v>2.5628160094291583E-3</v>
      </c>
      <c r="AD148" s="5">
        <f t="shared" si="243"/>
        <v>2.0106980809586924E-3</v>
      </c>
      <c r="AE148" s="5">
        <f t="shared" si="244"/>
        <v>4.7287060196434649E-3</v>
      </c>
      <c r="AF148" s="5">
        <f t="shared" si="245"/>
        <v>5.5604222314547796E-3</v>
      </c>
      <c r="AG148" s="5">
        <f t="shared" si="246"/>
        <v>4.3589508086171562E-3</v>
      </c>
      <c r="AH148" s="5">
        <f t="shared" si="247"/>
        <v>3.9787550423616383E-2</v>
      </c>
      <c r="AI148" s="5">
        <f t="shared" si="248"/>
        <v>4.4365212803933587E-2</v>
      </c>
      <c r="AJ148" s="5">
        <f t="shared" si="249"/>
        <v>2.4734773643793142E-2</v>
      </c>
      <c r="AK148" s="5">
        <f t="shared" si="250"/>
        <v>9.1935248143403918E-3</v>
      </c>
      <c r="AL148" s="5">
        <f t="shared" si="251"/>
        <v>2.6882412336742389E-4</v>
      </c>
      <c r="AM148" s="5">
        <f t="shared" si="252"/>
        <v>4.4840683729674684E-4</v>
      </c>
      <c r="AN148" s="5">
        <f t="shared" si="253"/>
        <v>1.0545512182333335E-3</v>
      </c>
      <c r="AO148" s="5">
        <f t="shared" si="254"/>
        <v>1.2400326883747499E-3</v>
      </c>
      <c r="AP148" s="5">
        <f t="shared" si="255"/>
        <v>9.7209191401435033E-4</v>
      </c>
      <c r="AQ148" s="5">
        <f t="shared" si="256"/>
        <v>5.7153494711332912E-4</v>
      </c>
      <c r="AR148" s="5">
        <f t="shared" si="257"/>
        <v>1.8714259587428127E-2</v>
      </c>
      <c r="AS148" s="5">
        <f t="shared" si="258"/>
        <v>2.0867384401013319E-2</v>
      </c>
      <c r="AT148" s="5">
        <f t="shared" si="259"/>
        <v>1.1634115945259718E-2</v>
      </c>
      <c r="AU148" s="5">
        <f t="shared" si="260"/>
        <v>4.324217200285487E-3</v>
      </c>
      <c r="AV148" s="5">
        <f t="shared" si="261"/>
        <v>1.2054324421743232E-3</v>
      </c>
      <c r="AW148" s="5">
        <f t="shared" si="262"/>
        <v>1.9581977901126203E-5</v>
      </c>
      <c r="AX148" s="5">
        <f t="shared" si="263"/>
        <v>8.3332870657621663E-5</v>
      </c>
      <c r="AY148" s="5">
        <f t="shared" si="264"/>
        <v>1.9598001850431034E-4</v>
      </c>
      <c r="AZ148" s="5">
        <f t="shared" si="265"/>
        <v>2.3045028540269669E-4</v>
      </c>
      <c r="BA148" s="5">
        <f t="shared" si="266"/>
        <v>1.8065560780971935E-4</v>
      </c>
      <c r="BB148" s="5">
        <f t="shared" si="267"/>
        <v>1.0621525780300859E-4</v>
      </c>
      <c r="BC148" s="5">
        <f t="shared" si="268"/>
        <v>4.9958841032124882E-5</v>
      </c>
      <c r="BD148" s="5">
        <f t="shared" si="269"/>
        <v>7.3352826067624687E-3</v>
      </c>
      <c r="BE148" s="5">
        <f t="shared" si="270"/>
        <v>8.179226174045786E-3</v>
      </c>
      <c r="BF148" s="5">
        <f t="shared" si="271"/>
        <v>4.5601338348245915E-3</v>
      </c>
      <c r="BG148" s="5">
        <f t="shared" si="272"/>
        <v>1.6949297442911215E-3</v>
      </c>
      <c r="BH148" s="5">
        <f t="shared" si="273"/>
        <v>4.7248396792831307E-4</v>
      </c>
      <c r="BI148" s="5">
        <f t="shared" si="274"/>
        <v>1.0536889836346593E-4</v>
      </c>
      <c r="BJ148" s="8">
        <f t="shared" si="275"/>
        <v>0.16576699028294703</v>
      </c>
      <c r="BK148" s="8">
        <f t="shared" si="276"/>
        <v>0.18540540540561795</v>
      </c>
      <c r="BL148" s="8">
        <f t="shared" si="277"/>
        <v>0.57069738118754021</v>
      </c>
      <c r="BM148" s="8">
        <f t="shared" si="278"/>
        <v>0.66233912092370917</v>
      </c>
      <c r="BN148" s="8">
        <f t="shared" si="279"/>
        <v>0.3270266832649294</v>
      </c>
    </row>
    <row r="149" spans="1:66" x14ac:dyDescent="0.25">
      <c r="A149" t="s">
        <v>99</v>
      </c>
      <c r="B149" t="s">
        <v>109</v>
      </c>
      <c r="C149" t="s">
        <v>106</v>
      </c>
      <c r="D149" s="11">
        <v>44473</v>
      </c>
      <c r="E149">
        <f>VLOOKUP(A149,home!$A$2:$E$405,3,FALSE)</f>
        <v>1.33603238866397</v>
      </c>
      <c r="F149">
        <f>VLOOKUP(B149,home!$B$2:$E$405,3,FALSE)</f>
        <v>1</v>
      </c>
      <c r="G149">
        <f>VLOOKUP(C149,away!$B$2:$E$405,4,FALSE)</f>
        <v>0.93</v>
      </c>
      <c r="H149">
        <f>VLOOKUP(A149,away!$A$2:$E$405,3,FALSE)</f>
        <v>1.24696356275304</v>
      </c>
      <c r="I149">
        <f>VLOOKUP(C149,away!$B$2:$E$405,3,FALSE)</f>
        <v>1</v>
      </c>
      <c r="J149">
        <f>VLOOKUP(B149,home!$B$2:$E$405,4,FALSE)</f>
        <v>0.88</v>
      </c>
      <c r="K149" s="3">
        <f t="shared" si="224"/>
        <v>1.2425101214574921</v>
      </c>
      <c r="L149" s="3">
        <f t="shared" si="225"/>
        <v>1.0973279352226752</v>
      </c>
      <c r="M149" s="5">
        <f t="shared" si="226"/>
        <v>9.6343239111214812E-2</v>
      </c>
      <c r="N149" s="5">
        <f t="shared" si="227"/>
        <v>0.11970744972968371</v>
      </c>
      <c r="O149" s="5">
        <f t="shared" si="228"/>
        <v>0.10572012764657383</v>
      </c>
      <c r="P149" s="5">
        <f t="shared" si="229"/>
        <v>0.13135832864264602</v>
      </c>
      <c r="Q149" s="5">
        <f t="shared" si="230"/>
        <v>7.4368858951497988E-2</v>
      </c>
      <c r="R149" s="5">
        <f t="shared" si="231"/>
        <v>5.8004824690946269E-2</v>
      </c>
      <c r="S149" s="5">
        <f t="shared" si="232"/>
        <v>4.4774834910498766E-2</v>
      </c>
      <c r="T149" s="5">
        <f t="shared" si="233"/>
        <v>8.1607026438113656E-2</v>
      </c>
      <c r="U149" s="5">
        <f t="shared" si="234"/>
        <v>7.2071581771868176E-2</v>
      </c>
      <c r="V149" s="5">
        <f t="shared" si="235"/>
        <v>6.7830942937309249E-3</v>
      </c>
      <c r="W149" s="5">
        <f t="shared" si="236"/>
        <v>3.0801353322826953E-2</v>
      </c>
      <c r="X149" s="5">
        <f t="shared" si="237"/>
        <v>3.3799185443801782E-2</v>
      </c>
      <c r="Y149" s="5">
        <f t="shared" si="238"/>
        <v>1.8544395187627658E-2</v>
      </c>
      <c r="Z149" s="5">
        <f t="shared" si="239"/>
        <v>2.1216771503689773E-2</v>
      </c>
      <c r="AA149" s="5">
        <f t="shared" si="240"/>
        <v>2.6362053337985438E-2</v>
      </c>
      <c r="AB149" s="5">
        <f t="shared" si="241"/>
        <v>1.6377559047424588E-2</v>
      </c>
      <c r="AC149" s="5">
        <f t="shared" si="242"/>
        <v>5.7802183219455704E-4</v>
      </c>
      <c r="AD149" s="5">
        <f t="shared" si="243"/>
        <v>9.5677483145502062E-3</v>
      </c>
      <c r="AE149" s="5">
        <f t="shared" si="244"/>
        <v>1.0498957502735608E-2</v>
      </c>
      <c r="AF149" s="5">
        <f t="shared" si="245"/>
        <v>5.7603996792337407E-3</v>
      </c>
      <c r="AG149" s="5">
        <f t="shared" si="246"/>
        <v>2.1070158286903072E-3</v>
      </c>
      <c r="AH149" s="5">
        <f t="shared" si="247"/>
        <v>5.8204390165587979E-3</v>
      </c>
      <c r="AI149" s="5">
        <f t="shared" si="248"/>
        <v>7.231954389400397E-3</v>
      </c>
      <c r="AJ149" s="5">
        <f t="shared" si="249"/>
        <v>4.4928882633744668E-3</v>
      </c>
      <c r="AK149" s="5">
        <f t="shared" si="250"/>
        <v>1.8608197139401161E-3</v>
      </c>
      <c r="AL149" s="5">
        <f t="shared" si="251"/>
        <v>3.1523948124014727E-5</v>
      </c>
      <c r="AM149" s="5">
        <f t="shared" si="252"/>
        <v>2.3776048240772988E-3</v>
      </c>
      <c r="AN149" s="5">
        <f t="shared" si="253"/>
        <v>2.6090121923802137E-3</v>
      </c>
      <c r="AO149" s="5">
        <f t="shared" si="254"/>
        <v>1.4314709810176827E-3</v>
      </c>
      <c r="AP149" s="5">
        <f t="shared" si="255"/>
        <v>5.2359769864377033E-4</v>
      </c>
      <c r="AQ149" s="5">
        <f t="shared" si="256"/>
        <v>1.4363959538502824E-4</v>
      </c>
      <c r="AR149" s="5">
        <f t="shared" si="257"/>
        <v>1.2773860656259933E-3</v>
      </c>
      <c r="AS149" s="5">
        <f t="shared" si="258"/>
        <v>1.5871651155490607E-3</v>
      </c>
      <c r="AT149" s="5">
        <f t="shared" si="259"/>
        <v>9.8603436024697916E-4</v>
      </c>
      <c r="AU149" s="5">
        <f t="shared" si="260"/>
        <v>4.0838589090391156E-4</v>
      </c>
      <c r="AV149" s="5">
        <f t="shared" si="261"/>
        <v>1.2685590072713626E-4</v>
      </c>
      <c r="AW149" s="5">
        <f t="shared" si="262"/>
        <v>1.193917928805894E-6</v>
      </c>
      <c r="AX149" s="5">
        <f t="shared" si="263"/>
        <v>4.9236634312370105E-4</v>
      </c>
      <c r="AY149" s="5">
        <f t="shared" si="264"/>
        <v>5.4028734267307001E-4</v>
      </c>
      <c r="AZ149" s="5">
        <f t="shared" si="265"/>
        <v>2.9643619708119296E-4</v>
      </c>
      <c r="BA149" s="5">
        <f t="shared" si="266"/>
        <v>1.0842924002278918E-4</v>
      </c>
      <c r="BB149" s="5">
        <f t="shared" si="267"/>
        <v>2.9745608517992774E-5</v>
      </c>
      <c r="BC149" s="5">
        <f t="shared" si="268"/>
        <v>6.5281374353982086E-6</v>
      </c>
      <c r="BD149" s="5">
        <f t="shared" si="269"/>
        <v>2.3361856897926455E-4</v>
      </c>
      <c r="BE149" s="5">
        <f t="shared" si="270"/>
        <v>2.9027343651715149E-4</v>
      </c>
      <c r="BF149" s="5">
        <f t="shared" si="271"/>
        <v>1.803338414314048E-4</v>
      </c>
      <c r="BG149" s="5">
        <f t="shared" si="272"/>
        <v>7.4688874406610297E-5</v>
      </c>
      <c r="BH149" s="5">
        <f t="shared" si="273"/>
        <v>2.3200420602620171E-5</v>
      </c>
      <c r="BI149" s="5">
        <f t="shared" si="274"/>
        <v>5.7653514841652981E-6</v>
      </c>
      <c r="BJ149" s="8">
        <f t="shared" si="275"/>
        <v>0.39532150855911985</v>
      </c>
      <c r="BK149" s="8">
        <f t="shared" si="276"/>
        <v>0.28040933008108215</v>
      </c>
      <c r="BL149" s="8">
        <f t="shared" si="277"/>
        <v>0.30313595570454638</v>
      </c>
      <c r="BM149" s="8">
        <f t="shared" si="278"/>
        <v>0.41404164365113133</v>
      </c>
      <c r="BN149" s="8">
        <f t="shared" si="279"/>
        <v>0.58550282877256266</v>
      </c>
    </row>
    <row r="150" spans="1:66" x14ac:dyDescent="0.25">
      <c r="A150" t="s">
        <v>99</v>
      </c>
      <c r="B150" t="s">
        <v>101</v>
      </c>
      <c r="C150" t="s">
        <v>105</v>
      </c>
      <c r="D150" s="11">
        <v>44473</v>
      </c>
      <c r="E150">
        <f>VLOOKUP(A150,home!$A$2:$E$405,3,FALSE)</f>
        <v>1.33603238866397</v>
      </c>
      <c r="F150">
        <f>VLOOKUP(B150,home!$B$2:$E$405,3,FALSE)</f>
        <v>1.05</v>
      </c>
      <c r="G150">
        <f>VLOOKUP(C150,away!$B$2:$E$405,4,FALSE)</f>
        <v>0.64</v>
      </c>
      <c r="H150">
        <f>VLOOKUP(A150,away!$A$2:$E$405,3,FALSE)</f>
        <v>1.24696356275304</v>
      </c>
      <c r="I150">
        <f>VLOOKUP(C150,away!$B$2:$E$405,3,FALSE)</f>
        <v>0.96</v>
      </c>
      <c r="J150">
        <f>VLOOKUP(B150,home!$B$2:$E$405,4,FALSE)</f>
        <v>0.8</v>
      </c>
      <c r="K150" s="3">
        <f t="shared" si="224"/>
        <v>0.89781376518218792</v>
      </c>
      <c r="L150" s="3">
        <f t="shared" si="225"/>
        <v>0.95766801619433473</v>
      </c>
      <c r="M150" s="5">
        <f t="shared" si="226"/>
        <v>0.15637758471536015</v>
      </c>
      <c r="N150" s="5">
        <f t="shared" si="227"/>
        <v>0.14039794812339407</v>
      </c>
      <c r="O150" s="5">
        <f t="shared" si="228"/>
        <v>0.14975781133162047</v>
      </c>
      <c r="P150" s="5">
        <f t="shared" si="229"/>
        <v>0.13445462445708589</v>
      </c>
      <c r="Q150" s="5">
        <f t="shared" si="230"/>
        <v>6.3025605214258942E-2</v>
      </c>
      <c r="R150" s="5">
        <f t="shared" si="231"/>
        <v>7.1709133043779211E-2</v>
      </c>
      <c r="S150" s="5">
        <f t="shared" si="232"/>
        <v>2.8901274550955966E-2</v>
      </c>
      <c r="T150" s="5">
        <f t="shared" si="233"/>
        <v>6.0357606314986677E-2</v>
      </c>
      <c r="U150" s="5">
        <f t="shared" si="234"/>
        <v>6.4381446735985864E-2</v>
      </c>
      <c r="V150" s="5">
        <f t="shared" si="235"/>
        <v>2.7610592678633775E-3</v>
      </c>
      <c r="W150" s="5">
        <f t="shared" si="236"/>
        <v>1.8861751973433323E-2</v>
      </c>
      <c r="X150" s="5">
        <f t="shared" si="237"/>
        <v>1.8063296594347467E-2</v>
      </c>
      <c r="Y150" s="5">
        <f t="shared" si="238"/>
        <v>8.6493207077193105E-3</v>
      </c>
      <c r="Z150" s="5">
        <f t="shared" si="239"/>
        <v>2.2891181061683891E-2</v>
      </c>
      <c r="AA150" s="5">
        <f t="shared" si="240"/>
        <v>2.0552017458457607E-2</v>
      </c>
      <c r="AB150" s="5">
        <f t="shared" si="241"/>
        <v>9.2259420882339401E-3</v>
      </c>
      <c r="AC150" s="5">
        <f t="shared" si="242"/>
        <v>1.4837372138406854E-4</v>
      </c>
      <c r="AD150" s="5">
        <f t="shared" si="243"/>
        <v>4.2335851393001823E-3</v>
      </c>
      <c r="AE150" s="5">
        <f t="shared" si="244"/>
        <v>4.0543690817434214E-3</v>
      </c>
      <c r="AF150" s="5">
        <f t="shared" si="245"/>
        <v>1.9413697977164344E-3</v>
      </c>
      <c r="AG150" s="5">
        <f t="shared" si="246"/>
        <v>6.1972925429289833E-4</v>
      </c>
      <c r="AH150" s="5">
        <f t="shared" si="247"/>
        <v>5.4805379889220317E-3</v>
      </c>
      <c r="AI150" s="5">
        <f t="shared" si="248"/>
        <v>4.9205024470581052E-3</v>
      </c>
      <c r="AJ150" s="5">
        <f t="shared" si="249"/>
        <v>2.2088474142907028E-3</v>
      </c>
      <c r="AK150" s="5">
        <f t="shared" si="250"/>
        <v>6.6104453791242549E-4</v>
      </c>
      <c r="AL150" s="5">
        <f t="shared" si="251"/>
        <v>5.1029137006579473E-6</v>
      </c>
      <c r="AM150" s="5">
        <f t="shared" si="252"/>
        <v>7.6019420282689119E-4</v>
      </c>
      <c r="AN150" s="5">
        <f t="shared" si="253"/>
        <v>7.2801367414366256E-4</v>
      </c>
      <c r="AO150" s="5">
        <f t="shared" si="254"/>
        <v>3.4859770553975506E-4</v>
      </c>
      <c r="AP150" s="5">
        <f t="shared" si="255"/>
        <v>1.1128029103805138E-4</v>
      </c>
      <c r="AQ150" s="5">
        <f t="shared" si="256"/>
        <v>2.6642393889984709E-5</v>
      </c>
      <c r="AR150" s="5">
        <f t="shared" si="257"/>
        <v>1.0497071887057309E-3</v>
      </c>
      <c r="AS150" s="5">
        <f t="shared" si="258"/>
        <v>9.4244156343070164E-4</v>
      </c>
      <c r="AT150" s="5">
        <f t="shared" si="259"/>
        <v>4.2306850426395294E-4</v>
      </c>
      <c r="AU150" s="5">
        <f t="shared" si="260"/>
        <v>1.2661224224773873E-4</v>
      </c>
      <c r="AV150" s="5">
        <f t="shared" si="261"/>
        <v>2.8418553482650389E-5</v>
      </c>
      <c r="AW150" s="5">
        <f t="shared" si="262"/>
        <v>1.2187565587693585E-7</v>
      </c>
      <c r="AX150" s="5">
        <f t="shared" si="263"/>
        <v>1.1375213658494715E-4</v>
      </c>
      <c r="AY150" s="5">
        <f t="shared" si="264"/>
        <v>1.0893678298117333E-4</v>
      </c>
      <c r="AZ150" s="5">
        <f t="shared" si="265"/>
        <v>5.2162636424086506E-5</v>
      </c>
      <c r="BA150" s="5">
        <f t="shared" si="266"/>
        <v>1.6651496181240426E-5</v>
      </c>
      <c r="BB150" s="5">
        <f t="shared" si="267"/>
        <v>3.9866513286390134E-6</v>
      </c>
      <c r="BC150" s="5">
        <f t="shared" si="268"/>
        <v>7.6357769383124707E-7</v>
      </c>
      <c r="BD150" s="5">
        <f t="shared" si="269"/>
        <v>1.6754516683212481E-4</v>
      </c>
      <c r="BE150" s="5">
        <f t="shared" si="270"/>
        <v>1.5042435707162782E-4</v>
      </c>
      <c r="BF150" s="5">
        <f t="shared" si="271"/>
        <v>6.7526529198794002E-5</v>
      </c>
      <c r="BG150" s="5">
        <f t="shared" si="272"/>
        <v>2.0208749143218071E-5</v>
      </c>
      <c r="BH150" s="5">
        <f t="shared" si="273"/>
        <v>4.5359232894737313E-6</v>
      </c>
      <c r="BI150" s="5">
        <f t="shared" si="274"/>
        <v>8.1448287341999749E-7</v>
      </c>
      <c r="BJ150" s="8">
        <f t="shared" si="275"/>
        <v>0.32247556374982494</v>
      </c>
      <c r="BK150" s="8">
        <f t="shared" si="276"/>
        <v>0.32275695640933122</v>
      </c>
      <c r="BL150" s="8">
        <f t="shared" si="277"/>
        <v>0.33187858630679978</v>
      </c>
      <c r="BM150" s="8">
        <f t="shared" si="278"/>
        <v>0.28417076573481592</v>
      </c>
      <c r="BN150" s="8">
        <f t="shared" si="279"/>
        <v>0.71572270688549877</v>
      </c>
    </row>
    <row r="151" spans="1:66" x14ac:dyDescent="0.25">
      <c r="A151" t="s">
        <v>99</v>
      </c>
      <c r="B151" t="s">
        <v>120</v>
      </c>
      <c r="C151" t="s">
        <v>114</v>
      </c>
      <c r="D151" s="11">
        <v>44473</v>
      </c>
      <c r="E151">
        <f>VLOOKUP(A151,home!$A$2:$E$405,3,FALSE)</f>
        <v>1.33603238866397</v>
      </c>
      <c r="F151">
        <f>VLOOKUP(B151,home!$B$2:$E$405,3,FALSE)</f>
        <v>0.75</v>
      </c>
      <c r="G151">
        <f>VLOOKUP(C151,away!$B$2:$E$405,4,FALSE)</f>
        <v>0.82</v>
      </c>
      <c r="H151">
        <f>VLOOKUP(A151,away!$A$2:$E$405,3,FALSE)</f>
        <v>1.24696356275304</v>
      </c>
      <c r="I151">
        <f>VLOOKUP(C151,away!$B$2:$E$405,3,FALSE)</f>
        <v>0.93</v>
      </c>
      <c r="J151">
        <f>VLOOKUP(B151,home!$B$2:$E$405,4,FALSE)</f>
        <v>1.34</v>
      </c>
      <c r="K151" s="3">
        <f t="shared" si="224"/>
        <v>0.82165991902834157</v>
      </c>
      <c r="L151" s="3">
        <f t="shared" si="225"/>
        <v>1.5539659919028386</v>
      </c>
      <c r="M151" s="5">
        <f t="shared" si="226"/>
        <v>9.295628864119479E-2</v>
      </c>
      <c r="N151" s="5">
        <f t="shared" si="227"/>
        <v>7.6378456598099248E-2</v>
      </c>
      <c r="O151" s="5">
        <f t="shared" si="228"/>
        <v>0.14445091128192084</v>
      </c>
      <c r="P151" s="5">
        <f t="shared" si="229"/>
        <v>0.11868952406747321</v>
      </c>
      <c r="Q151" s="5">
        <f t="shared" si="230"/>
        <v>3.1378558231951965E-2</v>
      </c>
      <c r="R151" s="5">
        <f t="shared" si="231"/>
        <v>0.11223590181573953</v>
      </c>
      <c r="S151" s="5">
        <f t="shared" si="232"/>
        <v>3.7886632871442914E-2</v>
      </c>
      <c r="T151" s="5">
        <f t="shared" si="233"/>
        <v>4.8761212367396216E-2</v>
      </c>
      <c r="U151" s="5">
        <f t="shared" si="234"/>
        <v>9.2219741997993432E-2</v>
      </c>
      <c r="V151" s="5">
        <f t="shared" si="235"/>
        <v>5.3749832191292918E-3</v>
      </c>
      <c r="W151" s="5">
        <f t="shared" si="236"/>
        <v>8.5941678720305864E-3</v>
      </c>
      <c r="X151" s="5">
        <f t="shared" si="237"/>
        <v>1.3355044601839517E-2</v>
      </c>
      <c r="Y151" s="5">
        <f t="shared" si="238"/>
        <v>1.0376642565802098E-2</v>
      </c>
      <c r="Z151" s="5">
        <f t="shared" si="239"/>
        <v>5.8136924830735098E-2</v>
      </c>
      <c r="AA151" s="5">
        <f t="shared" si="240"/>
        <v>4.7768780948978573E-2</v>
      </c>
      <c r="AB151" s="5">
        <f t="shared" si="241"/>
        <v>1.9624846343310163E-2</v>
      </c>
      <c r="AC151" s="5">
        <f t="shared" si="242"/>
        <v>4.2893426676298644E-4</v>
      </c>
      <c r="AD151" s="5">
        <f t="shared" si="243"/>
        <v>1.7653708194621557E-3</v>
      </c>
      <c r="AE151" s="5">
        <f t="shared" si="244"/>
        <v>2.743326216541836E-3</v>
      </c>
      <c r="AF151" s="5">
        <f t="shared" si="245"/>
        <v>2.1315178226007478E-3</v>
      </c>
      <c r="AG151" s="5">
        <f t="shared" si="246"/>
        <v>1.1041020691521168E-3</v>
      </c>
      <c r="AH151" s="5">
        <f t="shared" si="247"/>
        <v>2.2585701015193509E-2</v>
      </c>
      <c r="AI151" s="5">
        <f t="shared" si="248"/>
        <v>1.8557765267342229E-2</v>
      </c>
      <c r="AJ151" s="5">
        <f t="shared" si="249"/>
        <v>7.6240859534556929E-3</v>
      </c>
      <c r="AK151" s="5">
        <f t="shared" si="250"/>
        <v>2.088135282393841E-3</v>
      </c>
      <c r="AL151" s="5">
        <f t="shared" si="251"/>
        <v>2.1907072548835817E-5</v>
      </c>
      <c r="AM151" s="5">
        <f t="shared" si="252"/>
        <v>2.9010688891485453E-4</v>
      </c>
      <c r="AN151" s="5">
        <f t="shared" si="253"/>
        <v>4.508162393904185E-4</v>
      </c>
      <c r="AO151" s="5">
        <f t="shared" si="254"/>
        <v>3.5027655230511967E-4</v>
      </c>
      <c r="AP151" s="5">
        <f t="shared" si="255"/>
        <v>1.8143928334771062E-4</v>
      </c>
      <c r="AQ151" s="5">
        <f t="shared" si="256"/>
        <v>7.0487618979391334E-5</v>
      </c>
      <c r="AR151" s="5">
        <f t="shared" si="257"/>
        <v>7.019482256179219E-3</v>
      </c>
      <c r="AS151" s="5">
        <f t="shared" si="258"/>
        <v>5.7676272222330974E-3</v>
      </c>
      <c r="AT151" s="5">
        <f t="shared" si="259"/>
        <v>2.3695140582028528E-3</v>
      </c>
      <c r="AU151" s="5">
        <f t="shared" si="260"/>
        <v>6.4897824306649112E-4</v>
      </c>
      <c r="AV151" s="5">
        <f t="shared" si="261"/>
        <v>1.3330985266229206E-4</v>
      </c>
      <c r="AW151" s="5">
        <f t="shared" si="262"/>
        <v>7.7699005167462855E-7</v>
      </c>
      <c r="AX151" s="5">
        <f t="shared" si="263"/>
        <v>3.9728200475890564E-5</v>
      </c>
      <c r="AY151" s="5">
        <f t="shared" si="264"/>
        <v>6.1736272459032108E-5</v>
      </c>
      <c r="AZ151" s="5">
        <f t="shared" si="265"/>
        <v>4.7968033934091863E-5</v>
      </c>
      <c r="BA151" s="5">
        <f t="shared" si="266"/>
        <v>2.4846897810673366E-5</v>
      </c>
      <c r="BB151" s="5">
        <f t="shared" si="267"/>
        <v>9.6528085505178768E-6</v>
      </c>
      <c r="BC151" s="5">
        <f t="shared" si="268"/>
        <v>3.0000272427707398E-6</v>
      </c>
      <c r="BD151" s="5">
        <f t="shared" si="269"/>
        <v>1.8180061178113196E-3</v>
      </c>
      <c r="BE151" s="5">
        <f t="shared" si="270"/>
        <v>1.4937827595538783E-3</v>
      </c>
      <c r="BF151" s="5">
        <f t="shared" si="271"/>
        <v>6.1369071063048617E-4</v>
      </c>
      <c r="BG151" s="5">
        <f t="shared" si="272"/>
        <v>1.6808168653503026E-4</v>
      </c>
      <c r="BH151" s="5">
        <f t="shared" si="273"/>
        <v>3.4526496237129995E-5</v>
      </c>
      <c r="BI151" s="5">
        <f t="shared" si="274"/>
        <v>5.6738076205065171E-6</v>
      </c>
      <c r="BJ151" s="8">
        <f t="shared" si="275"/>
        <v>0.19811845798828695</v>
      </c>
      <c r="BK151" s="8">
        <f t="shared" si="276"/>
        <v>0.25542000641101109</v>
      </c>
      <c r="BL151" s="8">
        <f t="shared" si="277"/>
        <v>0.48722854311706015</v>
      </c>
      <c r="BM151" s="8">
        <f t="shared" si="278"/>
        <v>0.42275333242830626</v>
      </c>
      <c r="BN151" s="8">
        <f t="shared" si="279"/>
        <v>0.57608964063637957</v>
      </c>
    </row>
    <row r="152" spans="1:66" x14ac:dyDescent="0.25">
      <c r="A152" t="s">
        <v>122</v>
      </c>
      <c r="B152" t="s">
        <v>123</v>
      </c>
      <c r="C152" t="s">
        <v>362</v>
      </c>
      <c r="D152" s="11">
        <v>44473</v>
      </c>
      <c r="E152">
        <f>VLOOKUP(A152,home!$A$2:$E$405,3,FALSE)</f>
        <v>1.26653306613226</v>
      </c>
      <c r="F152">
        <f>VLOOKUP(B152,home!$B$2:$E$405,3,FALSE)</f>
        <v>1.17</v>
      </c>
      <c r="G152">
        <f>VLOOKUP(C152,away!$B$2:$E$405,4,FALSE)</f>
        <v>0.87</v>
      </c>
      <c r="H152">
        <f>VLOOKUP(A152,away!$A$2:$E$405,3,FALSE)</f>
        <v>1.09018036072144</v>
      </c>
      <c r="I152">
        <f>VLOOKUP(C152,away!$B$2:$E$405,3,FALSE)</f>
        <v>0.71</v>
      </c>
      <c r="J152">
        <f>VLOOKUP(B152,home!$B$2:$E$405,4,FALSE)</f>
        <v>1.22</v>
      </c>
      <c r="K152" s="3">
        <f t="shared" si="224"/>
        <v>1.2892040080160274</v>
      </c>
      <c r="L152" s="3">
        <f t="shared" si="225"/>
        <v>0.94431422845691126</v>
      </c>
      <c r="M152" s="5">
        <f t="shared" si="226"/>
        <v>0.10715078440404811</v>
      </c>
      <c r="N152" s="5">
        <f t="shared" si="227"/>
        <v>0.13813922071576004</v>
      </c>
      <c r="O152" s="5">
        <f t="shared" si="228"/>
        <v>0.10118401030306154</v>
      </c>
      <c r="P152" s="5">
        <f t="shared" si="229"/>
        <v>0.13044683162984194</v>
      </c>
      <c r="Q152" s="5">
        <f t="shared" si="230"/>
        <v>8.9044818505484263E-2</v>
      </c>
      <c r="R152" s="5">
        <f t="shared" si="231"/>
        <v>4.7774750310755849E-2</v>
      </c>
      <c r="S152" s="5">
        <f t="shared" si="232"/>
        <v>3.9701939600596751E-2</v>
      </c>
      <c r="T152" s="5">
        <f t="shared" si="233"/>
        <v>8.4086289085092067E-2</v>
      </c>
      <c r="U152" s="5">
        <f t="shared" si="234"/>
        <v>6.1591399582591383E-2</v>
      </c>
      <c r="V152" s="5">
        <f t="shared" si="235"/>
        <v>5.3704094128887306E-3</v>
      </c>
      <c r="W152" s="5">
        <f t="shared" si="236"/>
        <v>3.8265645636776674E-2</v>
      </c>
      <c r="X152" s="5">
        <f t="shared" si="237"/>
        <v>3.6134793635898339E-2</v>
      </c>
      <c r="Y152" s="5">
        <f t="shared" si="238"/>
        <v>1.706129988636652E-2</v>
      </c>
      <c r="Z152" s="5">
        <f t="shared" si="239"/>
        <v>1.5038125493141E-2</v>
      </c>
      <c r="AA152" s="5">
        <f t="shared" si="240"/>
        <v>1.9387211658805373E-2</v>
      </c>
      <c r="AB152" s="5">
        <f t="shared" si="241"/>
        <v>1.2497035487393473E-2</v>
      </c>
      <c r="AC152" s="5">
        <f t="shared" si="242"/>
        <v>4.0862562063984992E-4</v>
      </c>
      <c r="AD152" s="5">
        <f t="shared" si="243"/>
        <v>1.2333055931063376E-2</v>
      </c>
      <c r="AE152" s="5">
        <f t="shared" si="244"/>
        <v>1.1646280196058047E-2</v>
      </c>
      <c r="AF152" s="5">
        <f t="shared" si="245"/>
        <v>5.4988740488667786E-3</v>
      </c>
      <c r="AG152" s="5">
        <f t="shared" si="246"/>
        <v>1.7308883349457882E-3</v>
      </c>
      <c r="AH152" s="5">
        <f t="shared" si="247"/>
        <v>3.5501789681234124E-3</v>
      </c>
      <c r="AI152" s="5">
        <f t="shared" si="248"/>
        <v>4.5769049548789074E-3</v>
      </c>
      <c r="AJ152" s="5">
        <f t="shared" si="249"/>
        <v>2.9502821060691515E-3</v>
      </c>
      <c r="AK152" s="5">
        <f t="shared" si="250"/>
        <v>1.2678385053074388E-3</v>
      </c>
      <c r="AL152" s="5">
        <f t="shared" si="251"/>
        <v>1.9898656955882217E-5</v>
      </c>
      <c r="AM152" s="5">
        <f t="shared" si="252"/>
        <v>3.1799650274825491E-3</v>
      </c>
      <c r="AN152" s="5">
        <f t="shared" si="253"/>
        <v>3.0028862214471442E-3</v>
      </c>
      <c r="AO152" s="5">
        <f t="shared" si="254"/>
        <v>1.4178340926748745E-3</v>
      </c>
      <c r="AP152" s="5">
        <f t="shared" si="255"/>
        <v>4.4629363576805973E-4</v>
      </c>
      <c r="AQ152" s="5">
        <f t="shared" si="256"/>
        <v>1.0536035758138626E-4</v>
      </c>
      <c r="AR152" s="5">
        <f t="shared" si="257"/>
        <v>6.7049690263348285E-4</v>
      </c>
      <c r="AS152" s="5">
        <f t="shared" si="258"/>
        <v>8.6440729423741816E-4</v>
      </c>
      <c r="AT152" s="5">
        <f t="shared" si="259"/>
        <v>5.5719867414458463E-4</v>
      </c>
      <c r="AU152" s="5">
        <f t="shared" si="260"/>
        <v>2.3944758798947159E-4</v>
      </c>
      <c r="AV152" s="5">
        <f t="shared" si="261"/>
        <v>7.7174197536449305E-5</v>
      </c>
      <c r="AW152" s="5">
        <f t="shared" si="262"/>
        <v>6.7291381538766991E-7</v>
      </c>
      <c r="AX152" s="5">
        <f t="shared" si="263"/>
        <v>6.8327060979688273E-4</v>
      </c>
      <c r="AY152" s="5">
        <f t="shared" si="264"/>
        <v>6.4522215871762659E-4</v>
      </c>
      <c r="AZ152" s="5">
        <f t="shared" si="265"/>
        <v>3.046462324963691E-4</v>
      </c>
      <c r="BA152" s="5">
        <f t="shared" si="266"/>
        <v>9.5893923997371209E-5</v>
      </c>
      <c r="BB152" s="5">
        <f t="shared" si="267"/>
        <v>2.2638499213320817E-5</v>
      </c>
      <c r="BC152" s="5">
        <f t="shared" si="268"/>
        <v>4.2755713836098894E-6</v>
      </c>
      <c r="BD152" s="5">
        <f t="shared" si="269"/>
        <v>1.0552662754884765E-4</v>
      </c>
      <c r="BE152" s="5">
        <f t="shared" si="270"/>
        <v>1.3604535118838892E-4</v>
      </c>
      <c r="BF152" s="5">
        <f t="shared" si="271"/>
        <v>8.7695106012009521E-5</v>
      </c>
      <c r="BG152" s="5">
        <f t="shared" si="272"/>
        <v>3.7685627384691022E-5</v>
      </c>
      <c r="BH152" s="5">
        <f t="shared" si="273"/>
        <v>1.2146115467235559E-5</v>
      </c>
      <c r="BI152" s="5">
        <f t="shared" si="274"/>
        <v>3.1317641484371094E-6</v>
      </c>
      <c r="BJ152" s="8">
        <f t="shared" si="275"/>
        <v>0.44384945230687112</v>
      </c>
      <c r="BK152" s="8">
        <f t="shared" si="276"/>
        <v>0.28374371148368899</v>
      </c>
      <c r="BL152" s="8">
        <f t="shared" si="277"/>
        <v>0.25757056712527759</v>
      </c>
      <c r="BM152" s="8">
        <f t="shared" si="278"/>
        <v>0.38581689129512464</v>
      </c>
      <c r="BN152" s="8">
        <f t="shared" si="279"/>
        <v>0.61374041586895178</v>
      </c>
    </row>
    <row r="153" spans="1:66" x14ac:dyDescent="0.25">
      <c r="A153" t="s">
        <v>122</v>
      </c>
      <c r="B153" t="s">
        <v>125</v>
      </c>
      <c r="C153" t="s">
        <v>135</v>
      </c>
      <c r="D153" s="11">
        <v>44473</v>
      </c>
      <c r="E153">
        <f>VLOOKUP(A153,home!$A$2:$E$405,3,FALSE)</f>
        <v>1.26653306613226</v>
      </c>
      <c r="F153">
        <f>VLOOKUP(B153,home!$B$2:$E$405,3,FALSE)</f>
        <v>0.94</v>
      </c>
      <c r="G153">
        <f>VLOOKUP(C153,away!$B$2:$E$405,4,FALSE)</f>
        <v>1.02</v>
      </c>
      <c r="H153">
        <f>VLOOKUP(A153,away!$A$2:$E$405,3,FALSE)</f>
        <v>1.09018036072144</v>
      </c>
      <c r="I153">
        <f>VLOOKUP(C153,away!$B$2:$E$405,3,FALSE)</f>
        <v>0.98</v>
      </c>
      <c r="J153">
        <f>VLOOKUP(B153,home!$B$2:$E$405,4,FALSE)</f>
        <v>0.92</v>
      </c>
      <c r="K153" s="3">
        <f t="shared" si="224"/>
        <v>1.2143519038076107</v>
      </c>
      <c r="L153" s="3">
        <f t="shared" si="225"/>
        <v>0.98290661322645034</v>
      </c>
      <c r="M153" s="5">
        <f t="shared" si="226"/>
        <v>0.11110734009756704</v>
      </c>
      <c r="N153" s="5">
        <f t="shared" si="227"/>
        <v>0.13492340997448021</v>
      </c>
      <c r="O153" s="5">
        <f t="shared" si="228"/>
        <v>0.10920813935989901</v>
      </c>
      <c r="P153" s="5">
        <f t="shared" si="229"/>
        <v>0.13261711194298023</v>
      </c>
      <c r="Q153" s="5">
        <f t="shared" si="230"/>
        <v>8.1922249885362439E-2</v>
      </c>
      <c r="R153" s="5">
        <f t="shared" si="231"/>
        <v>5.367070119750026E-2</v>
      </c>
      <c r="S153" s="5">
        <f t="shared" si="232"/>
        <v>3.9572764420093581E-2</v>
      </c>
      <c r="T153" s="5">
        <f t="shared" si="233"/>
        <v>8.0521921182712564E-2</v>
      </c>
      <c r="U153" s="5">
        <f t="shared" si="234"/>
        <v>6.5175118177873845E-2</v>
      </c>
      <c r="V153" s="5">
        <f t="shared" si="235"/>
        <v>5.2482038484228848E-3</v>
      </c>
      <c r="W153" s="5">
        <f t="shared" si="236"/>
        <v>3.3160813370830898E-2</v>
      </c>
      <c r="X153" s="5">
        <f t="shared" si="237"/>
        <v>3.2593982762157789E-2</v>
      </c>
      <c r="Y153" s="5">
        <f t="shared" si="238"/>
        <v>1.6018420604156904E-2</v>
      </c>
      <c r="Z153" s="5">
        <f t="shared" si="239"/>
        <v>1.7584429047841261E-2</v>
      </c>
      <c r="AA153" s="5">
        <f t="shared" si="240"/>
        <v>2.1353684891615887E-2</v>
      </c>
      <c r="AB153" s="5">
        <f t="shared" si="241"/>
        <v>1.2965443950720787E-2</v>
      </c>
      <c r="AC153" s="5">
        <f t="shared" si="242"/>
        <v>3.9151420861050645E-4</v>
      </c>
      <c r="AD153" s="5">
        <f t="shared" si="243"/>
        <v>1.0067224212169349E-2</v>
      </c>
      <c r="AE153" s="5">
        <f t="shared" si="244"/>
        <v>9.8951412549746955E-3</v>
      </c>
      <c r="AF153" s="5">
        <f t="shared" si="245"/>
        <v>4.8629998891622514E-3</v>
      </c>
      <c r="AG153" s="5">
        <f t="shared" si="246"/>
        <v>1.593291583725691E-3</v>
      </c>
      <c r="AH153" s="5">
        <f t="shared" si="247"/>
        <v>4.3209629002336162E-3</v>
      </c>
      <c r="AI153" s="5">
        <f t="shared" si="248"/>
        <v>5.2471695241807469E-3</v>
      </c>
      <c r="AJ153" s="5">
        <f t="shared" si="249"/>
        <v>3.1859551506450835E-3</v>
      </c>
      <c r="AK153" s="5">
        <f t="shared" si="250"/>
        <v>1.28962356754384E-3</v>
      </c>
      <c r="AL153" s="5">
        <f t="shared" si="251"/>
        <v>1.8692368509577427E-5</v>
      </c>
      <c r="AM153" s="5">
        <f t="shared" si="252"/>
        <v>2.4450305776211813E-3</v>
      </c>
      <c r="AN153" s="5">
        <f t="shared" si="253"/>
        <v>2.4032367242847472E-3</v>
      </c>
      <c r="AO153" s="5">
        <f t="shared" si="254"/>
        <v>1.1810786347240744E-3</v>
      </c>
      <c r="AP153" s="5">
        <f t="shared" si="255"/>
        <v>3.8696333360358669E-4</v>
      </c>
      <c r="AQ153" s="5">
        <f t="shared" si="256"/>
        <v>9.5087204918779583E-5</v>
      </c>
      <c r="AR153" s="5">
        <f t="shared" si="257"/>
        <v>8.4942060202915302E-4</v>
      </c>
      <c r="AS153" s="5">
        <f t="shared" si="258"/>
        <v>1.0314955252075087E-3</v>
      </c>
      <c r="AT153" s="5">
        <f t="shared" si="259"/>
        <v>6.26299277402385E-4</v>
      </c>
      <c r="AU153" s="5">
        <f t="shared" si="260"/>
        <v>2.5351590662230566E-4</v>
      </c>
      <c r="AV153" s="5">
        <f t="shared" si="261"/>
        <v>7.6964380963077386E-5</v>
      </c>
      <c r="AW153" s="5">
        <f t="shared" si="262"/>
        <v>6.197530156516612E-7</v>
      </c>
      <c r="AX153" s="5">
        <f t="shared" si="263"/>
        <v>4.9485458946701749E-4</v>
      </c>
      <c r="AY153" s="5">
        <f t="shared" si="264"/>
        <v>4.8639584857259168E-4</v>
      </c>
      <c r="AZ153" s="5">
        <f t="shared" si="265"/>
        <v>2.390408481039457E-4</v>
      </c>
      <c r="BA153" s="5">
        <f t="shared" si="266"/>
        <v>7.8318276810875889E-5</v>
      </c>
      <c r="BB153" s="5">
        <f t="shared" si="267"/>
        <v>1.9244888053477411E-5</v>
      </c>
      <c r="BC153" s="5">
        <f t="shared" si="268"/>
        <v>3.7831855477131317E-6</v>
      </c>
      <c r="BD153" s="5">
        <f t="shared" si="269"/>
        <v>1.3915018785754118E-4</v>
      </c>
      <c r="BE153" s="5">
        <f t="shared" si="270"/>
        <v>1.6897729553999179E-4</v>
      </c>
      <c r="BF153" s="5">
        <f t="shared" si="271"/>
        <v>1.025989502696252E-4</v>
      </c>
      <c r="BG153" s="5">
        <f t="shared" si="272"/>
        <v>4.153041019619391E-5</v>
      </c>
      <c r="BH153" s="5">
        <f t="shared" si="273"/>
        <v>1.2608133171914778E-5</v>
      </c>
      <c r="BI153" s="5">
        <f t="shared" si="274"/>
        <v>3.0621421041549157E-6</v>
      </c>
      <c r="BJ153" s="8">
        <f t="shared" si="275"/>
        <v>0.41339248883144086</v>
      </c>
      <c r="BK153" s="8">
        <f t="shared" si="276"/>
        <v>0.28944202273475644</v>
      </c>
      <c r="BL153" s="8">
        <f t="shared" si="277"/>
        <v>0.27972242153157684</v>
      </c>
      <c r="BM153" s="8">
        <f t="shared" si="278"/>
        <v>0.37620663359226919</v>
      </c>
      <c r="BN153" s="8">
        <f t="shared" si="279"/>
        <v>0.6234489524577892</v>
      </c>
    </row>
    <row r="154" spans="1:66" x14ac:dyDescent="0.25">
      <c r="A154" t="s">
        <v>122</v>
      </c>
      <c r="B154" t="s">
        <v>127</v>
      </c>
      <c r="C154" t="s">
        <v>133</v>
      </c>
      <c r="D154" s="11">
        <v>44473</v>
      </c>
      <c r="E154">
        <f>VLOOKUP(A154,home!$A$2:$E$405,3,FALSE)</f>
        <v>1.26653306613226</v>
      </c>
      <c r="F154">
        <f>VLOOKUP(B154,home!$B$2:$E$405,3,FALSE)</f>
        <v>0.87</v>
      </c>
      <c r="G154">
        <f>VLOOKUP(C154,away!$B$2:$E$405,4,FALSE)</f>
        <v>1.26</v>
      </c>
      <c r="H154">
        <f>VLOOKUP(A154,away!$A$2:$E$405,3,FALSE)</f>
        <v>1.09018036072144</v>
      </c>
      <c r="I154">
        <f>VLOOKUP(C154,away!$B$2:$E$405,3,FALSE)</f>
        <v>0.63</v>
      </c>
      <c r="J154">
        <f>VLOOKUP(B154,home!$B$2:$E$405,4,FALSE)</f>
        <v>0.78</v>
      </c>
      <c r="K154" s="3">
        <f t="shared" si="224"/>
        <v>1.3883735470941834</v>
      </c>
      <c r="L154" s="3">
        <f t="shared" si="225"/>
        <v>0.53571462925851565</v>
      </c>
      <c r="M154" s="5">
        <f t="shared" si="226"/>
        <v>0.14600883048151597</v>
      </c>
      <c r="N154" s="5">
        <f t="shared" si="227"/>
        <v>0.20271479788269567</v>
      </c>
      <c r="O154" s="5">
        <f t="shared" si="228"/>
        <v>7.8219066489874783E-2</v>
      </c>
      <c r="P154" s="5">
        <f t="shared" si="229"/>
        <v>0.10859728279294321</v>
      </c>
      <c r="Q154" s="5">
        <f t="shared" si="230"/>
        <v>0.14072193149243933</v>
      </c>
      <c r="R154" s="5">
        <f t="shared" si="231"/>
        <v>2.0951549102785225E-2</v>
      </c>
      <c r="S154" s="5">
        <f t="shared" si="232"/>
        <v>2.0192905098817757E-2</v>
      </c>
      <c r="T154" s="5">
        <f t="shared" si="233"/>
        <v>7.5386797358014374E-2</v>
      </c>
      <c r="U154" s="5">
        <f t="shared" si="234"/>
        <v>2.9088576544951877E-2</v>
      </c>
      <c r="V154" s="5">
        <f t="shared" si="235"/>
        <v>1.6687686462337997E-3</v>
      </c>
      <c r="W154" s="5">
        <f t="shared" si="236"/>
        <v>6.5124869060034243E-2</v>
      </c>
      <c r="X154" s="5">
        <f t="shared" si="237"/>
        <v>3.4888345084005616E-2</v>
      </c>
      <c r="Y154" s="5">
        <f t="shared" si="238"/>
        <v>9.3450984260606135E-3</v>
      </c>
      <c r="Z154" s="5">
        <f t="shared" si="239"/>
        <v>3.7413504533300576E-3</v>
      </c>
      <c r="AA154" s="5">
        <f t="shared" si="240"/>
        <v>5.1943919998122829E-3</v>
      </c>
      <c r="AB154" s="5">
        <f t="shared" si="241"/>
        <v>3.6058782228885148E-3</v>
      </c>
      <c r="AC154" s="5">
        <f t="shared" si="242"/>
        <v>7.7573964188244326E-5</v>
      </c>
      <c r="AD154" s="5">
        <f t="shared" si="243"/>
        <v>2.2604411365230989E-2</v>
      </c>
      <c r="AE154" s="5">
        <f t="shared" si="244"/>
        <v>1.2109513854131695E-2</v>
      </c>
      <c r="AF154" s="5">
        <f t="shared" si="245"/>
        <v>3.2436218624335099E-3</v>
      </c>
      <c r="AG154" s="5">
        <f t="shared" si="246"/>
        <v>5.7921856116279456E-4</v>
      </c>
      <c r="AH154" s="5">
        <f t="shared" si="247"/>
        <v>5.0107404275797273E-4</v>
      </c>
      <c r="AI154" s="5">
        <f t="shared" si="248"/>
        <v>6.9567794610070907E-4</v>
      </c>
      <c r="AJ154" s="5">
        <f t="shared" si="249"/>
        <v>4.8293042883151892E-4</v>
      </c>
      <c r="AK154" s="5">
        <f t="shared" si="250"/>
        <v>2.2349594415884373E-4</v>
      </c>
      <c r="AL154" s="5">
        <f t="shared" si="251"/>
        <v>2.307893761915148E-6</v>
      </c>
      <c r="AM154" s="5">
        <f t="shared" si="252"/>
        <v>6.2766733574243635E-3</v>
      </c>
      <c r="AN154" s="5">
        <f t="shared" si="253"/>
        <v>3.3625057406493951E-3</v>
      </c>
      <c r="AO154" s="5">
        <f t="shared" si="254"/>
        <v>9.006717581158106E-4</v>
      </c>
      <c r="AP154" s="5">
        <f t="shared" si="255"/>
        <v>1.6083434566087565E-4</v>
      </c>
      <c r="AQ154" s="5">
        <f t="shared" si="256"/>
        <v>2.1540327964437983E-5</v>
      </c>
      <c r="AR154" s="5">
        <f t="shared" si="257"/>
        <v>5.3686539009430636E-5</v>
      </c>
      <c r="AS154" s="5">
        <f t="shared" si="258"/>
        <v>7.4536970595733457E-5</v>
      </c>
      <c r="AT154" s="5">
        <f t="shared" si="259"/>
        <v>5.1742579127826661E-5</v>
      </c>
      <c r="AU154" s="5">
        <f t="shared" si="260"/>
        <v>2.3946009373167394E-5</v>
      </c>
      <c r="AV154" s="5">
        <f t="shared" si="261"/>
        <v>8.311501493043741E-6</v>
      </c>
      <c r="AW154" s="5">
        <f t="shared" si="262"/>
        <v>4.7681855704705611E-8</v>
      </c>
      <c r="AX154" s="5">
        <f t="shared" si="263"/>
        <v>1.452394542199804E-3</v>
      </c>
      <c r="AY154" s="5">
        <f t="shared" si="264"/>
        <v>7.7806900371165939E-4</v>
      </c>
      <c r="AZ154" s="5">
        <f t="shared" si="265"/>
        <v>2.0841147393046712E-4</v>
      </c>
      <c r="BA154" s="5">
        <f t="shared" si="266"/>
        <v>3.7216358496626994E-5</v>
      </c>
      <c r="BB154" s="5">
        <f t="shared" si="267"/>
        <v>4.9843369235931341E-6</v>
      </c>
      <c r="BC154" s="5">
        <f t="shared" si="268"/>
        <v>5.3403644142444561E-7</v>
      </c>
      <c r="BD154" s="5">
        <f t="shared" si="269"/>
        <v>4.7934440569349908E-6</v>
      </c>
      <c r="BE154" s="5">
        <f t="shared" si="270"/>
        <v>6.6550909281243658E-6</v>
      </c>
      <c r="BF154" s="5">
        <f t="shared" si="271"/>
        <v>4.6198760990571741E-6</v>
      </c>
      <c r="BG154" s="5">
        <f t="shared" si="272"/>
        <v>2.1380379222612167E-6</v>
      </c>
      <c r="BH154" s="5">
        <f t="shared" si="273"/>
        <v>7.4209882348792065E-7</v>
      </c>
      <c r="BI154" s="5">
        <f t="shared" si="274"/>
        <v>2.0606207517206891E-7</v>
      </c>
      <c r="BJ154" s="8">
        <f t="shared" si="275"/>
        <v>0.57992244022772732</v>
      </c>
      <c r="BK154" s="8">
        <f t="shared" si="276"/>
        <v>0.27732573788117254</v>
      </c>
      <c r="BL154" s="8">
        <f t="shared" si="277"/>
        <v>0.13919401893166597</v>
      </c>
      <c r="BM154" s="8">
        <f t="shared" si="278"/>
        <v>0.3021920679297857</v>
      </c>
      <c r="BN154" s="8">
        <f t="shared" si="279"/>
        <v>0.69721345824225422</v>
      </c>
    </row>
    <row r="155" spans="1:66" s="10" customFormat="1" x14ac:dyDescent="0.25">
      <c r="A155" t="s">
        <v>122</v>
      </c>
      <c r="B155" t="s">
        <v>130</v>
      </c>
      <c r="C155" t="s">
        <v>136</v>
      </c>
      <c r="D155" s="11">
        <v>44473</v>
      </c>
      <c r="E155">
        <f>VLOOKUP(A155,home!$A$2:$E$405,3,FALSE)</f>
        <v>1.26653306613226</v>
      </c>
      <c r="F155">
        <f>VLOOKUP(B155,home!$B$2:$E$405,3,FALSE)</f>
        <v>1.02</v>
      </c>
      <c r="G155">
        <f>VLOOKUP(C155,away!$B$2:$E$405,4,FALSE)</f>
        <v>1.0900000000000001</v>
      </c>
      <c r="H155">
        <f>VLOOKUP(A155,away!$A$2:$E$405,3,FALSE)</f>
        <v>1.09018036072144</v>
      </c>
      <c r="I155">
        <f>VLOOKUP(C155,away!$B$2:$E$405,3,FALSE)</f>
        <v>1.17</v>
      </c>
      <c r="J155">
        <f>VLOOKUP(B155,home!$B$2:$E$405,4,FALSE)</f>
        <v>0.83</v>
      </c>
      <c r="K155" s="3">
        <f t="shared" si="224"/>
        <v>1.4081314629258468</v>
      </c>
      <c r="L155" s="3">
        <f t="shared" si="225"/>
        <v>1.0586741482965902</v>
      </c>
      <c r="M155" s="5">
        <f t="shared" si="226"/>
        <v>8.4855487942809976E-2</v>
      </c>
      <c r="N155" s="5">
        <f t="shared" si="227"/>
        <v>0.11948768237419556</v>
      </c>
      <c r="O155" s="5">
        <f t="shared" si="228"/>
        <v>8.9834311426145924E-2</v>
      </c>
      <c r="P155" s="5">
        <f t="shared" si="229"/>
        <v>0.12649852036943499</v>
      </c>
      <c r="Q155" s="5">
        <f t="shared" si="230"/>
        <v>8.412718249159748E-2</v>
      </c>
      <c r="R155" s="5">
        <f t="shared" si="231"/>
        <v>4.7552631568442839E-2</v>
      </c>
      <c r="S155" s="5">
        <f t="shared" si="232"/>
        <v>4.7144492488338345E-2</v>
      </c>
      <c r="T155" s="5">
        <f t="shared" si="233"/>
        <v>8.9063273272883769E-2</v>
      </c>
      <c r="U155" s="5">
        <f t="shared" si="234"/>
        <v>6.6960356656445216E-2</v>
      </c>
      <c r="V155" s="5">
        <f t="shared" si="235"/>
        <v>7.8089738054447763E-3</v>
      </c>
      <c r="W155" s="5">
        <f t="shared" si="236"/>
        <v>3.9487377517907617E-2</v>
      </c>
      <c r="X155" s="5">
        <f t="shared" si="237"/>
        <v>4.1804265762236767E-2</v>
      </c>
      <c r="Y155" s="5">
        <f t="shared" si="238"/>
        <v>2.2128547725500158E-2</v>
      </c>
      <c r="Z155" s="5">
        <f t="shared" si="239"/>
        <v>1.6780913908327592E-2</v>
      </c>
      <c r="AA155" s="5">
        <f t="shared" si="240"/>
        <v>2.362973285096602E-2</v>
      </c>
      <c r="AB155" s="5">
        <f t="shared" si="241"/>
        <v>1.6636885143988863E-2</v>
      </c>
      <c r="AC155" s="5">
        <f t="shared" si="242"/>
        <v>7.2757789149875251E-4</v>
      </c>
      <c r="AD155" s="5">
        <f t="shared" si="243"/>
        <v>1.3900854667849105E-2</v>
      </c>
      <c r="AE155" s="5">
        <f t="shared" si="244"/>
        <v>1.471647547607983E-2</v>
      </c>
      <c r="AF155" s="5">
        <f t="shared" si="245"/>
        <v>7.7899760702832355E-3</v>
      </c>
      <c r="AG155" s="5">
        <f t="shared" si="246"/>
        <v>2.749015427152641E-3</v>
      </c>
      <c r="AH155" s="5">
        <f t="shared" si="247"/>
        <v>4.4413799348842799E-3</v>
      </c>
      <c r="AI155" s="5">
        <f t="shared" si="248"/>
        <v>6.2540468251181041E-3</v>
      </c>
      <c r="AJ155" s="5">
        <f t="shared" si="249"/>
        <v>4.4032600525301521E-3</v>
      </c>
      <c r="AK155" s="5">
        <f t="shared" si="250"/>
        <v>2.0667896731374085E-3</v>
      </c>
      <c r="AL155" s="5">
        <f t="shared" si="251"/>
        <v>4.3385538854074363E-5</v>
      </c>
      <c r="AM155" s="5">
        <f t="shared" si="252"/>
        <v>3.9148461638715895E-3</v>
      </c>
      <c r="AN155" s="5">
        <f t="shared" si="253"/>
        <v>4.1445464282489283E-3</v>
      </c>
      <c r="AO155" s="5">
        <f t="shared" si="254"/>
        <v>2.1938620800010548E-3</v>
      </c>
      <c r="AP155" s="5">
        <f t="shared" si="255"/>
        <v>7.7419502300843412E-4</v>
      </c>
      <c r="AQ155" s="5">
        <f t="shared" si="256"/>
        <v>2.049050641497283E-4</v>
      </c>
      <c r="AR155" s="5">
        <f t="shared" si="257"/>
        <v>9.4039482396503628E-4</v>
      </c>
      <c r="AS155" s="5">
        <f t="shared" si="258"/>
        <v>1.3241995391977807E-3</v>
      </c>
      <c r="AT155" s="5">
        <f t="shared" si="259"/>
        <v>9.3232351716815171E-4</v>
      </c>
      <c r="AU155" s="5">
        <f t="shared" si="260"/>
        <v>4.3761135938338684E-4</v>
      </c>
      <c r="AV155" s="5">
        <f t="shared" si="261"/>
        <v>1.5405358092037417E-4</v>
      </c>
      <c r="AW155" s="5">
        <f t="shared" si="262"/>
        <v>1.7965859773035954E-6</v>
      </c>
      <c r="AX155" s="5">
        <f t="shared" si="263"/>
        <v>9.1876967597702441E-4</v>
      </c>
      <c r="AY155" s="5">
        <f t="shared" si="264"/>
        <v>9.7267770419571045E-4</v>
      </c>
      <c r="AZ155" s="5">
        <f t="shared" si="265"/>
        <v>5.1487437002823821E-4</v>
      </c>
      <c r="BA155" s="5">
        <f t="shared" si="266"/>
        <v>1.8169472838979616E-4</v>
      </c>
      <c r="BB155" s="5">
        <f t="shared" si="267"/>
        <v>4.8088877957011953E-5</v>
      </c>
      <c r="BC155" s="5">
        <f t="shared" si="268"/>
        <v>1.018209038273566E-5</v>
      </c>
      <c r="BD155" s="5">
        <f t="shared" si="269"/>
        <v>1.6592861488728435E-4</v>
      </c>
      <c r="BE155" s="5">
        <f t="shared" si="270"/>
        <v>2.3364930322249117E-4</v>
      </c>
      <c r="BF155" s="5">
        <f t="shared" si="271"/>
        <v>1.6450446757914567E-4</v>
      </c>
      <c r="BG155" s="5">
        <f t="shared" si="272"/>
        <v>7.7214638863353315E-5</v>
      </c>
      <c r="BH155" s="5">
        <f t="shared" si="273"/>
        <v>2.7182090595486149E-5</v>
      </c>
      <c r="BI155" s="5">
        <f t="shared" si="274"/>
        <v>7.6551913991209637E-6</v>
      </c>
      <c r="BJ155" s="8">
        <f t="shared" si="275"/>
        <v>0.44913329299189653</v>
      </c>
      <c r="BK155" s="8">
        <f t="shared" si="276"/>
        <v>0.26805111574057661</v>
      </c>
      <c r="BL155" s="8">
        <f t="shared" si="277"/>
        <v>0.2662441112588404</v>
      </c>
      <c r="BM155" s="8">
        <f t="shared" si="278"/>
        <v>0.44688273660879596</v>
      </c>
      <c r="BN155" s="8">
        <f t="shared" si="279"/>
        <v>0.55235581617262675</v>
      </c>
    </row>
    <row r="156" spans="1:66" x14ac:dyDescent="0.25">
      <c r="A156" t="s">
        <v>122</v>
      </c>
      <c r="B156" t="s">
        <v>126</v>
      </c>
      <c r="C156" t="s">
        <v>137</v>
      </c>
      <c r="D156" s="11">
        <v>44473</v>
      </c>
      <c r="E156">
        <f>VLOOKUP(A156,home!$A$2:$E$405,3,FALSE)</f>
        <v>1.26653306613226</v>
      </c>
      <c r="F156">
        <f>VLOOKUP(B156,home!$B$2:$E$405,3,FALSE)</f>
        <v>1.22</v>
      </c>
      <c r="G156">
        <f>VLOOKUP(C156,away!$B$2:$E$405,4,FALSE)</f>
        <v>0.94</v>
      </c>
      <c r="H156">
        <f>VLOOKUP(A156,away!$A$2:$E$405,3,FALSE)</f>
        <v>1.09018036072144</v>
      </c>
      <c r="I156">
        <f>VLOOKUP(C156,away!$B$2:$E$405,3,FALSE)</f>
        <v>0.75</v>
      </c>
      <c r="J156">
        <f>VLOOKUP(B156,home!$B$2:$E$405,4,FALSE)</f>
        <v>0.87</v>
      </c>
      <c r="K156" s="3">
        <f t="shared" si="224"/>
        <v>1.4524601202404757</v>
      </c>
      <c r="L156" s="3">
        <f t="shared" si="225"/>
        <v>0.71134268537073964</v>
      </c>
      <c r="M156" s="5">
        <f t="shared" si="226"/>
        <v>0.11488739484199068</v>
      </c>
      <c r="N156" s="5">
        <f t="shared" si="227"/>
        <v>0.16686935932631278</v>
      </c>
      <c r="O156" s="5">
        <f t="shared" si="228"/>
        <v>8.1724307962150106E-2</v>
      </c>
      <c r="P156" s="5">
        <f t="shared" si="229"/>
        <v>0.1187012981692742</v>
      </c>
      <c r="Q156" s="5">
        <f t="shared" si="230"/>
        <v>0.12118554485577374</v>
      </c>
      <c r="R156" s="5">
        <f t="shared" si="231"/>
        <v>2.9066994342930585E-2</v>
      </c>
      <c r="S156" s="5">
        <f t="shared" si="232"/>
        <v>3.0660452799128862E-2</v>
      </c>
      <c r="T156" s="5">
        <f t="shared" si="233"/>
        <v>8.6204450905822294E-2</v>
      </c>
      <c r="U156" s="5">
        <f t="shared" si="234"/>
        <v>4.2218650098362183E-2</v>
      </c>
      <c r="V156" s="5">
        <f t="shared" si="235"/>
        <v>3.5198093603062554E-3</v>
      </c>
      <c r="W156" s="5">
        <f t="shared" si="236"/>
        <v>5.8672390350874903E-2</v>
      </c>
      <c r="X156" s="5">
        <f t="shared" si="237"/>
        <v>4.1736175709311624E-2</v>
      </c>
      <c r="Y156" s="5">
        <f t="shared" si="238"/>
        <v>1.4844361653083381E-2</v>
      </c>
      <c r="Z156" s="5">
        <f t="shared" si="239"/>
        <v>6.8921979371854474E-3</v>
      </c>
      <c r="AA156" s="5">
        <f t="shared" si="240"/>
        <v>1.0010642644565533E-2</v>
      </c>
      <c r="AB156" s="5">
        <f t="shared" si="241"/>
        <v>7.270029609605046E-3</v>
      </c>
      <c r="AC156" s="5">
        <f t="shared" si="242"/>
        <v>2.2729100359059214E-4</v>
      </c>
      <c r="AD156" s="5">
        <f t="shared" si="243"/>
        <v>2.1304826785956965E-2</v>
      </c>
      <c r="AE156" s="5">
        <f t="shared" si="244"/>
        <v>1.5155032697281089E-2</v>
      </c>
      <c r="AF156" s="5">
        <f t="shared" si="245"/>
        <v>5.3902108278826464E-3</v>
      </c>
      <c r="AG156" s="5">
        <f t="shared" si="246"/>
        <v>1.2780956816734934E-3</v>
      </c>
      <c r="AH156" s="5">
        <f t="shared" si="247"/>
        <v>1.2256786471860417E-3</v>
      </c>
      <c r="AI156" s="5">
        <f t="shared" si="248"/>
        <v>1.7802493552680218E-3</v>
      </c>
      <c r="AJ156" s="5">
        <f t="shared" si="249"/>
        <v>1.2928705963053105E-3</v>
      </c>
      <c r="AK156" s="5">
        <f t="shared" si="250"/>
        <v>6.2594766058832912E-4</v>
      </c>
      <c r="AL156" s="5">
        <f t="shared" si="251"/>
        <v>9.3934542516197902E-6</v>
      </c>
      <c r="AM156" s="5">
        <f t="shared" si="252"/>
        <v>6.1888822550467135E-3</v>
      </c>
      <c r="AN156" s="5">
        <f t="shared" si="253"/>
        <v>4.4024161227482475E-3</v>
      </c>
      <c r="AO156" s="5">
        <f t="shared" si="254"/>
        <v>1.5658132534375889E-3</v>
      </c>
      <c r="AP156" s="5">
        <f t="shared" si="255"/>
        <v>3.7127660149646307E-4</v>
      </c>
      <c r="AQ156" s="5">
        <f t="shared" si="256"/>
        <v>6.6026223680953989E-5</v>
      </c>
      <c r="AR156" s="5">
        <f t="shared" si="257"/>
        <v>1.7437550805817897E-4</v>
      </c>
      <c r="AS156" s="5">
        <f t="shared" si="258"/>
        <v>2.5327347140117665E-4</v>
      </c>
      <c r="AT156" s="5">
        <f t="shared" si="259"/>
        <v>1.8393480836253792E-4</v>
      </c>
      <c r="AU156" s="5">
        <f t="shared" si="260"/>
        <v>8.9052657956886904E-5</v>
      </c>
      <c r="AV156" s="5">
        <f t="shared" si="261"/>
        <v>3.233635857094847E-5</v>
      </c>
      <c r="AW156" s="5">
        <f t="shared" si="262"/>
        <v>2.6959132352898055E-7</v>
      </c>
      <c r="AX156" s="5">
        <f t="shared" si="263"/>
        <v>1.4981841107198845E-3</v>
      </c>
      <c r="AY156" s="5">
        <f t="shared" si="264"/>
        <v>1.0657223084992562E-3</v>
      </c>
      <c r="AZ156" s="5">
        <f t="shared" si="265"/>
        <v>3.7904688439368233E-4</v>
      </c>
      <c r="BA156" s="5">
        <f t="shared" si="266"/>
        <v>8.9877409542004767E-5</v>
      </c>
      <c r="BB156" s="5">
        <f t="shared" si="267"/>
        <v>1.598340946444385E-5</v>
      </c>
      <c r="BC156" s="5">
        <f t="shared" si="268"/>
        <v>2.2739362819635179E-6</v>
      </c>
      <c r="BD156" s="5">
        <f t="shared" si="269"/>
        <v>2.0673457027498667E-5</v>
      </c>
      <c r="BE156" s="5">
        <f t="shared" si="270"/>
        <v>3.0027371879947018E-5</v>
      </c>
      <c r="BF156" s="5">
        <f t="shared" si="271"/>
        <v>2.180678008562667E-5</v>
      </c>
      <c r="BG156" s="5">
        <f t="shared" si="272"/>
        <v>1.0557826141742311E-5</v>
      </c>
      <c r="BH156" s="5">
        <f t="shared" si="273"/>
        <v>3.8337053568282667E-6</v>
      </c>
      <c r="BI156" s="5">
        <f t="shared" si="274"/>
        <v>1.1136608287090682E-6</v>
      </c>
      <c r="BJ156" s="8">
        <f t="shared" si="275"/>
        <v>0.54828595130928415</v>
      </c>
      <c r="BK156" s="8">
        <f t="shared" si="276"/>
        <v>0.26907136193704151</v>
      </c>
      <c r="BL156" s="8">
        <f t="shared" si="277"/>
        <v>0.17603635652263122</v>
      </c>
      <c r="BM156" s="8">
        <f t="shared" si="278"/>
        <v>0.3667855154905344</v>
      </c>
      <c r="BN156" s="8">
        <f t="shared" si="279"/>
        <v>0.63243489949843212</v>
      </c>
    </row>
    <row r="157" spans="1:66" x14ac:dyDescent="0.25">
      <c r="A157" t="s">
        <v>122</v>
      </c>
      <c r="B157" t="s">
        <v>132</v>
      </c>
      <c r="C157" t="s">
        <v>138</v>
      </c>
      <c r="D157" s="11">
        <v>44473</v>
      </c>
      <c r="E157">
        <f>VLOOKUP(A157,home!$A$2:$E$405,3,FALSE)</f>
        <v>1.26653306613226</v>
      </c>
      <c r="F157">
        <f>VLOOKUP(B157,home!$B$2:$E$405,3,FALSE)</f>
        <v>0.94</v>
      </c>
      <c r="G157">
        <f>VLOOKUP(C157,away!$B$2:$E$405,4,FALSE)</f>
        <v>1.17</v>
      </c>
      <c r="H157">
        <f>VLOOKUP(A157,away!$A$2:$E$405,3,FALSE)</f>
        <v>1.09018036072144</v>
      </c>
      <c r="I157">
        <f>VLOOKUP(C157,away!$B$2:$E$405,3,FALSE)</f>
        <v>0.98</v>
      </c>
      <c r="J157">
        <f>VLOOKUP(B157,home!$B$2:$E$405,4,FALSE)</f>
        <v>0.92</v>
      </c>
      <c r="K157" s="3">
        <f t="shared" si="224"/>
        <v>1.3929330661322594</v>
      </c>
      <c r="L157" s="3">
        <f t="shared" si="225"/>
        <v>0.98290661322645034</v>
      </c>
      <c r="M157" s="5">
        <f t="shared" si="226"/>
        <v>9.2936419645300639E-2</v>
      </c>
      <c r="N157" s="5">
        <f t="shared" si="227"/>
        <v>0.12945421197188298</v>
      </c>
      <c r="O157" s="5">
        <f t="shared" si="228"/>
        <v>9.1347821478954594E-2</v>
      </c>
      <c r="P157" s="5">
        <f t="shared" si="229"/>
        <v>0.12724140105718251</v>
      </c>
      <c r="Q157" s="5">
        <f t="shared" si="230"/>
        <v>9.0160526202865215E-2</v>
      </c>
      <c r="R157" s="5">
        <f t="shared" si="231"/>
        <v>4.4893188917746824E-2</v>
      </c>
      <c r="S157" s="5">
        <f t="shared" si="232"/>
        <v>4.3552286081136531E-2</v>
      </c>
      <c r="T157" s="5">
        <f t="shared" si="233"/>
        <v>8.8619377456772883E-2</v>
      </c>
      <c r="U157" s="5">
        <f t="shared" si="234"/>
        <v>6.2533207287651854E-2</v>
      </c>
      <c r="V157" s="5">
        <f t="shared" si="235"/>
        <v>6.6253824345207778E-3</v>
      </c>
      <c r="W157" s="5">
        <f t="shared" si="236"/>
        <v>4.1862526069284978E-2</v>
      </c>
      <c r="X157" s="5">
        <f t="shared" si="237"/>
        <v>4.1146953719864883E-2</v>
      </c>
      <c r="Y157" s="5">
        <f t="shared" si="238"/>
        <v>2.0221806462688938E-2</v>
      </c>
      <c r="Z157" s="5">
        <f t="shared" si="239"/>
        <v>1.4708604092025917E-2</v>
      </c>
      <c r="AA157" s="5">
        <f t="shared" si="240"/>
        <v>2.0488100996431158E-2</v>
      </c>
      <c r="AB157" s="5">
        <f t="shared" si="241"/>
        <v>1.4269276670093129E-2</v>
      </c>
      <c r="AC157" s="5">
        <f t="shared" si="242"/>
        <v>5.669352678997747E-4</v>
      </c>
      <c r="AD157" s="5">
        <f t="shared" si="243"/>
        <v>1.4577924198432695E-2</v>
      </c>
      <c r="AE157" s="5">
        <f t="shared" si="244"/>
        <v>1.4328738101753396E-2</v>
      </c>
      <c r="AF157" s="5">
        <f t="shared" si="245"/>
        <v>7.0419057197016128E-3</v>
      </c>
      <c r="AG157" s="5">
        <f t="shared" si="246"/>
        <v>2.3071785672039609E-3</v>
      </c>
      <c r="AH157" s="5">
        <f t="shared" si="247"/>
        <v>3.6142960583454746E-3</v>
      </c>
      <c r="AI157" s="5">
        <f t="shared" si="248"/>
        <v>5.0344724904609018E-3</v>
      </c>
      <c r="AJ157" s="5">
        <f t="shared" si="249"/>
        <v>3.5063416012481087E-3</v>
      </c>
      <c r="AK157" s="5">
        <f t="shared" si="250"/>
        <v>1.6280330525112077E-3</v>
      </c>
      <c r="AL157" s="5">
        <f t="shared" si="251"/>
        <v>3.1048167369311442E-5</v>
      </c>
      <c r="AM157" s="5">
        <f t="shared" si="252"/>
        <v>4.0612145303133033E-3</v>
      </c>
      <c r="AN157" s="5">
        <f t="shared" si="253"/>
        <v>3.9917946195762982E-3</v>
      </c>
      <c r="AO157" s="5">
        <f t="shared" si="254"/>
        <v>1.9617806651116526E-3</v>
      </c>
      <c r="AP157" s="5">
        <f t="shared" si="255"/>
        <v>6.4274906314600933E-4</v>
      </c>
      <c r="AQ157" s="5">
        <f t="shared" si="256"/>
        <v>1.5794057620282945E-4</v>
      </c>
      <c r="AR157" s="5">
        <f t="shared" si="257"/>
        <v>7.1050309958121201E-4</v>
      </c>
      <c r="AS157" s="5">
        <f t="shared" si="258"/>
        <v>9.8968326099613171E-4</v>
      </c>
      <c r="AT157" s="5">
        <f t="shared" si="259"/>
        <v>6.8928126961955761E-4</v>
      </c>
      <c r="AU157" s="5">
        <f t="shared" si="260"/>
        <v>3.2004089077290222E-4</v>
      </c>
      <c r="AV157" s="5">
        <f t="shared" si="261"/>
        <v>1.114488848179996E-4</v>
      </c>
      <c r="AW157" s="5">
        <f t="shared" si="262"/>
        <v>1.1807989960014571E-6</v>
      </c>
      <c r="AX157" s="5">
        <f t="shared" si="263"/>
        <v>9.4283333465503124E-4</v>
      </c>
      <c r="AY157" s="5">
        <f t="shared" si="264"/>
        <v>9.2671711980277726E-4</v>
      </c>
      <c r="AZ157" s="5">
        <f t="shared" si="265"/>
        <v>4.5543819282215913E-4</v>
      </c>
      <c r="BA157" s="5">
        <f t="shared" si="266"/>
        <v>1.4921773721360116E-4</v>
      </c>
      <c r="BB157" s="5">
        <f t="shared" si="267"/>
        <v>3.6666775179483792E-5</v>
      </c>
      <c r="BC157" s="5">
        <f t="shared" si="268"/>
        <v>7.2080031619204175E-6</v>
      </c>
      <c r="BD157" s="5">
        <f t="shared" si="269"/>
        <v>1.1639303254937739E-4</v>
      </c>
      <c r="BE157" s="5">
        <f t="shared" si="270"/>
        <v>1.6212770370543613E-4</v>
      </c>
      <c r="BF157" s="5">
        <f t="shared" si="271"/>
        <v>1.1291651971369783E-4</v>
      </c>
      <c r="BG157" s="5">
        <f t="shared" si="272"/>
        <v>5.2428384673928263E-5</v>
      </c>
      <c r="BH157" s="5">
        <f t="shared" si="273"/>
        <v>1.825730765405412E-5</v>
      </c>
      <c r="BI157" s="5">
        <f t="shared" si="274"/>
        <v>5.0862415059763154E-6</v>
      </c>
      <c r="BJ157" s="8">
        <f t="shared" si="275"/>
        <v>0.46305470908763663</v>
      </c>
      <c r="BK157" s="8">
        <f t="shared" si="276"/>
        <v>0.27188018977321232</v>
      </c>
      <c r="BL157" s="8">
        <f t="shared" si="277"/>
        <v>0.25060290514903355</v>
      </c>
      <c r="BM157" s="8">
        <f t="shared" si="278"/>
        <v>0.42328730250716884</v>
      </c>
      <c r="BN157" s="8">
        <f t="shared" si="279"/>
        <v>0.57603356927393279</v>
      </c>
    </row>
    <row r="158" spans="1:66" x14ac:dyDescent="0.25">
      <c r="A158" t="s">
        <v>122</v>
      </c>
      <c r="B158" t="s">
        <v>140</v>
      </c>
      <c r="C158" t="s">
        <v>141</v>
      </c>
      <c r="D158" s="11">
        <v>44473</v>
      </c>
      <c r="E158">
        <f>VLOOKUP(A158,home!$A$2:$E$405,3,FALSE)</f>
        <v>1.26653306613226</v>
      </c>
      <c r="F158">
        <f>VLOOKUP(B158,home!$B$2:$E$405,3,FALSE)</f>
        <v>1.17</v>
      </c>
      <c r="G158">
        <f>VLOOKUP(C158,away!$B$2:$E$405,4,FALSE)</f>
        <v>0.79</v>
      </c>
      <c r="H158">
        <f>VLOOKUP(A158,away!$A$2:$E$405,3,FALSE)</f>
        <v>1.09018036072144</v>
      </c>
      <c r="I158">
        <f>VLOOKUP(C158,away!$B$2:$E$405,3,FALSE)</f>
        <v>0.49</v>
      </c>
      <c r="J158">
        <f>VLOOKUP(B158,home!$B$2:$E$405,4,FALSE)</f>
        <v>0.66</v>
      </c>
      <c r="K158" s="3">
        <f t="shared" si="224"/>
        <v>1.1706565130260478</v>
      </c>
      <c r="L158" s="3">
        <f t="shared" si="225"/>
        <v>0.35256432865731374</v>
      </c>
      <c r="M158" s="5">
        <f t="shared" si="226"/>
        <v>0.21800858381210222</v>
      </c>
      <c r="N158" s="5">
        <f t="shared" si="227"/>
        <v>0.25521316853522252</v>
      </c>
      <c r="O158" s="5">
        <f t="shared" si="228"/>
        <v>7.6862049993245543E-2</v>
      </c>
      <c r="P158" s="5">
        <f t="shared" si="229"/>
        <v>8.9979059429126609E-2</v>
      </c>
      <c r="Q158" s="5">
        <f t="shared" si="230"/>
        <v>0.14938347897788634</v>
      </c>
      <c r="R158" s="5">
        <f t="shared" si="231"/>
        <v>1.354940852754675E-2</v>
      </c>
      <c r="S158" s="5">
        <f t="shared" si="232"/>
        <v>9.2843031615767631E-3</v>
      </c>
      <c r="T158" s="5">
        <f t="shared" si="233"/>
        <v>5.2667285978332437E-2</v>
      </c>
      <c r="U158" s="5">
        <f t="shared" si="234"/>
        <v>1.5861703340423278E-2</v>
      </c>
      <c r="V158" s="5">
        <f t="shared" si="235"/>
        <v>4.2576960927452563E-4</v>
      </c>
      <c r="W158" s="5">
        <f t="shared" si="236"/>
        <v>5.8292247534650746E-2</v>
      </c>
      <c r="X158" s="5">
        <f t="shared" si="237"/>
        <v>2.0551767117980096E-2</v>
      </c>
      <c r="Y158" s="5">
        <f t="shared" si="238"/>
        <v>3.6229099883360533E-3</v>
      </c>
      <c r="Z158" s="5">
        <f t="shared" si="239"/>
        <v>1.5923460404060671E-3</v>
      </c>
      <c r="AA158" s="5">
        <f t="shared" si="240"/>
        <v>1.8640902631926008E-3</v>
      </c>
      <c r="AB158" s="5">
        <f t="shared" si="241"/>
        <v>1.0911047037374289E-3</v>
      </c>
      <c r="AC158" s="5">
        <f t="shared" si="242"/>
        <v>1.0983039149804651E-5</v>
      </c>
      <c r="AD158" s="5">
        <f t="shared" si="243"/>
        <v>1.706004980884139E-2</v>
      </c>
      <c r="AE158" s="5">
        <f t="shared" si="244"/>
        <v>6.0147650077144992E-3</v>
      </c>
      <c r="AF158" s="5">
        <f t="shared" si="245"/>
        <v>1.0602957934881822E-3</v>
      </c>
      <c r="AG158" s="5">
        <f t="shared" si="246"/>
        <v>1.246074915364449E-4</v>
      </c>
      <c r="AH158" s="5">
        <f t="shared" si="247"/>
        <v>1.4035110318147423E-4</v>
      </c>
      <c r="AI158" s="5">
        <f t="shared" si="248"/>
        <v>1.6430293304978366E-4</v>
      </c>
      <c r="AJ158" s="5">
        <f t="shared" si="249"/>
        <v>9.6171149342005977E-5</v>
      </c>
      <c r="AK158" s="5">
        <f t="shared" si="250"/>
        <v>3.752779411413998E-5</v>
      </c>
      <c r="AL158" s="5">
        <f t="shared" si="251"/>
        <v>1.8132194890536002E-7</v>
      </c>
      <c r="AM158" s="5">
        <f t="shared" si="252"/>
        <v>3.9942916842537922E-3</v>
      </c>
      <c r="AN158" s="5">
        <f t="shared" si="253"/>
        <v>1.4082447661204294E-3</v>
      </c>
      <c r="AO158" s="5">
        <f t="shared" si="254"/>
        <v>2.4824843527621244E-4</v>
      </c>
      <c r="AP158" s="5">
        <f t="shared" si="255"/>
        <v>2.9174514307795478E-5</v>
      </c>
      <c r="AQ158" s="5">
        <f t="shared" si="256"/>
        <v>2.571473262707777E-6</v>
      </c>
      <c r="AR158" s="5">
        <f t="shared" si="257"/>
        <v>9.8965584938979705E-6</v>
      </c>
      <c r="AS158" s="5">
        <f t="shared" si="258"/>
        <v>1.1585470657424916E-5</v>
      </c>
      <c r="AT158" s="5">
        <f t="shared" si="259"/>
        <v>6.781303340793323E-6</v>
      </c>
      <c r="AU158" s="5">
        <f t="shared" si="260"/>
        <v>2.6461923075683319E-6</v>
      </c>
      <c r="AV158" s="5">
        <f t="shared" si="261"/>
        <v>7.7444556489357461E-7</v>
      </c>
      <c r="AW158" s="5">
        <f t="shared" si="262"/>
        <v>2.0788144784476031E-9</v>
      </c>
      <c r="AX158" s="5">
        <f t="shared" si="263"/>
        <v>7.793239291829134E-4</v>
      </c>
      <c r="AY158" s="5">
        <f t="shared" si="264"/>
        <v>2.747618178989538E-4</v>
      </c>
      <c r="AZ158" s="5">
        <f t="shared" si="265"/>
        <v>4.8435607934103862E-5</v>
      </c>
      <c r="BA158" s="5">
        <f t="shared" si="266"/>
        <v>5.6922225314653955E-6</v>
      </c>
      <c r="BB158" s="5">
        <f t="shared" si="267"/>
        <v>5.0171865384353312E-7</v>
      </c>
      <c r="BC158" s="5">
        <f t="shared" si="268"/>
        <v>3.5377620073439304E-8</v>
      </c>
      <c r="BD158" s="5">
        <f t="shared" si="269"/>
        <v>5.8152891690316162E-7</v>
      </c>
      <c r="BE158" s="5">
        <f t="shared" si="270"/>
        <v>6.8077061408566958E-7</v>
      </c>
      <c r="BF158" s="5">
        <f t="shared" si="271"/>
        <v>3.9847427662806566E-7</v>
      </c>
      <c r="BG158" s="5">
        <f t="shared" si="272"/>
        <v>1.5549216906932928E-7</v>
      </c>
      <c r="BH158" s="5">
        <f t="shared" si="273"/>
        <v>4.5506980111389483E-8</v>
      </c>
      <c r="BI158" s="5">
        <f t="shared" si="274"/>
        <v>1.0654608531108987E-8</v>
      </c>
      <c r="BJ158" s="8">
        <f t="shared" si="275"/>
        <v>0.57078185778103097</v>
      </c>
      <c r="BK158" s="8">
        <f t="shared" si="276"/>
        <v>0.31798364219107778</v>
      </c>
      <c r="BL158" s="8">
        <f t="shared" si="277"/>
        <v>0.10970026620576294</v>
      </c>
      <c r="BM158" s="8">
        <f t="shared" si="278"/>
        <v>0.19678760320406333</v>
      </c>
      <c r="BN158" s="8">
        <f t="shared" si="279"/>
        <v>0.80299574927513007</v>
      </c>
    </row>
    <row r="159" spans="1:66" x14ac:dyDescent="0.25">
      <c r="A159" t="s">
        <v>122</v>
      </c>
      <c r="B159" t="s">
        <v>124</v>
      </c>
      <c r="C159" t="s">
        <v>142</v>
      </c>
      <c r="D159" s="11">
        <v>44473</v>
      </c>
      <c r="E159">
        <f>VLOOKUP(A159,home!$A$2:$E$405,3,FALSE)</f>
        <v>1.26653306613226</v>
      </c>
      <c r="F159">
        <f>VLOOKUP(B159,home!$B$2:$E$405,3,FALSE)</f>
        <v>0.83</v>
      </c>
      <c r="G159">
        <f>VLOOKUP(C159,away!$B$2:$E$405,4,FALSE)</f>
        <v>0.98</v>
      </c>
      <c r="H159">
        <f>VLOOKUP(A159,away!$A$2:$E$405,3,FALSE)</f>
        <v>1.09018036072144</v>
      </c>
      <c r="I159">
        <f>VLOOKUP(C159,away!$B$2:$E$405,3,FALSE)</f>
        <v>0.86</v>
      </c>
      <c r="J159">
        <f>VLOOKUP(B159,home!$B$2:$E$405,4,FALSE)</f>
        <v>1.0900000000000001</v>
      </c>
      <c r="K159" s="3">
        <f t="shared" si="224"/>
        <v>1.0301979959919803</v>
      </c>
      <c r="L159" s="3">
        <f t="shared" si="225"/>
        <v>1.0219350701402778</v>
      </c>
      <c r="M159" s="5">
        <f t="shared" si="226"/>
        <v>0.12846059618684252</v>
      </c>
      <c r="N159" s="5">
        <f t="shared" si="227"/>
        <v>0.13233984875562022</v>
      </c>
      <c r="O159" s="5">
        <f t="shared" si="228"/>
        <v>0.13127838837446282</v>
      </c>
      <c r="P159" s="5">
        <f t="shared" si="229"/>
        <v>0.13524273262042849</v>
      </c>
      <c r="Q159" s="5">
        <f t="shared" si="230"/>
        <v>6.8168123488960827E-2</v>
      </c>
      <c r="R159" s="5">
        <f t="shared" si="231"/>
        <v>6.7078994515679641E-2</v>
      </c>
      <c r="S159" s="5">
        <f t="shared" si="232"/>
        <v>3.5595733768893453E-2</v>
      </c>
      <c r="T159" s="5">
        <f t="shared" si="233"/>
        <v>6.9663396059022303E-2</v>
      </c>
      <c r="U159" s="5">
        <f t="shared" si="234"/>
        <v>6.9104645723210206E-2</v>
      </c>
      <c r="V159" s="5">
        <f t="shared" si="235"/>
        <v>4.1638918836961114E-3</v>
      </c>
      <c r="W159" s="5">
        <f t="shared" si="236"/>
        <v>2.340888806962043E-2</v>
      </c>
      <c r="X159" s="5">
        <f t="shared" si="237"/>
        <v>2.3922363671333467E-2</v>
      </c>
      <c r="Y159" s="5">
        <f t="shared" si="238"/>
        <v>1.2223551198192699E-2</v>
      </c>
      <c r="Z159" s="5">
        <f t="shared" si="239"/>
        <v>2.2850125655106798E-2</v>
      </c>
      <c r="AA159" s="5">
        <f t="shared" si="240"/>
        <v>2.3540153658055962E-2</v>
      </c>
      <c r="AB159" s="5">
        <f t="shared" si="241"/>
        <v>1.2125509561936264E-2</v>
      </c>
      <c r="AC159" s="5">
        <f t="shared" si="242"/>
        <v>2.7398290477923036E-4</v>
      </c>
      <c r="AD159" s="5">
        <f t="shared" si="243"/>
        <v>6.0289473944308853E-3</v>
      </c>
      <c r="AE159" s="5">
        <f t="shared" si="244"/>
        <v>6.161192778399772E-3</v>
      </c>
      <c r="AF159" s="5">
        <f t="shared" si="245"/>
        <v>3.1481694870708716E-3</v>
      </c>
      <c r="AG159" s="5">
        <f t="shared" si="246"/>
        <v>1.0724082685277514E-3</v>
      </c>
      <c r="AH159" s="5">
        <f t="shared" si="247"/>
        <v>5.8378361910164317E-3</v>
      </c>
      <c r="AI159" s="5">
        <f t="shared" si="248"/>
        <v>6.0141271449145831E-3</v>
      </c>
      <c r="AJ159" s="5">
        <f t="shared" si="249"/>
        <v>3.0978708661659861E-3</v>
      </c>
      <c r="AK159" s="5">
        <f t="shared" si="250"/>
        <v>1.0638067860553797E-3</v>
      </c>
      <c r="AL159" s="5">
        <f t="shared" si="251"/>
        <v>1.1537918344931685E-5</v>
      </c>
      <c r="AM159" s="5">
        <f t="shared" si="252"/>
        <v>1.2422019047367543E-3</v>
      </c>
      <c r="AN159" s="5">
        <f t="shared" si="253"/>
        <v>1.2694496906455416E-3</v>
      </c>
      <c r="AO159" s="5">
        <f t="shared" si="254"/>
        <v>6.4864757932470282E-4</v>
      </c>
      <c r="AP159" s="5">
        <f t="shared" si="255"/>
        <v>2.2095856982450387E-4</v>
      </c>
      <c r="AQ159" s="5">
        <f t="shared" si="256"/>
        <v>5.6451327887924953E-5</v>
      </c>
      <c r="AR159" s="5">
        <f t="shared" si="257"/>
        <v>1.1931779074667661E-3</v>
      </c>
      <c r="AS159" s="5">
        <f t="shared" si="258"/>
        <v>1.2292094891341672E-3</v>
      </c>
      <c r="AT159" s="5">
        <f t="shared" si="259"/>
        <v>6.3316457618017223E-4</v>
      </c>
      <c r="AU159" s="5">
        <f t="shared" si="260"/>
        <v>2.1742829250464169E-4</v>
      </c>
      <c r="AV159" s="5">
        <f t="shared" si="261"/>
        <v>5.5998547802559982E-5</v>
      </c>
      <c r="AW159" s="5">
        <f t="shared" si="262"/>
        <v>3.3741855739741184E-7</v>
      </c>
      <c r="AX159" s="5">
        <f t="shared" si="263"/>
        <v>2.1328565214620408E-4</v>
      </c>
      <c r="AY159" s="5">
        <f t="shared" si="264"/>
        <v>2.1796408788594593E-4</v>
      </c>
      <c r="AZ159" s="5">
        <f t="shared" si="265"/>
        <v>1.1137257272089292E-4</v>
      </c>
      <c r="BA159" s="5">
        <f t="shared" si="266"/>
        <v>3.7938512638409636E-5</v>
      </c>
      <c r="BB159" s="5">
        <f t="shared" si="267"/>
        <v>9.6926741435377409E-6</v>
      </c>
      <c r="BC159" s="5">
        <f t="shared" si="268"/>
        <v>1.9810567261446206E-6</v>
      </c>
      <c r="BD159" s="5">
        <f t="shared" si="269"/>
        <v>2.0322505809281321E-4</v>
      </c>
      <c r="BE159" s="5">
        <f t="shared" si="270"/>
        <v>2.0936204758256996E-4</v>
      </c>
      <c r="BF159" s="5">
        <f t="shared" si="271"/>
        <v>1.0784218092817056E-4</v>
      </c>
      <c r="BG159" s="5">
        <f t="shared" si="272"/>
        <v>3.7032932891868627E-5</v>
      </c>
      <c r="BH159" s="5">
        <f t="shared" si="273"/>
        <v>9.5378133127271367E-6</v>
      </c>
      <c r="BI159" s="5">
        <f t="shared" si="274"/>
        <v>1.9651672321834262E-6</v>
      </c>
      <c r="BJ159" s="8">
        <f t="shared" si="275"/>
        <v>0.35016683279985966</v>
      </c>
      <c r="BK159" s="8">
        <f t="shared" si="276"/>
        <v>0.30396643937087064</v>
      </c>
      <c r="BL159" s="8">
        <f t="shared" si="277"/>
        <v>0.32303927683462597</v>
      </c>
      <c r="BM159" s="8">
        <f t="shared" si="278"/>
        <v>0.33723636404914004</v>
      </c>
      <c r="BN159" s="8">
        <f t="shared" si="279"/>
        <v>0.66256868394199453</v>
      </c>
    </row>
    <row r="160" spans="1:66" x14ac:dyDescent="0.25">
      <c r="A160" t="s">
        <v>122</v>
      </c>
      <c r="B160" t="s">
        <v>134</v>
      </c>
      <c r="C160" t="s">
        <v>128</v>
      </c>
      <c r="D160" s="11">
        <v>44473</v>
      </c>
      <c r="E160">
        <f>VLOOKUP(A160,home!$A$2:$E$405,3,FALSE)</f>
        <v>1.26653306613226</v>
      </c>
      <c r="F160">
        <f>VLOOKUP(B160,home!$B$2:$E$405,3,FALSE)</f>
        <v>0.49</v>
      </c>
      <c r="G160">
        <f>VLOOKUP(C160,away!$B$2:$E$405,4,FALSE)</f>
        <v>1.1299999999999999</v>
      </c>
      <c r="H160">
        <f>VLOOKUP(A160,away!$A$2:$E$405,3,FALSE)</f>
        <v>1.09018036072144</v>
      </c>
      <c r="I160">
        <f>VLOOKUP(C160,away!$B$2:$E$405,3,FALSE)</f>
        <v>0.86</v>
      </c>
      <c r="J160">
        <f>VLOOKUP(B160,home!$B$2:$E$405,4,FALSE)</f>
        <v>1.18</v>
      </c>
      <c r="K160" s="3">
        <f t="shared" si="224"/>
        <v>0.7012793587174323</v>
      </c>
      <c r="L160" s="3">
        <f t="shared" si="225"/>
        <v>1.1063150300601172</v>
      </c>
      <c r="M160" s="5">
        <f t="shared" si="226"/>
        <v>0.16404829894114542</v>
      </c>
      <c r="N160" s="5">
        <f t="shared" si="227"/>
        <v>0.1150436858801321</v>
      </c>
      <c r="O160" s="5">
        <f t="shared" si="228"/>
        <v>0.18148909877438438</v>
      </c>
      <c r="P160" s="5">
        <f t="shared" si="229"/>
        <v>0.12727455880270502</v>
      </c>
      <c r="Q160" s="5">
        <f t="shared" si="230"/>
        <v>4.0338881129254371E-2</v>
      </c>
      <c r="R160" s="5">
        <f t="shared" si="231"/>
        <v>0.10039205888308336</v>
      </c>
      <c r="S160" s="5">
        <f t="shared" si="232"/>
        <v>2.4686042804129848E-2</v>
      </c>
      <c r="T160" s="5">
        <f t="shared" si="233"/>
        <v>4.4627510489102545E-2</v>
      </c>
      <c r="U160" s="5">
        <f t="shared" si="234"/>
        <v>7.0402878673851407E-2</v>
      </c>
      <c r="V160" s="5">
        <f t="shared" si="235"/>
        <v>2.1280353453896985E-3</v>
      </c>
      <c r="W160" s="5">
        <f t="shared" si="236"/>
        <v>9.4296082299007468E-3</v>
      </c>
      <c r="X160" s="5">
        <f t="shared" si="237"/>
        <v>1.0432117312317772E-2</v>
      </c>
      <c r="Y160" s="5">
        <f t="shared" si="238"/>
        <v>5.7706040889837548E-3</v>
      </c>
      <c r="Z160" s="5">
        <f t="shared" si="239"/>
        <v>3.7021747880345124E-2</v>
      </c>
      <c r="AA160" s="5">
        <f t="shared" si="240"/>
        <v>2.596258761212689E-2</v>
      </c>
      <c r="AB160" s="5">
        <f t="shared" si="241"/>
        <v>9.1035133956387463E-3</v>
      </c>
      <c r="AC160" s="5">
        <f t="shared" si="242"/>
        <v>1.0318788789993988E-4</v>
      </c>
      <c r="AD160" s="5">
        <f t="shared" si="243"/>
        <v>1.6531974031053537E-3</v>
      </c>
      <c r="AE160" s="5">
        <f t="shared" si="244"/>
        <v>1.828957134711807E-3</v>
      </c>
      <c r="AF160" s="5">
        <f t="shared" si="245"/>
        <v>1.0117013837336796E-3</v>
      </c>
      <c r="AG160" s="5">
        <f t="shared" si="246"/>
        <v>3.7308681558572917E-4</v>
      </c>
      <c r="AH160" s="5">
        <f t="shared" si="247"/>
        <v>1.0239429029780527E-2</v>
      </c>
      <c r="AI160" s="5">
        <f t="shared" si="248"/>
        <v>7.1807002236371478E-3</v>
      </c>
      <c r="AJ160" s="5">
        <f t="shared" si="249"/>
        <v>2.5178384239871905E-3</v>
      </c>
      <c r="AK160" s="5">
        <f t="shared" si="250"/>
        <v>5.8856937177594916E-4</v>
      </c>
      <c r="AL160" s="5">
        <f t="shared" si="251"/>
        <v>3.2022746937374953E-6</v>
      </c>
      <c r="AM160" s="5">
        <f t="shared" si="252"/>
        <v>2.3187064293660948E-4</v>
      </c>
      <c r="AN160" s="5">
        <f t="shared" si="253"/>
        <v>2.5652197731047382E-4</v>
      </c>
      <c r="AO160" s="5">
        <f t="shared" si="254"/>
        <v>1.4189705951965883E-4</v>
      </c>
      <c r="AP160" s="5">
        <f t="shared" si="255"/>
        <v>5.2327616555977838E-5</v>
      </c>
      <c r="AQ160" s="5">
        <f t="shared" si="256"/>
        <v>1.4472707170775231E-5</v>
      </c>
      <c r="AR160" s="5">
        <f t="shared" si="257"/>
        <v>2.2656068469760165E-3</v>
      </c>
      <c r="AS160" s="5">
        <f t="shared" si="258"/>
        <v>1.5888233167531646E-3</v>
      </c>
      <c r="AT160" s="5">
        <f t="shared" si="259"/>
        <v>5.5710449834398142E-4</v>
      </c>
      <c r="AU160" s="5">
        <f t="shared" si="260"/>
        <v>1.3022862844575472E-4</v>
      </c>
      <c r="AV160" s="5">
        <f t="shared" si="261"/>
        <v>2.2831662260772401E-5</v>
      </c>
      <c r="AW160" s="5">
        <f t="shared" si="262"/>
        <v>6.9012212568758878E-8</v>
      </c>
      <c r="AX160" s="5">
        <f t="shared" si="263"/>
        <v>2.7101015963997363E-5</v>
      </c>
      <c r="AY160" s="5">
        <f t="shared" si="264"/>
        <v>2.9982261290869456E-5</v>
      </c>
      <c r="AZ160" s="5">
        <f t="shared" si="265"/>
        <v>1.6584913150639273E-5</v>
      </c>
      <c r="BA160" s="5">
        <f t="shared" si="266"/>
        <v>6.1160462302646374E-6</v>
      </c>
      <c r="BB160" s="5">
        <f t="shared" si="267"/>
        <v>1.6915684672710727E-6</v>
      </c>
      <c r="BC160" s="5">
        <f t="shared" si="268"/>
        <v>3.7428152394354865E-7</v>
      </c>
      <c r="BD160" s="5">
        <f t="shared" si="269"/>
        <v>4.1774581783611292E-4</v>
      </c>
      <c r="BE160" s="5">
        <f t="shared" si="270"/>
        <v>2.9295651923899856E-4</v>
      </c>
      <c r="BF160" s="5">
        <f t="shared" si="271"/>
        <v>1.0272217997200801E-4</v>
      </c>
      <c r="BG160" s="5">
        <f t="shared" si="272"/>
        <v>2.4012314832275481E-5</v>
      </c>
      <c r="BH160" s="5">
        <f t="shared" si="273"/>
        <v>4.2098351867248081E-6</v>
      </c>
      <c r="BI160" s="5">
        <f t="shared" si="274"/>
        <v>5.904541040104913E-7</v>
      </c>
      <c r="BJ160" s="8">
        <f t="shared" si="275"/>
        <v>0.23128828995694839</v>
      </c>
      <c r="BK160" s="8">
        <f t="shared" si="276"/>
        <v>0.31827330831725453</v>
      </c>
      <c r="BL160" s="8">
        <f t="shared" si="277"/>
        <v>0.41328350646221534</v>
      </c>
      <c r="BM160" s="8">
        <f t="shared" si="278"/>
        <v>0.2712503569569803</v>
      </c>
      <c r="BN160" s="8">
        <f t="shared" si="279"/>
        <v>0.72858658241070451</v>
      </c>
    </row>
    <row r="161" spans="1:66" x14ac:dyDescent="0.25">
      <c r="A161" t="s">
        <v>122</v>
      </c>
      <c r="B161" t="s">
        <v>143</v>
      </c>
      <c r="C161" t="s">
        <v>131</v>
      </c>
      <c r="D161" s="11">
        <v>44473</v>
      </c>
      <c r="E161">
        <f>VLOOKUP(A161,home!$A$2:$E$405,3,FALSE)</f>
        <v>1.26653306613226</v>
      </c>
      <c r="F161">
        <f>VLOOKUP(B161,home!$B$2:$E$405,3,FALSE)</f>
        <v>0.75</v>
      </c>
      <c r="G161">
        <f>VLOOKUP(C161,away!$B$2:$E$405,4,FALSE)</f>
        <v>0.9</v>
      </c>
      <c r="H161">
        <f>VLOOKUP(A161,away!$A$2:$E$405,3,FALSE)</f>
        <v>1.09018036072144</v>
      </c>
      <c r="I161">
        <f>VLOOKUP(C161,away!$B$2:$E$405,3,FALSE)</f>
        <v>0.94</v>
      </c>
      <c r="J161">
        <f>VLOOKUP(B161,home!$B$2:$E$405,4,FALSE)</f>
        <v>1</v>
      </c>
      <c r="K161" s="3">
        <f t="shared" si="224"/>
        <v>0.85490981963927548</v>
      </c>
      <c r="L161" s="3">
        <f t="shared" si="225"/>
        <v>1.0247695390781535</v>
      </c>
      <c r="M161" s="5">
        <f t="shared" si="226"/>
        <v>0.15263904028889771</v>
      </c>
      <c r="N161" s="5">
        <f t="shared" si="227"/>
        <v>0.13049261440329366</v>
      </c>
      <c r="O161" s="5">
        <f t="shared" si="228"/>
        <v>0.15641983896218542</v>
      </c>
      <c r="P161" s="5">
        <f t="shared" si="229"/>
        <v>0.13372485631516642</v>
      </c>
      <c r="Q161" s="5">
        <f t="shared" si="230"/>
        <v>5.5779708721888636E-2</v>
      </c>
      <c r="R161" s="5">
        <f t="shared" si="231"/>
        <v>8.0147143137978868E-2</v>
      </c>
      <c r="S161" s="5">
        <f t="shared" si="232"/>
        <v>2.9288603300089977E-2</v>
      </c>
      <c r="T161" s="5">
        <f t="shared" si="233"/>
        <v>5.7161346396843477E-2</v>
      </c>
      <c r="U161" s="5">
        <f t="shared" si="234"/>
        <v>6.8518579684692701E-2</v>
      </c>
      <c r="V161" s="5">
        <f t="shared" si="235"/>
        <v>2.8510357657178399E-3</v>
      </c>
      <c r="W161" s="5">
        <f t="shared" si="236"/>
        <v>1.5895540240987049E-2</v>
      </c>
      <c r="X161" s="5">
        <f t="shared" si="237"/>
        <v>1.6289265446154538E-2</v>
      </c>
      <c r="Y161" s="5">
        <f t="shared" si="238"/>
        <v>8.3463715215887392E-3</v>
      </c>
      <c r="Z161" s="5">
        <f t="shared" si="239"/>
        <v>2.7377450310645802E-2</v>
      </c>
      <c r="AA161" s="5">
        <f t="shared" si="240"/>
        <v>2.3405251107257427E-2</v>
      </c>
      <c r="AB161" s="5">
        <f t="shared" si="241"/>
        <v>1.0004689501358698E-2</v>
      </c>
      <c r="AC161" s="5">
        <f t="shared" si="242"/>
        <v>1.5610945084823313E-4</v>
      </c>
      <c r="AD161" s="5">
        <f t="shared" si="243"/>
        <v>3.3973133601227705E-3</v>
      </c>
      <c r="AE161" s="5">
        <f t="shared" si="244"/>
        <v>3.4814632461570641E-3</v>
      </c>
      <c r="AF161" s="5">
        <f t="shared" si="245"/>
        <v>1.7838487430409532E-3</v>
      </c>
      <c r="AG161" s="5">
        <f t="shared" si="246"/>
        <v>6.0934461806374043E-4</v>
      </c>
      <c r="AH161" s="5">
        <f t="shared" si="247"/>
        <v>7.0138942839938845E-3</v>
      </c>
      <c r="AI161" s="5">
        <f t="shared" si="248"/>
        <v>5.9962470972981571E-3</v>
      </c>
      <c r="AJ161" s="5">
        <f t="shared" si="249"/>
        <v>2.5631252622318476E-3</v>
      </c>
      <c r="AK161" s="5">
        <f t="shared" si="250"/>
        <v>7.3041365188250009E-4</v>
      </c>
      <c r="AL161" s="5">
        <f t="shared" si="251"/>
        <v>5.4706093132159028E-6</v>
      </c>
      <c r="AM161" s="5">
        <f t="shared" si="252"/>
        <v>5.8087931039213188E-4</v>
      </c>
      <c r="AN161" s="5">
        <f t="shared" si="253"/>
        <v>5.9526742317058063E-4</v>
      </c>
      <c r="AO161" s="5">
        <f t="shared" si="254"/>
        <v>3.0500596143537799E-4</v>
      </c>
      <c r="AP161" s="5">
        <f t="shared" si="255"/>
        <v>1.0418693950540713E-4</v>
      </c>
      <c r="AQ161" s="5">
        <f t="shared" si="256"/>
        <v>2.6691900493729875E-5</v>
      </c>
      <c r="AR161" s="5">
        <f t="shared" si="257"/>
        <v>1.4375250425102623E-3</v>
      </c>
      <c r="AS161" s="5">
        <f t="shared" si="258"/>
        <v>1.2289542748193901E-3</v>
      </c>
      <c r="AT161" s="5">
        <f t="shared" si="259"/>
        <v>5.2532253871538062E-4</v>
      </c>
      <c r="AU161" s="5">
        <f t="shared" si="260"/>
        <v>1.4970113227520416E-4</v>
      </c>
      <c r="AV161" s="5">
        <f t="shared" si="261"/>
        <v>3.1995241998297521E-5</v>
      </c>
      <c r="AW161" s="5">
        <f t="shared" si="262"/>
        <v>1.3313115900784275E-7</v>
      </c>
      <c r="AX161" s="5">
        <f t="shared" si="263"/>
        <v>8.2766571079920671E-5</v>
      </c>
      <c r="AY161" s="5">
        <f t="shared" si="264"/>
        <v>8.4816660896649523E-5</v>
      </c>
      <c r="AZ161" s="5">
        <f t="shared" si="265"/>
        <v>4.3458765246603785E-5</v>
      </c>
      <c r="BA161" s="5">
        <f t="shared" si="266"/>
        <v>1.4845072943555948E-5</v>
      </c>
      <c r="BB161" s="5">
        <f t="shared" si="267"/>
        <v>3.8031946394873476E-6</v>
      </c>
      <c r="BC161" s="5">
        <f t="shared" si="268"/>
        <v>7.7947960354639102E-7</v>
      </c>
      <c r="BD161" s="5">
        <f t="shared" si="269"/>
        <v>2.4552197920442399E-4</v>
      </c>
      <c r="BE161" s="5">
        <f t="shared" si="270"/>
        <v>2.0989915095913201E-4</v>
      </c>
      <c r="BF161" s="5">
        <f t="shared" si="271"/>
        <v>8.9722422644454298E-5</v>
      </c>
      <c r="BG161" s="5">
        <f t="shared" si="272"/>
        <v>2.5568193386856428E-5</v>
      </c>
      <c r="BH161" s="5">
        <f t="shared" si="273"/>
        <v>5.4646248992148854E-6</v>
      </c>
      <c r="BI161" s="5">
        <f t="shared" si="274"/>
        <v>9.3435229739681849E-7</v>
      </c>
      <c r="BJ161" s="8">
        <f t="shared" si="275"/>
        <v>0.29507931797754761</v>
      </c>
      <c r="BK161" s="8">
        <f t="shared" si="276"/>
        <v>0.31874993239093002</v>
      </c>
      <c r="BL161" s="8">
        <f t="shared" si="277"/>
        <v>0.35874979164258958</v>
      </c>
      <c r="BM161" s="8">
        <f t="shared" si="278"/>
        <v>0.29066860696256458</v>
      </c>
      <c r="BN161" s="8">
        <f t="shared" si="279"/>
        <v>0.70920320182941077</v>
      </c>
    </row>
    <row r="162" spans="1:66" x14ac:dyDescent="0.25">
      <c r="A162" t="s">
        <v>145</v>
      </c>
      <c r="B162" t="s">
        <v>349</v>
      </c>
      <c r="C162" t="s">
        <v>388</v>
      </c>
      <c r="D162" s="11">
        <v>44473</v>
      </c>
      <c r="E162">
        <f>VLOOKUP(A162,home!$A$2:$E$405,3,FALSE)</f>
        <v>1.41534391534392</v>
      </c>
      <c r="F162">
        <f>VLOOKUP(B162,home!$B$2:$E$405,3,FALSE)</f>
        <v>0.75</v>
      </c>
      <c r="G162">
        <f>VLOOKUP(C162,away!$B$2:$E$405,4,FALSE)</f>
        <v>0.79</v>
      </c>
      <c r="H162">
        <f>VLOOKUP(A162,away!$A$2:$E$405,3,FALSE)</f>
        <v>1.2063492063492101</v>
      </c>
      <c r="I162">
        <f>VLOOKUP(C162,away!$B$2:$E$405,3,FALSE)</f>
        <v>0.96</v>
      </c>
      <c r="J162">
        <f>VLOOKUP(B162,home!$B$2:$E$405,4,FALSE)</f>
        <v>1.04</v>
      </c>
      <c r="K162" s="3">
        <f t="shared" si="224"/>
        <v>0.83859126984127264</v>
      </c>
      <c r="L162" s="3">
        <f t="shared" si="225"/>
        <v>1.2044190476190513</v>
      </c>
      <c r="M162" s="5">
        <f t="shared" si="226"/>
        <v>0.12963787174980074</v>
      </c>
      <c r="N162" s="5">
        <f t="shared" si="227"/>
        <v>0.10871318749018542</v>
      </c>
      <c r="O162" s="5">
        <f t="shared" si="228"/>
        <v>0.1561383220282557</v>
      </c>
      <c r="P162" s="5">
        <f t="shared" si="229"/>
        <v>0.13093623374056049</v>
      </c>
      <c r="Q162" s="5">
        <f t="shared" si="230"/>
        <v>4.5582964972943479E-2</v>
      </c>
      <c r="R162" s="5">
        <f t="shared" si="231"/>
        <v>9.4027984557054259E-2</v>
      </c>
      <c r="S162" s="5">
        <f t="shared" si="232"/>
        <v>3.3061899803575434E-2</v>
      </c>
      <c r="T162" s="5">
        <f t="shared" si="233"/>
        <v>5.4900991260365149E-2</v>
      </c>
      <c r="U162" s="5">
        <f t="shared" si="234"/>
        <v>7.8851046970315683E-2</v>
      </c>
      <c r="V162" s="5">
        <f t="shared" si="235"/>
        <v>3.7103360667996919E-3</v>
      </c>
      <c r="W162" s="5">
        <f t="shared" si="236"/>
        <v>1.2741825493263643E-2</v>
      </c>
      <c r="X162" s="5">
        <f t="shared" si="237"/>
        <v>1.5346497325524745E-2</v>
      </c>
      <c r="Y162" s="5">
        <f t="shared" si="238"/>
        <v>9.2418068465484164E-3</v>
      </c>
      <c r="Z162" s="5">
        <f t="shared" si="239"/>
        <v>3.7749698536582062E-2</v>
      </c>
      <c r="AA162" s="5">
        <f t="shared" si="240"/>
        <v>3.1656567631917577E-2</v>
      </c>
      <c r="AB162" s="5">
        <f t="shared" si="241"/>
        <v>1.3273460624632945E-2</v>
      </c>
      <c r="AC162" s="5">
        <f t="shared" si="242"/>
        <v>2.3421851189256307E-4</v>
      </c>
      <c r="AD162" s="5">
        <f t="shared" si="243"/>
        <v>2.6712959051229642E-3</v>
      </c>
      <c r="AE162" s="5">
        <f t="shared" si="244"/>
        <v>3.217359669956872E-3</v>
      </c>
      <c r="AF162" s="5">
        <f t="shared" si="245"/>
        <v>1.9375246347687009E-3</v>
      </c>
      <c r="AG162" s="5">
        <f t="shared" si="246"/>
        <v>7.7786385844885654E-4</v>
      </c>
      <c r="AH162" s="5">
        <f t="shared" si="247"/>
        <v>1.1366613989834115E-2</v>
      </c>
      <c r="AI162" s="5">
        <f t="shared" si="248"/>
        <v>9.531943259530563E-3</v>
      </c>
      <c r="AJ162" s="5">
        <f t="shared" si="249"/>
        <v>3.9967022010323474E-3</v>
      </c>
      <c r="AK162" s="5">
        <f t="shared" si="250"/>
        <v>1.1171998579803755E-3</v>
      </c>
      <c r="AL162" s="5">
        <f t="shared" si="251"/>
        <v>9.4625712087341535E-6</v>
      </c>
      <c r="AM162" s="5">
        <f t="shared" si="252"/>
        <v>4.4802508503977184E-4</v>
      </c>
      <c r="AN162" s="5">
        <f t="shared" si="253"/>
        <v>5.3960994623304637E-4</v>
      </c>
      <c r="AO162" s="5">
        <f t="shared" si="254"/>
        <v>3.2495824876388669E-4</v>
      </c>
      <c r="AP162" s="5">
        <f t="shared" si="255"/>
        <v>1.3046196816405176E-4</v>
      </c>
      <c r="AQ162" s="5">
        <f t="shared" si="256"/>
        <v>3.9282719861663552E-5</v>
      </c>
      <c r="AR162" s="5">
        <f t="shared" si="257"/>
        <v>2.7380332792578755E-3</v>
      </c>
      <c r="AS162" s="5">
        <f t="shared" si="258"/>
        <v>2.2960908045205255E-3</v>
      </c>
      <c r="AT162" s="5">
        <f t="shared" si="259"/>
        <v>9.6274085171686838E-4</v>
      </c>
      <c r="AU162" s="5">
        <f t="shared" si="260"/>
        <v>2.6911535778977237E-4</v>
      </c>
      <c r="AV162" s="5">
        <f t="shared" si="261"/>
        <v>5.6419447405678399E-5</v>
      </c>
      <c r="AW162" s="5">
        <f t="shared" si="262"/>
        <v>2.6548171346032142E-7</v>
      </c>
      <c r="AX162" s="5">
        <f t="shared" si="263"/>
        <v>6.2618320830707706E-5</v>
      </c>
      <c r="AY162" s="5">
        <f t="shared" si="264"/>
        <v>7.5418698338425161E-5</v>
      </c>
      <c r="AZ162" s="5">
        <f t="shared" si="265"/>
        <v>4.5417858412717287E-5</v>
      </c>
      <c r="BA162" s="5">
        <f t="shared" si="266"/>
        <v>1.8234044591447297E-5</v>
      </c>
      <c r="BB162" s="5">
        <f t="shared" si="267"/>
        <v>5.4903576552685673E-6</v>
      </c>
      <c r="BC162" s="5">
        <f t="shared" si="268"/>
        <v>1.3225382676493059E-6</v>
      </c>
      <c r="BD162" s="5">
        <f t="shared" si="269"/>
        <v>5.4962323909217364E-4</v>
      </c>
      <c r="BE162" s="5">
        <f t="shared" si="270"/>
        <v>4.6090925000457923E-4</v>
      </c>
      <c r="BF162" s="5">
        <f t="shared" si="271"/>
        <v>1.9325723662146435E-4</v>
      </c>
      <c r="BG162" s="5">
        <f t="shared" si="272"/>
        <v>5.4021277154803038E-5</v>
      </c>
      <c r="BH162" s="5">
        <f t="shared" si="273"/>
        <v>1.13254428519234E-5</v>
      </c>
      <c r="BI162" s="5">
        <f t="shared" si="274"/>
        <v>1.8994835005418424E-6</v>
      </c>
      <c r="BJ162" s="8">
        <f t="shared" si="275"/>
        <v>0.25682215724328689</v>
      </c>
      <c r="BK162" s="8">
        <f t="shared" si="276"/>
        <v>0.29766544114217602</v>
      </c>
      <c r="BL162" s="8">
        <f t="shared" si="277"/>
        <v>0.40755327679046988</v>
      </c>
      <c r="BM162" s="8">
        <f t="shared" si="278"/>
        <v>0.33467885595708968</v>
      </c>
      <c r="BN162" s="8">
        <f t="shared" si="279"/>
        <v>0.66503656453880011</v>
      </c>
    </row>
    <row r="163" spans="1:66" x14ac:dyDescent="0.25">
      <c r="A163" t="s">
        <v>145</v>
      </c>
      <c r="B163" t="s">
        <v>357</v>
      </c>
      <c r="C163" t="s">
        <v>432</v>
      </c>
      <c r="D163" s="11">
        <v>44473</v>
      </c>
      <c r="E163">
        <f>VLOOKUP(A163,home!$A$2:$E$405,3,FALSE)</f>
        <v>1.41534391534392</v>
      </c>
      <c r="F163">
        <f>VLOOKUP(B163,home!$B$2:$E$405,3,FALSE)</f>
        <v>0.79</v>
      </c>
      <c r="G163">
        <f>VLOOKUP(C163,away!$B$2:$E$405,4,FALSE)</f>
        <v>1.66</v>
      </c>
      <c r="H163">
        <f>VLOOKUP(A163,away!$A$2:$E$405,3,FALSE)</f>
        <v>1.2063492063492101</v>
      </c>
      <c r="I163">
        <f>VLOOKUP(C163,away!$B$2:$E$405,3,FALSE)</f>
        <v>0.54</v>
      </c>
      <c r="J163">
        <f>VLOOKUP(B163,home!$B$2:$E$405,4,FALSE)</f>
        <v>0.88</v>
      </c>
      <c r="K163" s="3">
        <f t="shared" si="224"/>
        <v>1.8560820105820166</v>
      </c>
      <c r="L163" s="3">
        <f t="shared" si="225"/>
        <v>0.57325714285714469</v>
      </c>
      <c r="M163" s="5">
        <f t="shared" si="226"/>
        <v>8.809503064828958E-2</v>
      </c>
      <c r="N163" s="5">
        <f t="shared" si="227"/>
        <v>0.16351160160796172</v>
      </c>
      <c r="O163" s="5">
        <f t="shared" si="228"/>
        <v>5.0501105569351078E-2</v>
      </c>
      <c r="P163" s="5">
        <f t="shared" si="229"/>
        <v>9.3734193561775828E-2</v>
      </c>
      <c r="Q163" s="5">
        <f t="shared" si="230"/>
        <v>0.15174547113299566</v>
      </c>
      <c r="R163" s="5">
        <f t="shared" si="231"/>
        <v>1.4475059744906619E-2</v>
      </c>
      <c r="S163" s="5">
        <f t="shared" si="232"/>
        <v>2.4933583023979137E-2</v>
      </c>
      <c r="T163" s="5">
        <f t="shared" si="233"/>
        <v>8.6989175223212409E-2</v>
      </c>
      <c r="U163" s="5">
        <f t="shared" si="234"/>
        <v>2.6866897994621091E-2</v>
      </c>
      <c r="V163" s="5">
        <f t="shared" si="235"/>
        <v>2.9477375866586346E-3</v>
      </c>
      <c r="W163" s="5">
        <f t="shared" si="236"/>
        <v>9.388401305241531E-2</v>
      </c>
      <c r="X163" s="5">
        <f t="shared" si="237"/>
        <v>5.3819681082390478E-2</v>
      </c>
      <c r="Y163" s="5">
        <f t="shared" si="238"/>
        <v>1.5426258303386944E-2</v>
      </c>
      <c r="Z163" s="5">
        <f t="shared" si="239"/>
        <v>2.7659771306838793E-3</v>
      </c>
      <c r="AA163" s="5">
        <f t="shared" si="240"/>
        <v>5.1338803939436125E-3</v>
      </c>
      <c r="AB163" s="5">
        <f t="shared" si="241"/>
        <v>4.7644515218392284E-3</v>
      </c>
      <c r="AC163" s="5">
        <f t="shared" si="242"/>
        <v>1.9602681011337143E-4</v>
      </c>
      <c r="AD163" s="5">
        <f t="shared" si="243"/>
        <v>4.3564106926958827E-2</v>
      </c>
      <c r="AE163" s="5">
        <f t="shared" si="244"/>
        <v>2.4973435468071559E-2</v>
      </c>
      <c r="AF163" s="5">
        <f t="shared" si="245"/>
        <v>7.1581001318769917E-3</v>
      </c>
      <c r="AG163" s="5">
        <f t="shared" si="246"/>
        <v>1.367810676628385E-3</v>
      </c>
      <c r="AH163" s="5">
        <f t="shared" si="247"/>
        <v>3.9640403678601086E-4</v>
      </c>
      <c r="AI163" s="5">
        <f t="shared" si="248"/>
        <v>7.3575840160060681E-4</v>
      </c>
      <c r="AJ163" s="5">
        <f t="shared" si="249"/>
        <v>6.8281396667273263E-4</v>
      </c>
      <c r="AK163" s="5">
        <f t="shared" si="250"/>
        <v>4.2245290670513586E-4</v>
      </c>
      <c r="AL163" s="5">
        <f t="shared" si="251"/>
        <v>8.3429972506949774E-6</v>
      </c>
      <c r="AM163" s="5">
        <f t="shared" si="252"/>
        <v>1.6171711034839942E-2</v>
      </c>
      <c r="AN163" s="5">
        <f t="shared" si="253"/>
        <v>9.2705488629437026E-3</v>
      </c>
      <c r="AO163" s="5">
        <f t="shared" si="254"/>
        <v>2.6572041769443292E-3</v>
      </c>
      <c r="AP163" s="5">
        <f t="shared" si="255"/>
        <v>5.0775375815439235E-4</v>
      </c>
      <c r="AQ163" s="5">
        <f t="shared" si="256"/>
        <v>7.2768367168641132E-5</v>
      </c>
      <c r="AR163" s="5">
        <f t="shared" si="257"/>
        <v>4.5448289108997439E-5</v>
      </c>
      <c r="AS163" s="5">
        <f t="shared" si="258"/>
        <v>8.4355751826940739E-5</v>
      </c>
      <c r="AT163" s="5">
        <f t="shared" si="259"/>
        <v>7.8285596727552909E-5</v>
      </c>
      <c r="AU163" s="5">
        <f t="shared" si="260"/>
        <v>4.8434829257896445E-5</v>
      </c>
      <c r="AV163" s="5">
        <f t="shared" si="261"/>
        <v>2.2474753817798281E-5</v>
      </c>
      <c r="AW163" s="5">
        <f t="shared" si="262"/>
        <v>2.4658476238264342E-7</v>
      </c>
      <c r="AX163" s="5">
        <f t="shared" si="263"/>
        <v>5.0026703220161853E-3</v>
      </c>
      <c r="AY163" s="5">
        <f t="shared" si="264"/>
        <v>2.8678164954552303E-3</v>
      </c>
      <c r="AZ163" s="5">
        <f t="shared" si="265"/>
        <v>8.2199814521162744E-4</v>
      </c>
      <c r="BA163" s="5">
        <f t="shared" si="266"/>
        <v>1.5707210271929663E-4</v>
      </c>
      <c r="BB163" s="5">
        <f t="shared" si="267"/>
        <v>2.2510676206856981E-5</v>
      </c>
      <c r="BC163" s="5">
        <f t="shared" si="268"/>
        <v>2.5808811852250291E-6</v>
      </c>
      <c r="BD163" s="5">
        <f t="shared" si="269"/>
        <v>4.3422593937282233E-6</v>
      </c>
      <c r="BE163" s="5">
        <f t="shared" si="270"/>
        <v>8.0595895459797295E-6</v>
      </c>
      <c r="BF163" s="5">
        <f t="shared" si="271"/>
        <v>7.4796295844839303E-6</v>
      </c>
      <c r="BG163" s="5">
        <f t="shared" si="272"/>
        <v>4.6276019725258884E-6</v>
      </c>
      <c r="BH163" s="5">
        <f t="shared" si="273"/>
        <v>2.1473021933347893E-6</v>
      </c>
      <c r="BI163" s="5">
        <f t="shared" si="274"/>
        <v>7.9711379446640209E-7</v>
      </c>
      <c r="BJ163" s="8">
        <f t="shared" si="275"/>
        <v>0.67999428842874354</v>
      </c>
      <c r="BK163" s="8">
        <f t="shared" si="276"/>
        <v>0.2127827311235225</v>
      </c>
      <c r="BL163" s="8">
        <f t="shared" si="277"/>
        <v>0.10428527725364982</v>
      </c>
      <c r="BM163" s="8">
        <f t="shared" si="278"/>
        <v>0.43489824176062658</v>
      </c>
      <c r="BN163" s="8">
        <f t="shared" si="279"/>
        <v>0.56206246226528045</v>
      </c>
    </row>
    <row r="164" spans="1:66" x14ac:dyDescent="0.25">
      <c r="A164" t="s">
        <v>145</v>
      </c>
      <c r="B164" t="s">
        <v>360</v>
      </c>
      <c r="C164" t="s">
        <v>371</v>
      </c>
      <c r="D164" s="11">
        <v>44473</v>
      </c>
      <c r="E164">
        <f>VLOOKUP(A164,home!$A$2:$E$405,3,FALSE)</f>
        <v>1.41534391534392</v>
      </c>
      <c r="F164">
        <f>VLOOKUP(B164,home!$B$2:$E$405,3,FALSE)</f>
        <v>1.1499999999999999</v>
      </c>
      <c r="G164">
        <f>VLOOKUP(C164,away!$B$2:$E$405,4,FALSE)</f>
        <v>0.96</v>
      </c>
      <c r="H164">
        <f>VLOOKUP(A164,away!$A$2:$E$405,3,FALSE)</f>
        <v>1.2063492063492101</v>
      </c>
      <c r="I164">
        <f>VLOOKUP(C164,away!$B$2:$E$405,3,FALSE)</f>
        <v>0.62</v>
      </c>
      <c r="J164">
        <f>VLOOKUP(B164,home!$B$2:$E$405,4,FALSE)</f>
        <v>1.18</v>
      </c>
      <c r="K164" s="3">
        <f t="shared" si="224"/>
        <v>1.5625396825396876</v>
      </c>
      <c r="L164" s="3">
        <f t="shared" si="225"/>
        <v>0.88256507936508199</v>
      </c>
      <c r="M164" s="5">
        <f t="shared" si="226"/>
        <v>8.6717049782541036E-2</v>
      </c>
      <c r="N164" s="5">
        <f t="shared" si="227"/>
        <v>0.13549883143798996</v>
      </c>
      <c r="O164" s="5">
        <f t="shared" si="228"/>
        <v>7.6533439923634095E-2</v>
      </c>
      <c r="P164" s="5">
        <f t="shared" si="229"/>
        <v>0.11958653692194547</v>
      </c>
      <c r="Q164" s="5">
        <f t="shared" si="230"/>
        <v>0.10586115052980774</v>
      </c>
      <c r="R164" s="5">
        <f t="shared" si="231"/>
        <v>3.3772870740142423E-2</v>
      </c>
      <c r="S164" s="5">
        <f t="shared" si="232"/>
        <v>4.1228742931309542E-2</v>
      </c>
      <c r="T164" s="5">
        <f t="shared" si="233"/>
        <v>9.3429354719018656E-2</v>
      </c>
      <c r="U164" s="5">
        <f t="shared" si="234"/>
        <v>5.2771450724756051E-2</v>
      </c>
      <c r="V164" s="5">
        <f t="shared" si="235"/>
        <v>6.3173564050031956E-3</v>
      </c>
      <c r="W164" s="5">
        <f t="shared" si="236"/>
        <v>5.5137416180710642E-2</v>
      </c>
      <c r="X164" s="5">
        <f t="shared" si="237"/>
        <v>4.8662358087514443E-2</v>
      </c>
      <c r="Y164" s="5">
        <f t="shared" si="238"/>
        <v>2.1473848963799606E-2</v>
      </c>
      <c r="Z164" s="5">
        <f t="shared" si="239"/>
        <v>9.9355854483868192E-3</v>
      </c>
      <c r="AA164" s="5">
        <f t="shared" si="240"/>
        <v>1.5524746532368282E-2</v>
      </c>
      <c r="AB164" s="5">
        <f t="shared" si="241"/>
        <v>1.2129016259097925E-2</v>
      </c>
      <c r="AC164" s="5">
        <f t="shared" si="242"/>
        <v>5.4449411683636965E-4</v>
      </c>
      <c r="AD164" s="5">
        <f t="shared" si="243"/>
        <v>2.1538600193766549E-2</v>
      </c>
      <c r="AE164" s="5">
        <f t="shared" si="244"/>
        <v>1.9009216389424346E-2</v>
      </c>
      <c r="AF164" s="5">
        <f t="shared" si="245"/>
        <v>8.3884352857001559E-3</v>
      </c>
      <c r="AG164" s="5">
        <f t="shared" si="246"/>
        <v>2.4677800178909376E-3</v>
      </c>
      <c r="AH164" s="5">
        <f t="shared" si="247"/>
        <v>2.1922001899485166E-3</v>
      </c>
      <c r="AI164" s="5">
        <f t="shared" si="248"/>
        <v>3.4253997888655978E-3</v>
      </c>
      <c r="AJ164" s="5">
        <f t="shared" si="249"/>
        <v>2.6761615493327822E-3</v>
      </c>
      <c r="AK164" s="5">
        <f t="shared" si="250"/>
        <v>1.3938695392397885E-3</v>
      </c>
      <c r="AL164" s="5">
        <f t="shared" si="251"/>
        <v>3.0035231120117825E-5</v>
      </c>
      <c r="AM164" s="5">
        <f t="shared" si="252"/>
        <v>6.7309835018234416E-3</v>
      </c>
      <c r="AN164" s="5">
        <f t="shared" si="253"/>
        <v>5.9405309884918624E-3</v>
      </c>
      <c r="AO164" s="5">
        <f t="shared" si="254"/>
        <v>2.6214526016645244E-3</v>
      </c>
      <c r="AP164" s="5">
        <f t="shared" si="255"/>
        <v>7.7120084114661741E-4</v>
      </c>
      <c r="AQ164" s="5">
        <f t="shared" si="256"/>
        <v>1.7015873289324556E-4</v>
      </c>
      <c r="AR164" s="5">
        <f t="shared" si="257"/>
        <v>3.8695186692521219E-4</v>
      </c>
      <c r="AS164" s="5">
        <f t="shared" si="258"/>
        <v>6.0462764730346056E-4</v>
      </c>
      <c r="AT164" s="5">
        <f t="shared" si="259"/>
        <v>4.7237734603613378E-4</v>
      </c>
      <c r="AU164" s="5">
        <f t="shared" si="260"/>
        <v>2.4603611610474695E-4</v>
      </c>
      <c r="AV164" s="5">
        <f t="shared" si="261"/>
        <v>9.6110298687902211E-5</v>
      </c>
      <c r="AW164" s="5">
        <f t="shared" si="262"/>
        <v>1.1505520554468233E-6</v>
      </c>
      <c r="AX164" s="5">
        <f t="shared" si="263"/>
        <v>1.7529048040198466E-3</v>
      </c>
      <c r="AY164" s="5">
        <f t="shared" si="264"/>
        <v>1.5470525674792092E-3</v>
      </c>
      <c r="AZ164" s="5">
        <f t="shared" si="265"/>
        <v>6.8268728599962098E-4</v>
      </c>
      <c r="BA164" s="5">
        <f t="shared" si="266"/>
        <v>2.0083865291659601E-4</v>
      </c>
      <c r="BB164" s="5">
        <f t="shared" si="267"/>
        <v>4.4313295412727924E-5</v>
      </c>
      <c r="BC164" s="5">
        <f t="shared" si="268"/>
        <v>7.821873416572511E-6</v>
      </c>
      <c r="BD164" s="5">
        <f t="shared" si="269"/>
        <v>5.6918367523886066E-5</v>
      </c>
      <c r="BE164" s="5">
        <f t="shared" si="270"/>
        <v>8.8937207921450205E-5</v>
      </c>
      <c r="BF164" s="5">
        <f t="shared" si="271"/>
        <v>6.9483958315774499E-5</v>
      </c>
      <c r="BG164" s="5">
        <f t="shared" si="272"/>
        <v>3.6190480722777067E-5</v>
      </c>
      <c r="BH164" s="5">
        <f t="shared" si="273"/>
        <v>1.4137265564881684E-5</v>
      </c>
      <c r="BI164" s="5">
        <f t="shared" si="274"/>
        <v>4.4180076895458925E-6</v>
      </c>
      <c r="BJ164" s="8">
        <f t="shared" si="275"/>
        <v>0.5319369369508874</v>
      </c>
      <c r="BK164" s="8">
        <f t="shared" si="276"/>
        <v>0.25597126795623498</v>
      </c>
      <c r="BL164" s="8">
        <f t="shared" si="277"/>
        <v>0.20249534381018125</v>
      </c>
      <c r="BM164" s="8">
        <f t="shared" si="278"/>
        <v>0.44082335281420576</v>
      </c>
      <c r="BN164" s="8">
        <f t="shared" si="279"/>
        <v>0.55796987933606079</v>
      </c>
    </row>
    <row r="165" spans="1:66" x14ac:dyDescent="0.25">
      <c r="A165" t="s">
        <v>145</v>
      </c>
      <c r="B165" t="s">
        <v>391</v>
      </c>
      <c r="C165" t="s">
        <v>366</v>
      </c>
      <c r="D165" s="11">
        <v>44473</v>
      </c>
      <c r="E165">
        <f>VLOOKUP(A165,home!$A$2:$E$405,3,FALSE)</f>
        <v>1.41534391534392</v>
      </c>
      <c r="F165">
        <f>VLOOKUP(B165,home!$B$2:$E$405,3,FALSE)</f>
        <v>1.04</v>
      </c>
      <c r="G165">
        <f>VLOOKUP(C165,away!$B$2:$E$405,4,FALSE)</f>
        <v>0.79</v>
      </c>
      <c r="H165">
        <f>VLOOKUP(A165,away!$A$2:$E$405,3,FALSE)</f>
        <v>1.2063492063492101</v>
      </c>
      <c r="I165">
        <f>VLOOKUP(C165,away!$B$2:$E$405,3,FALSE)</f>
        <v>0.84</v>
      </c>
      <c r="J165">
        <f>VLOOKUP(B165,home!$B$2:$E$405,4,FALSE)</f>
        <v>1.32</v>
      </c>
      <c r="K165" s="3">
        <f t="shared" ref="K165:K228" si="280">E165*F165*G165</f>
        <v>1.1628465608465648</v>
      </c>
      <c r="L165" s="3">
        <f t="shared" ref="L165:L228" si="281">H165*I165*J165</f>
        <v>1.3376000000000039</v>
      </c>
      <c r="M165" s="5">
        <f t="shared" ref="M165:M228" si="282">_xlfn.POISSON.DIST(0,K165,FALSE) * _xlfn.POISSON.DIST(0,L165,FALSE)</f>
        <v>8.2048350860759803E-2</v>
      </c>
      <c r="N165" s="5">
        <f t="shared" ref="N165:N228" si="283">_xlfn.POISSON.DIST(1,K165,FALSE) * _xlfn.POISSON.DIST(0,L165,FALSE)</f>
        <v>9.5409642621566801E-2</v>
      </c>
      <c r="O165" s="5">
        <f t="shared" ref="O165:O228" si="284">_xlfn.POISSON.DIST(0,K165,FALSE) * _xlfn.POISSON.DIST(1,L165,FALSE)</f>
        <v>0.10974787411135263</v>
      </c>
      <c r="P165" s="5">
        <f t="shared" ref="P165:P228" si="285">_xlfn.POISSON.DIST(1,K165,FALSE) * _xlfn.POISSON.DIST(1,L165,FALSE)</f>
        <v>0.12761993797060814</v>
      </c>
      <c r="Q165" s="5">
        <f t="shared" ref="Q165:Q228" si="286">_xlfn.POISSON.DIST(2,K165,FALSE) * _xlfn.POISSON.DIST(0,L165,FALSE)</f>
        <v>5.5473387397044417E-2</v>
      </c>
      <c r="R165" s="5">
        <f t="shared" ref="R165:R228" si="287">_xlfn.POISSON.DIST(0,K165,FALSE) * _xlfn.POISSON.DIST(2,L165,FALSE)</f>
        <v>7.3399378205672855E-2</v>
      </c>
      <c r="S165" s="5">
        <f t="shared" ref="S165:S228" si="288">_xlfn.POISSON.DIST(2,K165,FALSE) * _xlfn.POISSON.DIST(2,L165,FALSE)</f>
        <v>4.9625764554553579E-2</v>
      </c>
      <c r="T165" s="5">
        <f t="shared" ref="T165:T228" si="289">_xlfn.POISSON.DIST(2,K165,FALSE) * _xlfn.POISSON.DIST(1,L165,FALSE)</f>
        <v>7.4201202982286829E-2</v>
      </c>
      <c r="U165" s="5">
        <f t="shared" ref="U165:U228" si="290">_xlfn.POISSON.DIST(1,K165,FALSE) * _xlfn.POISSON.DIST(2,L165,FALSE)</f>
        <v>8.5352214514742966E-2</v>
      </c>
      <c r="V165" s="5">
        <f t="shared" ref="V165:V228" si="291">_xlfn.POISSON.DIST(3,K165,FALSE) * _xlfn.POISSON.DIST(3,L165,FALSE)</f>
        <v>8.5765648178514654E-3</v>
      </c>
      <c r="W165" s="5">
        <f t="shared" ref="W165:W228" si="292">_xlfn.POISSON.DIST(3,K165,FALSE) * _xlfn.POISSON.DIST(0,L165,FALSE)</f>
        <v>2.1502345917720749E-2</v>
      </c>
      <c r="X165" s="5">
        <f t="shared" ref="X165:X228" si="293">_xlfn.POISSON.DIST(3,K165,FALSE) * _xlfn.POISSON.DIST(1,L165,FALSE)</f>
        <v>2.876153789954336E-2</v>
      </c>
      <c r="Y165" s="5">
        <f t="shared" ref="Y165:Y228" si="294">_xlfn.POISSON.DIST(3,K165,FALSE) * _xlfn.POISSON.DIST(2,L165,FALSE)</f>
        <v>1.9235716547214655E-2</v>
      </c>
      <c r="Z165" s="5">
        <f t="shared" ref="Z165:Z228" si="295">_xlfn.POISSON.DIST(0,K165,FALSE) * _xlfn.POISSON.DIST(3,L165,FALSE)</f>
        <v>3.2726336095969429E-2</v>
      </c>
      <c r="AA165" s="5">
        <f t="shared" ref="AA165:AA228" si="296">_xlfn.POISSON.DIST(1,K165,FALSE) * _xlfn.POISSON.DIST(3,L165,FALSE)</f>
        <v>3.8055707378306838E-2</v>
      </c>
      <c r="AB165" s="5">
        <f t="shared" ref="AB165:AB228" si="297">_xlfn.POISSON.DIST(2,K165,FALSE) * _xlfn.POISSON.DIST(3,L165,FALSE)</f>
        <v>2.2126474222723683E-2</v>
      </c>
      <c r="AC165" s="5">
        <f t="shared" ref="AC165:AC228" si="298">_xlfn.POISSON.DIST(4,K165,FALSE) * _xlfn.POISSON.DIST(4,L165,FALSE)</f>
        <v>8.3376193623363915E-4</v>
      </c>
      <c r="AD165" s="5">
        <f t="shared" ref="AD165:AD228" si="299">_xlfn.POISSON.DIST(4,K165,FALSE) * _xlfn.POISSON.DIST(0,L165,FALSE)</f>
        <v>6.2509822501386871E-3</v>
      </c>
      <c r="AE165" s="5">
        <f t="shared" ref="AE165:AE228" si="300">_xlfn.POISSON.DIST(4,K165,FALSE) * _xlfn.POISSON.DIST(1,L165,FALSE)</f>
        <v>8.3613138577855323E-3</v>
      </c>
      <c r="AF165" s="5">
        <f t="shared" ref="AF165:AF228" si="301">_xlfn.POISSON.DIST(4,K165,FALSE) * _xlfn.POISSON.DIST(2,L165,FALSE)</f>
        <v>5.5920467080869804E-3</v>
      </c>
      <c r="AG165" s="5">
        <f t="shared" ref="AG165:AG228" si="302">_xlfn.POISSON.DIST(4,K165,FALSE) * _xlfn.POISSON.DIST(3,L165,FALSE)</f>
        <v>2.4933072255790556E-3</v>
      </c>
      <c r="AH165" s="5">
        <f t="shared" ref="AH165:AH228" si="303">_xlfn.POISSON.DIST(0,K165,FALSE) * _xlfn.POISSON.DIST(4,L165,FALSE)</f>
        <v>1.0943686790492216E-2</v>
      </c>
      <c r="AI165" s="5">
        <f t="shared" ref="AI165:AI228" si="304">_xlfn.POISSON.DIST(1,K165,FALSE) * _xlfn.POISSON.DIST(4,L165,FALSE)</f>
        <v>1.2725828547305851E-2</v>
      </c>
      <c r="AJ165" s="5">
        <f t="shared" ref="AJ165:AJ228" si="305">_xlfn.POISSON.DIST(2,K165,FALSE) * _xlfn.POISSON.DIST(4,L165,FALSE)</f>
        <v>7.3990929800788257E-3</v>
      </c>
      <c r="AK165" s="5">
        <f t="shared" ref="AK165:AK228" si="306">_xlfn.POISSON.DIST(3,K165,FALSE) * _xlfn.POISSON.DIST(4,L165,FALSE)</f>
        <v>2.8680032750895402E-3</v>
      </c>
      <c r="AL165" s="5">
        <f t="shared" ref="AL165:AL228" si="307">_xlfn.POISSON.DIST(5,K165,FALSE) * _xlfn.POISSON.DIST(5,L165,FALSE)</f>
        <v>5.1874118354902815E-5</v>
      </c>
      <c r="AM165" s="5">
        <f t="shared" ref="AM165:AM228" si="308">_xlfn.POISSON.DIST(5,K165,FALSE) * _xlfn.POISSON.DIST(0,L165,FALSE)</f>
        <v>1.4537866422973387E-3</v>
      </c>
      <c r="AN165" s="5">
        <f t="shared" ref="AN165:AN228" si="309">_xlfn.POISSON.DIST(5,K165,FALSE) * _xlfn.POISSON.DIST(1,L165,FALSE)</f>
        <v>1.9445850127369259E-3</v>
      </c>
      <c r="AO165" s="5">
        <f t="shared" ref="AO165:AO228" si="310">_xlfn.POISSON.DIST(5,K165,FALSE) * _xlfn.POISSON.DIST(2,L165,FALSE)</f>
        <v>1.3005384565184599E-3</v>
      </c>
      <c r="AP165" s="5">
        <f t="shared" ref="AP165:AP228" si="311">_xlfn.POISSON.DIST(5,K165,FALSE) * _xlfn.POISSON.DIST(3,L165,FALSE)</f>
        <v>5.7986674647969897E-4</v>
      </c>
      <c r="AQ165" s="5">
        <f t="shared" ref="AQ165:AQ228" si="312">_xlfn.POISSON.DIST(5,K165,FALSE) * _xlfn.POISSON.DIST(4,L165,FALSE)</f>
        <v>1.9390744002281202E-4</v>
      </c>
      <c r="AR165" s="5">
        <f t="shared" ref="AR165:AR228" si="313">_xlfn.POISSON.DIST(0,K165,FALSE) * _xlfn.POISSON.DIST(5,L165,FALSE)</f>
        <v>2.9276550901924858E-3</v>
      </c>
      <c r="AS165" s="5">
        <f t="shared" ref="AS165:AS228" si="314">_xlfn.POISSON.DIST(1,K165,FALSE) * _xlfn.POISSON.DIST(5,L165,FALSE)</f>
        <v>3.4044136529752709E-3</v>
      </c>
      <c r="AT165" s="5">
        <f t="shared" ref="AT165:AT228" si="315">_xlfn.POISSON.DIST(2,K165,FALSE) * _xlfn.POISSON.DIST(5,L165,FALSE)</f>
        <v>1.9794053540306933E-3</v>
      </c>
      <c r="AU165" s="5">
        <f t="shared" ref="AU165:AU228" si="316">_xlfn.POISSON.DIST(3,K165,FALSE) * _xlfn.POISSON.DIST(5,L165,FALSE)</f>
        <v>7.6724823615195595E-4</v>
      </c>
      <c r="AV165" s="5">
        <f t="shared" ref="AV165:AV228" si="317">_xlfn.POISSON.DIST(4,K165,FALSE) * _xlfn.POISSON.DIST(5,L165,FALSE)</f>
        <v>2.2304799318122377E-4</v>
      </c>
      <c r="AW165" s="5">
        <f t="shared" ref="AW165:AW228" si="318">_xlfn.POISSON.DIST(6,K165,FALSE) * _xlfn.POISSON.DIST(6,L165,FALSE)</f>
        <v>2.241284050901836E-6</v>
      </c>
      <c r="AX165" s="5">
        <f t="shared" ref="AX165:AX228" si="319">_xlfn.POISSON.DIST(6,K165,FALSE) * _xlfn.POISSON.DIST(0,L165,FALSE)</f>
        <v>2.8175513286668902E-4</v>
      </c>
      <c r="AY165" s="5">
        <f t="shared" ref="AY165:AY228" si="320">_xlfn.POISSON.DIST(6,K165,FALSE) * _xlfn.POISSON.DIST(1,L165,FALSE)</f>
        <v>3.7687566572248434E-4</v>
      </c>
      <c r="AZ165" s="5">
        <f t="shared" ref="AZ165:AZ228" si="321">_xlfn.POISSON.DIST(6,K165,FALSE) * _xlfn.POISSON.DIST(2,L165,FALSE)</f>
        <v>2.5205444523519825E-4</v>
      </c>
      <c r="BA165" s="5">
        <f t="shared" ref="BA165:BA228" si="322">_xlfn.POISSON.DIST(6,K165,FALSE) * _xlfn.POISSON.DIST(3,L165,FALSE)</f>
        <v>1.1238267531553404E-4</v>
      </c>
      <c r="BB165" s="5">
        <f t="shared" ref="BB165:BB228" si="323">_xlfn.POISSON.DIST(6,K165,FALSE) * _xlfn.POISSON.DIST(4,L165,FALSE)</f>
        <v>3.7580766625514721E-5</v>
      </c>
      <c r="BC165" s="5">
        <f t="shared" ref="BC165:BC228" si="324">_xlfn.POISSON.DIST(6,K165,FALSE) * _xlfn.POISSON.DIST(5,L165,FALSE)</f>
        <v>1.0053606687657726E-5</v>
      </c>
      <c r="BD165" s="5">
        <f t="shared" ref="BD165:BD228" si="325">_xlfn.POISSON.DIST(0,K165,FALSE) * _xlfn.POISSON.DIST(6,L165,FALSE)</f>
        <v>6.5267190810691352E-4</v>
      </c>
      <c r="BE165" s="5">
        <f t="shared" ref="BE165:BE228" si="326">_xlfn.POISSON.DIST(1,K165,FALSE) * _xlfn.POISSON.DIST(6,L165,FALSE)</f>
        <v>7.5895728370328937E-4</v>
      </c>
      <c r="BF165" s="5">
        <f t="shared" ref="BF165:BF228" si="327">_xlfn.POISSON.DIST(2,K165,FALSE) * _xlfn.POISSON.DIST(6,L165,FALSE)</f>
        <v>4.4127543359191051E-4</v>
      </c>
      <c r="BG165" s="5">
        <f t="shared" ref="BG165:BG228" si="328">_xlfn.POISSON.DIST(3,K165,FALSE) * _xlfn.POISSON.DIST(6,L165,FALSE)</f>
        <v>1.7104520677947658E-4</v>
      </c>
      <c r="BH165" s="5">
        <f t="shared" ref="BH165:BH228" si="329">_xlfn.POISSON.DIST(4,K165,FALSE) * _xlfn.POISSON.DIST(6,L165,FALSE)</f>
        <v>4.9724832613200967E-5</v>
      </c>
      <c r="BI165" s="5">
        <f t="shared" ref="BI165:BI228" si="330">_xlfn.POISSON.DIST(5,K165,FALSE) * _xlfn.POISSON.DIST(6,L165,FALSE)</f>
        <v>1.156447011858637E-5</v>
      </c>
      <c r="BJ165" s="8">
        <f t="shared" ref="BJ165:BJ228" si="331">SUM(N165,Q165,T165,W165,X165,Y165,AD165,AE165,AF165,AG165,AM165,AN165,AO165,AP165,AQ165,AX165,AY165,AZ165,BA165,BB165,BC165)</f>
        <v>0.32382486999747545</v>
      </c>
      <c r="BK165" s="8">
        <f t="shared" ref="BK165:BK228" si="332">SUM(M165,P165,S165,V165,AC165,AL165,AY165)</f>
        <v>0.269133129924084</v>
      </c>
      <c r="BL165" s="8">
        <f t="shared" ref="BL165:BL228" si="333">SUM(O165,R165,U165,AA165,AB165,AH165,AI165,AJ165,AK165,AR165,AS165,AT165,AU165,AV165,BD165,BE165,BF165,BG165,BH165,BI165)</f>
        <v>0.37400526948721036</v>
      </c>
      <c r="BM165" s="8">
        <f t="shared" ref="BM165:BM228" si="334">SUM(S165:BI165)</f>
        <v>0.45561639995606296</v>
      </c>
      <c r="BN165" s="8">
        <f t="shared" ref="BN165:BN228" si="335">SUM(M165:R165)</f>
        <v>0.54369857116700471</v>
      </c>
    </row>
    <row r="166" spans="1:66" x14ac:dyDescent="0.25">
      <c r="A166" t="s">
        <v>145</v>
      </c>
      <c r="B166" t="s">
        <v>146</v>
      </c>
      <c r="C166" t="s">
        <v>355</v>
      </c>
      <c r="D166" s="11">
        <v>44473</v>
      </c>
      <c r="E166">
        <f>VLOOKUP(A166,home!$A$2:$E$405,3,FALSE)</f>
        <v>1.41534391534392</v>
      </c>
      <c r="F166">
        <f>VLOOKUP(B166,home!$B$2:$E$405,3,FALSE)</f>
        <v>1.18</v>
      </c>
      <c r="G166">
        <f>VLOOKUP(C166,away!$B$2:$E$405,4,FALSE)</f>
        <v>2.0299999999999998</v>
      </c>
      <c r="H166">
        <f>VLOOKUP(A166,away!$A$2:$E$405,3,FALSE)</f>
        <v>1.2063492063492101</v>
      </c>
      <c r="I166">
        <f>VLOOKUP(C166,away!$B$2:$E$405,3,FALSE)</f>
        <v>0.71</v>
      </c>
      <c r="J166">
        <f>VLOOKUP(B166,home!$B$2:$E$405,4,FALSE)</f>
        <v>1.1599999999999999</v>
      </c>
      <c r="K166" s="3">
        <f t="shared" si="280"/>
        <v>3.3903148148148254</v>
      </c>
      <c r="L166" s="3">
        <f t="shared" si="281"/>
        <v>0.99354920634920929</v>
      </c>
      <c r="M166" s="5">
        <f t="shared" si="282"/>
        <v>1.2477053755888073E-2</v>
      </c>
      <c r="N166" s="5">
        <f t="shared" si="283"/>
        <v>4.2301140193828302E-2</v>
      </c>
      <c r="O166" s="5">
        <f t="shared" si="284"/>
        <v>1.2396566856739014E-2</v>
      </c>
      <c r="P166" s="5">
        <f t="shared" si="285"/>
        <v>4.2028264267244743E-2</v>
      </c>
      <c r="Q166" s="5">
        <f t="shared" si="286"/>
        <v>7.1707091141347504E-2</v>
      </c>
      <c r="R166" s="5">
        <f t="shared" si="287"/>
        <v>6.1582995809839787E-3</v>
      </c>
      <c r="S166" s="5">
        <f t="shared" si="288"/>
        <v>3.5392469886646669E-2</v>
      </c>
      <c r="T166" s="5">
        <f t="shared" si="289"/>
        <v>7.1244523493096221E-2</v>
      </c>
      <c r="U166" s="5">
        <f t="shared" si="290"/>
        <v>2.0878574303477917E-2</v>
      </c>
      <c r="V166" s="5">
        <f t="shared" si="291"/>
        <v>1.3246397093495871E-2</v>
      </c>
      <c r="W166" s="5">
        <f t="shared" si="292"/>
        <v>8.1036537807929104E-2</v>
      </c>
      <c r="X166" s="5">
        <f t="shared" si="293"/>
        <v>8.0513787824355643E-2</v>
      </c>
      <c r="Y166" s="5">
        <f t="shared" si="294"/>
        <v>3.9997204996528583E-2</v>
      </c>
      <c r="Z166" s="5">
        <f t="shared" si="295"/>
        <v>2.0395245537157673E-3</v>
      </c>
      <c r="AA166" s="5">
        <f t="shared" si="296"/>
        <v>6.9146303096411623E-3</v>
      </c>
      <c r="AB166" s="5">
        <f t="shared" si="297"/>
        <v>1.1721386788872031E-2</v>
      </c>
      <c r="AC166" s="5">
        <f t="shared" si="298"/>
        <v>2.7887346670862831E-3</v>
      </c>
      <c r="AD166" s="5">
        <f t="shared" si="299"/>
        <v>6.868484366788094E-2</v>
      </c>
      <c r="AE166" s="5">
        <f t="shared" si="300"/>
        <v>6.8241771914442612E-2</v>
      </c>
      <c r="AF166" s="5">
        <f t="shared" si="301"/>
        <v>3.3900779162729107E-2</v>
      </c>
      <c r="AG166" s="5">
        <f t="shared" si="302"/>
        <v>1.1227364077249774E-2</v>
      </c>
      <c r="AH166" s="5">
        <f t="shared" si="303"/>
        <v>5.0659200041850642E-4</v>
      </c>
      <c r="AI166" s="5">
        <f t="shared" si="304"/>
        <v>1.7175063640855407E-3</v>
      </c>
      <c r="AJ166" s="5">
        <f t="shared" si="305"/>
        <v>2.911443635348978E-3</v>
      </c>
      <c r="AK166" s="5">
        <f t="shared" si="306"/>
        <v>3.2902368298073233E-3</v>
      </c>
      <c r="AL166" s="5">
        <f t="shared" si="307"/>
        <v>3.7574792848582014E-4</v>
      </c>
      <c r="AM166" s="5">
        <f t="shared" si="308"/>
        <v>4.6572648608091391E-2</v>
      </c>
      <c r="AN166" s="5">
        <f t="shared" si="309"/>
        <v>4.627221806214981E-2</v>
      </c>
      <c r="AO166" s="5">
        <f t="shared" si="310"/>
        <v>2.2986862765833241E-2</v>
      </c>
      <c r="AP166" s="5">
        <f t="shared" si="311"/>
        <v>7.6128597524839367E-3</v>
      </c>
      <c r="AQ166" s="5">
        <f t="shared" si="312"/>
        <v>1.8909376912820629E-3</v>
      </c>
      <c r="AR166" s="5">
        <f t="shared" si="313"/>
        <v>1.0066481599173311E-4</v>
      </c>
      <c r="AS166" s="5">
        <f t="shared" si="314"/>
        <v>3.4128541698738113E-4</v>
      </c>
      <c r="AT166" s="5">
        <f t="shared" si="315"/>
        <v>5.7853250264628699E-4</v>
      </c>
      <c r="AU166" s="5">
        <f t="shared" si="316"/>
        <v>6.5380243819120108E-4</v>
      </c>
      <c r="AV166" s="5">
        <f t="shared" si="317"/>
        <v>5.541490230404209E-4</v>
      </c>
      <c r="AW166" s="5">
        <f t="shared" si="318"/>
        <v>3.515794661776037E-5</v>
      </c>
      <c r="AX166" s="5">
        <f t="shared" si="319"/>
        <v>2.6315990090196216E-2</v>
      </c>
      <c r="AY166" s="5">
        <f t="shared" si="320"/>
        <v>2.6146231068408105E-2</v>
      </c>
      <c r="AZ166" s="5">
        <f t="shared" si="321"/>
        <v>1.2988783563519951E-2</v>
      </c>
      <c r="BA166" s="5">
        <f t="shared" si="322"/>
        <v>4.3016652003256351E-3</v>
      </c>
      <c r="BB166" s="5">
        <f t="shared" si="323"/>
        <v>1.0684790114408866E-3</v>
      </c>
      <c r="BC166" s="5">
        <f t="shared" si="324"/>
        <v>2.1231729476357621E-4</v>
      </c>
      <c r="BD166" s="5">
        <f t="shared" si="325"/>
        <v>1.6669241339312598E-5</v>
      </c>
      <c r="BE166" s="5">
        <f t="shared" si="326"/>
        <v>5.6513975864395225E-5</v>
      </c>
      <c r="BF166" s="5">
        <f t="shared" si="327"/>
        <v>9.5800084808573329E-5</v>
      </c>
      <c r="BG166" s="5">
        <f t="shared" si="328"/>
        <v>1.082641489290076E-4</v>
      </c>
      <c r="BH166" s="5">
        <f t="shared" si="329"/>
        <v>9.1762387006833271E-5</v>
      </c>
      <c r="BI166" s="5">
        <f t="shared" si="330"/>
        <v>6.2220676022407647E-5</v>
      </c>
      <c r="BJ166" s="8">
        <f t="shared" si="331"/>
        <v>0.76522403738788258</v>
      </c>
      <c r="BK166" s="8">
        <f t="shared" si="332"/>
        <v>0.13245489866725557</v>
      </c>
      <c r="BL166" s="8">
        <f t="shared" si="333"/>
        <v>6.9154901380202E-2</v>
      </c>
      <c r="BM166" s="8">
        <f t="shared" si="334"/>
        <v>0.75569387307123415</v>
      </c>
      <c r="BN166" s="8">
        <f t="shared" si="335"/>
        <v>0.18706841579603165</v>
      </c>
    </row>
    <row r="167" spans="1:66" x14ac:dyDescent="0.25">
      <c r="A167" t="s">
        <v>145</v>
      </c>
      <c r="B167" t="s">
        <v>427</v>
      </c>
      <c r="C167" t="s">
        <v>433</v>
      </c>
      <c r="D167" s="11">
        <v>44473</v>
      </c>
      <c r="E167">
        <f>VLOOKUP(A167,home!$A$2:$E$405,3,FALSE)</f>
        <v>1.41534391534392</v>
      </c>
      <c r="F167">
        <f>VLOOKUP(B167,home!$B$2:$E$405,3,FALSE)</f>
        <v>1.1200000000000001</v>
      </c>
      <c r="G167">
        <f>VLOOKUP(C167,away!$B$2:$E$405,4,FALSE)</f>
        <v>1.04</v>
      </c>
      <c r="H167">
        <f>VLOOKUP(A167,away!$A$2:$E$405,3,FALSE)</f>
        <v>1.2063492063492101</v>
      </c>
      <c r="I167">
        <f>VLOOKUP(C167,away!$B$2:$E$405,3,FALSE)</f>
        <v>0.66</v>
      </c>
      <c r="J167">
        <f>VLOOKUP(B167,home!$B$2:$E$405,4,FALSE)</f>
        <v>0.68</v>
      </c>
      <c r="K167" s="3">
        <f t="shared" si="280"/>
        <v>1.6485925925925982</v>
      </c>
      <c r="L167" s="3">
        <f t="shared" si="281"/>
        <v>0.54140952380952556</v>
      </c>
      <c r="M167" s="5">
        <f t="shared" si="282"/>
        <v>0.11191651175673507</v>
      </c>
      <c r="N167" s="5">
        <f t="shared" si="283"/>
        <v>0.18450473227095587</v>
      </c>
      <c r="O167" s="5">
        <f t="shared" si="284"/>
        <v>6.0592665336637097E-2</v>
      </c>
      <c r="P167" s="5">
        <f t="shared" si="285"/>
        <v>9.9892619239422206E-2</v>
      </c>
      <c r="Q167" s="5">
        <f t="shared" si="286"/>
        <v>0.15208656746008919</v>
      </c>
      <c r="R167" s="5">
        <f t="shared" si="287"/>
        <v>1.6402723043129317E-2</v>
      </c>
      <c r="S167" s="5">
        <f t="shared" si="288"/>
        <v>2.2290132219725128E-2</v>
      </c>
      <c r="T167" s="5">
        <f t="shared" si="289"/>
        <v>8.2341116066392162E-2</v>
      </c>
      <c r="U167" s="5">
        <f t="shared" si="290"/>
        <v>2.7041407707250914E-2</v>
      </c>
      <c r="V167" s="5">
        <f t="shared" si="291"/>
        <v>2.2105959519590859E-3</v>
      </c>
      <c r="W167" s="5">
        <f t="shared" si="292"/>
        <v>8.357626284917917E-2</v>
      </c>
      <c r="X167" s="5">
        <f t="shared" si="293"/>
        <v>4.5248984670953833E-2</v>
      </c>
      <c r="Y167" s="5">
        <f t="shared" si="294"/>
        <v>1.2249115621782818E-2</v>
      </c>
      <c r="Z167" s="5">
        <f t="shared" si="295"/>
        <v>2.9601968239867256E-3</v>
      </c>
      <c r="AA167" s="5">
        <f t="shared" si="296"/>
        <v>4.8801585566406519E-3</v>
      </c>
      <c r="AB167" s="5">
        <f t="shared" si="297"/>
        <v>4.022696623577582E-3</v>
      </c>
      <c r="AC167" s="5">
        <f t="shared" si="298"/>
        <v>1.2331861059588473E-4</v>
      </c>
      <c r="AD167" s="5">
        <f t="shared" si="299"/>
        <v>3.4445801962432195E-2</v>
      </c>
      <c r="AE167" s="5">
        <f t="shared" si="300"/>
        <v>1.8649285237717635E-2</v>
      </c>
      <c r="AF167" s="5">
        <f t="shared" si="301"/>
        <v>5.0484503199703596E-3</v>
      </c>
      <c r="AG167" s="5">
        <f t="shared" si="302"/>
        <v>9.1109302790373322E-4</v>
      </c>
      <c r="AH167" s="5">
        <f t="shared" si="303"/>
        <v>4.0066968821428068E-4</v>
      </c>
      <c r="AI167" s="5">
        <f t="shared" si="304"/>
        <v>6.6054108006644897E-4</v>
      </c>
      <c r="AJ167" s="5">
        <f t="shared" si="305"/>
        <v>5.4448156585033109E-4</v>
      </c>
      <c r="AK167" s="5">
        <f t="shared" si="306"/>
        <v>2.9920942542135828E-4</v>
      </c>
      <c r="AL167" s="5">
        <f t="shared" si="307"/>
        <v>4.4027887645981644E-6</v>
      </c>
      <c r="AM167" s="5">
        <f t="shared" si="308"/>
        <v>1.1357418792235457E-2</v>
      </c>
      <c r="AN167" s="5">
        <f t="shared" si="309"/>
        <v>6.1490147000095551E-3</v>
      </c>
      <c r="AO167" s="5">
        <f t="shared" si="310"/>
        <v>1.6645675603149728E-3</v>
      </c>
      <c r="AP167" s="5">
        <f t="shared" si="311"/>
        <v>3.0040424339297108E-4</v>
      </c>
      <c r="AQ167" s="5">
        <f t="shared" si="312"/>
        <v>4.0660429591437314E-5</v>
      </c>
      <c r="AR167" s="5">
        <f t="shared" si="313"/>
        <v>4.338527702020096E-5</v>
      </c>
      <c r="AS167" s="5">
        <f t="shared" si="314"/>
        <v>7.1524646323081184E-5</v>
      </c>
      <c r="AT167" s="5">
        <f t="shared" si="315"/>
        <v>5.8957501058018533E-5</v>
      </c>
      <c r="AU167" s="5">
        <f t="shared" si="316"/>
        <v>3.239896650733987E-5</v>
      </c>
      <c r="AV167" s="5">
        <f t="shared" si="317"/>
        <v>1.3353174047914053E-5</v>
      </c>
      <c r="AW167" s="5">
        <f t="shared" si="318"/>
        <v>1.0916026567732566E-7</v>
      </c>
      <c r="AX167" s="5">
        <f t="shared" si="319"/>
        <v>3.1206260819752248E-3</v>
      </c>
      <c r="AY167" s="5">
        <f t="shared" si="320"/>
        <v>1.6895366810297918E-3</v>
      </c>
      <c r="AZ167" s="5">
        <f t="shared" si="321"/>
        <v>4.5736562496753296E-4</v>
      </c>
      <c r="BA167" s="5">
        <f t="shared" si="322"/>
        <v>8.2540701740172704E-5</v>
      </c>
      <c r="BB167" s="5">
        <f t="shared" si="323"/>
        <v>1.1172080506012742E-5</v>
      </c>
      <c r="BC167" s="5">
        <f t="shared" si="324"/>
        <v>1.2097341573444086E-6</v>
      </c>
      <c r="BD167" s="5">
        <f t="shared" si="325"/>
        <v>3.9148670286418932E-6</v>
      </c>
      <c r="BE167" s="5">
        <f t="shared" si="326"/>
        <v>6.4540207844040199E-6</v>
      </c>
      <c r="BF167" s="5">
        <f t="shared" si="327"/>
        <v>5.3200254288035694E-6</v>
      </c>
      <c r="BG167" s="5">
        <f t="shared" si="328"/>
        <v>2.9235181714432748E-6</v>
      </c>
      <c r="BH167" s="5">
        <f t="shared" si="329"/>
        <v>1.2049226004378105E-6</v>
      </c>
      <c r="BI167" s="5">
        <f t="shared" si="330"/>
        <v>3.9728529474583692E-7</v>
      </c>
      <c r="BJ167" s="8">
        <f t="shared" si="331"/>
        <v>0.64393592611729733</v>
      </c>
      <c r="BK167" s="8">
        <f t="shared" si="332"/>
        <v>0.23812711724823174</v>
      </c>
      <c r="BL167" s="8">
        <f t="shared" si="333"/>
        <v>0.11508438723105298</v>
      </c>
      <c r="BM167" s="8">
        <f t="shared" si="334"/>
        <v>0.37302238079283606</v>
      </c>
      <c r="BN167" s="8">
        <f t="shared" si="335"/>
        <v>0.62539581910696873</v>
      </c>
    </row>
    <row r="168" spans="1:66" x14ac:dyDescent="0.25">
      <c r="A168" t="s">
        <v>145</v>
      </c>
      <c r="B168" t="s">
        <v>148</v>
      </c>
      <c r="C168" t="s">
        <v>423</v>
      </c>
      <c r="D168" s="11">
        <v>44473</v>
      </c>
      <c r="E168">
        <f>VLOOKUP(A168,home!$A$2:$E$405,3,FALSE)</f>
        <v>1.41534391534392</v>
      </c>
      <c r="F168">
        <f>VLOOKUP(B168,home!$B$2:$E$405,3,FALSE)</f>
        <v>1.04</v>
      </c>
      <c r="G168">
        <f>VLOOKUP(C168,away!$B$2:$E$405,4,FALSE)</f>
        <v>0.66</v>
      </c>
      <c r="H168">
        <f>VLOOKUP(A168,away!$A$2:$E$405,3,FALSE)</f>
        <v>1.2063492063492101</v>
      </c>
      <c r="I168">
        <f>VLOOKUP(C168,away!$B$2:$E$405,3,FALSE)</f>
        <v>1.21</v>
      </c>
      <c r="J168">
        <f>VLOOKUP(B168,home!$B$2:$E$405,4,FALSE)</f>
        <v>0.63</v>
      </c>
      <c r="K168" s="3">
        <f t="shared" si="280"/>
        <v>0.97149206349206674</v>
      </c>
      <c r="L168" s="3">
        <f t="shared" si="281"/>
        <v>0.91960000000000286</v>
      </c>
      <c r="M168" s="5">
        <f t="shared" si="282"/>
        <v>0.15090691888079741</v>
      </c>
      <c r="N168" s="5">
        <f t="shared" si="283"/>
        <v>0.14660487401873581</v>
      </c>
      <c r="O168" s="5">
        <f t="shared" si="284"/>
        <v>0.13877400260278172</v>
      </c>
      <c r="P168" s="5">
        <f t="shared" si="285"/>
        <v>0.13481784214762987</v>
      </c>
      <c r="Q168" s="5">
        <f t="shared" si="286"/>
        <v>7.1212735789228057E-2</v>
      </c>
      <c r="R168" s="5">
        <f t="shared" si="287"/>
        <v>6.3808286396759242E-2</v>
      </c>
      <c r="S168" s="5">
        <f t="shared" si="288"/>
        <v>3.011102919624993E-2</v>
      </c>
      <c r="T168" s="5">
        <f t="shared" si="289"/>
        <v>6.5487231831774323E-2</v>
      </c>
      <c r="U168" s="5">
        <f t="shared" si="290"/>
        <v>6.1989243819480414E-2</v>
      </c>
      <c r="V168" s="5">
        <f t="shared" si="291"/>
        <v>2.9889683073734364E-3</v>
      </c>
      <c r="W168" s="5">
        <f t="shared" si="292"/>
        <v>2.3060869212930841E-2</v>
      </c>
      <c r="X168" s="5">
        <f t="shared" si="293"/>
        <v>2.1206775328211268E-2</v>
      </c>
      <c r="Y168" s="5">
        <f t="shared" si="294"/>
        <v>9.7508752959115721E-3</v>
      </c>
      <c r="Z168" s="5">
        <f t="shared" si="295"/>
        <v>1.9559366723486661E-2</v>
      </c>
      <c r="AA168" s="5">
        <f t="shared" si="296"/>
        <v>1.9001769538798122E-2</v>
      </c>
      <c r="AB168" s="5">
        <f t="shared" si="297"/>
        <v>9.2300341496238409E-3</v>
      </c>
      <c r="AC168" s="5">
        <f t="shared" si="298"/>
        <v>1.6689354787223447E-4</v>
      </c>
      <c r="AD168" s="5">
        <f t="shared" si="299"/>
        <v>5.600862854397713E-3</v>
      </c>
      <c r="AE168" s="5">
        <f t="shared" si="300"/>
        <v>5.1505534809041529E-3</v>
      </c>
      <c r="AF168" s="5">
        <f t="shared" si="301"/>
        <v>2.3682244905197372E-3</v>
      </c>
      <c r="AG168" s="5">
        <f t="shared" si="302"/>
        <v>7.2593974716065235E-4</v>
      </c>
      <c r="AH168" s="5">
        <f t="shared" si="303"/>
        <v>4.4966984097295961E-3</v>
      </c>
      <c r="AI168" s="5">
        <f t="shared" si="304"/>
        <v>4.3685068169697005E-3</v>
      </c>
      <c r="AJ168" s="5">
        <f t="shared" si="305"/>
        <v>2.1219848509985272E-3</v>
      </c>
      <c r="AK168" s="5">
        <f t="shared" si="306"/>
        <v>6.8716381386515503E-4</v>
      </c>
      <c r="AL168" s="5">
        <f t="shared" si="307"/>
        <v>5.9640016930621808E-6</v>
      </c>
      <c r="AM168" s="5">
        <f t="shared" si="308"/>
        <v>1.0882387623509806E-3</v>
      </c>
      <c r="AN168" s="5">
        <f t="shared" si="309"/>
        <v>1.0007443658579648E-3</v>
      </c>
      <c r="AO168" s="5">
        <f t="shared" si="310"/>
        <v>4.601422594214937E-4</v>
      </c>
      <c r="AP168" s="5">
        <f t="shared" si="311"/>
        <v>1.410489405880023E-4</v>
      </c>
      <c r="AQ168" s="5">
        <f t="shared" si="312"/>
        <v>3.242715144118182E-5</v>
      </c>
      <c r="AR168" s="5">
        <f t="shared" si="313"/>
        <v>8.2703277151747014E-4</v>
      </c>
      <c r="AS168" s="5">
        <f t="shared" si="314"/>
        <v>8.034557737770701E-4</v>
      </c>
      <c r="AT168" s="5">
        <f t="shared" si="315"/>
        <v>3.9027545379565046E-4</v>
      </c>
      <c r="AU168" s="5">
        <f t="shared" si="316"/>
        <v>1.2638316864607975E-4</v>
      </c>
      <c r="AV168" s="5">
        <f t="shared" si="317"/>
        <v>3.0695061324661464E-5</v>
      </c>
      <c r="AW168" s="5">
        <f t="shared" si="318"/>
        <v>1.4800400817837594E-7</v>
      </c>
      <c r="AX168" s="5">
        <f t="shared" si="319"/>
        <v>1.7620255346806777E-4</v>
      </c>
      <c r="AY168" s="5">
        <f t="shared" si="320"/>
        <v>1.6203586816923563E-4</v>
      </c>
      <c r="AZ168" s="5">
        <f t="shared" si="321"/>
        <v>7.4504092184214774E-5</v>
      </c>
      <c r="BA168" s="5">
        <f t="shared" si="322"/>
        <v>2.2837987724201374E-5</v>
      </c>
      <c r="BB168" s="5">
        <f t="shared" si="323"/>
        <v>5.250453377793911E-6</v>
      </c>
      <c r="BC168" s="5">
        <f t="shared" si="324"/>
        <v>9.6566338524385928E-7</v>
      </c>
      <c r="BD168" s="5">
        <f t="shared" si="325"/>
        <v>1.2675655611457795E-4</v>
      </c>
      <c r="BE168" s="5">
        <f t="shared" si="326"/>
        <v>1.231429882608993E-4</v>
      </c>
      <c r="BF168" s="5">
        <f t="shared" si="327"/>
        <v>5.9816217885080195E-5</v>
      </c>
      <c r="BG168" s="5">
        <f t="shared" si="328"/>
        <v>1.9370326981155879E-5</v>
      </c>
      <c r="BH168" s="5">
        <f t="shared" si="329"/>
        <v>4.7045297323597936E-6</v>
      </c>
      <c r="BI168" s="5">
        <f t="shared" si="330"/>
        <v>9.1408265948999951E-7</v>
      </c>
      <c r="BJ168" s="8">
        <f t="shared" si="331"/>
        <v>0.35433334014774248</v>
      </c>
      <c r="BK168" s="8">
        <f t="shared" si="332"/>
        <v>0.31915965194978513</v>
      </c>
      <c r="BL168" s="8">
        <f t="shared" si="333"/>
        <v>0.30699023732970082</v>
      </c>
      <c r="BM168" s="8">
        <f t="shared" si="334"/>
        <v>0.29375604845062203</v>
      </c>
      <c r="BN168" s="8">
        <f t="shared" si="335"/>
        <v>0.70612465983593209</v>
      </c>
    </row>
    <row r="169" spans="1:66" x14ac:dyDescent="0.25">
      <c r="A169" t="s">
        <v>145</v>
      </c>
      <c r="B169" t="s">
        <v>389</v>
      </c>
      <c r="C169" t="s">
        <v>404</v>
      </c>
      <c r="D169" s="11">
        <v>44473</v>
      </c>
      <c r="E169">
        <f>VLOOKUP(A169,home!$A$2:$E$405,3,FALSE)</f>
        <v>1.41534391534392</v>
      </c>
      <c r="F169">
        <f>VLOOKUP(B169,home!$B$2:$E$405,3,FALSE)</f>
        <v>1.06</v>
      </c>
      <c r="G169">
        <f>VLOOKUP(C169,away!$B$2:$E$405,4,FALSE)</f>
        <v>0.71</v>
      </c>
      <c r="H169">
        <f>VLOOKUP(A169,away!$A$2:$E$405,3,FALSE)</f>
        <v>1.2063492063492101</v>
      </c>
      <c r="I169">
        <f>VLOOKUP(C169,away!$B$2:$E$405,3,FALSE)</f>
        <v>0.8</v>
      </c>
      <c r="J169">
        <f>VLOOKUP(B169,home!$B$2:$E$405,4,FALSE)</f>
        <v>0.64</v>
      </c>
      <c r="K169" s="3">
        <f t="shared" si="280"/>
        <v>1.0651878306878342</v>
      </c>
      <c r="L169" s="3">
        <f t="shared" si="281"/>
        <v>0.61765079365079556</v>
      </c>
      <c r="M169" s="5">
        <f t="shared" si="282"/>
        <v>0.18584568050595801</v>
      </c>
      <c r="N169" s="5">
        <f t="shared" si="283"/>
        <v>0.19796055726084572</v>
      </c>
      <c r="O169" s="5">
        <f t="shared" si="284"/>
        <v>0.11478773206107716</v>
      </c>
      <c r="P169" s="5">
        <f t="shared" si="285"/>
        <v>0.12227049530371512</v>
      </c>
      <c r="Q169" s="5">
        <f t="shared" si="286"/>
        <v>0.10543258827521751</v>
      </c>
      <c r="R169" s="5">
        <f t="shared" si="287"/>
        <v>3.5449366904449581E-2</v>
      </c>
      <c r="S169" s="5">
        <f t="shared" si="288"/>
        <v>2.0110870994034934E-2</v>
      </c>
      <c r="T169" s="5">
        <f t="shared" si="289"/>
        <v>6.5120521824845665E-2</v>
      </c>
      <c r="U169" s="5">
        <f t="shared" si="290"/>
        <v>3.776023423220775E-2</v>
      </c>
      <c r="V169" s="5">
        <f t="shared" si="291"/>
        <v>1.4701361968317685E-3</v>
      </c>
      <c r="W169" s="5">
        <f t="shared" si="292"/>
        <v>3.7435169996227508E-2</v>
      </c>
      <c r="X169" s="5">
        <f t="shared" si="293"/>
        <v>2.3121862458622373E-2</v>
      </c>
      <c r="Y169" s="5">
        <f t="shared" si="294"/>
        <v>7.1406183491263204E-3</v>
      </c>
      <c r="Z169" s="5">
        <f t="shared" si="295"/>
        <v>7.2984432009838441E-3</v>
      </c>
      <c r="AA169" s="5">
        <f t="shared" si="296"/>
        <v>7.7742128806543532E-3</v>
      </c>
      <c r="AB169" s="5">
        <f t="shared" si="297"/>
        <v>4.1404984768248143E-3</v>
      </c>
      <c r="AC169" s="5">
        <f t="shared" si="298"/>
        <v>6.0451459129008922E-5</v>
      </c>
      <c r="AD169" s="5">
        <f t="shared" si="299"/>
        <v>9.968871879927968E-3</v>
      </c>
      <c r="AE169" s="5">
        <f t="shared" si="300"/>
        <v>6.1572816284406083E-3</v>
      </c>
      <c r="AF169" s="5">
        <f t="shared" si="301"/>
        <v>1.9015249422689019E-3</v>
      </c>
      <c r="AG169" s="5">
        <f t="shared" si="302"/>
        <v>3.9149279657972353E-4</v>
      </c>
      <c r="AH169" s="5">
        <f t="shared" si="303"/>
        <v>1.1269723088757309E-3</v>
      </c>
      <c r="AI169" s="5">
        <f t="shared" si="304"/>
        <v>1.2004371889365996E-3</v>
      </c>
      <c r="AJ169" s="5">
        <f t="shared" si="305"/>
        <v>6.3934554258018915E-4</v>
      </c>
      <c r="AK169" s="5">
        <f t="shared" si="306"/>
        <v>2.27007697186976E-4</v>
      </c>
      <c r="AL169" s="5">
        <f t="shared" si="307"/>
        <v>1.5908747148523056E-6</v>
      </c>
      <c r="AM169" s="5">
        <f t="shared" si="308"/>
        <v>2.1237442024370856E-3</v>
      </c>
      <c r="AN169" s="5">
        <f t="shared" si="309"/>
        <v>1.3117322921465417E-3</v>
      </c>
      <c r="AO169" s="5">
        <f t="shared" si="310"/>
        <v>4.0509624565084431E-4</v>
      </c>
      <c r="AP169" s="5">
        <f t="shared" si="311"/>
        <v>8.3402672543733878E-5</v>
      </c>
      <c r="AQ169" s="5">
        <f t="shared" si="312"/>
        <v>1.2878431722308662E-5</v>
      </c>
      <c r="AR169" s="5">
        <f t="shared" si="313"/>
        <v>1.3921506819991296E-4</v>
      </c>
      <c r="AS169" s="5">
        <f t="shared" si="314"/>
        <v>1.4829019649492418E-4</v>
      </c>
      <c r="AT169" s="5">
        <f t="shared" si="315"/>
        <v>7.8978456358350471E-5</v>
      </c>
      <c r="AU169" s="5">
        <f t="shared" si="316"/>
        <v>2.8042296866475043E-5</v>
      </c>
      <c r="AV169" s="5">
        <f t="shared" si="317"/>
        <v>7.4675783416761995E-6</v>
      </c>
      <c r="AW169" s="5">
        <f t="shared" si="318"/>
        <v>2.9073858904749839E-8</v>
      </c>
      <c r="AX169" s="5">
        <f t="shared" si="319"/>
        <v>3.7703107998830385E-4</v>
      </c>
      <c r="AY169" s="5">
        <f t="shared" si="320"/>
        <v>2.3287354578579246E-4</v>
      </c>
      <c r="AZ169" s="5">
        <f t="shared" si="321"/>
        <v>7.1917265187434779E-5</v>
      </c>
      <c r="BA169" s="5">
        <f t="shared" si="322"/>
        <v>1.4806585306737942E-5</v>
      </c>
      <c r="BB169" s="5">
        <f t="shared" si="323"/>
        <v>2.2863247914912243E-6</v>
      </c>
      <c r="BC169" s="5">
        <f t="shared" si="324"/>
        <v>2.8243006440160891E-7</v>
      </c>
      <c r="BD169" s="5">
        <f t="shared" si="325"/>
        <v>1.433104956030431E-5</v>
      </c>
      <c r="BE169" s="5">
        <f t="shared" si="326"/>
        <v>1.5265259592620387E-5</v>
      </c>
      <c r="BF169" s="5">
        <f t="shared" si="327"/>
        <v>8.1301843751749803E-6</v>
      </c>
      <c r="BG169" s="5">
        <f t="shared" si="328"/>
        <v>2.8867244858949208E-6</v>
      </c>
      <c r="BH169" s="5">
        <f t="shared" si="329"/>
        <v>7.6872594823096592E-7</v>
      </c>
      <c r="BI169" s="5">
        <f t="shared" si="330"/>
        <v>1.6376750503791824E-7</v>
      </c>
      <c r="BJ169" s="8">
        <f t="shared" si="331"/>
        <v>0.45926654048772697</v>
      </c>
      <c r="BK169" s="8">
        <f t="shared" si="332"/>
        <v>0.32999209888016945</v>
      </c>
      <c r="BL169" s="8">
        <f t="shared" si="333"/>
        <v>0.20354934660052174</v>
      </c>
      <c r="BM169" s="8">
        <f t="shared" si="334"/>
        <v>0.23812716438621204</v>
      </c>
      <c r="BN169" s="8">
        <f t="shared" si="335"/>
        <v>0.76174642031126305</v>
      </c>
    </row>
    <row r="170" spans="1:66" x14ac:dyDescent="0.25">
      <c r="A170" t="s">
        <v>21</v>
      </c>
      <c r="B170" t="s">
        <v>270</v>
      </c>
      <c r="C170" t="s">
        <v>153</v>
      </c>
      <c r="D170" s="11">
        <v>44473</v>
      </c>
      <c r="E170">
        <f>VLOOKUP(A170,home!$A$2:$E$405,3,FALSE)</f>
        <v>1.37575757575758</v>
      </c>
      <c r="F170">
        <f>VLOOKUP(B170,home!$B$2:$E$405,3,FALSE)</f>
        <v>0.77</v>
      </c>
      <c r="G170">
        <f>VLOOKUP(C170,away!$B$2:$E$405,4,FALSE)</f>
        <v>0.55000000000000004</v>
      </c>
      <c r="H170">
        <f>VLOOKUP(A170,away!$A$2:$E$405,3,FALSE)</f>
        <v>1.3303030303030301</v>
      </c>
      <c r="I170">
        <f>VLOOKUP(C170,away!$B$2:$E$405,3,FALSE)</f>
        <v>1.64</v>
      </c>
      <c r="J170">
        <f>VLOOKUP(B170,home!$B$2:$E$405,4,FALSE)</f>
        <v>1.08</v>
      </c>
      <c r="K170" s="3">
        <f t="shared" si="280"/>
        <v>0.58263333333333511</v>
      </c>
      <c r="L170" s="3">
        <f t="shared" si="281"/>
        <v>2.3562327272727268</v>
      </c>
      <c r="M170" s="5">
        <f t="shared" si="282"/>
        <v>5.2925709271473713E-2</v>
      </c>
      <c r="N170" s="5">
        <f t="shared" si="283"/>
        <v>3.0836282411869722E-2</v>
      </c>
      <c r="O170" s="5">
        <f t="shared" si="284"/>
        <v>0.12470528829956794</v>
      </c>
      <c r="P170" s="5">
        <f t="shared" si="285"/>
        <v>7.2657457806271808E-2</v>
      </c>
      <c r="Q170" s="5">
        <f t="shared" si="286"/>
        <v>8.9831230046178746E-3</v>
      </c>
      <c r="R170" s="5">
        <f t="shared" si="287"/>
        <v>0.14691734077771132</v>
      </c>
      <c r="S170" s="5">
        <f t="shared" si="288"/>
        <v>2.4936397865694456E-2</v>
      </c>
      <c r="T170" s="5">
        <f t="shared" si="289"/>
        <v>2.1166328416597144E-2</v>
      </c>
      <c r="U170" s="5">
        <f t="shared" si="290"/>
        <v>8.5598939981787456E-2</v>
      </c>
      <c r="V170" s="5">
        <f t="shared" si="291"/>
        <v>3.8036865483647279E-3</v>
      </c>
      <c r="W170" s="5">
        <f t="shared" si="292"/>
        <v>1.744622299974626E-3</v>
      </c>
      <c r="X170" s="5">
        <f t="shared" si="293"/>
        <v>4.1107361599300304E-3</v>
      </c>
      <c r="Y170" s="5">
        <f t="shared" si="294"/>
        <v>4.8429255366052755E-3</v>
      </c>
      <c r="Z170" s="5">
        <f t="shared" si="295"/>
        <v>0.11539048218144113</v>
      </c>
      <c r="AA170" s="5">
        <f t="shared" si="296"/>
        <v>6.7230341268313842E-2</v>
      </c>
      <c r="AB170" s="5">
        <f t="shared" si="297"/>
        <v>1.9585318917147685E-2</v>
      </c>
      <c r="AC170" s="5">
        <f t="shared" si="298"/>
        <v>3.2636099579520865E-4</v>
      </c>
      <c r="AD170" s="5">
        <f t="shared" si="299"/>
        <v>2.5411877651047144E-4</v>
      </c>
      <c r="AE170" s="5">
        <f t="shared" si="300"/>
        <v>5.9876297782847669E-4</v>
      </c>
      <c r="AF170" s="5">
        <f t="shared" si="301"/>
        <v>7.0541246211936544E-4</v>
      </c>
      <c r="AG170" s="5">
        <f t="shared" si="302"/>
        <v>5.5403864315722721E-4</v>
      </c>
      <c r="AH170" s="5">
        <f t="shared" si="303"/>
        <v>6.7971707632922998E-2</v>
      </c>
      <c r="AI170" s="5">
        <f t="shared" si="304"/>
        <v>3.9602582590528818E-2</v>
      </c>
      <c r="AJ170" s="5">
        <f t="shared" si="305"/>
        <v>1.1536892351664255E-2</v>
      </c>
      <c r="AK170" s="5">
        <f t="shared" si="306"/>
        <v>2.2405926823860019E-3</v>
      </c>
      <c r="AL170" s="5">
        <f t="shared" si="307"/>
        <v>1.7921392539095555E-5</v>
      </c>
      <c r="AM170" s="5">
        <f t="shared" si="308"/>
        <v>2.9611613964176965E-5</v>
      </c>
      <c r="AN170" s="5">
        <f t="shared" si="309"/>
        <v>6.977185392975985E-5</v>
      </c>
      <c r="AO170" s="5">
        <f t="shared" si="310"/>
        <v>8.2199362835896192E-5</v>
      </c>
      <c r="AP170" s="5">
        <f t="shared" si="311"/>
        <v>6.4560276291634704E-5</v>
      </c>
      <c r="AQ170" s="5">
        <f t="shared" si="312"/>
        <v>3.80297589700298E-5</v>
      </c>
      <c r="AR170" s="5">
        <f t="shared" si="313"/>
        <v>3.2031432410661323E-2</v>
      </c>
      <c r="AS170" s="5">
        <f t="shared" si="314"/>
        <v>1.8662580236865026E-2</v>
      </c>
      <c r="AT170" s="5">
        <f t="shared" si="315"/>
        <v>5.4367206660027459E-3</v>
      </c>
      <c r="AU170" s="5">
        <f t="shared" si="316"/>
        <v>1.0558715613451369E-3</v>
      </c>
      <c r="AV170" s="5">
        <f t="shared" si="317"/>
        <v>1.5379649183959749E-4</v>
      </c>
      <c r="AW170" s="5">
        <f t="shared" si="318"/>
        <v>6.8341225641395695E-7</v>
      </c>
      <c r="AX170" s="5">
        <f t="shared" si="319"/>
        <v>2.8754522248880592E-6</v>
      </c>
      <c r="AY170" s="5">
        <f t="shared" si="320"/>
        <v>6.7752346379904214E-6</v>
      </c>
      <c r="AZ170" s="5">
        <f t="shared" si="321"/>
        <v>7.9820147944924091E-6</v>
      </c>
      <c r="BA170" s="5">
        <f t="shared" si="322"/>
        <v>6.2691614961193683E-6</v>
      </c>
      <c r="BB170" s="5">
        <f t="shared" si="323"/>
        <v>3.6929008724286267E-6</v>
      </c>
      <c r="BC170" s="5">
        <f t="shared" si="324"/>
        <v>1.7402667788380672E-6</v>
      </c>
      <c r="BD170" s="5">
        <f t="shared" si="325"/>
        <v>1.2578918224570754E-2</v>
      </c>
      <c r="BE170" s="5">
        <f t="shared" si="326"/>
        <v>7.3288970549090946E-3</v>
      </c>
      <c r="BF170" s="5">
        <f t="shared" si="327"/>
        <v>2.135029860379274E-3</v>
      </c>
      <c r="BG170" s="5">
        <f t="shared" si="328"/>
        <v>4.1464652143966062E-4</v>
      </c>
      <c r="BH170" s="5">
        <f t="shared" si="329"/>
        <v>6.0396721235365406E-5</v>
      </c>
      <c r="BI170" s="5">
        <f t="shared" si="330"/>
        <v>7.0378286031530346E-6</v>
      </c>
      <c r="BJ170" s="8">
        <f t="shared" si="331"/>
        <v>7.4109858586006452E-2</v>
      </c>
      <c r="BK170" s="8">
        <f t="shared" si="332"/>
        <v>0.154674309114777</v>
      </c>
      <c r="BL170" s="8">
        <f t="shared" si="333"/>
        <v>0.64525433207988148</v>
      </c>
      <c r="BM170" s="8">
        <f t="shared" si="334"/>
        <v>0.55239768856821225</v>
      </c>
      <c r="BN170" s="8">
        <f t="shared" si="335"/>
        <v>0.43702520157151237</v>
      </c>
    </row>
    <row r="171" spans="1:66" x14ac:dyDescent="0.25">
      <c r="A171" t="s">
        <v>21</v>
      </c>
      <c r="B171" t="s">
        <v>22</v>
      </c>
      <c r="C171" t="s">
        <v>150</v>
      </c>
      <c r="D171" s="11">
        <v>44473</v>
      </c>
      <c r="E171">
        <f>VLOOKUP(A171,home!$A$2:$E$405,3,FALSE)</f>
        <v>1.37575757575758</v>
      </c>
      <c r="F171">
        <f>VLOOKUP(B171,home!$B$2:$E$405,3,FALSE)</f>
        <v>1.41</v>
      </c>
      <c r="G171">
        <f>VLOOKUP(C171,away!$B$2:$E$405,4,FALSE)</f>
        <v>0.95</v>
      </c>
      <c r="H171">
        <f>VLOOKUP(A171,away!$A$2:$E$405,3,FALSE)</f>
        <v>1.3303030303030301</v>
      </c>
      <c r="I171">
        <f>VLOOKUP(C171,away!$B$2:$E$405,3,FALSE)</f>
        <v>0.82</v>
      </c>
      <c r="J171">
        <f>VLOOKUP(B171,home!$B$2:$E$405,4,FALSE)</f>
        <v>1.46</v>
      </c>
      <c r="K171" s="3">
        <f t="shared" si="280"/>
        <v>1.8428272727272781</v>
      </c>
      <c r="L171" s="3">
        <f t="shared" si="281"/>
        <v>1.5926387878787873</v>
      </c>
      <c r="M171" s="5">
        <f t="shared" si="282"/>
        <v>3.221039473703053E-2</v>
      </c>
      <c r="N171" s="5">
        <f t="shared" si="283"/>
        <v>5.9358193886711041E-2</v>
      </c>
      <c r="O171" s="5">
        <f t="shared" si="284"/>
        <v>5.1299524031081574E-2</v>
      </c>
      <c r="P171" s="5">
        <f t="shared" si="285"/>
        <v>9.453616196240551E-2</v>
      </c>
      <c r="Q171" s="5">
        <f t="shared" si="286"/>
        <v>5.4693449277132364E-2</v>
      </c>
      <c r="R171" s="5">
        <f t="shared" si="287"/>
        <v>4.0850805885810249E-2</v>
      </c>
      <c r="S171" s="5">
        <f t="shared" si="288"/>
        <v>6.9364920793004839E-2</v>
      </c>
      <c r="T171" s="5">
        <f t="shared" si="289"/>
        <v>8.7106908761642024E-2</v>
      </c>
      <c r="U171" s="5">
        <f t="shared" si="290"/>
        <v>7.5280979199259135E-2</v>
      </c>
      <c r="V171" s="5">
        <f t="shared" si="291"/>
        <v>2.2620349183454892E-2</v>
      </c>
      <c r="W171" s="5">
        <f t="shared" si="292"/>
        <v>3.3596859989141845E-2</v>
      </c>
      <c r="X171" s="5">
        <f t="shared" si="293"/>
        <v>5.3507662369640198E-2</v>
      </c>
      <c r="Y171" s="5">
        <f t="shared" si="294"/>
        <v>4.2609189269305583E-2</v>
      </c>
      <c r="Z171" s="5">
        <f t="shared" si="295"/>
        <v>2.1686859323282816E-2</v>
      </c>
      <c r="AA171" s="5">
        <f t="shared" si="296"/>
        <v>3.9965135820745415E-2</v>
      </c>
      <c r="AB171" s="5">
        <f t="shared" si="297"/>
        <v>3.6824421124359769E-2</v>
      </c>
      <c r="AC171" s="5">
        <f t="shared" si="298"/>
        <v>4.1493611990627262E-3</v>
      </c>
      <c r="AD171" s="5">
        <f t="shared" si="299"/>
        <v>1.5478302466497621E-2</v>
      </c>
      <c r="AE171" s="5">
        <f t="shared" si="300"/>
        <v>2.4651344878664015E-2</v>
      </c>
      <c r="AF171" s="5">
        <f t="shared" si="301"/>
        <v>1.9630344013568706E-2</v>
      </c>
      <c r="AG171" s="5">
        <f t="shared" si="302"/>
        <v>1.0421349098471224E-2</v>
      </c>
      <c r="AH171" s="5">
        <f t="shared" si="303"/>
        <v>8.6348333363827322E-3</v>
      </c>
      <c r="AI171" s="5">
        <f t="shared" si="304"/>
        <v>1.5912506367740772E-2</v>
      </c>
      <c r="AJ171" s="5">
        <f t="shared" si="305"/>
        <v>1.4662000355959591E-2</v>
      </c>
      <c r="AK171" s="5">
        <f t="shared" si="306"/>
        <v>9.0065113762331298E-3</v>
      </c>
      <c r="AL171" s="5">
        <f t="shared" si="307"/>
        <v>4.8712806602664756E-4</v>
      </c>
      <c r="AM171" s="5">
        <f t="shared" si="308"/>
        <v>5.7047675841567416E-3</v>
      </c>
      <c r="AN171" s="5">
        <f t="shared" si="309"/>
        <v>9.0856341303615917E-3</v>
      </c>
      <c r="AO171" s="5">
        <f t="shared" si="310"/>
        <v>7.2350666642446134E-3</v>
      </c>
      <c r="AP171" s="5">
        <f t="shared" si="311"/>
        <v>3.8409492674549199E-3</v>
      </c>
      <c r="AQ171" s="5">
        <f t="shared" si="312"/>
        <v>1.5293111964058302E-3</v>
      </c>
      <c r="AR171" s="5">
        <f t="shared" si="313"/>
        <v>2.7504340996783862E-3</v>
      </c>
      <c r="AS171" s="5">
        <f t="shared" si="314"/>
        <v>5.0685749707264265E-3</v>
      </c>
      <c r="AT171" s="5">
        <f t="shared" si="315"/>
        <v>4.6702540949587626E-3</v>
      </c>
      <c r="AU171" s="5">
        <f t="shared" si="316"/>
        <v>2.868823872252086E-3</v>
      </c>
      <c r="AV171" s="5">
        <f t="shared" si="317"/>
        <v>1.3216867181093054E-3</v>
      </c>
      <c r="AW171" s="5">
        <f t="shared" si="318"/>
        <v>3.9713903024073944E-5</v>
      </c>
      <c r="AX171" s="5">
        <f t="shared" si="319"/>
        <v>1.7521502147757595E-3</v>
      </c>
      <c r="AY171" s="5">
        <f t="shared" si="320"/>
        <v>2.7905423942420223E-3</v>
      </c>
      <c r="AZ171" s="5">
        <f t="shared" si="321"/>
        <v>2.2221630281449921E-3</v>
      </c>
      <c r="BA171" s="5">
        <f t="shared" si="322"/>
        <v>1.179701010537965E-3</v>
      </c>
      <c r="BB171" s="5">
        <f t="shared" si="323"/>
        <v>4.697093968706414E-4</v>
      </c>
      <c r="BC171" s="5">
        <f t="shared" si="324"/>
        <v>1.4961548089746681E-4</v>
      </c>
      <c r="BD171" s="5">
        <f t="shared" si="325"/>
        <v>7.3007467177537897E-4</v>
      </c>
      <c r="BE171" s="5">
        <f t="shared" si="326"/>
        <v>1.3454015162750841E-3</v>
      </c>
      <c r="BF171" s="5">
        <f t="shared" si="327"/>
        <v>1.2396713034801793E-3</v>
      </c>
      <c r="BG171" s="5">
        <f t="shared" si="328"/>
        <v>7.6150002909021615E-4</v>
      </c>
      <c r="BH171" s="5">
        <f t="shared" si="329"/>
        <v>3.5082825544751652E-4</v>
      </c>
      <c r="BI171" s="5">
        <f t="shared" si="330"/>
        <v>1.2930317543640314E-4</v>
      </c>
      <c r="BJ171" s="8">
        <f t="shared" si="331"/>
        <v>0.43701321437886714</v>
      </c>
      <c r="BK171" s="8">
        <f t="shared" si="332"/>
        <v>0.22615885833522723</v>
      </c>
      <c r="BL171" s="8">
        <f t="shared" si="333"/>
        <v>0.31367327020480212</v>
      </c>
      <c r="BM171" s="8">
        <f t="shared" si="334"/>
        <v>0.66283284397078968</v>
      </c>
      <c r="BN171" s="8">
        <f t="shared" si="335"/>
        <v>0.33294852978017125</v>
      </c>
    </row>
    <row r="172" spans="1:66" x14ac:dyDescent="0.25">
      <c r="A172" t="s">
        <v>154</v>
      </c>
      <c r="B172" t="s">
        <v>174</v>
      </c>
      <c r="C172" t="s">
        <v>157</v>
      </c>
      <c r="D172" s="11">
        <v>44473</v>
      </c>
      <c r="E172">
        <f>VLOOKUP(A172,home!$A$2:$E$405,3,FALSE)</f>
        <v>1.3262195121951199</v>
      </c>
      <c r="F172">
        <f>VLOOKUP(B172,home!$B$2:$E$405,3,FALSE)</f>
        <v>1.18</v>
      </c>
      <c r="G172">
        <f>VLOOKUP(C172,away!$B$2:$E$405,4,FALSE)</f>
        <v>0.8</v>
      </c>
      <c r="H172">
        <f>VLOOKUP(A172,away!$A$2:$E$405,3,FALSE)</f>
        <v>1.0243902439024399</v>
      </c>
      <c r="I172">
        <f>VLOOKUP(C172,away!$B$2:$E$405,3,FALSE)</f>
        <v>0.99</v>
      </c>
      <c r="J172">
        <f>VLOOKUP(B172,home!$B$2:$E$405,4,FALSE)</f>
        <v>0.98</v>
      </c>
      <c r="K172" s="3">
        <f t="shared" si="280"/>
        <v>1.2519512195121933</v>
      </c>
      <c r="L172" s="3">
        <f t="shared" si="281"/>
        <v>0.99386341463414718</v>
      </c>
      <c r="M172" s="5">
        <f t="shared" si="282"/>
        <v>0.10584128332085968</v>
      </c>
      <c r="N172" s="5">
        <f t="shared" si="283"/>
        <v>0.13250812372828585</v>
      </c>
      <c r="O172" s="5">
        <f t="shared" si="284"/>
        <v>0.10519177925052982</v>
      </c>
      <c r="P172" s="5">
        <f t="shared" si="285"/>
        <v>0.13169497631535826</v>
      </c>
      <c r="Q172" s="5">
        <f t="shared" si="286"/>
        <v>8.2946853548450078E-2</v>
      </c>
      <c r="R172" s="5">
        <f t="shared" si="287"/>
        <v>5.2273130458686486E-2</v>
      </c>
      <c r="S172" s="5">
        <f t="shared" si="288"/>
        <v>4.0965978119628065E-2</v>
      </c>
      <c r="T172" s="5">
        <f t="shared" si="289"/>
        <v>8.2437843100821112E-2</v>
      </c>
      <c r="U172" s="5">
        <f t="shared" si="290"/>
        <v>6.5443409425472526E-2</v>
      </c>
      <c r="V172" s="5">
        <f t="shared" si="291"/>
        <v>5.6636307465152778E-3</v>
      </c>
      <c r="W172" s="5">
        <f t="shared" si="292"/>
        <v>3.4615138151560441E-2</v>
      </c>
      <c r="X172" s="5">
        <f t="shared" si="293"/>
        <v>3.4402719401342603E-2</v>
      </c>
      <c r="Y172" s="5">
        <f t="shared" si="294"/>
        <v>1.7095802088459386E-2</v>
      </c>
      <c r="Z172" s="5">
        <f t="shared" si="295"/>
        <v>1.7317450643762135E-2</v>
      </c>
      <c r="AA172" s="5">
        <f t="shared" si="296"/>
        <v>2.1680603452300225E-2</v>
      </c>
      <c r="AB172" s="5">
        <f t="shared" si="297"/>
        <v>1.3571528965933772E-2</v>
      </c>
      <c r="AC172" s="5">
        <f t="shared" si="298"/>
        <v>4.4044233829354501E-4</v>
      </c>
      <c r="AD172" s="5">
        <f t="shared" si="299"/>
        <v>1.083411610560729E-2</v>
      </c>
      <c r="AE172" s="5">
        <f t="shared" si="300"/>
        <v>1.0767631627261669E-2</v>
      </c>
      <c r="AF172" s="5">
        <f t="shared" si="301"/>
        <v>5.3507775682964595E-3</v>
      </c>
      <c r="AG172" s="5">
        <f t="shared" si="302"/>
        <v>1.7726473549916396E-3</v>
      </c>
      <c r="AH172" s="5">
        <f t="shared" si="303"/>
        <v>4.3027951573919353E-3</v>
      </c>
      <c r="AI172" s="5">
        <f t="shared" si="304"/>
        <v>5.3868896446079943E-3</v>
      </c>
      <c r="AJ172" s="5">
        <f t="shared" si="305"/>
        <v>3.3720615299722935E-3</v>
      </c>
      <c r="AK172" s="5">
        <f t="shared" si="306"/>
        <v>1.4072188482396543E-3</v>
      </c>
      <c r="AL172" s="5">
        <f t="shared" si="307"/>
        <v>2.1921141350491437E-5</v>
      </c>
      <c r="AM172" s="5">
        <f t="shared" si="308"/>
        <v>2.7127569741503483E-3</v>
      </c>
      <c r="AN172" s="5">
        <f t="shared" si="309"/>
        <v>2.696109909401662E-3</v>
      </c>
      <c r="AO172" s="5">
        <f t="shared" si="310"/>
        <v>1.3397825003934481E-3</v>
      </c>
      <c r="AP172" s="5">
        <f t="shared" si="311"/>
        <v>4.4385360356936942E-4</v>
      </c>
      <c r="AQ172" s="5">
        <f t="shared" si="312"/>
        <v>1.1028246451028114E-4</v>
      </c>
      <c r="AR172" s="5">
        <f t="shared" si="313"/>
        <v>8.5527813751936461E-4</v>
      </c>
      <c r="AS172" s="5">
        <f t="shared" si="314"/>
        <v>1.0707665072894861E-3</v>
      </c>
      <c r="AT172" s="5">
        <f t="shared" si="315"/>
        <v>6.7027371730694224E-4</v>
      </c>
      <c r="AU172" s="5">
        <f t="shared" si="316"/>
        <v>2.7971666592979899E-4</v>
      </c>
      <c r="AV172" s="5">
        <f t="shared" si="317"/>
        <v>8.7547905257174202E-5</v>
      </c>
      <c r="AW172" s="5">
        <f t="shared" si="318"/>
        <v>7.5766072146990338E-7</v>
      </c>
      <c r="AX172" s="5">
        <f t="shared" si="319"/>
        <v>5.6603990033795594E-4</v>
      </c>
      <c r="AY172" s="5">
        <f t="shared" si="320"/>
        <v>5.6256634816905329E-4</v>
      </c>
      <c r="AZ172" s="5">
        <f t="shared" si="321"/>
        <v>2.7955705587477881E-4</v>
      </c>
      <c r="BA172" s="5">
        <f t="shared" si="322"/>
        <v>9.2613843378925591E-5</v>
      </c>
      <c r="BB172" s="5">
        <f t="shared" si="323"/>
        <v>2.3011377655742772E-5</v>
      </c>
      <c r="BC172" s="5">
        <f t="shared" si="324"/>
        <v>4.5740332744744866E-6</v>
      </c>
      <c r="BD172" s="5">
        <f t="shared" si="325"/>
        <v>1.4167160836948815E-4</v>
      </c>
      <c r="BE172" s="5">
        <f t="shared" si="326"/>
        <v>1.7736594286843458E-4</v>
      </c>
      <c r="BF172" s="5">
        <f t="shared" si="327"/>
        <v>1.1102675423703337E-4</v>
      </c>
      <c r="BG172" s="5">
        <f t="shared" si="328"/>
        <v>4.6333360121844819E-5</v>
      </c>
      <c r="BH172" s="5">
        <f t="shared" si="329"/>
        <v>1.4501776677160317E-5</v>
      </c>
      <c r="BI172" s="5">
        <f t="shared" si="330"/>
        <v>3.6311033992128683E-6</v>
      </c>
      <c r="BJ172" s="8">
        <f t="shared" si="331"/>
        <v>0.4215628006857926</v>
      </c>
      <c r="BK172" s="8">
        <f t="shared" si="332"/>
        <v>0.2851907983301743</v>
      </c>
      <c r="BL172" s="8">
        <f t="shared" si="333"/>
        <v>0.27608753021211058</v>
      </c>
      <c r="BM172" s="8">
        <f t="shared" si="334"/>
        <v>0.38914062456222193</v>
      </c>
      <c r="BN172" s="8">
        <f t="shared" si="335"/>
        <v>0.61045614662217018</v>
      </c>
    </row>
    <row r="173" spans="1:66" x14ac:dyDescent="0.25">
      <c r="A173" t="s">
        <v>154</v>
      </c>
      <c r="B173" t="s">
        <v>164</v>
      </c>
      <c r="C173" t="s">
        <v>168</v>
      </c>
      <c r="D173" s="11">
        <v>44473</v>
      </c>
      <c r="E173">
        <f>VLOOKUP(A173,home!$A$2:$E$405,3,FALSE)</f>
        <v>1.3262195121951199</v>
      </c>
      <c r="F173">
        <f>VLOOKUP(B173,home!$B$2:$E$405,3,FALSE)</f>
        <v>0.9</v>
      </c>
      <c r="G173">
        <f>VLOOKUP(C173,away!$B$2:$E$405,4,FALSE)</f>
        <v>1.1299999999999999</v>
      </c>
      <c r="H173">
        <f>VLOOKUP(A173,away!$A$2:$E$405,3,FALSE)</f>
        <v>1.0243902439024399</v>
      </c>
      <c r="I173">
        <f>VLOOKUP(C173,away!$B$2:$E$405,3,FALSE)</f>
        <v>0.47</v>
      </c>
      <c r="J173">
        <f>VLOOKUP(B173,home!$B$2:$E$405,4,FALSE)</f>
        <v>1.71</v>
      </c>
      <c r="K173" s="3">
        <f t="shared" si="280"/>
        <v>1.3487652439024369</v>
      </c>
      <c r="L173" s="3">
        <f t="shared" si="281"/>
        <v>0.82330243902439093</v>
      </c>
      <c r="M173" s="5">
        <f t="shared" si="282"/>
        <v>0.11394177770609647</v>
      </c>
      <c r="N173" s="5">
        <f t="shared" si="283"/>
        <v>0.15368070959844043</v>
      </c>
      <c r="O173" s="5">
        <f t="shared" si="284"/>
        <v>9.3808543492204188E-2</v>
      </c>
      <c r="P173" s="5">
        <f t="shared" si="285"/>
        <v>0.12652570304339514</v>
      </c>
      <c r="Q173" s="5">
        <f t="shared" si="286"/>
        <v>0.10363959988232008</v>
      </c>
      <c r="R173" s="5">
        <f t="shared" si="287"/>
        <v>3.8616401329228681E-2</v>
      </c>
      <c r="S173" s="5">
        <f t="shared" si="288"/>
        <v>3.5124854669019399E-2</v>
      </c>
      <c r="T173" s="5">
        <f t="shared" si="289"/>
        <v>8.5326735362626097E-2</v>
      </c>
      <c r="U173" s="5">
        <f t="shared" si="290"/>
        <v>5.2084459957451507E-2</v>
      </c>
      <c r="V173" s="5">
        <f t="shared" si="291"/>
        <v>4.3337893174395367E-3</v>
      </c>
      <c r="W173" s="5">
        <f t="shared" si="292"/>
        <v>4.6595163404409473E-2</v>
      </c>
      <c r="X173" s="5">
        <f t="shared" si="293"/>
        <v>3.8361911677590364E-2</v>
      </c>
      <c r="Y173" s="5">
        <f t="shared" si="294"/>
        <v>1.5791727724899202E-2</v>
      </c>
      <c r="Z173" s="5">
        <f t="shared" si="295"/>
        <v>1.0597659133566235E-2</v>
      </c>
      <c r="AA173" s="5">
        <f t="shared" si="296"/>
        <v>1.4293754306079352E-2</v>
      </c>
      <c r="AB173" s="5">
        <f t="shared" si="297"/>
        <v>9.6394595064603142E-3</v>
      </c>
      <c r="AC173" s="5">
        <f t="shared" si="298"/>
        <v>3.0077627762519442E-4</v>
      </c>
      <c r="AD173" s="5">
        <f t="shared" si="299"/>
        <v>1.5711484233455562E-2</v>
      </c>
      <c r="AE173" s="5">
        <f t="shared" si="300"/>
        <v>1.2935303290097224E-2</v>
      </c>
      <c r="AF173" s="5">
        <f t="shared" si="301"/>
        <v>5.3248333741286371E-3</v>
      </c>
      <c r="AG173" s="5">
        <f t="shared" si="302"/>
        <v>1.461316101439528E-3</v>
      </c>
      <c r="AH173" s="5">
        <f t="shared" si="303"/>
        <v>2.1812696531535486E-3</v>
      </c>
      <c r="AI173" s="5">
        <f t="shared" si="304"/>
        <v>2.94202069575263E-3</v>
      </c>
      <c r="AJ173" s="5">
        <f t="shared" si="305"/>
        <v>1.9840476306364069E-3</v>
      </c>
      <c r="AK173" s="5">
        <f t="shared" si="306"/>
        <v>8.920048288164552E-4</v>
      </c>
      <c r="AL173" s="5">
        <f t="shared" si="307"/>
        <v>1.335978102201118E-5</v>
      </c>
      <c r="AM173" s="5">
        <f t="shared" si="308"/>
        <v>4.238220772841193E-3</v>
      </c>
      <c r="AN173" s="5">
        <f t="shared" si="309"/>
        <v>3.4893374994039929E-3</v>
      </c>
      <c r="AO173" s="5">
        <f t="shared" si="310"/>
        <v>1.4363900369192882E-3</v>
      </c>
      <c r="AP173" s="5">
        <f t="shared" si="311"/>
        <v>3.9419447359532837E-4</v>
      </c>
      <c r="AQ173" s="5">
        <f t="shared" si="312"/>
        <v>8.1135317890242424E-5</v>
      </c>
      <c r="AR173" s="5">
        <f t="shared" si="313"/>
        <v>3.5916892512224085E-4</v>
      </c>
      <c r="AS173" s="5">
        <f t="shared" si="314"/>
        <v>4.8443456289467527E-4</v>
      </c>
      <c r="AT173" s="5">
        <f t="shared" si="315"/>
        <v>3.2669425068870361E-4</v>
      </c>
      <c r="AU173" s="5">
        <f t="shared" si="316"/>
        <v>1.4687795023722442E-4</v>
      </c>
      <c r="AV173" s="5">
        <f t="shared" si="317"/>
        <v>4.9525968593899989E-5</v>
      </c>
      <c r="AW173" s="5">
        <f t="shared" si="318"/>
        <v>4.1209050416079508E-7</v>
      </c>
      <c r="AX173" s="5">
        <f t="shared" si="319"/>
        <v>9.5272747906558733E-4</v>
      </c>
      <c r="AY173" s="5">
        <f t="shared" si="320"/>
        <v>7.8438285724025732E-4</v>
      </c>
      <c r="AZ173" s="5">
        <f t="shared" si="321"/>
        <v>3.2289215974741221E-4</v>
      </c>
      <c r="BA173" s="5">
        <f t="shared" si="322"/>
        <v>8.8612634220632593E-5</v>
      </c>
      <c r="BB173" s="5">
        <f t="shared" si="323"/>
        <v>1.8238749470555753E-5</v>
      </c>
      <c r="BC173" s="5">
        <f t="shared" si="324"/>
        <v>3.0032013847726747E-6</v>
      </c>
      <c r="BD173" s="5">
        <f t="shared" si="325"/>
        <v>4.92841086791516E-5</v>
      </c>
      <c r="BE173" s="5">
        <f t="shared" si="326"/>
        <v>6.647269286315011E-5</v>
      </c>
      <c r="BF173" s="5">
        <f t="shared" si="327"/>
        <v>4.482802890120923E-5</v>
      </c>
      <c r="BG173" s="5">
        <f t="shared" si="328"/>
        <v>2.0154162444868321E-5</v>
      </c>
      <c r="BH173" s="5">
        <f t="shared" si="329"/>
        <v>6.7958084564005377E-6</v>
      </c>
      <c r="BI173" s="5">
        <f t="shared" si="330"/>
        <v>1.8331900500422616E-6</v>
      </c>
      <c r="BJ173" s="8">
        <f t="shared" si="331"/>
        <v>0.49063791983118588</v>
      </c>
      <c r="BK173" s="8">
        <f t="shared" si="332"/>
        <v>0.28102464365183799</v>
      </c>
      <c r="BL173" s="8">
        <f t="shared" si="333"/>
        <v>0.2179980310487146</v>
      </c>
      <c r="BM173" s="8">
        <f t="shared" si="334"/>
        <v>0.36926154784688381</v>
      </c>
      <c r="BN173" s="8">
        <f t="shared" si="335"/>
        <v>0.63021273505168507</v>
      </c>
    </row>
    <row r="174" spans="1:66" x14ac:dyDescent="0.25">
      <c r="A174" t="s">
        <v>154</v>
      </c>
      <c r="B174" t="s">
        <v>156</v>
      </c>
      <c r="C174" t="s">
        <v>160</v>
      </c>
      <c r="D174" s="11">
        <v>44473</v>
      </c>
      <c r="E174">
        <f>VLOOKUP(A174,home!$A$2:$E$405,3,FALSE)</f>
        <v>1.3262195121951199</v>
      </c>
      <c r="F174">
        <f>VLOOKUP(B174,home!$B$2:$E$405,3,FALSE)</f>
        <v>1.46</v>
      </c>
      <c r="G174">
        <f>VLOOKUP(C174,away!$B$2:$E$405,4,FALSE)</f>
        <v>1.1499999999999999</v>
      </c>
      <c r="H174">
        <f>VLOOKUP(A174,away!$A$2:$E$405,3,FALSE)</f>
        <v>1.0243902439024399</v>
      </c>
      <c r="I174">
        <f>VLOOKUP(C174,away!$B$2:$E$405,3,FALSE)</f>
        <v>0.75</v>
      </c>
      <c r="J174">
        <f>VLOOKUP(B174,home!$B$2:$E$405,4,FALSE)</f>
        <v>0.73</v>
      </c>
      <c r="K174" s="3">
        <f t="shared" si="280"/>
        <v>2.2267225609756061</v>
      </c>
      <c r="L174" s="3">
        <f t="shared" si="281"/>
        <v>0.56085365853658586</v>
      </c>
      <c r="M174" s="5">
        <f t="shared" si="282"/>
        <v>6.1570266016642769E-2</v>
      </c>
      <c r="N174" s="5">
        <f t="shared" si="283"/>
        <v>0.1370999004245281</v>
      </c>
      <c r="O174" s="5">
        <f t="shared" si="284"/>
        <v>3.4531908952504915E-2</v>
      </c>
      <c r="P174" s="5">
        <f t="shared" si="285"/>
        <v>7.6892980738098207E-2</v>
      </c>
      <c r="Q174" s="5">
        <f t="shared" si="286"/>
        <v>0.15264172069140294</v>
      </c>
      <c r="R174" s="5">
        <f t="shared" si="287"/>
        <v>9.6836737361323325E-3</v>
      </c>
      <c r="S174" s="5">
        <f t="shared" si="288"/>
        <v>2.4007247610361777E-2</v>
      </c>
      <c r="T174" s="5">
        <f t="shared" si="289"/>
        <v>8.5609667495093023E-2</v>
      </c>
      <c r="U174" s="5">
        <f t="shared" si="290"/>
        <v>2.1562854781372803E-2</v>
      </c>
      <c r="V174" s="5">
        <f t="shared" si="291"/>
        <v>3.3313136852622296E-3</v>
      </c>
      <c r="W174" s="5">
        <f t="shared" si="292"/>
        <v>0.11329692106989463</v>
      </c>
      <c r="X174" s="5">
        <f t="shared" si="293"/>
        <v>6.3542992682981192E-2</v>
      </c>
      <c r="Y174" s="5">
        <f t="shared" si="294"/>
        <v>1.7819159960306755E-2</v>
      </c>
      <c r="Z174" s="5">
        <f t="shared" si="295"/>
        <v>1.8103746143281561E-3</v>
      </c>
      <c r="AA174" s="5">
        <f t="shared" si="296"/>
        <v>4.0312019975420168E-3</v>
      </c>
      <c r="AB174" s="5">
        <f t="shared" si="297"/>
        <v>4.4881842178883706E-3</v>
      </c>
      <c r="AC174" s="5">
        <f t="shared" si="298"/>
        <v>2.6002266963183137E-4</v>
      </c>
      <c r="AD174" s="5">
        <f t="shared" si="299"/>
        <v>6.3070202558851735E-2</v>
      </c>
      <c r="AE174" s="5">
        <f t="shared" si="300"/>
        <v>3.5373153849775532E-2</v>
      </c>
      <c r="AF174" s="5">
        <f t="shared" si="301"/>
        <v>9.9195813753120612E-3</v>
      </c>
      <c r="AG174" s="5">
        <f t="shared" si="302"/>
        <v>1.8544778351650495E-3</v>
      </c>
      <c r="AH174" s="5">
        <f t="shared" si="303"/>
        <v>2.5383880644192674E-4</v>
      </c>
      <c r="AI174" s="5">
        <f t="shared" si="304"/>
        <v>5.6522859715535823E-4</v>
      </c>
      <c r="AJ174" s="5">
        <f t="shared" si="305"/>
        <v>6.2930363469721438E-4</v>
      </c>
      <c r="AK174" s="5">
        <f t="shared" si="306"/>
        <v>4.6709486702807942E-4</v>
      </c>
      <c r="AL174" s="5">
        <f t="shared" si="307"/>
        <v>1.2989333599477919E-5</v>
      </c>
      <c r="AM174" s="5">
        <f t="shared" si="308"/>
        <v>2.8087968592619309E-2</v>
      </c>
      <c r="AN174" s="5">
        <f t="shared" si="309"/>
        <v>1.5753239946031256E-2</v>
      </c>
      <c r="AO174" s="5">
        <f t="shared" si="310"/>
        <v>4.4176311287681593E-3</v>
      </c>
      <c r="AP174" s="5">
        <f t="shared" si="311"/>
        <v>8.2588152687824328E-4</v>
      </c>
      <c r="AQ174" s="5">
        <f t="shared" si="312"/>
        <v>1.1579966896686109E-4</v>
      </c>
      <c r="AR174" s="5">
        <f t="shared" si="313"/>
        <v>2.8473284654302981E-5</v>
      </c>
      <c r="AS174" s="5">
        <f t="shared" si="314"/>
        <v>6.3402105324816957E-5</v>
      </c>
      <c r="AT174" s="5">
        <f t="shared" si="315"/>
        <v>7.0589449170060776E-5</v>
      </c>
      <c r="AU174" s="5">
        <f t="shared" si="316"/>
        <v>5.2394373011271692E-5</v>
      </c>
      <c r="AV174" s="5">
        <f t="shared" si="317"/>
        <v>2.9166933113092529E-5</v>
      </c>
      <c r="AW174" s="5">
        <f t="shared" si="318"/>
        <v>4.5060918149255932E-7</v>
      </c>
      <c r="AX174" s="5">
        <f t="shared" si="319"/>
        <v>1.0424018892859939E-2</v>
      </c>
      <c r="AY174" s="5">
        <f t="shared" si="320"/>
        <v>5.8463491327149881E-3</v>
      </c>
      <c r="AZ174" s="5">
        <f t="shared" si="321"/>
        <v>1.6394731500826985E-3</v>
      </c>
      <c r="BA174" s="5">
        <f t="shared" si="322"/>
        <v>3.0650150476546086E-4</v>
      </c>
      <c r="BB174" s="5">
        <f t="shared" si="323"/>
        <v>4.2975622573669377E-5</v>
      </c>
      <c r="BC174" s="5">
        <f t="shared" si="324"/>
        <v>4.8206070296659916E-6</v>
      </c>
      <c r="BD174" s="5">
        <f t="shared" si="325"/>
        <v>2.6615576448199094E-6</v>
      </c>
      <c r="BE174" s="5">
        <f t="shared" si="326"/>
        <v>5.9265504550575911E-6</v>
      </c>
      <c r="BF174" s="5">
        <f t="shared" si="327"/>
        <v>6.5983918035184928E-6</v>
      </c>
      <c r="BG174" s="5">
        <f t="shared" si="328"/>
        <v>4.8975959650170474E-6</v>
      </c>
      <c r="BH174" s="5">
        <f t="shared" si="329"/>
        <v>2.7263968574616395E-6</v>
      </c>
      <c r="BI174" s="5">
        <f t="shared" si="330"/>
        <v>1.2141858785365653E-6</v>
      </c>
      <c r="BJ174" s="8">
        <f t="shared" si="331"/>
        <v>0.74769243771660143</v>
      </c>
      <c r="BK174" s="8">
        <f t="shared" si="332"/>
        <v>0.17192116918631126</v>
      </c>
      <c r="BL174" s="8">
        <f t="shared" si="333"/>
        <v>7.6481340414640969E-2</v>
      </c>
      <c r="BM174" s="8">
        <f t="shared" si="334"/>
        <v>0.51963897284903893</v>
      </c>
      <c r="BN174" s="8">
        <f t="shared" si="335"/>
        <v>0.47242045055930926</v>
      </c>
    </row>
    <row r="175" spans="1:66" x14ac:dyDescent="0.25">
      <c r="A175" t="s">
        <v>154</v>
      </c>
      <c r="B175" t="s">
        <v>162</v>
      </c>
      <c r="C175" t="s">
        <v>159</v>
      </c>
      <c r="D175" s="11">
        <v>44473</v>
      </c>
      <c r="E175">
        <f>VLOOKUP(A175,home!$A$2:$E$405,3,FALSE)</f>
        <v>1.3262195121951199</v>
      </c>
      <c r="F175">
        <f>VLOOKUP(B175,home!$B$2:$E$405,3,FALSE)</f>
        <v>0.52</v>
      </c>
      <c r="G175">
        <f>VLOOKUP(C175,away!$B$2:$E$405,4,FALSE)</f>
        <v>1.1299999999999999</v>
      </c>
      <c r="H175">
        <f>VLOOKUP(A175,away!$A$2:$E$405,3,FALSE)</f>
        <v>1.0243902439024399</v>
      </c>
      <c r="I175">
        <f>VLOOKUP(C175,away!$B$2:$E$405,3,FALSE)</f>
        <v>0.61</v>
      </c>
      <c r="J175">
        <f>VLOOKUP(B175,home!$B$2:$E$405,4,FALSE)</f>
        <v>0.98</v>
      </c>
      <c r="K175" s="3">
        <f t="shared" si="280"/>
        <v>0.77928658536585238</v>
      </c>
      <c r="L175" s="3">
        <f t="shared" si="281"/>
        <v>0.61238048780487864</v>
      </c>
      <c r="M175" s="5">
        <f t="shared" si="282"/>
        <v>0.24866042378827072</v>
      </c>
      <c r="N175" s="5">
        <f t="shared" si="283"/>
        <v>0.19377773256958725</v>
      </c>
      <c r="O175" s="5">
        <f t="shared" si="284"/>
        <v>0.15227479161722904</v>
      </c>
      <c r="P175" s="5">
        <f t="shared" si="285"/>
        <v>0.11866570239668715</v>
      </c>
      <c r="Q175" s="5">
        <f t="shared" si="286"/>
        <v>7.550419376704548E-2</v>
      </c>
      <c r="R175" s="5">
        <f t="shared" si="287"/>
        <v>4.6625055585472482E-2</v>
      </c>
      <c r="S175" s="5">
        <f t="shared" si="288"/>
        <v>1.415740863661649E-2</v>
      </c>
      <c r="T175" s="5">
        <f t="shared" si="289"/>
        <v>4.6237295010377384E-2</v>
      </c>
      <c r="U175" s="5">
        <f t="shared" si="290"/>
        <v>3.6334280359695909E-2</v>
      </c>
      <c r="V175" s="5">
        <f t="shared" si="291"/>
        <v>7.5068856930209289E-4</v>
      </c>
      <c r="W175" s="5">
        <f t="shared" si="292"/>
        <v>1.9613135113840847E-2</v>
      </c>
      <c r="X175" s="5">
        <f t="shared" si="293"/>
        <v>1.2010701248396852E-2</v>
      </c>
      <c r="Y175" s="5">
        <f t="shared" si="294"/>
        <v>3.6775595446859638E-3</v>
      </c>
      <c r="Z175" s="5">
        <f t="shared" si="295"/>
        <v>9.5174247611204098E-3</v>
      </c>
      <c r="AA175" s="5">
        <f t="shared" si="296"/>
        <v>7.4168014435699375E-3</v>
      </c>
      <c r="AB175" s="5">
        <f t="shared" si="297"/>
        <v>2.8899069356480706E-3</v>
      </c>
      <c r="AC175" s="5">
        <f t="shared" si="298"/>
        <v>2.2390220214850015E-5</v>
      </c>
      <c r="AD175" s="5">
        <f t="shared" si="299"/>
        <v>3.8210632727960323E-3</v>
      </c>
      <c r="AE175" s="5">
        <f t="shared" si="300"/>
        <v>2.3399445909281402E-3</v>
      </c>
      <c r="AF175" s="5">
        <f t="shared" si="301"/>
        <v>7.1646820501448071E-4</v>
      </c>
      <c r="AG175" s="5">
        <f t="shared" si="302"/>
        <v>1.4625038296115121E-4</v>
      </c>
      <c r="AH175" s="5">
        <f t="shared" si="303"/>
        <v>1.457071304465286E-3</v>
      </c>
      <c r="AI175" s="5">
        <f t="shared" si="304"/>
        <v>1.135476121491321E-3</v>
      </c>
      <c r="AJ175" s="5">
        <f t="shared" si="305"/>
        <v>4.4243065474071667E-4</v>
      </c>
      <c r="AK175" s="5">
        <f t="shared" si="306"/>
        <v>1.1492675806469048E-4</v>
      </c>
      <c r="AL175" s="5">
        <f t="shared" si="307"/>
        <v>4.2740234543700819E-7</v>
      </c>
      <c r="AM175" s="5">
        <f t="shared" si="308"/>
        <v>5.9554067006481796E-4</v>
      </c>
      <c r="AN175" s="5">
        <f t="shared" si="309"/>
        <v>3.6469748604193742E-4</v>
      </c>
      <c r="AO175" s="5">
        <f t="shared" si="310"/>
        <v>1.1166681220178727E-4</v>
      </c>
      <c r="AP175" s="5">
        <f t="shared" si="311"/>
        <v>2.2794192309248762E-5</v>
      </c>
      <c r="AQ175" s="5">
        <f t="shared" si="312"/>
        <v>3.489679651363991E-6</v>
      </c>
      <c r="AR175" s="5">
        <f t="shared" si="313"/>
        <v>1.7845640723898867E-4</v>
      </c>
      <c r="AS175" s="5">
        <f t="shared" si="314"/>
        <v>1.3906868423392945E-4</v>
      </c>
      <c r="AT175" s="5">
        <f t="shared" si="315"/>
        <v>5.4187180033990416E-5</v>
      </c>
      <c r="AU175" s="5">
        <f t="shared" si="316"/>
        <v>1.4075780833097694E-5</v>
      </c>
      <c r="AV175" s="5">
        <f t="shared" si="317"/>
        <v>2.7422667954457032E-6</v>
      </c>
      <c r="AW175" s="5">
        <f t="shared" si="318"/>
        <v>5.6656917845585665E-9</v>
      </c>
      <c r="AX175" s="5">
        <f t="shared" si="319"/>
        <v>7.7349475870217249E-5</v>
      </c>
      <c r="AY175" s="5">
        <f t="shared" si="320"/>
        <v>4.7367309764855323E-5</v>
      </c>
      <c r="AZ175" s="5">
        <f t="shared" si="321"/>
        <v>1.4503408129903445E-5</v>
      </c>
      <c r="BA175" s="5">
        <f t="shared" si="322"/>
        <v>2.9605347151411726E-6</v>
      </c>
      <c r="BB175" s="5">
        <f t="shared" si="323"/>
        <v>4.5324342325535696E-7</v>
      </c>
      <c r="BC175" s="5">
        <f t="shared" si="324"/>
        <v>5.551148572549375E-8</v>
      </c>
      <c r="BD175" s="5">
        <f t="shared" si="325"/>
        <v>1.8213870286152981E-5</v>
      </c>
      <c r="BE175" s="5">
        <f t="shared" si="326"/>
        <v>1.4193824781592717E-5</v>
      </c>
      <c r="BF175" s="5">
        <f t="shared" si="327"/>
        <v>5.5305286236643017E-6</v>
      </c>
      <c r="BG175" s="5">
        <f t="shared" si="328"/>
        <v>1.4366222554678202E-6</v>
      </c>
      <c r="BH175" s="5">
        <f t="shared" si="329"/>
        <v>2.7988511298102668E-7</v>
      </c>
      <c r="BI175" s="5">
        <f t="shared" si="330"/>
        <v>4.362214279794403E-8</v>
      </c>
      <c r="BJ175" s="8">
        <f t="shared" si="331"/>
        <v>0.35908522202929188</v>
      </c>
      <c r="BK175" s="8">
        <f t="shared" si="332"/>
        <v>0.38230440832320156</v>
      </c>
      <c r="BL175" s="8">
        <f t="shared" si="333"/>
        <v>0.24911896945271556</v>
      </c>
      <c r="BM175" s="8">
        <f t="shared" si="334"/>
        <v>0.16447076319796411</v>
      </c>
      <c r="BN175" s="8">
        <f t="shared" si="335"/>
        <v>0.83550789972429207</v>
      </c>
    </row>
    <row r="176" spans="1:66" x14ac:dyDescent="0.25">
      <c r="A176" t="s">
        <v>154</v>
      </c>
      <c r="B176" t="s">
        <v>170</v>
      </c>
      <c r="C176" t="s">
        <v>158</v>
      </c>
      <c r="D176" s="11">
        <v>44473</v>
      </c>
      <c r="E176">
        <f>VLOOKUP(A176,home!$A$2:$E$405,3,FALSE)</f>
        <v>1.3262195121951199</v>
      </c>
      <c r="F176">
        <f>VLOOKUP(B176,home!$B$2:$E$405,3,FALSE)</f>
        <v>1.08</v>
      </c>
      <c r="G176">
        <f>VLOOKUP(C176,away!$B$2:$E$405,4,FALSE)</f>
        <v>0.42</v>
      </c>
      <c r="H176">
        <f>VLOOKUP(A176,away!$A$2:$E$405,3,FALSE)</f>
        <v>1.0243902439024399</v>
      </c>
      <c r="I176">
        <f>VLOOKUP(C176,away!$B$2:$E$405,3,FALSE)</f>
        <v>0.94</v>
      </c>
      <c r="J176">
        <f>VLOOKUP(B176,home!$B$2:$E$405,4,FALSE)</f>
        <v>1.4</v>
      </c>
      <c r="K176" s="3">
        <f t="shared" si="280"/>
        <v>0.60157317073170635</v>
      </c>
      <c r="L176" s="3">
        <f t="shared" si="281"/>
        <v>1.348097560975611</v>
      </c>
      <c r="M176" s="5">
        <f t="shared" si="282"/>
        <v>0.14232092564051174</v>
      </c>
      <c r="N176" s="5">
        <f t="shared" si="283"/>
        <v>8.5616450499034047E-2</v>
      </c>
      <c r="O176" s="5">
        <f t="shared" si="284"/>
        <v>0.19186249273176517</v>
      </c>
      <c r="P176" s="5">
        <f t="shared" si="285"/>
        <v>0.11541932809713694</v>
      </c>
      <c r="Q176" s="5">
        <f t="shared" si="286"/>
        <v>2.5752279796749041E-2</v>
      </c>
      <c r="R176" s="5">
        <f t="shared" si="287"/>
        <v>0.12932467924719679</v>
      </c>
      <c r="S176" s="5">
        <f t="shared" si="288"/>
        <v>2.3400672175298398E-2</v>
      </c>
      <c r="T176" s="5">
        <f t="shared" si="289"/>
        <v>3.4716585583558883E-2</v>
      </c>
      <c r="U176" s="5">
        <f t="shared" si="290"/>
        <v>7.7798257348597064E-2</v>
      </c>
      <c r="V176" s="5">
        <f t="shared" si="291"/>
        <v>2.1086068118694283E-3</v>
      </c>
      <c r="W176" s="5">
        <f t="shared" si="292"/>
        <v>5.1639602036334621E-3</v>
      </c>
      <c r="X176" s="5">
        <f t="shared" si="293"/>
        <v>6.9615221554933902E-3</v>
      </c>
      <c r="Y176" s="5">
        <f t="shared" si="294"/>
        <v>4.6924055192491595E-3</v>
      </c>
      <c r="Z176" s="5">
        <f t="shared" si="295"/>
        <v>5.8114094889033047E-2</v>
      </c>
      <c r="AA176" s="5">
        <f t="shared" si="296"/>
        <v>3.4959880326598858E-2</v>
      </c>
      <c r="AB176" s="5">
        <f t="shared" si="297"/>
        <v>1.0515463028236536E-2</v>
      </c>
      <c r="AC176" s="5">
        <f t="shared" si="298"/>
        <v>1.068772829573888E-4</v>
      </c>
      <c r="AD176" s="5">
        <f t="shared" si="299"/>
        <v>7.7662497830803231E-4</v>
      </c>
      <c r="AE176" s="5">
        <f t="shared" si="300"/>
        <v>1.0469662390497952E-3</v>
      </c>
      <c r="AF176" s="5">
        <f t="shared" si="301"/>
        <v>7.057063166434188E-4</v>
      </c>
      <c r="AG176" s="5">
        <f t="shared" si="302"/>
        <v>3.1712032141069157E-4</v>
      </c>
      <c r="AH176" s="5">
        <f t="shared" si="303"/>
        <v>1.9585867394552672E-2</v>
      </c>
      <c r="AI176" s="5">
        <f t="shared" si="304"/>
        <v>1.1782332350071794E-2</v>
      </c>
      <c r="AJ176" s="5">
        <f t="shared" si="305"/>
        <v>3.5439675152237221E-3</v>
      </c>
      <c r="AK176" s="5">
        <f t="shared" si="306"/>
        <v>7.10651925034434E-4</v>
      </c>
      <c r="AL176" s="5">
        <f t="shared" si="307"/>
        <v>3.4670106682549668E-6</v>
      </c>
      <c r="AM176" s="5">
        <f t="shared" si="308"/>
        <v>9.3439350134041156E-5</v>
      </c>
      <c r="AN176" s="5">
        <f t="shared" si="309"/>
        <v>1.25965360014847E-4</v>
      </c>
      <c r="AO176" s="5">
        <f t="shared" si="310"/>
        <v>8.490679730171501E-5</v>
      </c>
      <c r="AP176" s="5">
        <f t="shared" si="311"/>
        <v>3.8154215450897521E-5</v>
      </c>
      <c r="AQ176" s="5">
        <f t="shared" si="312"/>
        <v>1.2858901197573233E-5</v>
      </c>
      <c r="AR176" s="5">
        <f t="shared" si="313"/>
        <v>5.2807320128376387E-3</v>
      </c>
      <c r="AS176" s="5">
        <f t="shared" si="314"/>
        <v>3.1767467007471641E-3</v>
      </c>
      <c r="AT176" s="5">
        <f t="shared" si="315"/>
        <v>9.5552279268997908E-4</v>
      </c>
      <c r="AU176" s="5">
        <f t="shared" si="316"/>
        <v>1.9160562536830859E-4</v>
      </c>
      <c r="AV176" s="5">
        <f t="shared" si="317"/>
        <v>2.8816200895711209E-5</v>
      </c>
      <c r="AW176" s="5">
        <f t="shared" si="318"/>
        <v>7.8102054688234417E-8</v>
      </c>
      <c r="AX176" s="5">
        <f t="shared" si="319"/>
        <v>9.3684343552075368E-6</v>
      </c>
      <c r="AY176" s="5">
        <f t="shared" si="320"/>
        <v>1.26295635044154E-5</v>
      </c>
      <c r="AZ176" s="5">
        <f t="shared" si="321"/>
        <v>8.5129418782444968E-6</v>
      </c>
      <c r="BA176" s="5">
        <f t="shared" si="322"/>
        <v>3.8254253942628464E-6</v>
      </c>
      <c r="BB176" s="5">
        <f t="shared" si="323"/>
        <v>1.2892616609249773E-6</v>
      </c>
      <c r="BC176" s="5">
        <f t="shared" si="324"/>
        <v>3.4761010011046534E-7</v>
      </c>
      <c r="BD176" s="5">
        <f t="shared" si="325"/>
        <v>1.1864903244453754E-3</v>
      </c>
      <c r="BE176" s="5">
        <f t="shared" si="326"/>
        <v>7.1376074651909548E-4</v>
      </c>
      <c r="BF176" s="5">
        <f t="shared" si="327"/>
        <v>2.1468965771366094E-4</v>
      </c>
      <c r="BG176" s="5">
        <f t="shared" si="328"/>
        <v>4.3050512704703931E-5</v>
      </c>
      <c r="BH176" s="5">
        <f t="shared" si="329"/>
        <v>6.4745083573485856E-6</v>
      </c>
      <c r="BI176" s="5">
        <f t="shared" si="330"/>
        <v>7.789781042918243E-7</v>
      </c>
      <c r="BJ176" s="8">
        <f t="shared" si="331"/>
        <v>0.16614091947412216</v>
      </c>
      <c r="BK176" s="8">
        <f t="shared" si="332"/>
        <v>0.28337250658194657</v>
      </c>
      <c r="BL176" s="8">
        <f t="shared" si="333"/>
        <v>0.49188225992766033</v>
      </c>
      <c r="BM176" s="8">
        <f t="shared" si="334"/>
        <v>0.30920107339891872</v>
      </c>
      <c r="BN176" s="8">
        <f t="shared" si="335"/>
        <v>0.69029615601239369</v>
      </c>
    </row>
    <row r="177" spans="1:66" x14ac:dyDescent="0.25">
      <c r="A177" t="s">
        <v>154</v>
      </c>
      <c r="B177" t="s">
        <v>166</v>
      </c>
      <c r="C177" t="s">
        <v>163</v>
      </c>
      <c r="D177" s="11">
        <v>44473</v>
      </c>
      <c r="E177">
        <f>VLOOKUP(A177,home!$A$2:$E$405,3,FALSE)</f>
        <v>1.3262195121951199</v>
      </c>
      <c r="F177">
        <f>VLOOKUP(B177,home!$B$2:$E$405,3,FALSE)</f>
        <v>0.8</v>
      </c>
      <c r="G177">
        <f>VLOOKUP(C177,away!$B$2:$E$405,4,FALSE)</f>
        <v>0.94</v>
      </c>
      <c r="H177">
        <f>VLOOKUP(A177,away!$A$2:$E$405,3,FALSE)</f>
        <v>1.0243902439024399</v>
      </c>
      <c r="I177">
        <f>VLOOKUP(C177,away!$B$2:$E$405,3,FALSE)</f>
        <v>1.08</v>
      </c>
      <c r="J177">
        <f>VLOOKUP(B177,home!$B$2:$E$405,4,FALSE)</f>
        <v>1.04</v>
      </c>
      <c r="K177" s="3">
        <f t="shared" si="280"/>
        <v>0.99731707317073026</v>
      </c>
      <c r="L177" s="3">
        <f t="shared" si="281"/>
        <v>1.1505951219512205</v>
      </c>
      <c r="M177" s="5">
        <f t="shared" si="282"/>
        <v>0.11672760801618218</v>
      </c>
      <c r="N177" s="5">
        <f t="shared" si="283"/>
        <v>0.11641443638491908</v>
      </c>
      <c r="O177" s="5">
        <f t="shared" si="284"/>
        <v>0.1343062163804534</v>
      </c>
      <c r="P177" s="5">
        <f t="shared" si="285"/>
        <v>0.13394588262918858</v>
      </c>
      <c r="Q177" s="5">
        <f t="shared" si="286"/>
        <v>5.8051052485113823E-2</v>
      </c>
      <c r="R177" s="5">
        <f t="shared" si="287"/>
        <v>7.7266038707537413E-2</v>
      </c>
      <c r="S177" s="5">
        <f t="shared" si="288"/>
        <v>3.8425998309725276E-2</v>
      </c>
      <c r="T177" s="5">
        <f t="shared" si="289"/>
        <v>6.6793257813506243E-2</v>
      </c>
      <c r="U177" s="5">
        <f t="shared" si="290"/>
        <v>7.7058739579297569E-2</v>
      </c>
      <c r="V177" s="5">
        <f t="shared" si="291"/>
        <v>4.8993496216234748E-3</v>
      </c>
      <c r="W177" s="5">
        <f t="shared" si="292"/>
        <v>1.9298435252978058E-2</v>
      </c>
      <c r="X177" s="5">
        <f t="shared" si="293"/>
        <v>2.2204685463368026E-2</v>
      </c>
      <c r="Y177" s="5">
        <f t="shared" si="294"/>
        <v>1.2774301389306216E-2</v>
      </c>
      <c r="Z177" s="5">
        <f t="shared" si="295"/>
        <v>2.9633975743128899E-2</v>
      </c>
      <c r="AA177" s="5">
        <f t="shared" si="296"/>
        <v>2.9554469954549727E-2</v>
      </c>
      <c r="AB177" s="5">
        <f t="shared" si="297"/>
        <v>1.4737588737091908E-2</v>
      </c>
      <c r="AC177" s="5">
        <f t="shared" si="298"/>
        <v>3.5137772916924256E-4</v>
      </c>
      <c r="AD177" s="5">
        <f t="shared" si="299"/>
        <v>4.8116647408187295E-3</v>
      </c>
      <c r="AE177" s="5">
        <f t="shared" si="300"/>
        <v>5.5362779792507135E-3</v>
      </c>
      <c r="AF177" s="5">
        <f t="shared" si="301"/>
        <v>3.1850072183459165E-3</v>
      </c>
      <c r="AG177" s="5">
        <f t="shared" si="302"/>
        <v>1.2215512562694119E-3</v>
      </c>
      <c r="AH177" s="5">
        <f t="shared" si="303"/>
        <v>8.524176983516223E-3</v>
      </c>
      <c r="AI177" s="5">
        <f t="shared" si="304"/>
        <v>8.5013072403897043E-3</v>
      </c>
      <c r="AJ177" s="5">
        <f t="shared" si="305"/>
        <v>4.2392494275552981E-3</v>
      </c>
      <c r="AK177" s="5">
        <f t="shared" si="306"/>
        <v>1.4092919438433815E-3</v>
      </c>
      <c r="AL177" s="5">
        <f t="shared" si="307"/>
        <v>1.6128352450532337E-5</v>
      </c>
      <c r="AM177" s="5">
        <f t="shared" si="308"/>
        <v>9.5975107927842747E-4</v>
      </c>
      <c r="AN177" s="5">
        <f t="shared" si="309"/>
        <v>1.1042849101051779E-3</v>
      </c>
      <c r="AO177" s="5">
        <f t="shared" si="310"/>
        <v>6.3529241540567999E-4</v>
      </c>
      <c r="AP177" s="5">
        <f t="shared" si="311"/>
        <v>2.4365478472612782E-4</v>
      </c>
      <c r="AQ177" s="5">
        <f t="shared" si="312"/>
        <v>7.0087001686489336E-5</v>
      </c>
      <c r="AR177" s="5">
        <f t="shared" si="313"/>
        <v>1.9615752911765296E-3</v>
      </c>
      <c r="AS177" s="5">
        <f t="shared" si="314"/>
        <v>1.9563125282001997E-3</v>
      </c>
      <c r="AT177" s="5">
        <f t="shared" si="315"/>
        <v>9.7553194241592727E-4</v>
      </c>
      <c r="AU177" s="5">
        <f t="shared" si="316"/>
        <v>3.2430488719827001E-4</v>
      </c>
      <c r="AV177" s="5">
        <f t="shared" si="317"/>
        <v>8.0858700228885608E-5</v>
      </c>
      <c r="AW177" s="5">
        <f t="shared" si="318"/>
        <v>5.1409488986475178E-7</v>
      </c>
      <c r="AX177" s="5">
        <f t="shared" si="319"/>
        <v>1.5952935622640167E-4</v>
      </c>
      <c r="AY177" s="5">
        <f t="shared" si="320"/>
        <v>1.8355369908211637E-4</v>
      </c>
      <c r="AZ177" s="5">
        <f t="shared" si="321"/>
        <v>1.0559799538999268E-4</v>
      </c>
      <c r="BA177" s="5">
        <f t="shared" si="322"/>
        <v>4.0500179461184325E-5</v>
      </c>
      <c r="BB177" s="5">
        <f t="shared" si="323"/>
        <v>1.1649827231546921E-5</v>
      </c>
      <c r="BC177" s="5">
        <f t="shared" si="324"/>
        <v>2.6808468768384792E-6</v>
      </c>
      <c r="BD177" s="5">
        <f t="shared" si="325"/>
        <v>3.761631602279591E-4</v>
      </c>
      <c r="BE177" s="5">
        <f t="shared" si="326"/>
        <v>3.751539419932006E-4</v>
      </c>
      <c r="BF177" s="5">
        <f t="shared" si="327"/>
        <v>1.8707371570856035E-4</v>
      </c>
      <c r="BG177" s="5">
        <f t="shared" si="328"/>
        <v>6.2190603539211568E-5</v>
      </c>
      <c r="BH177" s="5">
        <f t="shared" si="329"/>
        <v>1.5505937675111932E-5</v>
      </c>
      <c r="BI177" s="5">
        <f t="shared" si="330"/>
        <v>3.0928672757820795E-6</v>
      </c>
      <c r="BJ177" s="8">
        <f t="shared" si="331"/>
        <v>0.31380725207934629</v>
      </c>
      <c r="BK177" s="8">
        <f t="shared" si="332"/>
        <v>0.2945498983574214</v>
      </c>
      <c r="BL177" s="8">
        <f t="shared" si="333"/>
        <v>0.36191484252987444</v>
      </c>
      <c r="BM177" s="8">
        <f t="shared" si="334"/>
        <v>0.36301169450218429</v>
      </c>
      <c r="BN177" s="8">
        <f t="shared" si="335"/>
        <v>0.63671123460339452</v>
      </c>
    </row>
    <row r="178" spans="1:66" x14ac:dyDescent="0.25">
      <c r="A178" t="s">
        <v>154</v>
      </c>
      <c r="B178" t="s">
        <v>172</v>
      </c>
      <c r="C178" t="s">
        <v>167</v>
      </c>
      <c r="D178" s="11">
        <v>44473</v>
      </c>
      <c r="E178">
        <f>VLOOKUP(A178,home!$A$2:$E$405,3,FALSE)</f>
        <v>1.3262195121951199</v>
      </c>
      <c r="F178">
        <f>VLOOKUP(B178,home!$B$2:$E$405,3,FALSE)</f>
        <v>0.9</v>
      </c>
      <c r="G178">
        <f>VLOOKUP(C178,away!$B$2:$E$405,4,FALSE)</f>
        <v>0.61</v>
      </c>
      <c r="H178">
        <f>VLOOKUP(A178,away!$A$2:$E$405,3,FALSE)</f>
        <v>1.0243902439024399</v>
      </c>
      <c r="I178">
        <f>VLOOKUP(C178,away!$B$2:$E$405,3,FALSE)</f>
        <v>0.94</v>
      </c>
      <c r="J178">
        <f>VLOOKUP(B178,home!$B$2:$E$405,4,FALSE)</f>
        <v>0.98</v>
      </c>
      <c r="K178" s="3">
        <f t="shared" si="280"/>
        <v>0.72809451219512089</v>
      </c>
      <c r="L178" s="3">
        <f t="shared" si="281"/>
        <v>0.94366829268292762</v>
      </c>
      <c r="M178" s="5">
        <f t="shared" si="282"/>
        <v>0.18791551510846377</v>
      </c>
      <c r="N178" s="5">
        <f t="shared" si="283"/>
        <v>0.13682025530679179</v>
      </c>
      <c r="O178" s="5">
        <f t="shared" si="284"/>
        <v>0.17732991331103687</v>
      </c>
      <c r="P178" s="5">
        <f t="shared" si="285"/>
        <v>0.12911293672980245</v>
      </c>
      <c r="Q178" s="5">
        <f t="shared" si="286"/>
        <v>4.9809038523005229E-2</v>
      </c>
      <c r="R178" s="5">
        <f t="shared" si="287"/>
        <v>8.3670308267918866E-2</v>
      </c>
      <c r="S178" s="5">
        <f t="shared" si="288"/>
        <v>2.2177719627583782E-2</v>
      </c>
      <c r="T178" s="5">
        <f t="shared" si="289"/>
        <v>4.7003210343182507E-2</v>
      </c>
      <c r="U178" s="5">
        <f t="shared" si="290"/>
        <v>6.0919892283545773E-2</v>
      </c>
      <c r="V178" s="5">
        <f t="shared" si="291"/>
        <v>1.6930956738338081E-3</v>
      </c>
      <c r="W178" s="5">
        <f t="shared" si="292"/>
        <v>1.2088562535438496E-2</v>
      </c>
      <c r="X178" s="5">
        <f t="shared" si="293"/>
        <v>1.1407593168808046E-2</v>
      </c>
      <c r="Y178" s="5">
        <f t="shared" si="294"/>
        <v>5.3824919846152588E-3</v>
      </c>
      <c r="Z178" s="5">
        <f t="shared" si="295"/>
        <v>2.6319005650480416E-2</v>
      </c>
      <c r="AA178" s="5">
        <f t="shared" si="296"/>
        <v>1.9162723580547165E-2</v>
      </c>
      <c r="AB178" s="5">
        <f t="shared" si="297"/>
        <v>6.976136938854214E-3</v>
      </c>
      <c r="AC178" s="5">
        <f t="shared" si="298"/>
        <v>7.2705729782021885E-5</v>
      </c>
      <c r="AD178" s="5">
        <f t="shared" si="299"/>
        <v>2.200404010595076E-3</v>
      </c>
      <c r="AE178" s="5">
        <f t="shared" si="300"/>
        <v>2.0764514958909216E-3</v>
      </c>
      <c r="AF178" s="5">
        <f t="shared" si="301"/>
        <v>9.7974071898314862E-4</v>
      </c>
      <c r="AG178" s="5">
        <f t="shared" si="302"/>
        <v>3.0818341718492394E-4</v>
      </c>
      <c r="AH178" s="5">
        <f t="shared" si="303"/>
        <v>6.2091027818252931E-3</v>
      </c>
      <c r="AI178" s="5">
        <f t="shared" si="304"/>
        <v>4.5208136611024552E-3</v>
      </c>
      <c r="AJ178" s="5">
        <f t="shared" si="305"/>
        <v>1.645789808652715E-3</v>
      </c>
      <c r="AK178" s="5">
        <f t="shared" si="306"/>
        <v>3.9943017596890008E-4</v>
      </c>
      <c r="AL178" s="5">
        <f t="shared" si="307"/>
        <v>1.9981852555010252E-6</v>
      </c>
      <c r="AM178" s="5">
        <f t="shared" si="308"/>
        <v>3.2042041694528193E-4</v>
      </c>
      <c r="AN178" s="5">
        <f t="shared" si="309"/>
        <v>3.0237058779950595E-4</v>
      </c>
      <c r="AO178" s="5">
        <f t="shared" si="310"/>
        <v>1.4266876817314655E-4</v>
      </c>
      <c r="AP178" s="5">
        <f t="shared" si="311"/>
        <v>4.4877330960376534E-5</v>
      </c>
      <c r="AQ178" s="5">
        <f t="shared" si="312"/>
        <v>1.0587328571886301E-5</v>
      </c>
      <c r="AR178" s="5">
        <f t="shared" si="313"/>
        <v>1.1718666842435786E-3</v>
      </c>
      <c r="AS178" s="5">
        <f t="shared" si="314"/>
        <v>8.5322970182204205E-4</v>
      </c>
      <c r="AT178" s="5">
        <f t="shared" si="315"/>
        <v>3.1061593176925402E-4</v>
      </c>
      <c r="AU178" s="5">
        <f t="shared" si="316"/>
        <v>7.5385918440522675E-5</v>
      </c>
      <c r="AV178" s="5">
        <f t="shared" si="317"/>
        <v>1.3722018378333379E-5</v>
      </c>
      <c r="AW178" s="5">
        <f t="shared" si="318"/>
        <v>3.8136459343181237E-8</v>
      </c>
      <c r="AX178" s="5">
        <f t="shared" si="319"/>
        <v>3.8882724528855373E-5</v>
      </c>
      <c r="AY178" s="5">
        <f t="shared" si="320"/>
        <v>3.669239427100554E-5</v>
      </c>
      <c r="AZ178" s="5">
        <f t="shared" si="321"/>
        <v>1.7312724528084317E-5</v>
      </c>
      <c r="BA178" s="5">
        <f t="shared" si="322"/>
        <v>5.4458230657023908E-6</v>
      </c>
      <c r="BB178" s="5">
        <f t="shared" si="323"/>
        <v>1.2847626386661702E-6</v>
      </c>
      <c r="BC178" s="5">
        <f t="shared" si="324"/>
        <v>2.4247795314658363E-7</v>
      </c>
      <c r="BD178" s="5">
        <f t="shared" si="325"/>
        <v>1.8430890552869012E-4</v>
      </c>
      <c r="BE178" s="5">
        <f t="shared" si="326"/>
        <v>1.3419430266412827E-4</v>
      </c>
      <c r="BF178" s="5">
        <f t="shared" si="327"/>
        <v>4.8853067668801431E-5</v>
      </c>
      <c r="BG178" s="5">
        <f t="shared" si="328"/>
        <v>1.1856550157850406E-5</v>
      </c>
      <c r="BH178" s="5">
        <f t="shared" si="329"/>
        <v>2.1581722758742683E-6</v>
      </c>
      <c r="BI178" s="5">
        <f t="shared" si="330"/>
        <v>3.1427067808714189E-7</v>
      </c>
      <c r="BJ178" s="8">
        <f t="shared" si="331"/>
        <v>0.26899671684393112</v>
      </c>
      <c r="BK178" s="8">
        <f t="shared" si="332"/>
        <v>0.34101066344899233</v>
      </c>
      <c r="BL178" s="8">
        <f t="shared" si="333"/>
        <v>0.36364061633307943</v>
      </c>
      <c r="BM178" s="8">
        <f t="shared" si="334"/>
        <v>0.23527238077165258</v>
      </c>
      <c r="BN178" s="8">
        <f t="shared" si="335"/>
        <v>0.76465796724701907</v>
      </c>
    </row>
    <row r="179" spans="1:66" x14ac:dyDescent="0.25">
      <c r="A179" t="s">
        <v>154</v>
      </c>
      <c r="B179" t="s">
        <v>173</v>
      </c>
      <c r="C179" t="s">
        <v>165</v>
      </c>
      <c r="D179" s="11">
        <v>44473</v>
      </c>
      <c r="E179">
        <f>VLOOKUP(A179,home!$A$2:$E$405,3,FALSE)</f>
        <v>1.3262195121951199</v>
      </c>
      <c r="F179">
        <f>VLOOKUP(B179,home!$B$2:$E$405,3,FALSE)</f>
        <v>0.89</v>
      </c>
      <c r="G179">
        <f>VLOOKUP(C179,away!$B$2:$E$405,4,FALSE)</f>
        <v>1.46</v>
      </c>
      <c r="H179">
        <f>VLOOKUP(A179,away!$A$2:$E$405,3,FALSE)</f>
        <v>1.0243902439024399</v>
      </c>
      <c r="I179">
        <f>VLOOKUP(C179,away!$B$2:$E$405,3,FALSE)</f>
        <v>0.75</v>
      </c>
      <c r="J179">
        <f>VLOOKUP(B179,home!$B$2:$E$405,4,FALSE)</f>
        <v>0.98</v>
      </c>
      <c r="K179" s="3">
        <f t="shared" si="280"/>
        <v>1.7232896341463388</v>
      </c>
      <c r="L179" s="3">
        <f t="shared" si="281"/>
        <v>0.75292682926829335</v>
      </c>
      <c r="M179" s="5">
        <f t="shared" si="282"/>
        <v>8.4060671305044826E-2</v>
      </c>
      <c r="N179" s="5">
        <f t="shared" si="283"/>
        <v>0.14486088349936632</v>
      </c>
      <c r="O179" s="5">
        <f t="shared" si="284"/>
        <v>6.3291534711871614E-2</v>
      </c>
      <c r="P179" s="5">
        <f t="shared" si="285"/>
        <v>0.10906964569818153</v>
      </c>
      <c r="Q179" s="5">
        <f t="shared" si="286"/>
        <v>0.12481862946386922</v>
      </c>
      <c r="R179" s="5">
        <f t="shared" si="287"/>
        <v>2.3826947275066807E-2</v>
      </c>
      <c r="S179" s="5">
        <f t="shared" si="288"/>
        <v>3.5379766268928518E-2</v>
      </c>
      <c r="T179" s="5">
        <f t="shared" si="289"/>
        <v>9.397929491584503E-2</v>
      </c>
      <c r="U179" s="5">
        <f t="shared" si="290"/>
        <v>4.1060731252473975E-2</v>
      </c>
      <c r="V179" s="5">
        <f t="shared" si="291"/>
        <v>5.100626212958378E-3</v>
      </c>
      <c r="W179" s="5">
        <f t="shared" si="292"/>
        <v>7.1699550101146203E-2</v>
      </c>
      <c r="X179" s="5">
        <f t="shared" si="293"/>
        <v>5.3984514917619159E-2</v>
      </c>
      <c r="Y179" s="5">
        <f t="shared" si="294"/>
        <v>2.0323194823254936E-2</v>
      </c>
      <c r="Z179" s="5">
        <f t="shared" si="295"/>
        <v>5.979982620986285E-3</v>
      </c>
      <c r="AA179" s="5">
        <f t="shared" si="296"/>
        <v>1.0305242063120917E-2</v>
      </c>
      <c r="AB179" s="5">
        <f t="shared" si="297"/>
        <v>8.879458412372556E-3</v>
      </c>
      <c r="AC179" s="5">
        <f t="shared" si="298"/>
        <v>4.1363241368502524E-4</v>
      </c>
      <c r="AD179" s="5">
        <f t="shared" si="299"/>
        <v>3.0889772865565338E-2</v>
      </c>
      <c r="AE179" s="5">
        <f t="shared" si="300"/>
        <v>2.3257738740487876E-2</v>
      </c>
      <c r="AF179" s="5">
        <f t="shared" si="301"/>
        <v>8.7556877429129428E-3</v>
      </c>
      <c r="AG179" s="5">
        <f t="shared" si="302"/>
        <v>2.1974640701115673E-3</v>
      </c>
      <c r="AH179" s="5">
        <f t="shared" si="303"/>
        <v>1.1256223384746753E-3</v>
      </c>
      <c r="AI179" s="5">
        <f t="shared" si="304"/>
        <v>1.9397733078569694E-3</v>
      </c>
      <c r="AJ179" s="5">
        <f t="shared" si="305"/>
        <v>1.6713956170118355E-3</v>
      </c>
      <c r="AK179" s="5">
        <f t="shared" si="306"/>
        <v>9.6009958045137345E-4</v>
      </c>
      <c r="AL179" s="5">
        <f t="shared" si="307"/>
        <v>2.1467704270975444E-5</v>
      </c>
      <c r="AM179" s="5">
        <f t="shared" si="308"/>
        <v>1.0646405076072712E-2</v>
      </c>
      <c r="AN179" s="5">
        <f t="shared" si="309"/>
        <v>8.0159640170332901E-3</v>
      </c>
      <c r="AO179" s="5">
        <f t="shared" si="310"/>
        <v>3.0177171854368031E-3</v>
      </c>
      <c r="AP179" s="5">
        <f t="shared" si="311"/>
        <v>7.5737341068645694E-4</v>
      </c>
      <c r="AQ179" s="5">
        <f t="shared" si="312"/>
        <v>1.4256169017006672E-4</v>
      </c>
      <c r="AR179" s="5">
        <f t="shared" si="313"/>
        <v>1.6950225165225988E-4</v>
      </c>
      <c r="AS179" s="5">
        <f t="shared" si="314"/>
        <v>2.9210147323680355E-4</v>
      </c>
      <c r="AT179" s="5">
        <f t="shared" si="315"/>
        <v>2.5168772047392889E-4</v>
      </c>
      <c r="AU179" s="5">
        <f t="shared" si="316"/>
        <v>1.4457694657821432E-4</v>
      </c>
      <c r="AV179" s="5">
        <f t="shared" si="317"/>
        <v>6.228698834369144E-5</v>
      </c>
      <c r="AW179" s="5">
        <f t="shared" si="318"/>
        <v>7.7373840109806457E-7</v>
      </c>
      <c r="AX179" s="5">
        <f t="shared" si="319"/>
        <v>3.0578065847531827E-3</v>
      </c>
      <c r="AY179" s="5">
        <f t="shared" si="320"/>
        <v>2.3023046163739231E-3</v>
      </c>
      <c r="AZ179" s="5">
        <f t="shared" si="321"/>
        <v>8.6673345740808597E-4</v>
      </c>
      <c r="BA179" s="5">
        <f t="shared" si="322"/>
        <v>2.1752895796900521E-4</v>
      </c>
      <c r="BB179" s="5">
        <f t="shared" si="323"/>
        <v>4.0945847149409733E-5</v>
      </c>
      <c r="BC179" s="5">
        <f t="shared" si="324"/>
        <v>6.1658453731818542E-6</v>
      </c>
      <c r="BD179" s="5">
        <f t="shared" si="325"/>
        <v>2.1270465481728715E-5</v>
      </c>
      <c r="BE179" s="5">
        <f t="shared" si="326"/>
        <v>3.6655172678130598E-5</v>
      </c>
      <c r="BF179" s="5">
        <f t="shared" si="327"/>
        <v>3.1583739557033282E-5</v>
      </c>
      <c r="BG179" s="5">
        <f t="shared" si="328"/>
        <v>1.8142643662071047E-5</v>
      </c>
      <c r="BH179" s="5">
        <f t="shared" si="329"/>
        <v>7.8162574397144531E-6</v>
      </c>
      <c r="BI179" s="5">
        <f t="shared" si="330"/>
        <v>2.6939350847358217E-6</v>
      </c>
      <c r="BJ179" s="8">
        <f t="shared" si="331"/>
        <v>0.60383823782860468</v>
      </c>
      <c r="BK179" s="8">
        <f t="shared" si="332"/>
        <v>0.23634811421944318</v>
      </c>
      <c r="BL179" s="8">
        <f t="shared" si="333"/>
        <v>0.15409912215288898</v>
      </c>
      <c r="BM179" s="8">
        <f t="shared" si="334"/>
        <v>0.44803561399055003</v>
      </c>
      <c r="BN179" s="8">
        <f t="shared" si="335"/>
        <v>0.54992831195340042</v>
      </c>
    </row>
    <row r="180" spans="1:66" x14ac:dyDescent="0.25">
      <c r="A180" t="s">
        <v>175</v>
      </c>
      <c r="B180" t="s">
        <v>280</v>
      </c>
      <c r="C180" t="s">
        <v>177</v>
      </c>
      <c r="D180" s="11">
        <v>44473</v>
      </c>
      <c r="E180">
        <f>VLOOKUP(A180,home!$A$2:$E$405,3,FALSE)</f>
        <v>1.21428571428571</v>
      </c>
      <c r="F180">
        <f>VLOOKUP(B180,home!$B$2:$E$405,3,FALSE)</f>
        <v>0.72</v>
      </c>
      <c r="G180">
        <f>VLOOKUP(C180,away!$B$2:$E$405,4,FALSE)</f>
        <v>1.1499999999999999</v>
      </c>
      <c r="H180">
        <f>VLOOKUP(A180,away!$A$2:$E$405,3,FALSE)</f>
        <v>1.0619047619047599</v>
      </c>
      <c r="I180">
        <f>VLOOKUP(C180,away!$B$2:$E$405,3,FALSE)</f>
        <v>0.22</v>
      </c>
      <c r="J180">
        <f>VLOOKUP(B180,home!$B$2:$E$405,4,FALSE)</f>
        <v>0.88</v>
      </c>
      <c r="K180" s="3">
        <f t="shared" si="280"/>
        <v>1.0054285714285678</v>
      </c>
      <c r="L180" s="3">
        <f t="shared" si="281"/>
        <v>0.20558476190476152</v>
      </c>
      <c r="M180" s="5">
        <f t="shared" si="282"/>
        <v>0.2978952592361418</v>
      </c>
      <c r="N180" s="5">
        <f t="shared" si="283"/>
        <v>0.29951240492913689</v>
      </c>
      <c r="O180" s="5">
        <f t="shared" si="284"/>
        <v>6.1242725942619418E-2</v>
      </c>
      <c r="P180" s="5">
        <f t="shared" si="285"/>
        <v>6.1575186454879124E-2</v>
      </c>
      <c r="Q180" s="5">
        <f t="shared" si="286"/>
        <v>0.1505691647065184</v>
      </c>
      <c r="R180" s="5">
        <f t="shared" si="287"/>
        <v>6.2952856156559866E-3</v>
      </c>
      <c r="S180" s="5">
        <f t="shared" si="288"/>
        <v>3.1819099745622349E-3</v>
      </c>
      <c r="T180" s="5">
        <f t="shared" si="289"/>
        <v>3.0954725876388402E-2</v>
      </c>
      <c r="U180" s="5">
        <f t="shared" si="290"/>
        <v>6.3294600232838101E-3</v>
      </c>
      <c r="V180" s="5">
        <f t="shared" si="291"/>
        <v>7.3078146276685528E-5</v>
      </c>
      <c r="W180" s="5">
        <f t="shared" si="292"/>
        <v>5.0462180057355852E-2</v>
      </c>
      <c r="X180" s="5">
        <f t="shared" si="293"/>
        <v>1.0374255272286706E-2</v>
      </c>
      <c r="Y180" s="5">
        <f t="shared" si="294"/>
        <v>1.0663944000461397E-3</v>
      </c>
      <c r="Z180" s="5">
        <f t="shared" si="295"/>
        <v>4.3140493147236862E-4</v>
      </c>
      <c r="AA180" s="5">
        <f t="shared" si="296"/>
        <v>4.3374684395750272E-4</v>
      </c>
      <c r="AB180" s="5">
        <f t="shared" si="297"/>
        <v>2.180507348409209E-4</v>
      </c>
      <c r="AC180" s="5">
        <f t="shared" si="298"/>
        <v>9.4408192629142462E-7</v>
      </c>
      <c r="AD180" s="5">
        <f t="shared" si="299"/>
        <v>1.2684029401559611E-2</v>
      </c>
      <c r="AE180" s="5">
        <f t="shared" si="300"/>
        <v>2.6076431645126268E-3</v>
      </c>
      <c r="AF180" s="5">
        <f t="shared" si="301"/>
        <v>2.6804584955445365E-4</v>
      </c>
      <c r="AG180" s="5">
        <f t="shared" si="302"/>
        <v>1.8368714053403958E-5</v>
      </c>
      <c r="AH180" s="5">
        <f t="shared" si="303"/>
        <v>2.2172570030321709E-5</v>
      </c>
      <c r="AI180" s="5">
        <f t="shared" si="304"/>
        <v>2.2292935410486231E-5</v>
      </c>
      <c r="AJ180" s="5">
        <f t="shared" si="305"/>
        <v>1.120697710135725E-5</v>
      </c>
      <c r="AK180" s="5">
        <f t="shared" si="306"/>
        <v>3.7559383256834314E-6</v>
      </c>
      <c r="AL180" s="5">
        <f t="shared" si="307"/>
        <v>7.8056993305817844E-9</v>
      </c>
      <c r="AM180" s="5">
        <f t="shared" si="308"/>
        <v>2.550577112233607E-3</v>
      </c>
      <c r="AN180" s="5">
        <f t="shared" si="309"/>
        <v>5.2435978833828025E-4</v>
      </c>
      <c r="AO180" s="5">
        <f t="shared" si="310"/>
        <v>5.3900191118978244E-5</v>
      </c>
      <c r="AP180" s="5">
        <f t="shared" si="311"/>
        <v>3.6936859859387609E-6</v>
      </c>
      <c r="AQ180" s="5">
        <f t="shared" si="312"/>
        <v>1.8984138849254356E-7</v>
      </c>
      <c r="AR180" s="5">
        <f t="shared" si="313"/>
        <v>9.1166850610006836E-7</v>
      </c>
      <c r="AS180" s="5">
        <f t="shared" si="314"/>
        <v>9.1661756370460829E-7</v>
      </c>
      <c r="AT180" s="5">
        <f t="shared" si="315"/>
        <v>4.6079674381092916E-7</v>
      </c>
      <c r="AU180" s="5">
        <f t="shared" si="316"/>
        <v>1.5443273728291945E-7</v>
      </c>
      <c r="AV180" s="5">
        <f t="shared" si="317"/>
        <v>3.8817771607042249E-8</v>
      </c>
      <c r="AW180" s="5">
        <f t="shared" si="318"/>
        <v>4.4817895700408663E-11</v>
      </c>
      <c r="AX180" s="5">
        <f t="shared" si="319"/>
        <v>4.2740385037857265E-4</v>
      </c>
      <c r="AY180" s="5">
        <f t="shared" si="320"/>
        <v>8.7867718817257159E-5</v>
      </c>
      <c r="AZ180" s="5">
        <f t="shared" si="321"/>
        <v>9.0321320260801736E-6</v>
      </c>
      <c r="BA180" s="5">
        <f t="shared" si="322"/>
        <v>6.1895623735802112E-7</v>
      </c>
      <c r="BB180" s="5">
        <f t="shared" si="323"/>
        <v>3.1811992671678954E-8</v>
      </c>
      <c r="BC180" s="5">
        <f t="shared" si="324"/>
        <v>1.3080121878246278E-9</v>
      </c>
      <c r="BD180" s="5">
        <f t="shared" si="325"/>
        <v>3.1237525460441991E-8</v>
      </c>
      <c r="BE180" s="5">
        <f t="shared" si="326"/>
        <v>3.1407100598655706E-8</v>
      </c>
      <c r="BF180" s="5">
        <f t="shared" si="327"/>
        <v>1.5788798143809858E-8</v>
      </c>
      <c r="BG180" s="5">
        <f t="shared" si="328"/>
        <v>5.2915029207682576E-9</v>
      </c>
      <c r="BH180" s="5">
        <f t="shared" si="329"/>
        <v>1.3300570555845304E-9</v>
      </c>
      <c r="BI180" s="5">
        <f t="shared" si="330"/>
        <v>2.6745547306296844E-10</v>
      </c>
      <c r="BJ180" s="8">
        <f t="shared" si="331"/>
        <v>0.56217488876794208</v>
      </c>
      <c r="BK180" s="8">
        <f t="shared" si="332"/>
        <v>0.3628142534183027</v>
      </c>
      <c r="BL180" s="8">
        <f t="shared" si="333"/>
        <v>7.4581265236987646E-2</v>
      </c>
      <c r="BM180" s="8">
        <f t="shared" si="334"/>
        <v>0.12282391779575365</v>
      </c>
      <c r="BN180" s="8">
        <f t="shared" si="335"/>
        <v>0.87709002688495152</v>
      </c>
    </row>
    <row r="181" spans="1:66" x14ac:dyDescent="0.25">
      <c r="A181" t="s">
        <v>175</v>
      </c>
      <c r="B181" t="s">
        <v>179</v>
      </c>
      <c r="C181" t="s">
        <v>278</v>
      </c>
      <c r="D181" s="11">
        <v>44473</v>
      </c>
      <c r="E181">
        <f>VLOOKUP(A181,home!$A$2:$E$405,3,FALSE)</f>
        <v>1.21428571428571</v>
      </c>
      <c r="F181">
        <f>VLOOKUP(B181,home!$B$2:$E$405,3,FALSE)</f>
        <v>0.82</v>
      </c>
      <c r="G181">
        <f>VLOOKUP(C181,away!$B$2:$E$405,4,FALSE)</f>
        <v>1.04</v>
      </c>
      <c r="H181">
        <f>VLOOKUP(A181,away!$A$2:$E$405,3,FALSE)</f>
        <v>1.0619047619047599</v>
      </c>
      <c r="I181">
        <f>VLOOKUP(C181,away!$B$2:$E$405,3,FALSE)</f>
        <v>0.55000000000000004</v>
      </c>
      <c r="J181">
        <f>VLOOKUP(B181,home!$B$2:$E$405,4,FALSE)</f>
        <v>1.44</v>
      </c>
      <c r="K181" s="3">
        <f t="shared" si="280"/>
        <v>1.0355428571428533</v>
      </c>
      <c r="L181" s="3">
        <f t="shared" si="281"/>
        <v>0.8410285714285699</v>
      </c>
      <c r="M181" s="5">
        <f t="shared" si="282"/>
        <v>0.15311416971575481</v>
      </c>
      <c r="N181" s="5">
        <f t="shared" si="283"/>
        <v>0.15855628477650849</v>
      </c>
      <c r="O181" s="5">
        <f t="shared" si="284"/>
        <v>0.12877339142151287</v>
      </c>
      <c r="P181" s="5">
        <f t="shared" si="285"/>
        <v>0.13335036567660843</v>
      </c>
      <c r="Q181" s="5">
        <f t="shared" si="286"/>
        <v>8.2095914077710733E-2</v>
      </c>
      <c r="R181" s="5">
        <f t="shared" si="287"/>
        <v>5.4151050712623515E-2</v>
      </c>
      <c r="S181" s="5">
        <f t="shared" si="288"/>
        <v>2.9034412783442504E-2</v>
      </c>
      <c r="T181" s="5">
        <f t="shared" si="289"/>
        <v>6.9045009336899679E-2</v>
      </c>
      <c r="U181" s="5">
        <f t="shared" si="290"/>
        <v>5.6075733772237693E-2</v>
      </c>
      <c r="V181" s="5">
        <f t="shared" si="291"/>
        <v>2.8096315093685187E-3</v>
      </c>
      <c r="W181" s="5">
        <f t="shared" si="292"/>
        <v>2.8337945807928932E-2</v>
      </c>
      <c r="X181" s="5">
        <f t="shared" si="293"/>
        <v>2.3833022080062698E-2</v>
      </c>
      <c r="Y181" s="5">
        <f t="shared" si="294"/>
        <v>1.0022126256410349E-2</v>
      </c>
      <c r="Z181" s="5">
        <f t="shared" si="295"/>
        <v>1.5180860274064598E-2</v>
      </c>
      <c r="AA181" s="5">
        <f t="shared" si="296"/>
        <v>1.5720431422091292E-2</v>
      </c>
      <c r="AB181" s="5">
        <f t="shared" si="297"/>
        <v>8.1395902351753518E-3</v>
      </c>
      <c r="AC181" s="5">
        <f t="shared" si="298"/>
        <v>1.5293546552808921E-4</v>
      </c>
      <c r="AD181" s="5">
        <f t="shared" si="299"/>
        <v>7.3362893418755151E-3</v>
      </c>
      <c r="AE181" s="5">
        <f t="shared" si="300"/>
        <v>6.1700289447842076E-3</v>
      </c>
      <c r="AF181" s="5">
        <f t="shared" si="301"/>
        <v>2.5945853145523945E-3</v>
      </c>
      <c r="AG181" s="5">
        <f t="shared" si="302"/>
        <v>7.273734601825157E-4</v>
      </c>
      <c r="AH181" s="5">
        <f t="shared" si="303"/>
        <v>3.1918843073383187E-3</v>
      </c>
      <c r="AI181" s="5">
        <f t="shared" si="304"/>
        <v>3.3053329952905598E-3</v>
      </c>
      <c r="AJ181" s="5">
        <f t="shared" si="305"/>
        <v>1.7114069868758655E-3</v>
      </c>
      <c r="AK181" s="5">
        <f t="shared" si="306"/>
        <v>5.9074509364122536E-4</v>
      </c>
      <c r="AL181" s="5">
        <f t="shared" si="307"/>
        <v>5.3277891369435011E-6</v>
      </c>
      <c r="AM181" s="5">
        <f t="shared" si="308"/>
        <v>1.5194084051824875E-3</v>
      </c>
      <c r="AN181" s="5">
        <f t="shared" si="309"/>
        <v>1.2778658804271893E-3</v>
      </c>
      <c r="AO181" s="5">
        <f t="shared" si="310"/>
        <v>5.3736085794649528E-4</v>
      </c>
      <c r="AP181" s="5">
        <f t="shared" si="311"/>
        <v>1.5064527823345722E-4</v>
      </c>
      <c r="AQ181" s="5">
        <f t="shared" si="312"/>
        <v>3.1674245786285979E-5</v>
      </c>
      <c r="AR181" s="5">
        <f t="shared" si="313"/>
        <v>5.3689317983320343E-4</v>
      </c>
      <c r="AS181" s="5">
        <f t="shared" si="314"/>
        <v>5.559758974249873E-4</v>
      </c>
      <c r="AT181" s="5">
        <f t="shared" si="315"/>
        <v>2.8786843466101659E-4</v>
      </c>
      <c r="AU181" s="5">
        <f t="shared" si="316"/>
        <v>9.9366700436703332E-5</v>
      </c>
      <c r="AV181" s="5">
        <f t="shared" si="317"/>
        <v>2.5724619218770439E-5</v>
      </c>
      <c r="AW181" s="5">
        <f t="shared" si="318"/>
        <v>1.2889122595725627E-7</v>
      </c>
      <c r="AX181" s="5">
        <f t="shared" si="319"/>
        <v>2.6223542017825638E-4</v>
      </c>
      <c r="AY181" s="5">
        <f t="shared" si="320"/>
        <v>2.2054748081048973E-4</v>
      </c>
      <c r="AZ181" s="5">
        <f t="shared" si="321"/>
        <v>9.2743366359108052E-5</v>
      </c>
      <c r="BA181" s="5">
        <f t="shared" si="322"/>
        <v>2.5999940306159043E-5</v>
      </c>
      <c r="BB181" s="5">
        <f t="shared" si="323"/>
        <v>5.4666731632292578E-6</v>
      </c>
      <c r="BC181" s="5">
        <f t="shared" si="324"/>
        <v>9.195256641875211E-7</v>
      </c>
      <c r="BD181" s="5">
        <f t="shared" si="325"/>
        <v>7.5257084007476879E-5</v>
      </c>
      <c r="BE181" s="5">
        <f t="shared" si="326"/>
        <v>7.7931935793342335E-5</v>
      </c>
      <c r="BF181" s="5">
        <f t="shared" si="327"/>
        <v>4.0350929727055554E-5</v>
      </c>
      <c r="BG181" s="5">
        <f t="shared" si="328"/>
        <v>1.3928372352641873E-5</v>
      </c>
      <c r="BH181" s="5">
        <f t="shared" si="329"/>
        <v>3.605856625351072E-6</v>
      </c>
      <c r="BI181" s="5">
        <f t="shared" si="330"/>
        <v>7.4680381445270762E-7</v>
      </c>
      <c r="BJ181" s="8">
        <f t="shared" si="331"/>
        <v>0.3928434464709728</v>
      </c>
      <c r="BK181" s="8">
        <f t="shared" si="332"/>
        <v>0.31868739042064975</v>
      </c>
      <c r="BL181" s="8">
        <f t="shared" si="333"/>
        <v>0.27337721676068166</v>
      </c>
      <c r="BM181" s="8">
        <f t="shared" si="334"/>
        <v>0.2898273189560655</v>
      </c>
      <c r="BN181" s="8">
        <f t="shared" si="335"/>
        <v>0.71004117638071884</v>
      </c>
    </row>
    <row r="182" spans="1:66" x14ac:dyDescent="0.25">
      <c r="A182" t="s">
        <v>175</v>
      </c>
      <c r="B182" t="s">
        <v>285</v>
      </c>
      <c r="C182" t="s">
        <v>178</v>
      </c>
      <c r="D182" s="11">
        <v>44473</v>
      </c>
      <c r="E182">
        <f>VLOOKUP(A182,home!$A$2:$E$405,3,FALSE)</f>
        <v>1.21428571428571</v>
      </c>
      <c r="F182">
        <f>VLOOKUP(B182,home!$B$2:$E$405,3,FALSE)</f>
        <v>0.93</v>
      </c>
      <c r="G182">
        <f>VLOOKUP(C182,away!$B$2:$E$405,4,FALSE)</f>
        <v>1.24</v>
      </c>
      <c r="H182">
        <f>VLOOKUP(A182,away!$A$2:$E$405,3,FALSE)</f>
        <v>1.0619047619047599</v>
      </c>
      <c r="I182">
        <f>VLOOKUP(C182,away!$B$2:$E$405,3,FALSE)</f>
        <v>0.72</v>
      </c>
      <c r="J182">
        <f>VLOOKUP(B182,home!$B$2:$E$405,4,FALSE)</f>
        <v>1.19</v>
      </c>
      <c r="K182" s="3">
        <f t="shared" si="280"/>
        <v>1.4003142857142807</v>
      </c>
      <c r="L182" s="3">
        <f t="shared" si="281"/>
        <v>0.90983999999999821</v>
      </c>
      <c r="M182" s="5">
        <f t="shared" si="282"/>
        <v>9.9245938147899268E-2</v>
      </c>
      <c r="N182" s="5">
        <f t="shared" si="283"/>
        <v>0.13897550498761924</v>
      </c>
      <c r="O182" s="5">
        <f t="shared" si="284"/>
        <v>9.0297924364484486E-2</v>
      </c>
      <c r="P182" s="5">
        <f t="shared" si="285"/>
        <v>0.12644547345793525</v>
      </c>
      <c r="Q182" s="5">
        <f t="shared" si="286"/>
        <v>9.7304692499259771E-2</v>
      </c>
      <c r="R182" s="5">
        <f t="shared" si="287"/>
        <v>4.1078331751891198E-2</v>
      </c>
      <c r="S182" s="5">
        <f t="shared" si="288"/>
        <v>4.0274841611590513E-2</v>
      </c>
      <c r="T182" s="5">
        <f t="shared" si="289"/>
        <v>8.8531701423526329E-2</v>
      </c>
      <c r="U182" s="5">
        <f t="shared" si="290"/>
        <v>5.7522574785483782E-2</v>
      </c>
      <c r="V182" s="5">
        <f t="shared" si="291"/>
        <v>5.7014048031218669E-3</v>
      </c>
      <c r="W182" s="5">
        <f t="shared" si="292"/>
        <v>4.5419050324582905E-2</v>
      </c>
      <c r="X182" s="5">
        <f t="shared" si="293"/>
        <v>4.1324068747318428E-2</v>
      </c>
      <c r="Y182" s="5">
        <f t="shared" si="294"/>
        <v>1.8799145354530061E-2</v>
      </c>
      <c r="Z182" s="5">
        <f t="shared" si="295"/>
        <v>1.245823645371354E-2</v>
      </c>
      <c r="AA182" s="5">
        <f t="shared" si="296"/>
        <v>1.7445446480941491E-2</v>
      </c>
      <c r="AB182" s="5">
        <f t="shared" si="297"/>
        <v>1.2214553963963148E-2</v>
      </c>
      <c r="AC182" s="5">
        <f t="shared" si="298"/>
        <v>4.5399643247348733E-4</v>
      </c>
      <c r="AD182" s="5">
        <f t="shared" si="299"/>
        <v>1.5900236253272321E-2</v>
      </c>
      <c r="AE182" s="5">
        <f t="shared" si="300"/>
        <v>1.4466670952677261E-2</v>
      </c>
      <c r="AF182" s="5">
        <f t="shared" si="301"/>
        <v>6.5811779497919262E-3</v>
      </c>
      <c r="AG182" s="5">
        <f t="shared" si="302"/>
        <v>1.9959396486128917E-3</v>
      </c>
      <c r="AH182" s="5">
        <f t="shared" si="303"/>
        <v>2.8337504637616757E-3</v>
      </c>
      <c r="AI182" s="5">
        <f t="shared" si="304"/>
        <v>3.9681412565549419E-3</v>
      </c>
      <c r="AJ182" s="5">
        <f t="shared" si="305"/>
        <v>2.7783224446430517E-3</v>
      </c>
      <c r="AK182" s="5">
        <f t="shared" si="306"/>
        <v>1.2968415365180968E-3</v>
      </c>
      <c r="AL182" s="5">
        <f t="shared" si="307"/>
        <v>2.3136783196819932E-5</v>
      </c>
      <c r="AM182" s="5">
        <f t="shared" si="308"/>
        <v>4.453065594337868E-3</v>
      </c>
      <c r="AN182" s="5">
        <f t="shared" si="309"/>
        <v>4.0515772003523578E-3</v>
      </c>
      <c r="AO182" s="5">
        <f t="shared" si="310"/>
        <v>1.8431434999842909E-3</v>
      </c>
      <c r="AP182" s="5">
        <f t="shared" si="311"/>
        <v>5.5898856067523471E-4</v>
      </c>
      <c r="AQ182" s="5">
        <f t="shared" si="312"/>
        <v>1.2714753801118861E-4</v>
      </c>
      <c r="AR182" s="5">
        <f t="shared" si="313"/>
        <v>5.1565190438978377E-4</v>
      </c>
      <c r="AS182" s="5">
        <f t="shared" si="314"/>
        <v>7.2207472817278863E-4</v>
      </c>
      <c r="AT182" s="5">
        <f t="shared" si="315"/>
        <v>5.0556577860680601E-4</v>
      </c>
      <c r="AU182" s="5">
        <f t="shared" si="316"/>
        <v>2.359836607171247E-4</v>
      </c>
      <c r="AV182" s="5">
        <f t="shared" si="317"/>
        <v>8.2612822824335415E-5</v>
      </c>
      <c r="AW182" s="5">
        <f t="shared" si="318"/>
        <v>8.1882486416269257E-7</v>
      </c>
      <c r="AX182" s="5">
        <f t="shared" si="319"/>
        <v>1.0392818944956778E-3</v>
      </c>
      <c r="AY182" s="5">
        <f t="shared" si="320"/>
        <v>9.4558023888794557E-4</v>
      </c>
      <c r="AZ182" s="5">
        <f t="shared" si="321"/>
        <v>4.3016336227490333E-4</v>
      </c>
      <c r="BA182" s="5">
        <f t="shared" si="322"/>
        <v>1.3045994451073244E-4</v>
      </c>
      <c r="BB182" s="5">
        <f t="shared" si="323"/>
        <v>2.9674418978411136E-5</v>
      </c>
      <c r="BC182" s="5">
        <f t="shared" si="324"/>
        <v>5.3997946726635094E-6</v>
      </c>
      <c r="BD182" s="5">
        <f t="shared" si="325"/>
        <v>7.8193454781666632E-5</v>
      </c>
      <c r="BE182" s="5">
        <f t="shared" si="326"/>
        <v>1.0949541178012142E-4</v>
      </c>
      <c r="BF182" s="5">
        <f t="shared" si="327"/>
        <v>7.6663994667935888E-5</v>
      </c>
      <c r="BG182" s="5">
        <f t="shared" si="328"/>
        <v>3.5784562311144704E-5</v>
      </c>
      <c r="BH182" s="5">
        <f t="shared" si="329"/>
        <v>1.2527408453082192E-5</v>
      </c>
      <c r="BI182" s="5">
        <f t="shared" si="330"/>
        <v>3.5084618039657662E-6</v>
      </c>
      <c r="BJ182" s="8">
        <f t="shared" si="331"/>
        <v>0.48291267018837242</v>
      </c>
      <c r="BK182" s="8">
        <f t="shared" si="332"/>
        <v>0.27309037147510518</v>
      </c>
      <c r="BL182" s="8">
        <f t="shared" si="333"/>
        <v>0.23181394923675064</v>
      </c>
      <c r="BM182" s="8">
        <f t="shared" si="334"/>
        <v>0.4059826007308287</v>
      </c>
      <c r="BN182" s="8">
        <f t="shared" si="335"/>
        <v>0.59334786520908922</v>
      </c>
    </row>
    <row r="183" spans="1:66" x14ac:dyDescent="0.25">
      <c r="A183" t="s">
        <v>24</v>
      </c>
      <c r="B183" t="s">
        <v>183</v>
      </c>
      <c r="C183" t="s">
        <v>288</v>
      </c>
      <c r="D183" s="11">
        <v>44473</v>
      </c>
      <c r="E183">
        <f>VLOOKUP(A183,home!$A$2:$E$405,3,FALSE)</f>
        <v>1.61812297734628</v>
      </c>
      <c r="F183">
        <f>VLOOKUP(B183,home!$B$2:$E$405,3,FALSE)</f>
        <v>0.82</v>
      </c>
      <c r="G183">
        <f>VLOOKUP(C183,away!$B$2:$E$405,4,FALSE)</f>
        <v>1.85</v>
      </c>
      <c r="H183">
        <f>VLOOKUP(A183,away!$A$2:$E$405,3,FALSE)</f>
        <v>1.4142394822006501</v>
      </c>
      <c r="I183">
        <f>VLOOKUP(C183,away!$B$2:$E$405,3,FALSE)</f>
        <v>0.66</v>
      </c>
      <c r="J183">
        <f>VLOOKUP(B183,home!$B$2:$E$405,4,FALSE)</f>
        <v>1.18</v>
      </c>
      <c r="K183" s="3">
        <f t="shared" si="280"/>
        <v>2.4546925566343067</v>
      </c>
      <c r="L183" s="3">
        <f t="shared" si="281"/>
        <v>1.1014097087378663</v>
      </c>
      <c r="M183" s="5">
        <f t="shared" si="282"/>
        <v>2.8549888013071456E-2</v>
      </c>
      <c r="N183" s="5">
        <f t="shared" si="283"/>
        <v>7.0081197598429512E-2</v>
      </c>
      <c r="O183" s="5">
        <f t="shared" si="284"/>
        <v>3.1445123840975732E-2</v>
      </c>
      <c r="P183" s="5">
        <f t="shared" si="285"/>
        <v>7.7188111434887102E-2</v>
      </c>
      <c r="Q183" s="5">
        <f t="shared" si="286"/>
        <v>8.6013897052441515E-2</v>
      </c>
      <c r="R183" s="5">
        <f t="shared" si="287"/>
        <v>1.7316982345457619E-2</v>
      </c>
      <c r="S183" s="5">
        <f t="shared" si="288"/>
        <v>5.2171873179999037E-2</v>
      </c>
      <c r="T183" s="5">
        <f t="shared" si="289"/>
        <v>9.4736541299938429E-2</v>
      </c>
      <c r="U183" s="5">
        <f t="shared" si="290"/>
        <v>4.2507867666762504E-2</v>
      </c>
      <c r="V183" s="5">
        <f t="shared" si="291"/>
        <v>1.5672559474141833E-2</v>
      </c>
      <c r="W183" s="5">
        <f t="shared" si="292"/>
        <v>7.0379224287245898E-2</v>
      </c>
      <c r="X183" s="5">
        <f t="shared" si="293"/>
        <v>7.7516360923412478E-2</v>
      </c>
      <c r="Y183" s="5">
        <f t="shared" si="294"/>
        <v>4.2688636253537547E-2</v>
      </c>
      <c r="Z183" s="5">
        <f t="shared" si="295"/>
        <v>6.3576974937764128E-3</v>
      </c>
      <c r="AA183" s="5">
        <f t="shared" si="296"/>
        <v>1.5606192715305545E-2</v>
      </c>
      <c r="AB183" s="5">
        <f t="shared" si="297"/>
        <v>1.915420254783054E-2</v>
      </c>
      <c r="AC183" s="5">
        <f t="shared" si="298"/>
        <v>2.6482924963796796E-3</v>
      </c>
      <c r="AD183" s="5">
        <f t="shared" si="299"/>
        <v>4.318983949989974E-2</v>
      </c>
      <c r="AE183" s="5">
        <f t="shared" si="300"/>
        <v>4.7569708544019769E-2</v>
      </c>
      <c r="AF183" s="5">
        <f t="shared" si="301"/>
        <v>2.6196869416107015E-2</v>
      </c>
      <c r="AG183" s="5">
        <f t="shared" si="302"/>
        <v>9.6178287711461107E-3</v>
      </c>
      <c r="AH183" s="5">
        <f t="shared" si="303"/>
        <v>1.750607436215937E-3</v>
      </c>
      <c r="AI183" s="5">
        <f t="shared" si="304"/>
        <v>4.2972030432679269E-3</v>
      </c>
      <c r="AJ183" s="5">
        <f t="shared" si="305"/>
        <v>5.2741561623280376E-3</v>
      </c>
      <c r="AK183" s="5">
        <f t="shared" si="306"/>
        <v>4.315477291397864E-3</v>
      </c>
      <c r="AL183" s="5">
        <f t="shared" si="307"/>
        <v>2.8639929687869638E-4</v>
      </c>
      <c r="AM183" s="5">
        <f t="shared" si="308"/>
        <v>2.1203555508526841E-2</v>
      </c>
      <c r="AN183" s="5">
        <f t="shared" si="309"/>
        <v>2.3353801896853731E-2</v>
      </c>
      <c r="AO183" s="5">
        <f t="shared" si="310"/>
        <v>1.2861052072567755E-2</v>
      </c>
      <c r="AP183" s="5">
        <f t="shared" si="311"/>
        <v>4.721762539103125E-3</v>
      </c>
      <c r="AQ183" s="5">
        <f t="shared" si="312"/>
        <v>1.3001487757307365E-3</v>
      </c>
      <c r="AR183" s="5">
        <f t="shared" si="313"/>
        <v>3.8562720528738712E-4</v>
      </c>
      <c r="AS183" s="5">
        <f t="shared" si="314"/>
        <v>9.4659623045463873E-4</v>
      </c>
      <c r="AT183" s="5">
        <f t="shared" si="315"/>
        <v>1.1618013605175477E-3</v>
      </c>
      <c r="AU183" s="5">
        <f t="shared" si="316"/>
        <v>9.506217173166783E-4</v>
      </c>
      <c r="AV183" s="5">
        <f t="shared" si="317"/>
        <v>5.8337101341804311E-4</v>
      </c>
      <c r="AW183" s="5">
        <f t="shared" si="318"/>
        <v>2.150876391862311E-5</v>
      </c>
      <c r="AX183" s="5">
        <f t="shared" si="319"/>
        <v>8.6747016468272028E-3</v>
      </c>
      <c r="AY183" s="5">
        <f t="shared" si="320"/>
        <v>9.5544006142198393E-3</v>
      </c>
      <c r="AZ183" s="5">
        <f t="shared" si="321"/>
        <v>5.2616547988363844E-3</v>
      </c>
      <c r="BA183" s="5">
        <f t="shared" si="322"/>
        <v>1.9317458931551923E-3</v>
      </c>
      <c r="BB183" s="5">
        <f t="shared" si="323"/>
        <v>5.3191092038390789E-4</v>
      </c>
      <c r="BC183" s="5">
        <f t="shared" si="324"/>
        <v>1.1717037037890592E-4</v>
      </c>
      <c r="BD183" s="5">
        <f t="shared" si="325"/>
        <v>7.0788924642829724E-5</v>
      </c>
      <c r="BE183" s="5">
        <f t="shared" si="326"/>
        <v>1.7376504641290093E-4</v>
      </c>
      <c r="BF183" s="5">
        <f t="shared" si="327"/>
        <v>2.1326988301648147E-4</v>
      </c>
      <c r="BG183" s="5">
        <f t="shared" si="328"/>
        <v>1.7450399813160878E-4</v>
      </c>
      <c r="BH183" s="5">
        <f t="shared" si="329"/>
        <v>1.0708841632914678E-4</v>
      </c>
      <c r="BI183" s="5">
        <f t="shared" si="330"/>
        <v>5.2573827692982444E-5</v>
      </c>
      <c r="BJ183" s="8">
        <f t="shared" si="331"/>
        <v>0.65750200868276154</v>
      </c>
      <c r="BK183" s="8">
        <f t="shared" si="332"/>
        <v>0.18607152450957765</v>
      </c>
      <c r="BL183" s="8">
        <f t="shared" si="333"/>
        <v>0.14648782067276192</v>
      </c>
      <c r="BM183" s="8">
        <f t="shared" si="334"/>
        <v>0.67629095922331328</v>
      </c>
      <c r="BN183" s="8">
        <f t="shared" si="335"/>
        <v>0.31059520028526294</v>
      </c>
    </row>
    <row r="184" spans="1:66" x14ac:dyDescent="0.25">
      <c r="A184" t="s">
        <v>24</v>
      </c>
      <c r="B184" t="s">
        <v>291</v>
      </c>
      <c r="C184" t="s">
        <v>327</v>
      </c>
      <c r="D184" s="11">
        <v>44473</v>
      </c>
      <c r="E184">
        <f>VLOOKUP(A184,home!$A$2:$E$405,3,FALSE)</f>
        <v>1.61812297734628</v>
      </c>
      <c r="F184">
        <f>VLOOKUP(B184,home!$B$2:$E$405,3,FALSE)</f>
        <v>0.39</v>
      </c>
      <c r="G184">
        <f>VLOOKUP(C184,away!$B$2:$E$405,4,FALSE)</f>
        <v>0.57999999999999996</v>
      </c>
      <c r="H184">
        <f>VLOOKUP(A184,away!$A$2:$E$405,3,FALSE)</f>
        <v>1.4142394822006501</v>
      </c>
      <c r="I184">
        <f>VLOOKUP(C184,away!$B$2:$E$405,3,FALSE)</f>
        <v>1.28</v>
      </c>
      <c r="J184">
        <f>VLOOKUP(B184,home!$B$2:$E$405,4,FALSE)</f>
        <v>1.19</v>
      </c>
      <c r="K184" s="3">
        <f t="shared" si="280"/>
        <v>0.36601941747572853</v>
      </c>
      <c r="L184" s="3">
        <f t="shared" si="281"/>
        <v>2.1541695792880304</v>
      </c>
      <c r="M184" s="5">
        <f t="shared" si="282"/>
        <v>8.0444401581152514E-2</v>
      </c>
      <c r="N184" s="5">
        <f t="shared" si="283"/>
        <v>2.9444213005917017E-2</v>
      </c>
      <c r="O184" s="5">
        <f t="shared" si="284"/>
        <v>0.1732908827101487</v>
      </c>
      <c r="P184" s="5">
        <f t="shared" si="285"/>
        <v>6.3427827943423415E-2</v>
      </c>
      <c r="Q184" s="5">
        <f t="shared" si="286"/>
        <v>5.3885768462285065E-3</v>
      </c>
      <c r="R184" s="5">
        <f t="shared" si="287"/>
        <v>0.18664897395108626</v>
      </c>
      <c r="S184" s="5">
        <f t="shared" si="288"/>
        <v>1.2502701488686015E-2</v>
      </c>
      <c r="T184" s="5">
        <f t="shared" si="289"/>
        <v>1.1607908317801284E-2</v>
      </c>
      <c r="U184" s="5">
        <f t="shared" si="290"/>
        <v>6.8317148718019027E-2</v>
      </c>
      <c r="V184" s="5">
        <f t="shared" si="291"/>
        <v>1.0953309687814642E-3</v>
      </c>
      <c r="W184" s="5">
        <f t="shared" si="292"/>
        <v>6.5744125275991904E-4</v>
      </c>
      <c r="X184" s="5">
        <f t="shared" si="293"/>
        <v>1.4162399468644307E-3</v>
      </c>
      <c r="Y184" s="5">
        <f t="shared" si="294"/>
        <v>1.5254105052539271E-3</v>
      </c>
      <c r="Z184" s="5">
        <f t="shared" si="295"/>
        <v>0.13402451389691797</v>
      </c>
      <c r="AA184" s="5">
        <f t="shared" si="296"/>
        <v>4.9055574504017596E-2</v>
      </c>
      <c r="AB184" s="5">
        <f t="shared" si="297"/>
        <v>8.9776464019488585E-3</v>
      </c>
      <c r="AC184" s="5">
        <f t="shared" si="298"/>
        <v>5.397708142474647E-5</v>
      </c>
      <c r="AD184" s="5">
        <f t="shared" si="299"/>
        <v>6.0159066089924662E-5</v>
      </c>
      <c r="AE184" s="5">
        <f t="shared" si="300"/>
        <v>1.2959283008929384E-4</v>
      </c>
      <c r="AF184" s="5">
        <f t="shared" si="301"/>
        <v>1.3958246613609968E-4</v>
      </c>
      <c r="AG184" s="5">
        <f t="shared" si="302"/>
        <v>1.0022810078412917E-4</v>
      </c>
      <c r="AH184" s="5">
        <f t="shared" si="303"/>
        <v>7.2177882678901656E-2</v>
      </c>
      <c r="AI184" s="5">
        <f t="shared" si="304"/>
        <v>2.6418506572763057E-2</v>
      </c>
      <c r="AJ184" s="5">
        <f t="shared" si="305"/>
        <v>4.8348431931707183E-3</v>
      </c>
      <c r="AK184" s="5">
        <f t="shared" si="306"/>
        <v>5.8988216305027946E-4</v>
      </c>
      <c r="AL184" s="5">
        <f t="shared" si="307"/>
        <v>1.7023678298076166E-6</v>
      </c>
      <c r="AM184" s="5">
        <f t="shared" si="308"/>
        <v>4.4038772652236162E-6</v>
      </c>
      <c r="AN184" s="5">
        <f t="shared" si="309"/>
        <v>9.48669843566288E-6</v>
      </c>
      <c r="AO184" s="5">
        <f t="shared" si="310"/>
        <v>1.0217978588992164E-5</v>
      </c>
      <c r="AP184" s="5">
        <f t="shared" si="311"/>
        <v>7.3370862127411148E-6</v>
      </c>
      <c r="AQ184" s="5">
        <f t="shared" si="312"/>
        <v>3.9513319800251342E-6</v>
      </c>
      <c r="AR184" s="5">
        <f t="shared" si="313"/>
        <v>3.1096679832862073E-2</v>
      </c>
      <c r="AS184" s="5">
        <f t="shared" si="314"/>
        <v>1.1381988637853412E-2</v>
      </c>
      <c r="AT184" s="5">
        <f t="shared" si="315"/>
        <v>2.0830144254712327E-3</v>
      </c>
      <c r="AU184" s="5">
        <f t="shared" si="316"/>
        <v>2.5414124220150673E-4</v>
      </c>
      <c r="AV184" s="5">
        <f t="shared" si="317"/>
        <v>2.325515735678837E-5</v>
      </c>
      <c r="AW184" s="5">
        <f t="shared" si="318"/>
        <v>3.728506607017983E-8</v>
      </c>
      <c r="AX184" s="5">
        <f t="shared" si="319"/>
        <v>2.6865076520862542E-7</v>
      </c>
      <c r="AY184" s="5">
        <f t="shared" si="320"/>
        <v>5.787193058648721E-7</v>
      </c>
      <c r="AZ184" s="5">
        <f t="shared" si="321"/>
        <v>6.233297618203964E-7</v>
      </c>
      <c r="BA184" s="5">
        <f t="shared" si="322"/>
        <v>4.4758600359278373E-7</v>
      </c>
      <c r="BB184" s="5">
        <f t="shared" si="323"/>
        <v>2.4104403826366947E-7</v>
      </c>
      <c r="BC184" s="5">
        <f t="shared" si="324"/>
        <v>1.0384994689926733E-7</v>
      </c>
      <c r="BD184" s="5">
        <f t="shared" si="325"/>
        <v>1.1164586952135177E-2</v>
      </c>
      <c r="BE184" s="5">
        <f t="shared" si="326"/>
        <v>4.0864556125776372E-3</v>
      </c>
      <c r="BF184" s="5">
        <f t="shared" si="327"/>
        <v>7.4786105142804384E-4</v>
      </c>
      <c r="BG184" s="5">
        <f t="shared" si="328"/>
        <v>9.1243888798826198E-5</v>
      </c>
      <c r="BH184" s="5">
        <f t="shared" si="329"/>
        <v>8.3492587565916243E-6</v>
      </c>
      <c r="BI184" s="5">
        <f t="shared" si="330"/>
        <v>6.1119816528835837E-7</v>
      </c>
      <c r="BJ184" s="8">
        <f t="shared" si="331"/>
        <v>5.0507012490228834E-2</v>
      </c>
      <c r="BK184" s="8">
        <f t="shared" si="332"/>
        <v>0.15752652015060384</v>
      </c>
      <c r="BL184" s="8">
        <f t="shared" si="333"/>
        <v>0.65124952815071258</v>
      </c>
      <c r="BM184" s="8">
        <f t="shared" si="334"/>
        <v>0.45466215721626724</v>
      </c>
      <c r="BN184" s="8">
        <f t="shared" si="335"/>
        <v>0.53864487603795641</v>
      </c>
    </row>
    <row r="185" spans="1:66" x14ac:dyDescent="0.25">
      <c r="A185" t="s">
        <v>24</v>
      </c>
      <c r="B185" t="s">
        <v>185</v>
      </c>
      <c r="C185" t="s">
        <v>182</v>
      </c>
      <c r="D185" s="11">
        <v>44473</v>
      </c>
      <c r="E185">
        <f>VLOOKUP(A185,home!$A$2:$E$405,3,FALSE)</f>
        <v>1.61812297734628</v>
      </c>
      <c r="F185">
        <f>VLOOKUP(B185,home!$B$2:$E$405,3,FALSE)</f>
        <v>0.49</v>
      </c>
      <c r="G185">
        <f>VLOOKUP(C185,away!$B$2:$E$405,4,FALSE)</f>
        <v>1.1100000000000001</v>
      </c>
      <c r="H185">
        <f>VLOOKUP(A185,away!$A$2:$E$405,3,FALSE)</f>
        <v>1.4142394822006501</v>
      </c>
      <c r="I185">
        <f>VLOOKUP(C185,away!$B$2:$E$405,3,FALSE)</f>
        <v>0.91</v>
      </c>
      <c r="J185">
        <f>VLOOKUP(B185,home!$B$2:$E$405,4,FALSE)</f>
        <v>0.66</v>
      </c>
      <c r="K185" s="3">
        <f t="shared" si="280"/>
        <v>0.88009708737864178</v>
      </c>
      <c r="L185" s="3">
        <f t="shared" si="281"/>
        <v>0.84939223300971056</v>
      </c>
      <c r="M185" s="5">
        <f t="shared" si="282"/>
        <v>0.17737496862477367</v>
      </c>
      <c r="N185" s="5">
        <f t="shared" si="283"/>
        <v>0.15610719326054129</v>
      </c>
      <c r="O185" s="5">
        <f t="shared" si="284"/>
        <v>0.15066092068022385</v>
      </c>
      <c r="P185" s="5">
        <f t="shared" si="285"/>
        <v>0.13259623747244959</v>
      </c>
      <c r="Q185" s="5">
        <f t="shared" si="286"/>
        <v>6.8694743053728552E-2</v>
      </c>
      <c r="R185" s="5">
        <f t="shared" si="287"/>
        <v>6.3985107921937096E-2</v>
      </c>
      <c r="S185" s="5">
        <f t="shared" si="288"/>
        <v>2.4780500777766768E-2</v>
      </c>
      <c r="T185" s="5">
        <f t="shared" si="289"/>
        <v>5.8348781198434785E-2</v>
      </c>
      <c r="U185" s="5">
        <f t="shared" si="290"/>
        <v>5.6313107117704896E-2</v>
      </c>
      <c r="V185" s="5">
        <f t="shared" si="291"/>
        <v>2.058289403823443E-3</v>
      </c>
      <c r="W185" s="5">
        <f t="shared" si="292"/>
        <v>2.015268109327023E-2</v>
      </c>
      <c r="X185" s="5">
        <f t="shared" si="293"/>
        <v>1.7117530794945376E-2</v>
      </c>
      <c r="Y185" s="5">
        <f t="shared" si="294"/>
        <v>7.2697488527655677E-3</v>
      </c>
      <c r="Z185" s="5">
        <f t="shared" si="295"/>
        <v>1.811615123239383E-2</v>
      </c>
      <c r="AA185" s="5">
        <f t="shared" si="296"/>
        <v>1.5943971934140801E-2</v>
      </c>
      <c r="AB185" s="5">
        <f t="shared" si="297"/>
        <v>7.0161216302420627E-3</v>
      </c>
      <c r="AC185" s="5">
        <f t="shared" si="298"/>
        <v>9.6166835395524811E-5</v>
      </c>
      <c r="AD185" s="5">
        <f t="shared" si="299"/>
        <v>4.4340789832644379E-3</v>
      </c>
      <c r="AE185" s="5">
        <f t="shared" si="300"/>
        <v>3.7662722489364073E-3</v>
      </c>
      <c r="AF185" s="5">
        <f t="shared" si="301"/>
        <v>1.5995211978232994E-3</v>
      </c>
      <c r="AG185" s="5">
        <f t="shared" si="302"/>
        <v>4.5287362732183322E-4</v>
      </c>
      <c r="AH185" s="5">
        <f t="shared" si="303"/>
        <v>3.8469295372061522E-3</v>
      </c>
      <c r="AI185" s="5">
        <f t="shared" si="304"/>
        <v>3.3856714810460006E-3</v>
      </c>
      <c r="AJ185" s="5">
        <f t="shared" si="305"/>
        <v>1.4898598046447587E-3</v>
      </c>
      <c r="AK185" s="5">
        <f t="shared" si="306"/>
        <v>4.370737582234549E-4</v>
      </c>
      <c r="AL185" s="5">
        <f t="shared" si="307"/>
        <v>2.8755715965884096E-6</v>
      </c>
      <c r="AM185" s="5">
        <f t="shared" si="308"/>
        <v>7.8048399967557637E-4</v>
      </c>
      <c r="AN185" s="5">
        <f t="shared" si="309"/>
        <v>6.6293704731278796E-4</v>
      </c>
      <c r="AO185" s="5">
        <f t="shared" si="310"/>
        <v>2.8154678948093649E-4</v>
      </c>
      <c r="AP185" s="5">
        <f t="shared" si="311"/>
        <v>7.9714552071309203E-5</v>
      </c>
      <c r="AQ185" s="5">
        <f t="shared" si="312"/>
        <v>1.6927230346804537E-5</v>
      </c>
      <c r="AR185" s="5">
        <f t="shared" si="313"/>
        <v>6.5351041396770945E-4</v>
      </c>
      <c r="AS185" s="5">
        <f t="shared" si="314"/>
        <v>5.7515261190459156E-4</v>
      </c>
      <c r="AT185" s="5">
        <f t="shared" si="315"/>
        <v>2.5309506926772464E-4</v>
      </c>
      <c r="AU185" s="5">
        <f t="shared" si="316"/>
        <v>7.4249411097473364E-5</v>
      </c>
      <c r="AV185" s="5">
        <f t="shared" si="317"/>
        <v>1.6336672611616425E-5</v>
      </c>
      <c r="AW185" s="5">
        <f t="shared" si="318"/>
        <v>5.9711853689655107E-8</v>
      </c>
      <c r="AX185" s="5">
        <f t="shared" si="319"/>
        <v>1.1448361581001787E-4</v>
      </c>
      <c r="AY185" s="5">
        <f t="shared" si="320"/>
        <v>9.7241494075896867E-5</v>
      </c>
      <c r="AZ185" s="5">
        <f t="shared" si="321"/>
        <v>4.1298084897163284E-5</v>
      </c>
      <c r="BA185" s="5">
        <f t="shared" si="322"/>
        <v>1.1692757516608711E-5</v>
      </c>
      <c r="BB185" s="5">
        <f t="shared" si="323"/>
        <v>2.4829343542683369E-6</v>
      </c>
      <c r="BC185" s="5">
        <f t="shared" si="324"/>
        <v>4.2179703111770148E-7</v>
      </c>
      <c r="BD185" s="5">
        <f t="shared" si="325"/>
        <v>9.2514444969188803E-5</v>
      </c>
      <c r="BE185" s="5">
        <f t="shared" si="326"/>
        <v>8.1421693557834704E-5</v>
      </c>
      <c r="BF185" s="5">
        <f t="shared" si="327"/>
        <v>3.5829497674843317E-5</v>
      </c>
      <c r="BG185" s="5">
        <f t="shared" si="328"/>
        <v>1.051114551528981E-5</v>
      </c>
      <c r="BH185" s="5">
        <f t="shared" si="329"/>
        <v>2.312707138254908E-6</v>
      </c>
      <c r="BI185" s="5">
        <f t="shared" si="330"/>
        <v>4.070813632675878E-7</v>
      </c>
      <c r="BJ185" s="8">
        <f t="shared" si="331"/>
        <v>0.34003265461360421</v>
      </c>
      <c r="BK185" s="8">
        <f t="shared" si="332"/>
        <v>0.33700628017988155</v>
      </c>
      <c r="BL185" s="8">
        <f t="shared" si="333"/>
        <v>0.30487410461443704</v>
      </c>
      <c r="BM185" s="8">
        <f t="shared" si="334"/>
        <v>0.25051283784444028</v>
      </c>
      <c r="BN185" s="8">
        <f t="shared" si="335"/>
        <v>0.74941917101365418</v>
      </c>
    </row>
    <row r="186" spans="1:66" x14ac:dyDescent="0.25">
      <c r="A186" t="s">
        <v>27</v>
      </c>
      <c r="B186" t="s">
        <v>187</v>
      </c>
      <c r="C186" t="s">
        <v>188</v>
      </c>
      <c r="D186" s="11">
        <v>44473</v>
      </c>
      <c r="E186">
        <f>VLOOKUP(A186,home!$A$2:$E$405,3,FALSE)</f>
        <v>1.2700296735904999</v>
      </c>
      <c r="F186">
        <f>VLOOKUP(B186,home!$B$2:$E$405,3,FALSE)</f>
        <v>0.65</v>
      </c>
      <c r="G186">
        <f>VLOOKUP(C186,away!$B$2:$E$405,4,FALSE)</f>
        <v>0.74</v>
      </c>
      <c r="H186">
        <f>VLOOKUP(A186,away!$A$2:$E$405,3,FALSE)</f>
        <v>1.07418397626113</v>
      </c>
      <c r="I186">
        <f>VLOOKUP(C186,away!$B$2:$E$405,3,FALSE)</f>
        <v>0.83</v>
      </c>
      <c r="J186">
        <f>VLOOKUP(B186,home!$B$2:$E$405,4,FALSE)</f>
        <v>1.04</v>
      </c>
      <c r="K186" s="3">
        <f t="shared" si="280"/>
        <v>0.61088427299703052</v>
      </c>
      <c r="L186" s="3">
        <f t="shared" si="281"/>
        <v>0.92723560830860741</v>
      </c>
      <c r="M186" s="5">
        <f t="shared" si="282"/>
        <v>0.21478454248318282</v>
      </c>
      <c r="N186" s="5">
        <f t="shared" si="283"/>
        <v>0.13120849908583895</v>
      </c>
      <c r="O186" s="5">
        <f t="shared" si="284"/>
        <v>0.19915587590467995</v>
      </c>
      <c r="P186" s="5">
        <f t="shared" si="285"/>
        <v>0.12166119246511724</v>
      </c>
      <c r="Q186" s="5">
        <f t="shared" si="286"/>
        <v>4.0076604287542138E-2</v>
      </c>
      <c r="R186" s="5">
        <f t="shared" si="287"/>
        <v>9.2332209871354723E-2</v>
      </c>
      <c r="S186" s="5">
        <f t="shared" si="288"/>
        <v>1.7228248342397851E-2</v>
      </c>
      <c r="T186" s="5">
        <f t="shared" si="289"/>
        <v>3.7160454555502473E-2</v>
      </c>
      <c r="U186" s="5">
        <f t="shared" si="290"/>
        <v>5.6404294901471773E-2</v>
      </c>
      <c r="V186" s="5">
        <f t="shared" si="291"/>
        <v>1.0842955111039626E-3</v>
      </c>
      <c r="W186" s="5">
        <f t="shared" si="292"/>
        <v>8.1607224247949514E-3</v>
      </c>
      <c r="X186" s="5">
        <f t="shared" si="293"/>
        <v>7.5669124217924398E-3</v>
      </c>
      <c r="Y186" s="5">
        <f t="shared" si="294"/>
        <v>3.5081553212193356E-3</v>
      </c>
      <c r="Z186" s="5">
        <f t="shared" si="295"/>
        <v>2.8537904262181196E-2</v>
      </c>
      <c r="AA186" s="5">
        <f t="shared" si="296"/>
        <v>1.7433356898061421E-2</v>
      </c>
      <c r="AB186" s="5">
        <f t="shared" si="297"/>
        <v>5.324881777285009E-3</v>
      </c>
      <c r="AC186" s="5">
        <f t="shared" si="298"/>
        <v>3.8386341534508548E-5</v>
      </c>
      <c r="AD186" s="5">
        <f t="shared" si="299"/>
        <v>1.2463142464003568E-3</v>
      </c>
      <c r="AE186" s="5">
        <f t="shared" si="300"/>
        <v>1.1556269484047184E-3</v>
      </c>
      <c r="AF186" s="5">
        <f t="shared" si="301"/>
        <v>5.3576922824093447E-4</v>
      </c>
      <c r="AG186" s="5">
        <f t="shared" si="302"/>
        <v>1.6559476875367197E-4</v>
      </c>
      <c r="AH186" s="5">
        <f t="shared" si="303"/>
        <v>6.6153402545990952E-3</v>
      </c>
      <c r="AI186" s="5">
        <f t="shared" si="304"/>
        <v>4.0412073220587588E-3</v>
      </c>
      <c r="AJ186" s="5">
        <f t="shared" si="305"/>
        <v>1.234354998483071E-3</v>
      </c>
      <c r="AK186" s="5">
        <f t="shared" si="306"/>
        <v>2.5134935195619379E-4</v>
      </c>
      <c r="AL186" s="5">
        <f t="shared" si="307"/>
        <v>8.6973262255634297E-7</v>
      </c>
      <c r="AM186" s="5">
        <f t="shared" si="308"/>
        <v>1.5227075446762485E-4</v>
      </c>
      <c r="AN186" s="5">
        <f t="shared" si="309"/>
        <v>1.4119086564639871E-4</v>
      </c>
      <c r="AO186" s="5">
        <f t="shared" si="310"/>
        <v>6.5458599097628693E-5</v>
      </c>
      <c r="AP186" s="5">
        <f t="shared" si="311"/>
        <v>2.0231847984439662E-5</v>
      </c>
      <c r="AQ186" s="5">
        <f t="shared" si="312"/>
        <v>4.6899224682647956E-6</v>
      </c>
      <c r="AR186" s="5">
        <f t="shared" si="313"/>
        <v>1.2267958090283223E-3</v>
      </c>
      <c r="AS186" s="5">
        <f t="shared" si="314"/>
        <v>7.4943026591407064E-4</v>
      </c>
      <c r="AT186" s="5">
        <f t="shared" si="315"/>
        <v>2.2890758157744414E-4</v>
      </c>
      <c r="AU186" s="5">
        <f t="shared" si="316"/>
        <v>4.6612013851815142E-5</v>
      </c>
      <c r="AV186" s="5">
        <f t="shared" si="317"/>
        <v>7.1186365486984015E-6</v>
      </c>
      <c r="AW186" s="5">
        <f t="shared" si="318"/>
        <v>1.368460623152453E-8</v>
      </c>
      <c r="AX186" s="5">
        <f t="shared" si="319"/>
        <v>1.5503301523610717E-5</v>
      </c>
      <c r="AY186" s="5">
        <f t="shared" si="320"/>
        <v>1.4375213219036941E-5</v>
      </c>
      <c r="AZ186" s="5">
        <f t="shared" si="321"/>
        <v>6.6646047868598264E-6</v>
      </c>
      <c r="BA186" s="5">
        <f t="shared" si="322"/>
        <v>2.0598862912268091E-6</v>
      </c>
      <c r="BB186" s="5">
        <f t="shared" si="323"/>
        <v>4.774999795730629E-7</v>
      </c>
      <c r="BC186" s="5">
        <f t="shared" si="324"/>
        <v>8.8550996805355348E-8</v>
      </c>
      <c r="BD186" s="5">
        <f t="shared" si="325"/>
        <v>1.8958812637580435E-4</v>
      </c>
      <c r="BE186" s="5">
        <f t="shared" si="326"/>
        <v>1.1581640474995239E-4</v>
      </c>
      <c r="BF186" s="5">
        <f t="shared" si="327"/>
        <v>3.5375210108402254E-5</v>
      </c>
      <c r="BG186" s="5">
        <f t="shared" si="328"/>
        <v>7.2033865030628373E-6</v>
      </c>
      <c r="BH186" s="5">
        <f t="shared" si="329"/>
        <v>1.1001088817600407E-6</v>
      </c>
      <c r="BI186" s="5">
        <f t="shared" si="330"/>
        <v>1.3440784289031178E-7</v>
      </c>
      <c r="BJ186" s="8">
        <f t="shared" si="331"/>
        <v>0.23120766433495152</v>
      </c>
      <c r="BK186" s="8">
        <f t="shared" si="332"/>
        <v>0.35481191008917795</v>
      </c>
      <c r="BL186" s="8">
        <f t="shared" si="333"/>
        <v>0.38540095323133222</v>
      </c>
      <c r="BM186" s="8">
        <f t="shared" si="334"/>
        <v>0.20072514629131422</v>
      </c>
      <c r="BN186" s="8">
        <f t="shared" si="335"/>
        <v>0.79921892409771578</v>
      </c>
    </row>
    <row r="187" spans="1:66" x14ac:dyDescent="0.25">
      <c r="A187" t="s">
        <v>27</v>
      </c>
      <c r="B187" t="s">
        <v>191</v>
      </c>
      <c r="C187" t="s">
        <v>296</v>
      </c>
      <c r="D187" s="11">
        <v>44473</v>
      </c>
      <c r="E187">
        <f>VLOOKUP(A187,home!$A$2:$E$405,3,FALSE)</f>
        <v>1.2700296735904999</v>
      </c>
      <c r="F187">
        <f>VLOOKUP(B187,home!$B$2:$E$405,3,FALSE)</f>
        <v>1.34</v>
      </c>
      <c r="G187">
        <f>VLOOKUP(C187,away!$B$2:$E$405,4,FALSE)</f>
        <v>1.1599999999999999</v>
      </c>
      <c r="H187">
        <f>VLOOKUP(A187,away!$A$2:$E$405,3,FALSE)</f>
        <v>1.07418397626113</v>
      </c>
      <c r="I187">
        <f>VLOOKUP(C187,away!$B$2:$E$405,3,FALSE)</f>
        <v>0.51</v>
      </c>
      <c r="J187">
        <f>VLOOKUP(B187,home!$B$2:$E$405,4,FALSE)</f>
        <v>1.26</v>
      </c>
      <c r="K187" s="3">
        <f t="shared" si="280"/>
        <v>1.9741341246290731</v>
      </c>
      <c r="L187" s="3">
        <f t="shared" si="281"/>
        <v>0.69027062314540222</v>
      </c>
      <c r="M187" s="5">
        <f t="shared" si="282"/>
        <v>6.9640795036204545E-2</v>
      </c>
      <c r="N187" s="5">
        <f t="shared" si="283"/>
        <v>0.13748026994727039</v>
      </c>
      <c r="O187" s="5">
        <f t="shared" si="284"/>
        <v>4.8070994985982149E-2</v>
      </c>
      <c r="P187" s="5">
        <f t="shared" si="285"/>
        <v>9.4898591606700444E-2</v>
      </c>
      <c r="Q187" s="5">
        <f t="shared" si="286"/>
        <v>0.13570224618306168</v>
      </c>
      <c r="R187" s="5">
        <f t="shared" si="287"/>
        <v>1.65909978320967E-2</v>
      </c>
      <c r="S187" s="5">
        <f t="shared" si="288"/>
        <v>3.2329264349485999E-2</v>
      </c>
      <c r="T187" s="5">
        <f t="shared" si="289"/>
        <v>9.3671274035012755E-2</v>
      </c>
      <c r="U187" s="5">
        <f t="shared" si="290"/>
        <v>3.2752854981989078E-2</v>
      </c>
      <c r="V187" s="5">
        <f t="shared" si="291"/>
        <v>4.8949623929351437E-3</v>
      </c>
      <c r="W187" s="5">
        <f t="shared" si="292"/>
        <v>8.9298144992932468E-2</v>
      </c>
      <c r="X187" s="5">
        <f t="shared" si="293"/>
        <v>6.1639886189999979E-2</v>
      </c>
      <c r="Y187" s="5">
        <f t="shared" si="294"/>
        <v>2.1274101325491478E-2</v>
      </c>
      <c r="Z187" s="5">
        <f t="shared" si="295"/>
        <v>3.8174261373884696E-3</v>
      </c>
      <c r="AA187" s="5">
        <f t="shared" si="296"/>
        <v>7.5361112060695311E-3</v>
      </c>
      <c r="AB187" s="5">
        <f t="shared" si="297"/>
        <v>7.4386471494507127E-3</v>
      </c>
      <c r="AC187" s="5">
        <f t="shared" si="298"/>
        <v>4.1689378762819069E-4</v>
      </c>
      <c r="AD187" s="5">
        <f t="shared" si="299"/>
        <v>4.4071628824155683E-2</v>
      </c>
      <c r="AE187" s="5">
        <f t="shared" si="300"/>
        <v>3.0421350691482819E-2</v>
      </c>
      <c r="AF187" s="5">
        <f t="shared" si="301"/>
        <v>1.0499482349367328E-2</v>
      </c>
      <c r="AG187" s="5">
        <f t="shared" si="302"/>
        <v>2.4158280746673128E-3</v>
      </c>
      <c r="AH187" s="5">
        <f t="shared" si="303"/>
        <v>6.5876427966667106E-4</v>
      </c>
      <c r="AI187" s="5">
        <f t="shared" si="304"/>
        <v>1.3004890445766657E-3</v>
      </c>
      <c r="AJ187" s="5">
        <f t="shared" si="305"/>
        <v>1.2836699008025279E-3</v>
      </c>
      <c r="AK187" s="5">
        <f t="shared" si="306"/>
        <v>8.4471218531116253E-4</v>
      </c>
      <c r="AL187" s="5">
        <f t="shared" si="307"/>
        <v>2.2723826329053549E-5</v>
      </c>
      <c r="AM187" s="5">
        <f t="shared" si="308"/>
        <v>1.7400661277950397E-2</v>
      </c>
      <c r="AN187" s="5">
        <f t="shared" si="309"/>
        <v>1.2011165303472893E-2</v>
      </c>
      <c r="AO187" s="5">
        <f t="shared" si="310"/>
        <v>4.1454772793653337E-3</v>
      </c>
      <c r="AP187" s="5">
        <f t="shared" si="311"/>
        <v>9.5383372828753863E-4</v>
      </c>
      <c r="AQ187" s="5">
        <f t="shared" si="312"/>
        <v>1.6460085050053536E-4</v>
      </c>
      <c r="AR187" s="5">
        <f t="shared" si="313"/>
        <v>9.0945125966289012E-5</v>
      </c>
      <c r="AS187" s="5">
        <f t="shared" si="314"/>
        <v>1.7953787663874078E-4</v>
      </c>
      <c r="AT187" s="5">
        <f t="shared" si="315"/>
        <v>1.7721592446799154E-4</v>
      </c>
      <c r="AU187" s="5">
        <f t="shared" si="316"/>
        <v>1.1661600130665014E-4</v>
      </c>
      <c r="AV187" s="5">
        <f t="shared" si="317"/>
        <v>5.7553906914311637E-5</v>
      </c>
      <c r="AW187" s="5">
        <f t="shared" si="318"/>
        <v>8.6015161141514774E-7</v>
      </c>
      <c r="AX187" s="5">
        <f t="shared" si="319"/>
        <v>5.7252065366522747E-3</v>
      </c>
      <c r="AY187" s="5">
        <f t="shared" si="320"/>
        <v>3.9519418836910965E-3</v>
      </c>
      <c r="AZ187" s="5">
        <f t="shared" si="321"/>
        <v>1.3639546933449339E-3</v>
      </c>
      <c r="BA187" s="5">
        <f t="shared" si="322"/>
        <v>3.1383261870576788E-4</v>
      </c>
      <c r="BB187" s="5">
        <f t="shared" si="323"/>
        <v>5.4157359319345935E-5</v>
      </c>
      <c r="BC187" s="5">
        <f t="shared" si="324"/>
        <v>7.4766468330548755E-6</v>
      </c>
      <c r="BD187" s="5">
        <f t="shared" si="325"/>
        <v>1.0462791462131235E-5</v>
      </c>
      <c r="BE187" s="5">
        <f t="shared" si="326"/>
        <v>2.0654953664270989E-5</v>
      </c>
      <c r="BF187" s="5">
        <f t="shared" si="327"/>
        <v>2.0387824435634839E-5</v>
      </c>
      <c r="BG187" s="5">
        <f t="shared" si="328"/>
        <v>1.3416099981777736E-5</v>
      </c>
      <c r="BH187" s="5">
        <f t="shared" si="329"/>
        <v>6.621295198365727E-6</v>
      </c>
      <c r="BI187" s="5">
        <f t="shared" si="330"/>
        <v>2.6142649600672816E-6</v>
      </c>
      <c r="BJ187" s="8">
        <f t="shared" si="331"/>
        <v>0.67256652079156509</v>
      </c>
      <c r="BK187" s="8">
        <f t="shared" si="332"/>
        <v>0.20615517288297447</v>
      </c>
      <c r="BL187" s="8">
        <f t="shared" si="333"/>
        <v>0.11717326763094144</v>
      </c>
      <c r="BM187" s="8">
        <f t="shared" si="334"/>
        <v>0.49337741011947378</v>
      </c>
      <c r="BN187" s="8">
        <f t="shared" si="335"/>
        <v>0.50238389559131591</v>
      </c>
    </row>
    <row r="188" spans="1:66" x14ac:dyDescent="0.25">
      <c r="A188" t="s">
        <v>27</v>
      </c>
      <c r="B188" t="s">
        <v>297</v>
      </c>
      <c r="C188" t="s">
        <v>192</v>
      </c>
      <c r="D188" s="11">
        <v>44473</v>
      </c>
      <c r="E188">
        <f>VLOOKUP(A188,home!$A$2:$E$405,3,FALSE)</f>
        <v>1.2700296735904999</v>
      </c>
      <c r="F188">
        <f>VLOOKUP(B188,home!$B$2:$E$405,3,FALSE)</f>
        <v>1.07</v>
      </c>
      <c r="G188">
        <f>VLOOKUP(C188,away!$B$2:$E$405,4,FALSE)</f>
        <v>0.88</v>
      </c>
      <c r="H188">
        <f>VLOOKUP(A188,away!$A$2:$E$405,3,FALSE)</f>
        <v>1.07418397626113</v>
      </c>
      <c r="I188">
        <f>VLOOKUP(C188,away!$B$2:$E$405,3,FALSE)</f>
        <v>0.6</v>
      </c>
      <c r="J188">
        <f>VLOOKUP(B188,home!$B$2:$E$405,4,FALSE)</f>
        <v>1.1499999999999999</v>
      </c>
      <c r="K188" s="3">
        <f t="shared" si="280"/>
        <v>1.1958599406528148</v>
      </c>
      <c r="L188" s="3">
        <f t="shared" si="281"/>
        <v>0.74118694362017956</v>
      </c>
      <c r="M188" s="5">
        <f t="shared" si="282"/>
        <v>0.14412895140244925</v>
      </c>
      <c r="N188" s="5">
        <f t="shared" si="283"/>
        <v>0.17235803927048537</v>
      </c>
      <c r="O188" s="5">
        <f t="shared" si="284"/>
        <v>0.10682649697716275</v>
      </c>
      <c r="P188" s="5">
        <f t="shared" si="285"/>
        <v>0.12774952833525793</v>
      </c>
      <c r="Q188" s="5">
        <f t="shared" si="286"/>
        <v>0.10305803730651909</v>
      </c>
      <c r="R188" s="5">
        <f t="shared" si="287"/>
        <v>3.95892023960768E-2</v>
      </c>
      <c r="S188" s="5">
        <f t="shared" si="288"/>
        <v>2.8307883029536043E-2</v>
      </c>
      <c r="T188" s="5">
        <f t="shared" si="289"/>
        <v>7.638527168671333E-2</v>
      </c>
      <c r="U188" s="5">
        <f t="shared" si="290"/>
        <v>4.734314122786467E-2</v>
      </c>
      <c r="V188" s="5">
        <f t="shared" si="291"/>
        <v>2.7878728427288596E-3</v>
      </c>
      <c r="W188" s="5">
        <f t="shared" si="292"/>
        <v>4.1080992792389831E-2</v>
      </c>
      <c r="X188" s="5">
        <f t="shared" si="293"/>
        <v>3.0448695488674047E-2</v>
      </c>
      <c r="Y188" s="5">
        <f t="shared" si="294"/>
        <v>1.1284087773235932E-2</v>
      </c>
      <c r="Z188" s="5">
        <f t="shared" si="295"/>
        <v>9.7809999747696195E-3</v>
      </c>
      <c r="AA188" s="5">
        <f t="shared" si="296"/>
        <v>1.1696706049353177E-2</v>
      </c>
      <c r="AB188" s="5">
        <f t="shared" si="297"/>
        <v>6.9938111010064566E-3</v>
      </c>
      <c r="AC188" s="5">
        <f t="shared" si="298"/>
        <v>1.5444044952964348E-4</v>
      </c>
      <c r="AD188" s="5">
        <f t="shared" si="299"/>
        <v>1.2281778400666502E-2</v>
      </c>
      <c r="AE188" s="5">
        <f t="shared" si="300"/>
        <v>9.1030937950103419E-3</v>
      </c>
      <c r="AF188" s="5">
        <f t="shared" si="301"/>
        <v>3.373547133705768E-3</v>
      </c>
      <c r="AG188" s="5">
        <f t="shared" si="302"/>
        <v>8.3347636306333188E-4</v>
      </c>
      <c r="AH188" s="5">
        <f t="shared" si="303"/>
        <v>1.8123873692121363E-3</v>
      </c>
      <c r="AI188" s="5">
        <f t="shared" si="304"/>
        <v>2.1673614517859359E-3</v>
      </c>
      <c r="AJ188" s="5">
        <f t="shared" si="305"/>
        <v>1.2959303685529642E-3</v>
      </c>
      <c r="AK188" s="5">
        <f t="shared" si="306"/>
        <v>5.1658373787597607E-4</v>
      </c>
      <c r="AL188" s="5">
        <f t="shared" si="307"/>
        <v>5.4755673697246895E-6</v>
      </c>
      <c r="AM188" s="5">
        <f t="shared" si="308"/>
        <v>2.9374573578664124E-3</v>
      </c>
      <c r="AN188" s="5">
        <f t="shared" si="309"/>
        <v>2.1772050410916143E-3</v>
      </c>
      <c r="AO188" s="5">
        <f t="shared" si="310"/>
        <v>8.0685797502057048E-4</v>
      </c>
      <c r="AP188" s="5">
        <f t="shared" si="311"/>
        <v>1.9934419881368796E-4</v>
      </c>
      <c r="AQ188" s="5">
        <f t="shared" si="312"/>
        <v>3.693782936178269E-5</v>
      </c>
      <c r="AR188" s="5">
        <f t="shared" si="313"/>
        <v>2.686635709684323E-4</v>
      </c>
      <c r="AS188" s="5">
        <f t="shared" si="314"/>
        <v>3.2128400203388274E-4</v>
      </c>
      <c r="AT188" s="5">
        <f t="shared" si="315"/>
        <v>1.9210533380246893E-4</v>
      </c>
      <c r="AU188" s="5">
        <f t="shared" si="316"/>
        <v>7.6577024360036566E-5</v>
      </c>
      <c r="AV188" s="5">
        <f t="shared" si="317"/>
        <v>2.2893848951640614E-5</v>
      </c>
      <c r="AW188" s="5">
        <f t="shared" si="318"/>
        <v>1.3481390989799799E-7</v>
      </c>
      <c r="AX188" s="5">
        <f t="shared" si="319"/>
        <v>5.8546459694138397E-4</v>
      </c>
      <c r="AY188" s="5">
        <f t="shared" si="320"/>
        <v>4.339387152048047E-4</v>
      </c>
      <c r="AZ188" s="5">
        <f t="shared" si="321"/>
        <v>1.6081485502055835E-4</v>
      </c>
      <c r="BA188" s="5">
        <f t="shared" si="322"/>
        <v>3.9731290293803315E-5</v>
      </c>
      <c r="BB188" s="5">
        <f t="shared" si="323"/>
        <v>7.3620784047375448E-6</v>
      </c>
      <c r="BC188" s="5">
        <f t="shared" si="324"/>
        <v>1.0913352782999099E-6</v>
      </c>
      <c r="BD188" s="5">
        <f t="shared" si="325"/>
        <v>3.3188321838029244E-5</v>
      </c>
      <c r="BE188" s="5">
        <f t="shared" si="326"/>
        <v>3.9688584583592163E-5</v>
      </c>
      <c r="BF188" s="5">
        <f t="shared" si="327"/>
        <v>2.3730994202364378E-5</v>
      </c>
      <c r="BG188" s="5">
        <f t="shared" si="328"/>
        <v>9.4596484394905863E-6</v>
      </c>
      <c r="BH188" s="5">
        <f t="shared" si="329"/>
        <v>2.8281036553614255E-6</v>
      </c>
      <c r="BI188" s="5">
        <f t="shared" si="330"/>
        <v>6.7640317389210438E-7</v>
      </c>
      <c r="BJ188" s="8">
        <f t="shared" si="331"/>
        <v>0.46759322528376118</v>
      </c>
      <c r="BK188" s="8">
        <f t="shared" si="332"/>
        <v>0.30356809034207627</v>
      </c>
      <c r="BL188" s="8">
        <f t="shared" si="333"/>
        <v>0.21923271651490006</v>
      </c>
      <c r="BM188" s="8">
        <f t="shared" si="334"/>
        <v>0.30603097252626116</v>
      </c>
      <c r="BN188" s="8">
        <f t="shared" si="335"/>
        <v>0.69371025568795119</v>
      </c>
    </row>
    <row r="189" spans="1:66" s="10" customFormat="1" x14ac:dyDescent="0.25">
      <c r="A189" t="s">
        <v>27</v>
      </c>
      <c r="B189" t="s">
        <v>29</v>
      </c>
      <c r="C189" t="s">
        <v>299</v>
      </c>
      <c r="D189" s="11">
        <v>44473</v>
      </c>
      <c r="E189">
        <f>VLOOKUP(A189,home!$A$2:$E$405,3,FALSE)</f>
        <v>1.2700296735904999</v>
      </c>
      <c r="F189">
        <f>VLOOKUP(B189,home!$B$2:$E$405,3,FALSE)</f>
        <v>0.69</v>
      </c>
      <c r="G189">
        <f>VLOOKUP(C189,away!$B$2:$E$405,4,FALSE)</f>
        <v>0.93</v>
      </c>
      <c r="H189">
        <f>VLOOKUP(A189,away!$A$2:$E$405,3,FALSE)</f>
        <v>1.07418397626113</v>
      </c>
      <c r="I189">
        <f>VLOOKUP(C189,away!$B$2:$E$405,3,FALSE)</f>
        <v>0.69</v>
      </c>
      <c r="J189">
        <f>VLOOKUP(B189,home!$B$2:$E$405,4,FALSE)</f>
        <v>1.64</v>
      </c>
      <c r="K189" s="3">
        <f t="shared" si="280"/>
        <v>0.81497804154302378</v>
      </c>
      <c r="L189" s="3">
        <f t="shared" si="281"/>
        <v>1.2155465875370945</v>
      </c>
      <c r="M189" s="5">
        <f t="shared" si="282"/>
        <v>0.13126663678579595</v>
      </c>
      <c r="N189" s="5">
        <f t="shared" si="283"/>
        <v>0.10697942656762743</v>
      </c>
      <c r="O189" s="5">
        <f t="shared" si="284"/>
        <v>0.15956071240244551</v>
      </c>
      <c r="P189" s="5">
        <f t="shared" si="285"/>
        <v>0.13003847690095471</v>
      </c>
      <c r="Q189" s="5">
        <f t="shared" si="286"/>
        <v>4.3592941774740358E-2</v>
      </c>
      <c r="R189" s="5">
        <f t="shared" si="287"/>
        <v>9.6976739732890213E-2</v>
      </c>
      <c r="S189" s="5">
        <f t="shared" si="288"/>
        <v>3.2205451988372116E-2</v>
      </c>
      <c r="T189" s="5">
        <f t="shared" si="289"/>
        <v>5.2989251614988894E-2</v>
      </c>
      <c r="U189" s="5">
        <f t="shared" si="290"/>
        <v>7.9033913422738397E-2</v>
      </c>
      <c r="V189" s="5">
        <f t="shared" si="291"/>
        <v>3.5449034008785646E-3</v>
      </c>
      <c r="W189" s="5">
        <f t="shared" si="292"/>
        <v>1.1842430104225659E-2</v>
      </c>
      <c r="X189" s="5">
        <f t="shared" si="293"/>
        <v>1.4395025501338057E-2</v>
      </c>
      <c r="Y189" s="5">
        <f t="shared" si="294"/>
        <v>8.7489120628304658E-3</v>
      </c>
      <c r="Z189" s="5">
        <f t="shared" si="295"/>
        <v>3.9293248350929226E-2</v>
      </c>
      <c r="AA189" s="5">
        <f t="shared" si="296"/>
        <v>3.2023134586903944E-2</v>
      </c>
      <c r="AB189" s="5">
        <f t="shared" si="297"/>
        <v>1.3049075754851822E-2</v>
      </c>
      <c r="AC189" s="5">
        <f t="shared" si="298"/>
        <v>2.194835309540093E-4</v>
      </c>
      <c r="AD189" s="5">
        <f t="shared" si="299"/>
        <v>2.4128301233629925E-3</v>
      </c>
      <c r="AE189" s="5">
        <f t="shared" si="300"/>
        <v>2.9329074227605924E-3</v>
      </c>
      <c r="AF189" s="5">
        <f t="shared" si="301"/>
        <v>1.7825428046494265E-3</v>
      </c>
      <c r="AG189" s="5">
        <f t="shared" si="302"/>
        <v>7.2225460777680412E-4</v>
      </c>
      <c r="AH189" s="5">
        <f t="shared" si="303"/>
        <v>1.1940693486554901E-2</v>
      </c>
      <c r="AI189" s="5">
        <f t="shared" si="304"/>
        <v>9.7314029923380539E-3</v>
      </c>
      <c r="AJ189" s="5">
        <f t="shared" si="305"/>
        <v>3.9654398760807933E-3</v>
      </c>
      <c r="AK189" s="5">
        <f t="shared" si="306"/>
        <v>1.0772488080216455E-3</v>
      </c>
      <c r="AL189" s="5">
        <f t="shared" si="307"/>
        <v>8.6971997665110537E-6</v>
      </c>
      <c r="AM189" s="5">
        <f t="shared" si="308"/>
        <v>3.9328071370287705E-4</v>
      </c>
      <c r="AN189" s="5">
        <f t="shared" si="309"/>
        <v>4.7805102948568517E-4</v>
      </c>
      <c r="AO189" s="5">
        <f t="shared" si="310"/>
        <v>2.905466487799598E-4</v>
      </c>
      <c r="AP189" s="5">
        <f t="shared" si="311"/>
        <v>1.1772432914827297E-4</v>
      </c>
      <c r="AQ189" s="5">
        <f t="shared" si="312"/>
        <v>3.5774851641569244E-5</v>
      </c>
      <c r="AR189" s="5">
        <f t="shared" si="313"/>
        <v>2.9028938440816411E-3</v>
      </c>
      <c r="AS189" s="5">
        <f t="shared" si="314"/>
        <v>2.3657947398569557E-3</v>
      </c>
      <c r="AT189" s="5">
        <f t="shared" si="315"/>
        <v>9.6403538189070441E-4</v>
      </c>
      <c r="AU189" s="5">
        <f t="shared" si="316"/>
        <v>2.6188922250382251E-4</v>
      </c>
      <c r="AV189" s="5">
        <f t="shared" si="317"/>
        <v>5.3358491414347596E-5</v>
      </c>
      <c r="AW189" s="5">
        <f t="shared" si="318"/>
        <v>2.393285230211709E-7</v>
      </c>
      <c r="AX189" s="5">
        <f t="shared" si="319"/>
        <v>5.3419190971702195E-5</v>
      </c>
      <c r="AY189" s="5">
        <f t="shared" si="320"/>
        <v>6.4933515294644977E-5</v>
      </c>
      <c r="AZ189" s="5">
        <f t="shared" si="321"/>
        <v>3.946485646659672E-5</v>
      </c>
      <c r="BA189" s="5">
        <f t="shared" si="322"/>
        <v>1.5990457201870961E-5</v>
      </c>
      <c r="BB189" s="5">
        <f t="shared" si="323"/>
        <v>4.8592864212230526E-6</v>
      </c>
      <c r="BC189" s="5">
        <f t="shared" si="324"/>
        <v>1.1813378054366032E-6</v>
      </c>
      <c r="BD189" s="5">
        <f t="shared" si="325"/>
        <v>5.8810045102598049E-4</v>
      </c>
      <c r="BE189" s="5">
        <f t="shared" si="326"/>
        <v>4.792889538077225E-4</v>
      </c>
      <c r="BF189" s="5">
        <f t="shared" si="327"/>
        <v>1.9530498645371121E-4</v>
      </c>
      <c r="BG189" s="5">
        <f t="shared" si="328"/>
        <v>5.3056425121210798E-5</v>
      </c>
      <c r="BH189" s="5">
        <f t="shared" si="329"/>
        <v>1.0809955359139612E-5</v>
      </c>
      <c r="BI189" s="5">
        <f t="shared" si="330"/>
        <v>1.7619752495518239E-6</v>
      </c>
      <c r="BJ189" s="8">
        <f t="shared" si="331"/>
        <v>0.24789374880122056</v>
      </c>
      <c r="BK189" s="8">
        <f t="shared" si="332"/>
        <v>0.29734858332201652</v>
      </c>
      <c r="BL189" s="8">
        <f t="shared" si="333"/>
        <v>0.41523465548958999</v>
      </c>
      <c r="BM189" s="8">
        <f t="shared" si="334"/>
        <v>0.33129060761253043</v>
      </c>
      <c r="BN189" s="8">
        <f t="shared" si="335"/>
        <v>0.66841493416445419</v>
      </c>
    </row>
    <row r="190" spans="1:66" x14ac:dyDescent="0.25">
      <c r="A190" t="s">
        <v>27</v>
      </c>
      <c r="B190" t="s">
        <v>195</v>
      </c>
      <c r="C190" t="s">
        <v>328</v>
      </c>
      <c r="D190" s="11">
        <v>44473</v>
      </c>
      <c r="E190">
        <f>VLOOKUP(A190,home!$A$2:$E$405,3,FALSE)</f>
        <v>1.2700296735904999</v>
      </c>
      <c r="F190">
        <f>VLOOKUP(B190,home!$B$2:$E$405,3,FALSE)</f>
        <v>1.53</v>
      </c>
      <c r="G190">
        <f>VLOOKUP(C190,away!$B$2:$E$405,4,FALSE)</f>
        <v>0.88</v>
      </c>
      <c r="H190">
        <f>VLOOKUP(A190,away!$A$2:$E$405,3,FALSE)</f>
        <v>1.07418397626113</v>
      </c>
      <c r="I190">
        <f>VLOOKUP(C190,away!$B$2:$E$405,3,FALSE)</f>
        <v>0.74</v>
      </c>
      <c r="J190">
        <f>VLOOKUP(B190,home!$B$2:$E$405,4,FALSE)</f>
        <v>1.26</v>
      </c>
      <c r="K190" s="3">
        <f t="shared" si="280"/>
        <v>1.7099679525222491</v>
      </c>
      <c r="L190" s="3">
        <f t="shared" si="281"/>
        <v>1.0015691394658777</v>
      </c>
      <c r="M190" s="5">
        <f t="shared" si="282"/>
        <v>6.6434612083894867E-2</v>
      </c>
      <c r="N190" s="5">
        <f t="shared" si="283"/>
        <v>0.11360105760170759</v>
      </c>
      <c r="O190" s="5">
        <f t="shared" si="284"/>
        <v>6.6538857255615994E-2</v>
      </c>
      <c r="P190" s="5">
        <f t="shared" si="285"/>
        <v>0.11377931350455589</v>
      </c>
      <c r="Q190" s="5">
        <f t="shared" si="286"/>
        <v>9.7127083935777028E-2</v>
      </c>
      <c r="R190" s="5">
        <f t="shared" si="287"/>
        <v>3.3321633001275081E-2</v>
      </c>
      <c r="S190" s="5">
        <f t="shared" si="288"/>
        <v>4.8716067481585863E-2</v>
      </c>
      <c r="T190" s="5">
        <f t="shared" si="289"/>
        <v>9.727948987638628E-2</v>
      </c>
      <c r="U190" s="5">
        <f t="shared" si="290"/>
        <v>5.6978924557888153E-2</v>
      </c>
      <c r="V190" s="5">
        <f t="shared" si="291"/>
        <v>9.2704031174071413E-3</v>
      </c>
      <c r="W190" s="5">
        <f t="shared" si="292"/>
        <v>5.5361400284039089E-2</v>
      </c>
      <c r="X190" s="5">
        <f t="shared" si="293"/>
        <v>5.5448270042111038E-2</v>
      </c>
      <c r="Y190" s="5">
        <f t="shared" si="294"/>
        <v>2.7767638055474365E-2</v>
      </c>
      <c r="Z190" s="5">
        <f t="shared" si="295"/>
        <v>1.1124639763561626E-2</v>
      </c>
      <c r="AA190" s="5">
        <f t="shared" si="296"/>
        <v>1.9022777479045072E-2</v>
      </c>
      <c r="AB190" s="5">
        <f t="shared" si="297"/>
        <v>1.6264169928564529E-2</v>
      </c>
      <c r="AC190" s="5">
        <f t="shared" si="298"/>
        <v>9.9231039882971962E-4</v>
      </c>
      <c r="AD190" s="5">
        <f t="shared" si="299"/>
        <v>2.3666555073115741E-2</v>
      </c>
      <c r="AE190" s="5">
        <f t="shared" si="300"/>
        <v>2.3703691198702338E-2</v>
      </c>
      <c r="AF190" s="5">
        <f t="shared" si="301"/>
        <v>1.1870442798024594E-2</v>
      </c>
      <c r="AG190" s="5">
        <f t="shared" si="302"/>
        <v>3.9630230594321402E-3</v>
      </c>
      <c r="AH190" s="5">
        <f t="shared" si="303"/>
        <v>2.7855239687145754E-3</v>
      </c>
      <c r="AI190" s="5">
        <f t="shared" si="304"/>
        <v>4.7631567174845121E-3</v>
      </c>
      <c r="AJ190" s="5">
        <f t="shared" si="305"/>
        <v>4.0724226698697951E-3</v>
      </c>
      <c r="AK190" s="5">
        <f t="shared" si="306"/>
        <v>2.321237418200815E-3</v>
      </c>
      <c r="AL190" s="5">
        <f t="shared" si="307"/>
        <v>6.7979261063314271E-5</v>
      </c>
      <c r="AM190" s="5">
        <f t="shared" si="308"/>
        <v>8.0938101443261534E-3</v>
      </c>
      <c r="AN190" s="5">
        <f t="shared" si="309"/>
        <v>8.1065104612529377E-3</v>
      </c>
      <c r="AO190" s="5">
        <f t="shared" si="310"/>
        <v>4.0596153533741181E-3</v>
      </c>
      <c r="AP190" s="5">
        <f t="shared" si="311"/>
        <v>1.3553284853471271E-3</v>
      </c>
      <c r="AQ190" s="5">
        <f t="shared" si="312"/>
        <v>3.3936379619067835E-4</v>
      </c>
      <c r="AR190" s="5">
        <f t="shared" si="313"/>
        <v>5.5797896886140689E-4</v>
      </c>
      <c r="AS190" s="5">
        <f t="shared" si="314"/>
        <v>9.5412615493441579E-4</v>
      </c>
      <c r="AT190" s="5">
        <f t="shared" si="315"/>
        <v>8.1576257380056483E-4</v>
      </c>
      <c r="AU190" s="5">
        <f t="shared" si="316"/>
        <v>4.6497595268867731E-4</v>
      </c>
      <c r="AV190" s="5">
        <f t="shared" si="317"/>
        <v>1.987734944477849E-4</v>
      </c>
      <c r="AW190" s="5">
        <f t="shared" si="318"/>
        <v>3.2340210646035271E-6</v>
      </c>
      <c r="AX190" s="5">
        <f t="shared" si="319"/>
        <v>2.3066926600995344E-3</v>
      </c>
      <c r="AY190" s="5">
        <f t="shared" si="320"/>
        <v>2.3103121825881474E-3</v>
      </c>
      <c r="AZ190" s="5">
        <f t="shared" si="321"/>
        <v>1.1569686923061718E-3</v>
      </c>
      <c r="BA190" s="5">
        <f t="shared" si="322"/>
        <v>3.8626137918068484E-4</v>
      </c>
      <c r="BB190" s="5">
        <f t="shared" si="323"/>
        <v>9.6716869288725394E-5</v>
      </c>
      <c r="BC190" s="5">
        <f t="shared" si="324"/>
        <v>1.9373726309068501E-5</v>
      </c>
      <c r="BD190" s="5">
        <f t="shared" si="325"/>
        <v>9.3142419280429478E-5</v>
      </c>
      <c r="BE190" s="5">
        <f t="shared" si="326"/>
        <v>1.5927055198992486E-4</v>
      </c>
      <c r="BF190" s="5">
        <f t="shared" si="327"/>
        <v>1.3617376984165016E-4</v>
      </c>
      <c r="BG190" s="5">
        <f t="shared" si="328"/>
        <v>7.7617594134454158E-5</v>
      </c>
      <c r="BH190" s="5">
        <f t="shared" si="329"/>
        <v>3.3180899630448876E-5</v>
      </c>
      <c r="BI190" s="5">
        <f t="shared" si="330"/>
        <v>1.1347655000784981E-5</v>
      </c>
      <c r="BJ190" s="8">
        <f t="shared" si="331"/>
        <v>0.53801960567503371</v>
      </c>
      <c r="BK190" s="8">
        <f t="shared" si="332"/>
        <v>0.24157099802992493</v>
      </c>
      <c r="BL190" s="8">
        <f t="shared" si="333"/>
        <v>0.20957105303126905</v>
      </c>
      <c r="BM190" s="8">
        <f t="shared" si="334"/>
        <v>0.50717666095543934</v>
      </c>
      <c r="BN190" s="8">
        <f t="shared" si="335"/>
        <v>0.49080255738282641</v>
      </c>
    </row>
    <row r="191" spans="1:66" x14ac:dyDescent="0.25">
      <c r="A191" t="s">
        <v>27</v>
      </c>
      <c r="B191" t="s">
        <v>31</v>
      </c>
      <c r="C191" t="s">
        <v>186</v>
      </c>
      <c r="D191" s="11">
        <v>44473</v>
      </c>
      <c r="E191">
        <f>VLOOKUP(A191,home!$A$2:$E$405,3,FALSE)</f>
        <v>1.2700296735904999</v>
      </c>
      <c r="F191">
        <f>VLOOKUP(B191,home!$B$2:$E$405,3,FALSE)</f>
        <v>0.56000000000000005</v>
      </c>
      <c r="G191">
        <f>VLOOKUP(C191,away!$B$2:$E$405,4,FALSE)</f>
        <v>0.83</v>
      </c>
      <c r="H191">
        <f>VLOOKUP(A191,away!$A$2:$E$405,3,FALSE)</f>
        <v>1.07418397626113</v>
      </c>
      <c r="I191">
        <f>VLOOKUP(C191,away!$B$2:$E$405,3,FALSE)</f>
        <v>0.93</v>
      </c>
      <c r="J191">
        <f>VLOOKUP(B191,home!$B$2:$E$405,4,FALSE)</f>
        <v>1.04</v>
      </c>
      <c r="K191" s="3">
        <f t="shared" si="280"/>
        <v>0.59030979228486435</v>
      </c>
      <c r="L191" s="3">
        <f t="shared" si="281"/>
        <v>1.038950741839765</v>
      </c>
      <c r="M191" s="5">
        <f t="shared" si="282"/>
        <v>0.19607451094226225</v>
      </c>
      <c r="N191" s="5">
        <f t="shared" si="283"/>
        <v>0.11574470382668316</v>
      </c>
      <c r="O191" s="5">
        <f t="shared" si="284"/>
        <v>0.20371175859933247</v>
      </c>
      <c r="P191" s="5">
        <f t="shared" si="285"/>
        <v>0.12025304590475636</v>
      </c>
      <c r="Q191" s="5">
        <f t="shared" si="286"/>
        <v>3.4162616037001235E-2</v>
      </c>
      <c r="R191" s="5">
        <f t="shared" si="287"/>
        <v>0.10582324135912979</v>
      </c>
      <c r="S191" s="5">
        <f t="shared" si="288"/>
        <v>1.8437882338553542E-2</v>
      </c>
      <c r="T191" s="5">
        <f t="shared" si="289"/>
        <v>3.549327527482949E-2</v>
      </c>
      <c r="U191" s="5">
        <f t="shared" si="290"/>
        <v>6.2468495625618958E-2</v>
      </c>
      <c r="V191" s="5">
        <f t="shared" si="291"/>
        <v>1.2564449779771481E-3</v>
      </c>
      <c r="W191" s="5">
        <f t="shared" si="292"/>
        <v>6.7221755922365943E-3</v>
      </c>
      <c r="X191" s="5">
        <f t="shared" si="293"/>
        <v>6.984009318331371E-3</v>
      </c>
      <c r="Y191" s="5">
        <f t="shared" si="294"/>
        <v>3.6280208311481044E-3</v>
      </c>
      <c r="Z191" s="5">
        <f t="shared" si="295"/>
        <v>3.6648378371318797E-2</v>
      </c>
      <c r="AA191" s="5">
        <f t="shared" si="296"/>
        <v>2.1633896623950311E-2</v>
      </c>
      <c r="AB191" s="5">
        <f t="shared" si="297"/>
        <v>6.3853505111981677E-3</v>
      </c>
      <c r="AC191" s="5">
        <f t="shared" si="298"/>
        <v>4.8161326173719925E-5</v>
      </c>
      <c r="AD191" s="5">
        <f t="shared" si="299"/>
        <v>9.9204151938889185E-4</v>
      </c>
      <c r="AE191" s="5">
        <f t="shared" si="300"/>
        <v>1.0306822725049368E-3</v>
      </c>
      <c r="AF191" s="5">
        <f t="shared" si="301"/>
        <v>5.3541405581004941E-4</v>
      </c>
      <c r="AG191" s="5">
        <f t="shared" si="302"/>
        <v>1.8542294349176272E-4</v>
      </c>
      <c r="AH191" s="5">
        <f t="shared" si="303"/>
        <v>9.5189649740265152E-3</v>
      </c>
      <c r="AI191" s="5">
        <f t="shared" si="304"/>
        <v>5.6191382365844908E-3</v>
      </c>
      <c r="AJ191" s="5">
        <f t="shared" si="305"/>
        <v>1.6585161626290646E-3</v>
      </c>
      <c r="AK191" s="5">
        <f t="shared" si="306"/>
        <v>3.2634611048755127E-4</v>
      </c>
      <c r="AL191" s="5">
        <f t="shared" si="307"/>
        <v>1.1814990412308549E-6</v>
      </c>
      <c r="AM191" s="5">
        <f t="shared" si="308"/>
        <v>1.1712236464968361E-4</v>
      </c>
      <c r="AN191" s="5">
        <f t="shared" si="309"/>
        <v>1.2168436763881625E-4</v>
      </c>
      <c r="AO191" s="5">
        <f t="shared" si="310"/>
        <v>6.3212032014325412E-5</v>
      </c>
      <c r="AP191" s="5">
        <f t="shared" si="311"/>
        <v>2.1891395851494122E-5</v>
      </c>
      <c r="AQ191" s="5">
        <f t="shared" si="312"/>
        <v>5.686020489954443E-6</v>
      </c>
      <c r="AR191" s="5">
        <f t="shared" si="313"/>
        <v>1.9779471442623181E-3</v>
      </c>
      <c r="AS191" s="5">
        <f t="shared" si="314"/>
        <v>1.1676015678799294E-3</v>
      </c>
      <c r="AT191" s="5">
        <f t="shared" si="315"/>
        <v>3.4462331950334149E-4</v>
      </c>
      <c r="AU191" s="5">
        <f t="shared" si="316"/>
        <v>6.7811506717512681E-5</v>
      </c>
      <c r="AV191" s="5">
        <f t="shared" si="317"/>
        <v>1.0007449111234644E-5</v>
      </c>
      <c r="AW191" s="5">
        <f t="shared" si="318"/>
        <v>2.0128240727180227E-8</v>
      </c>
      <c r="AX191" s="5">
        <f t="shared" si="319"/>
        <v>1.1523079791377811E-5</v>
      </c>
      <c r="AY191" s="5">
        <f t="shared" si="320"/>
        <v>1.1971912297530781E-5</v>
      </c>
      <c r="AZ191" s="5">
        <f t="shared" si="321"/>
        <v>6.2191135813801055E-6</v>
      </c>
      <c r="BA191" s="5">
        <f t="shared" si="322"/>
        <v>2.1537842229868728E-6</v>
      </c>
      <c r="BB191" s="5">
        <f t="shared" si="323"/>
        <v>5.5941892905874824E-7</v>
      </c>
      <c r="BC191" s="5">
        <f t="shared" si="324"/>
        <v>1.1624174226895871E-7</v>
      </c>
      <c r="BD191" s="5">
        <f t="shared" si="325"/>
        <v>3.4249827547519653E-4</v>
      </c>
      <c r="BE191" s="5">
        <f t="shared" si="326"/>
        <v>2.0218008585368746E-4</v>
      </c>
      <c r="BF191" s="5">
        <f t="shared" si="327"/>
        <v>5.9674442242213138E-5</v>
      </c>
      <c r="BG191" s="5">
        <f t="shared" si="328"/>
        <v>1.1742135868238661E-5</v>
      </c>
      <c r="BH191" s="5">
        <f t="shared" si="329"/>
        <v>1.7328744463401543E-6</v>
      </c>
      <c r="BI191" s="5">
        <f t="shared" si="330"/>
        <v>2.0458655089496118E-7</v>
      </c>
      <c r="BJ191" s="8">
        <f t="shared" si="331"/>
        <v>0.20584050140263449</v>
      </c>
      <c r="BK191" s="8">
        <f t="shared" si="332"/>
        <v>0.33608319890106181</v>
      </c>
      <c r="BL191" s="8">
        <f t="shared" si="333"/>
        <v>0.42133173159086823</v>
      </c>
      <c r="BM191" s="8">
        <f t="shared" si="334"/>
        <v>0.2241219818126613</v>
      </c>
      <c r="BN191" s="8">
        <f t="shared" si="335"/>
        <v>0.7757698766691653</v>
      </c>
    </row>
    <row r="192" spans="1:66" x14ac:dyDescent="0.25">
      <c r="A192" t="s">
        <v>196</v>
      </c>
      <c r="B192" t="s">
        <v>202</v>
      </c>
      <c r="C192" t="s">
        <v>301</v>
      </c>
      <c r="D192" s="11">
        <v>44473</v>
      </c>
      <c r="E192">
        <f>VLOOKUP(A192,home!$A$2:$E$405,3,FALSE)</f>
        <v>1.6</v>
      </c>
      <c r="F192">
        <f>VLOOKUP(B192,home!$B$2:$E$405,3,FALSE)</f>
        <v>1</v>
      </c>
      <c r="G192">
        <f>VLOOKUP(C192,away!$B$2:$E$405,4,FALSE)</f>
        <v>1.29</v>
      </c>
      <c r="H192">
        <f>VLOOKUP(A192,away!$A$2:$E$405,3,FALSE)</f>
        <v>1.4115384615384601</v>
      </c>
      <c r="I192">
        <f>VLOOKUP(C192,away!$B$2:$E$405,3,FALSE)</f>
        <v>0.5</v>
      </c>
      <c r="J192">
        <f>VLOOKUP(B192,home!$B$2:$E$405,4,FALSE)</f>
        <v>0.71</v>
      </c>
      <c r="K192" s="3">
        <f t="shared" si="280"/>
        <v>2.0640000000000001</v>
      </c>
      <c r="L192" s="3">
        <f t="shared" si="281"/>
        <v>0.50109615384615325</v>
      </c>
      <c r="M192" s="5">
        <f t="shared" si="282"/>
        <v>7.6911785722265036E-2</v>
      </c>
      <c r="N192" s="5">
        <f t="shared" si="283"/>
        <v>0.15874592573075502</v>
      </c>
      <c r="O192" s="5">
        <f t="shared" si="284"/>
        <v>3.8540200010866499E-2</v>
      </c>
      <c r="P192" s="5">
        <f t="shared" si="285"/>
        <v>7.9546972822428438E-2</v>
      </c>
      <c r="Q192" s="5">
        <f t="shared" si="286"/>
        <v>0.16382579535413924</v>
      </c>
      <c r="R192" s="5">
        <f t="shared" si="287"/>
        <v>9.6561729969533352E-3</v>
      </c>
      <c r="S192" s="5">
        <f t="shared" si="288"/>
        <v>2.0568111979814466E-2</v>
      </c>
      <c r="T192" s="5">
        <f t="shared" si="289"/>
        <v>8.2092475952746186E-2</v>
      </c>
      <c r="U192" s="5">
        <f t="shared" si="290"/>
        <v>1.9930341065711683E-2</v>
      </c>
      <c r="V192" s="5">
        <f t="shared" si="291"/>
        <v>2.363647347271289E-3</v>
      </c>
      <c r="W192" s="5">
        <f t="shared" si="292"/>
        <v>0.11271214720364776</v>
      </c>
      <c r="X192" s="5">
        <f t="shared" si="293"/>
        <v>5.6479623455489354E-2</v>
      </c>
      <c r="Y192" s="5">
        <f t="shared" si="294"/>
        <v>1.4150861042112347E-2</v>
      </c>
      <c r="Z192" s="5">
        <f t="shared" si="295"/>
        <v>1.6128903832154668E-3</v>
      </c>
      <c r="AA192" s="5">
        <f t="shared" si="296"/>
        <v>3.3290057509567234E-3</v>
      </c>
      <c r="AB192" s="5">
        <f t="shared" si="297"/>
        <v>3.4355339349873399E-3</v>
      </c>
      <c r="AC192" s="5">
        <f t="shared" si="298"/>
        <v>1.5278948272485349E-4</v>
      </c>
      <c r="AD192" s="5">
        <f t="shared" si="299"/>
        <v>5.8159467957082267E-2</v>
      </c>
      <c r="AE192" s="5">
        <f t="shared" si="300"/>
        <v>2.9143485703032521E-2</v>
      </c>
      <c r="AF192" s="5">
        <f t="shared" si="301"/>
        <v>7.3018442977299744E-3</v>
      </c>
      <c r="AG192" s="5">
        <f t="shared" si="302"/>
        <v>1.2196420311919856E-3</v>
      </c>
      <c r="AH192" s="5">
        <f t="shared" si="303"/>
        <v>2.020532919011796E-4</v>
      </c>
      <c r="AI192" s="5">
        <f t="shared" si="304"/>
        <v>4.1703799448403466E-4</v>
      </c>
      <c r="AJ192" s="5">
        <f t="shared" si="305"/>
        <v>4.3038321030752395E-4</v>
      </c>
      <c r="AK192" s="5">
        <f t="shared" si="306"/>
        <v>2.9610364869157635E-4</v>
      </c>
      <c r="AL192" s="5">
        <f t="shared" si="307"/>
        <v>6.3209770600078032E-6</v>
      </c>
      <c r="AM192" s="5">
        <f t="shared" si="308"/>
        <v>2.4008228372683568E-2</v>
      </c>
      <c r="AN192" s="5">
        <f t="shared" si="309"/>
        <v>1.2030430898211828E-2</v>
      </c>
      <c r="AO192" s="5">
        <f t="shared" si="310"/>
        <v>3.0142013261029339E-3</v>
      </c>
      <c r="AP192" s="5">
        <f t="shared" si="311"/>
        <v>5.0346823047605173E-4</v>
      </c>
      <c r="AQ192" s="5">
        <f t="shared" si="312"/>
        <v>6.3071498468819531E-5</v>
      </c>
      <c r="AR192" s="5">
        <f t="shared" si="313"/>
        <v>2.0249625488727045E-5</v>
      </c>
      <c r="AS192" s="5">
        <f t="shared" si="314"/>
        <v>4.1795227008732615E-5</v>
      </c>
      <c r="AT192" s="5">
        <f t="shared" si="315"/>
        <v>4.3132674273012078E-5</v>
      </c>
      <c r="AU192" s="5">
        <f t="shared" si="316"/>
        <v>2.9675279899832298E-5</v>
      </c>
      <c r="AV192" s="5">
        <f t="shared" si="317"/>
        <v>1.5312444428313472E-5</v>
      </c>
      <c r="AW192" s="5">
        <f t="shared" si="318"/>
        <v>1.815985914836613E-7</v>
      </c>
      <c r="AX192" s="5">
        <f t="shared" si="319"/>
        <v>8.2588305602031425E-3</v>
      </c>
      <c r="AY192" s="5">
        <f t="shared" si="320"/>
        <v>4.1384682289848668E-3</v>
      </c>
      <c r="AZ192" s="5">
        <f t="shared" si="321"/>
        <v>1.0368852561794088E-3</v>
      </c>
      <c r="BA192" s="5">
        <f t="shared" si="322"/>
        <v>1.7319307128376172E-4</v>
      </c>
      <c r="BB192" s="5">
        <f t="shared" si="323"/>
        <v>2.1696595473273908E-5</v>
      </c>
      <c r="BC192" s="5">
        <f t="shared" si="324"/>
        <v>2.1744161086426832E-6</v>
      </c>
      <c r="BD192" s="5">
        <f t="shared" si="325"/>
        <v>1.6911682415376922E-6</v>
      </c>
      <c r="BE192" s="5">
        <f t="shared" si="326"/>
        <v>3.4905712505337961E-6</v>
      </c>
      <c r="BF192" s="5">
        <f t="shared" si="327"/>
        <v>3.6022695305508793E-6</v>
      </c>
      <c r="BG192" s="5">
        <f t="shared" si="328"/>
        <v>2.4783614370190041E-6</v>
      </c>
      <c r="BH192" s="5">
        <f t="shared" si="329"/>
        <v>1.2788345015018067E-6</v>
      </c>
      <c r="BI192" s="5">
        <f t="shared" si="330"/>
        <v>5.279028822199459E-7</v>
      </c>
      <c r="BJ192" s="8">
        <f t="shared" si="331"/>
        <v>0.73708191718210303</v>
      </c>
      <c r="BK192" s="8">
        <f t="shared" si="332"/>
        <v>0.18368809656054896</v>
      </c>
      <c r="BL192" s="8">
        <f t="shared" si="333"/>
        <v>7.6400066263801886E-2</v>
      </c>
      <c r="BM192" s="8">
        <f t="shared" si="334"/>
        <v>0.46741783112186852</v>
      </c>
      <c r="BN192" s="8">
        <f t="shared" si="335"/>
        <v>0.52722685263740754</v>
      </c>
    </row>
    <row r="193" spans="1:66" x14ac:dyDescent="0.25">
      <c r="A193" t="s">
        <v>196</v>
      </c>
      <c r="B193" t="s">
        <v>205</v>
      </c>
      <c r="C193" t="s">
        <v>199</v>
      </c>
      <c r="D193" s="11">
        <v>44473</v>
      </c>
      <c r="E193">
        <f>VLOOKUP(A193,home!$A$2:$E$405,3,FALSE)</f>
        <v>1.6</v>
      </c>
      <c r="F193">
        <f>VLOOKUP(B193,home!$B$2:$E$405,3,FALSE)</f>
        <v>1.37</v>
      </c>
      <c r="G193">
        <f>VLOOKUP(C193,away!$B$2:$E$405,4,FALSE)</f>
        <v>0.79</v>
      </c>
      <c r="H193">
        <f>VLOOKUP(A193,away!$A$2:$E$405,3,FALSE)</f>
        <v>1.4115384615384601</v>
      </c>
      <c r="I193">
        <f>VLOOKUP(C193,away!$B$2:$E$405,3,FALSE)</f>
        <v>0.62</v>
      </c>
      <c r="J193">
        <f>VLOOKUP(B193,home!$B$2:$E$405,4,FALSE)</f>
        <v>0.85</v>
      </c>
      <c r="K193" s="3">
        <f t="shared" si="280"/>
        <v>1.7316800000000001</v>
      </c>
      <c r="L193" s="3">
        <f t="shared" si="281"/>
        <v>0.74388076923076851</v>
      </c>
      <c r="M193" s="5">
        <f t="shared" si="282"/>
        <v>8.4115807472567972E-2</v>
      </c>
      <c r="N193" s="5">
        <f t="shared" si="283"/>
        <v>0.14566166148409651</v>
      </c>
      <c r="O193" s="5">
        <f t="shared" si="284"/>
        <v>6.2572131567161099E-2</v>
      </c>
      <c r="P193" s="5">
        <f t="shared" si="285"/>
        <v>0.10835490879222154</v>
      </c>
      <c r="Q193" s="5">
        <f t="shared" si="286"/>
        <v>0.12611969297939016</v>
      </c>
      <c r="R193" s="5">
        <f t="shared" si="287"/>
        <v>2.3273102681294316E-2</v>
      </c>
      <c r="S193" s="5">
        <f t="shared" si="288"/>
        <v>3.4894708296058313E-2</v>
      </c>
      <c r="T193" s="5">
        <f t="shared" si="289"/>
        <v>9.3818014228657126E-2</v>
      </c>
      <c r="U193" s="5">
        <f t="shared" si="290"/>
        <v>4.0301566451143744E-2</v>
      </c>
      <c r="V193" s="5">
        <f t="shared" si="291"/>
        <v>4.9944542046110353E-3</v>
      </c>
      <c r="W193" s="5">
        <f t="shared" si="292"/>
        <v>7.2799649979516809E-2</v>
      </c>
      <c r="X193" s="5">
        <f t="shared" si="293"/>
        <v>5.4154259626493666E-2</v>
      </c>
      <c r="Y193" s="5">
        <f t="shared" si="294"/>
        <v>2.0142156154039425E-2</v>
      </c>
      <c r="Z193" s="5">
        <f t="shared" si="295"/>
        <v>5.7708045083159605E-3</v>
      </c>
      <c r="AA193" s="5">
        <f t="shared" si="296"/>
        <v>9.993186750960583E-3</v>
      </c>
      <c r="AB193" s="5">
        <f t="shared" si="297"/>
        <v>8.652500816451714E-3</v>
      </c>
      <c r="AC193" s="5">
        <f t="shared" si="298"/>
        <v>4.0210458508649284E-4</v>
      </c>
      <c r="AD193" s="5">
        <f t="shared" si="299"/>
        <v>3.1516424469132422E-2</v>
      </c>
      <c r="AE193" s="5">
        <f t="shared" si="300"/>
        <v>2.3444462077501647E-2</v>
      </c>
      <c r="AF193" s="5">
        <f t="shared" si="301"/>
        <v>8.7199422422067491E-3</v>
      </c>
      <c r="AG193" s="5">
        <f t="shared" si="302"/>
        <v>2.1621991142602103E-3</v>
      </c>
      <c r="AH193" s="5">
        <f t="shared" si="303"/>
        <v>1.0731976241816158E-3</v>
      </c>
      <c r="AI193" s="5">
        <f t="shared" si="304"/>
        <v>1.8584348618428206E-3</v>
      </c>
      <c r="AJ193" s="5">
        <f t="shared" si="305"/>
        <v>1.6091072407779883E-3</v>
      </c>
      <c r="AK193" s="5">
        <f t="shared" si="306"/>
        <v>9.2881960890347582E-4</v>
      </c>
      <c r="AL193" s="5">
        <f t="shared" si="307"/>
        <v>2.071905719085685E-5</v>
      </c>
      <c r="AM193" s="5">
        <f t="shared" si="308"/>
        <v>1.091527238494144E-2</v>
      </c>
      <c r="AN193" s="5">
        <f t="shared" si="309"/>
        <v>8.1196612180736046E-3</v>
      </c>
      <c r="AO193" s="5">
        <f t="shared" si="310"/>
        <v>3.020029916396915E-3</v>
      </c>
      <c r="AP193" s="5">
        <f t="shared" si="311"/>
        <v>7.4884739243642371E-4</v>
      </c>
      <c r="AQ193" s="5">
        <f t="shared" si="312"/>
        <v>1.3926329358051551E-4</v>
      </c>
      <c r="AR193" s="5">
        <f t="shared" si="313"/>
        <v>1.5966621484257078E-4</v>
      </c>
      <c r="AS193" s="5">
        <f t="shared" si="314"/>
        <v>2.7649079091858296E-4</v>
      </c>
      <c r="AT193" s="5">
        <f t="shared" si="315"/>
        <v>2.3939678640894595E-4</v>
      </c>
      <c r="AU193" s="5">
        <f t="shared" si="316"/>
        <v>1.3818620902954787E-4</v>
      </c>
      <c r="AV193" s="5">
        <f t="shared" si="317"/>
        <v>5.9823573613071883E-5</v>
      </c>
      <c r="AW193" s="5">
        <f t="shared" si="318"/>
        <v>7.4137589448011396E-7</v>
      </c>
      <c r="AX193" s="5">
        <f t="shared" si="319"/>
        <v>3.1502931472592362E-3</v>
      </c>
      <c r="AY193" s="5">
        <f t="shared" si="320"/>
        <v>2.3434424896856196E-3</v>
      </c>
      <c r="AZ193" s="5">
        <f t="shared" si="321"/>
        <v>8.7162090093770273E-4</v>
      </c>
      <c r="BA193" s="5">
        <f t="shared" si="322"/>
        <v>2.161273420890513E-4</v>
      </c>
      <c r="BB193" s="5">
        <f t="shared" si="323"/>
        <v>4.0193243371251232E-5</v>
      </c>
      <c r="BC193" s="5">
        <f t="shared" si="324"/>
        <v>5.9797961593771728E-6</v>
      </c>
      <c r="BD193" s="5">
        <f t="shared" si="325"/>
        <v>1.9795437786209437E-5</v>
      </c>
      <c r="BE193" s="5">
        <f t="shared" si="326"/>
        <v>3.4279363705623156E-5</v>
      </c>
      <c r="BF193" s="5">
        <f t="shared" si="327"/>
        <v>2.9680444270876768E-5</v>
      </c>
      <c r="BG193" s="5">
        <f t="shared" si="328"/>
        <v>1.7132343911663963E-5</v>
      </c>
      <c r="BH193" s="5">
        <f t="shared" si="329"/>
        <v>7.4169343262375651E-6</v>
      </c>
      <c r="BI193" s="5">
        <f t="shared" si="330"/>
        <v>2.5687513668118119E-6</v>
      </c>
      <c r="BJ193" s="8">
        <f t="shared" si="331"/>
        <v>0.60810919348022585</v>
      </c>
      <c r="BK193" s="8">
        <f t="shared" si="332"/>
        <v>0.23512614489742184</v>
      </c>
      <c r="BL193" s="8">
        <f t="shared" si="333"/>
        <v>0.15124648445289746</v>
      </c>
      <c r="BM193" s="8">
        <f t="shared" si="334"/>
        <v>0.44781262124833832</v>
      </c>
      <c r="BN193" s="8">
        <f t="shared" si="335"/>
        <v>0.55009730497673159</v>
      </c>
    </row>
    <row r="194" spans="1:66" x14ac:dyDescent="0.25">
      <c r="A194" t="s">
        <v>196</v>
      </c>
      <c r="B194" t="s">
        <v>204</v>
      </c>
      <c r="C194" t="s">
        <v>197</v>
      </c>
      <c r="D194" s="11">
        <v>44473</v>
      </c>
      <c r="E194">
        <f>VLOOKUP(A194,home!$A$2:$E$405,3,FALSE)</f>
        <v>1.6</v>
      </c>
      <c r="F194">
        <f>VLOOKUP(B194,home!$B$2:$E$405,3,FALSE)</f>
        <v>0.87</v>
      </c>
      <c r="G194">
        <f>VLOOKUP(C194,away!$B$2:$E$405,4,FALSE)</f>
        <v>0.96</v>
      </c>
      <c r="H194">
        <f>VLOOKUP(A194,away!$A$2:$E$405,3,FALSE)</f>
        <v>1.4115384615384601</v>
      </c>
      <c r="I194">
        <f>VLOOKUP(C194,away!$B$2:$E$405,3,FALSE)</f>
        <v>0.42</v>
      </c>
      <c r="J194">
        <f>VLOOKUP(B194,home!$B$2:$E$405,4,FALSE)</f>
        <v>1.42</v>
      </c>
      <c r="K194" s="3">
        <f t="shared" si="280"/>
        <v>1.3363200000000002</v>
      </c>
      <c r="L194" s="3">
        <f t="shared" si="281"/>
        <v>0.84184153846153753</v>
      </c>
      <c r="M194" s="5">
        <f t="shared" si="282"/>
        <v>0.11324954430074871</v>
      </c>
      <c r="N194" s="5">
        <f t="shared" si="283"/>
        <v>0.15133763103997652</v>
      </c>
      <c r="O194" s="5">
        <f t="shared" si="284"/>
        <v>9.5338170604210334E-2</v>
      </c>
      <c r="P194" s="5">
        <f t="shared" si="285"/>
        <v>0.12740230414181838</v>
      </c>
      <c r="Q194" s="5">
        <f t="shared" si="286"/>
        <v>0.10111775155567075</v>
      </c>
      <c r="R194" s="5">
        <f t="shared" si="287"/>
        <v>4.0129816107778486E-2</v>
      </c>
      <c r="S194" s="5">
        <f t="shared" si="288"/>
        <v>3.5830932479383688E-2</v>
      </c>
      <c r="T194" s="5">
        <f t="shared" si="289"/>
        <v>8.512512353539739E-2</v>
      </c>
      <c r="U194" s="5">
        <f t="shared" si="290"/>
        <v>5.3626275861146551E-2</v>
      </c>
      <c r="V194" s="5">
        <f t="shared" si="291"/>
        <v>4.4787458681124839E-3</v>
      </c>
      <c r="W194" s="5">
        <f t="shared" si="292"/>
        <v>4.5041891252957982E-2</v>
      </c>
      <c r="X194" s="5">
        <f t="shared" si="293"/>
        <v>3.7918135027607415E-2</v>
      </c>
      <c r="Y194" s="5">
        <f t="shared" si="294"/>
        <v>1.5960530563616671E-2</v>
      </c>
      <c r="Z194" s="5">
        <f t="shared" si="295"/>
        <v>1.1260982043450277E-2</v>
      </c>
      <c r="AA194" s="5">
        <f t="shared" si="296"/>
        <v>1.5048275524303475E-2</v>
      </c>
      <c r="AB194" s="5">
        <f t="shared" si="297"/>
        <v>1.0054655774318614E-2</v>
      </c>
      <c r="AC194" s="5">
        <f t="shared" si="298"/>
        <v>3.1490333293741039E-4</v>
      </c>
      <c r="AD194" s="5">
        <f t="shared" si="299"/>
        <v>1.5047595029788204E-2</v>
      </c>
      <c r="AE194" s="5">
        <f t="shared" si="300"/>
        <v>1.2667690550023087E-2</v>
      </c>
      <c r="AF194" s="5">
        <f t="shared" si="301"/>
        <v>5.3320940506930582E-3</v>
      </c>
      <c r="AG194" s="5">
        <f t="shared" si="302"/>
        <v>1.4962594196190186E-3</v>
      </c>
      <c r="AH194" s="5">
        <f t="shared" si="303"/>
        <v>2.3699906120114821E-3</v>
      </c>
      <c r="AI194" s="5">
        <f t="shared" si="304"/>
        <v>3.1670658546431841E-3</v>
      </c>
      <c r="AJ194" s="5">
        <f t="shared" si="305"/>
        <v>2.1161067214383908E-3</v>
      </c>
      <c r="AK194" s="5">
        <f t="shared" si="306"/>
        <v>9.4259857799751682E-4</v>
      </c>
      <c r="AL194" s="5">
        <f t="shared" si="307"/>
        <v>1.4170268126332411E-5</v>
      </c>
      <c r="AM194" s="5">
        <f t="shared" si="308"/>
        <v>4.021680438041313E-3</v>
      </c>
      <c r="AN194" s="5">
        <f t="shared" si="309"/>
        <v>3.3856176471613693E-3</v>
      </c>
      <c r="AO194" s="5">
        <f t="shared" si="310"/>
        <v>1.425076784364429E-3</v>
      </c>
      <c r="AP194" s="5">
        <f t="shared" si="311"/>
        <v>3.9989627752505725E-4</v>
      </c>
      <c r="AQ194" s="5">
        <f t="shared" si="312"/>
        <v>8.4162324374184033E-5</v>
      </c>
      <c r="AR194" s="5">
        <f t="shared" si="313"/>
        <v>3.9903130859102946E-4</v>
      </c>
      <c r="AS194" s="5">
        <f t="shared" si="314"/>
        <v>5.3323351829636452E-4</v>
      </c>
      <c r="AT194" s="5">
        <f t="shared" si="315"/>
        <v>3.5628530758489903E-4</v>
      </c>
      <c r="AU194" s="5">
        <f t="shared" si="316"/>
        <v>1.5870372741061745E-4</v>
      </c>
      <c r="AV194" s="5">
        <f t="shared" si="317"/>
        <v>5.301974125333908E-5</v>
      </c>
      <c r="AW194" s="5">
        <f t="shared" si="318"/>
        <v>4.4280894627410025E-7</v>
      </c>
      <c r="AX194" s="5">
        <f t="shared" si="319"/>
        <v>8.9570866716056155E-4</v>
      </c>
      <c r="AY194" s="5">
        <f t="shared" si="320"/>
        <v>7.5404476237578039E-4</v>
      </c>
      <c r="AZ194" s="5">
        <f t="shared" si="321"/>
        <v>3.1739310141364573E-4</v>
      </c>
      <c r="BA194" s="5">
        <f t="shared" si="322"/>
        <v>8.9064898930380789E-5</v>
      </c>
      <c r="BB194" s="5">
        <f t="shared" si="323"/>
        <v>1.8744632884618273E-5</v>
      </c>
      <c r="BC194" s="5">
        <f t="shared" si="324"/>
        <v>3.1560021170967556E-6</v>
      </c>
      <c r="BD194" s="5">
        <f t="shared" si="325"/>
        <v>5.5986855119765445E-5</v>
      </c>
      <c r="BE194" s="5">
        <f t="shared" si="326"/>
        <v>7.4816354233644963E-5</v>
      </c>
      <c r="BF194" s="5">
        <f t="shared" si="327"/>
        <v>4.9989295244752236E-5</v>
      </c>
      <c r="BG194" s="5">
        <f t="shared" si="328"/>
        <v>2.2267231673822439E-5</v>
      </c>
      <c r="BH194" s="5">
        <f t="shared" si="329"/>
        <v>7.4390367575906002E-6</v>
      </c>
      <c r="BI194" s="5">
        <f t="shared" si="330"/>
        <v>1.9881867199806936E-6</v>
      </c>
      <c r="BJ194" s="8">
        <f t="shared" si="331"/>
        <v>0.48243924756169854</v>
      </c>
      <c r="BK194" s="8">
        <f t="shared" si="332"/>
        <v>0.2820446451535028</v>
      </c>
      <c r="BL194" s="8">
        <f t="shared" si="333"/>
        <v>0.22450571620073381</v>
      </c>
      <c r="BM194" s="8">
        <f t="shared" si="334"/>
        <v>0.37092177125575276</v>
      </c>
      <c r="BN194" s="8">
        <f t="shared" si="335"/>
        <v>0.62857521775020309</v>
      </c>
    </row>
    <row r="195" spans="1:66" x14ac:dyDescent="0.25">
      <c r="A195" t="s">
        <v>196</v>
      </c>
      <c r="B195" t="s">
        <v>203</v>
      </c>
      <c r="C195" t="s">
        <v>303</v>
      </c>
      <c r="D195" s="11">
        <v>44473</v>
      </c>
      <c r="E195">
        <f>VLOOKUP(A195,home!$A$2:$E$405,3,FALSE)</f>
        <v>1.6</v>
      </c>
      <c r="F195">
        <f>VLOOKUP(B195,home!$B$2:$E$405,3,FALSE)</f>
        <v>0.75</v>
      </c>
      <c r="G195">
        <f>VLOOKUP(C195,away!$B$2:$E$405,4,FALSE)</f>
        <v>0.83</v>
      </c>
      <c r="H195">
        <f>VLOOKUP(A195,away!$A$2:$E$405,3,FALSE)</f>
        <v>1.4115384615384601</v>
      </c>
      <c r="I195">
        <f>VLOOKUP(C195,away!$B$2:$E$405,3,FALSE)</f>
        <v>1</v>
      </c>
      <c r="J195">
        <f>VLOOKUP(B195,home!$B$2:$E$405,4,FALSE)</f>
        <v>0.8</v>
      </c>
      <c r="K195" s="3">
        <f t="shared" si="280"/>
        <v>0.99600000000000011</v>
      </c>
      <c r="L195" s="3">
        <f t="shared" si="281"/>
        <v>1.1292307692307681</v>
      </c>
      <c r="M195" s="5">
        <f t="shared" si="282"/>
        <v>0.11940540999242751</v>
      </c>
      <c r="N195" s="5">
        <f t="shared" si="283"/>
        <v>0.11892778835245781</v>
      </c>
      <c r="O195" s="5">
        <f t="shared" si="284"/>
        <v>0.13483626297606416</v>
      </c>
      <c r="P195" s="5">
        <f t="shared" si="285"/>
        <v>0.13429691792415993</v>
      </c>
      <c r="Q195" s="5">
        <f t="shared" si="286"/>
        <v>5.9226038599524002E-2</v>
      </c>
      <c r="R195" s="5">
        <f t="shared" si="287"/>
        <v>7.6130628480331558E-2</v>
      </c>
      <c r="S195" s="5">
        <f t="shared" si="288"/>
        <v>3.7761400771272303E-2</v>
      </c>
      <c r="T195" s="5">
        <f t="shared" si="289"/>
        <v>6.6879865126231647E-2</v>
      </c>
      <c r="U195" s="5">
        <f t="shared" si="290"/>
        <v>7.5826105966410234E-2</v>
      </c>
      <c r="V195" s="5">
        <f t="shared" si="291"/>
        <v>4.7189744775127168E-3</v>
      </c>
      <c r="W195" s="5">
        <f t="shared" si="292"/>
        <v>1.9663044815041969E-2</v>
      </c>
      <c r="X195" s="5">
        <f t="shared" si="293"/>
        <v>2.2204115221908911E-2</v>
      </c>
      <c r="Y195" s="5">
        <f t="shared" si="294"/>
        <v>1.2536785056062406E-2</v>
      </c>
      <c r="Z195" s="5">
        <f t="shared" si="295"/>
        <v>2.8656349386955545E-2</v>
      </c>
      <c r="AA195" s="5">
        <f t="shared" si="296"/>
        <v>2.8541723989407724E-2</v>
      </c>
      <c r="AB195" s="5">
        <f t="shared" si="297"/>
        <v>1.4213778546725049E-2</v>
      </c>
      <c r="AC195" s="5">
        <f t="shared" si="298"/>
        <v>3.3171849590657242E-4</v>
      </c>
      <c r="AD195" s="5">
        <f t="shared" si="299"/>
        <v>4.8960981589454495E-3</v>
      </c>
      <c r="AE195" s="5">
        <f t="shared" si="300"/>
        <v>5.5288246902553181E-3</v>
      </c>
      <c r="AF195" s="5">
        <f t="shared" si="301"/>
        <v>3.1216594789595388E-3</v>
      </c>
      <c r="AG195" s="5">
        <f t="shared" si="302"/>
        <v>1.1750246449006663E-3</v>
      </c>
      <c r="AH195" s="5">
        <f t="shared" si="303"/>
        <v>8.0899078653943659E-3</v>
      </c>
      <c r="AI195" s="5">
        <f t="shared" si="304"/>
        <v>8.0575482339327893E-3</v>
      </c>
      <c r="AJ195" s="5">
        <f t="shared" si="305"/>
        <v>4.01265902049853E-3</v>
      </c>
      <c r="AK195" s="5">
        <f t="shared" si="306"/>
        <v>1.332202794805512E-3</v>
      </c>
      <c r="AL195" s="5">
        <f t="shared" si="307"/>
        <v>1.492353541485797E-5</v>
      </c>
      <c r="AM195" s="5">
        <f t="shared" si="308"/>
        <v>9.753027532619341E-4</v>
      </c>
      <c r="AN195" s="5">
        <f t="shared" si="309"/>
        <v>1.1013418782988599E-3</v>
      </c>
      <c r="AO195" s="5">
        <f t="shared" si="310"/>
        <v>6.218345682087404E-4</v>
      </c>
      <c r="AP195" s="5">
        <f t="shared" si="311"/>
        <v>2.3406490926421286E-4</v>
      </c>
      <c r="AQ195" s="5">
        <f t="shared" si="312"/>
        <v>6.6078324384589258E-5</v>
      </c>
      <c r="AR195" s="5">
        <f t="shared" si="313"/>
        <v>1.8270745763690616E-3</v>
      </c>
      <c r="AS195" s="5">
        <f t="shared" si="314"/>
        <v>1.8197662780635856E-3</v>
      </c>
      <c r="AT195" s="5">
        <f t="shared" si="315"/>
        <v>9.0624360647566574E-4</v>
      </c>
      <c r="AU195" s="5">
        <f t="shared" si="316"/>
        <v>3.0087287734992105E-4</v>
      </c>
      <c r="AV195" s="5">
        <f t="shared" si="317"/>
        <v>7.4917346460130334E-5</v>
      </c>
      <c r="AW195" s="5">
        <f t="shared" si="318"/>
        <v>4.6624185874050091E-7</v>
      </c>
      <c r="AX195" s="5">
        <f t="shared" si="319"/>
        <v>1.6190025704148099E-4</v>
      </c>
      <c r="AY195" s="5">
        <f t="shared" si="320"/>
        <v>1.8282275179761068E-4</v>
      </c>
      <c r="AZ195" s="5">
        <f t="shared" si="321"/>
        <v>1.0322453832265087E-4</v>
      </c>
      <c r="BA195" s="5">
        <f t="shared" si="322"/>
        <v>3.8854774937859316E-5</v>
      </c>
      <c r="BB195" s="5">
        <f t="shared" si="323"/>
        <v>1.0969001847841813E-5</v>
      </c>
      <c r="BC195" s="5">
        <f t="shared" si="324"/>
        <v>2.4773068788664221E-6</v>
      </c>
      <c r="BD195" s="5">
        <f t="shared" si="325"/>
        <v>3.4386480488586947E-4</v>
      </c>
      <c r="BE195" s="5">
        <f t="shared" si="326"/>
        <v>3.4248934566632604E-4</v>
      </c>
      <c r="BF195" s="5">
        <f t="shared" si="327"/>
        <v>1.7055969414183039E-4</v>
      </c>
      <c r="BG195" s="5">
        <f t="shared" si="328"/>
        <v>5.6625818455087701E-5</v>
      </c>
      <c r="BH195" s="5">
        <f t="shared" si="329"/>
        <v>1.4099828795316836E-5</v>
      </c>
      <c r="BI195" s="5">
        <f t="shared" si="330"/>
        <v>2.8086858960271152E-6</v>
      </c>
      <c r="BJ195" s="8">
        <f t="shared" si="331"/>
        <v>0.31765811520853238</v>
      </c>
      <c r="BK195" s="8">
        <f t="shared" si="332"/>
        <v>0.29671216794849153</v>
      </c>
      <c r="BL195" s="8">
        <f t="shared" si="333"/>
        <v>0.35690014073612875</v>
      </c>
      <c r="BM195" s="8">
        <f t="shared" si="334"/>
        <v>0.35692137044520428</v>
      </c>
      <c r="BN195" s="8">
        <f t="shared" si="335"/>
        <v>0.64282304632496501</v>
      </c>
    </row>
    <row r="196" spans="1:66" x14ac:dyDescent="0.25">
      <c r="A196" t="s">
        <v>32</v>
      </c>
      <c r="B196" t="s">
        <v>313</v>
      </c>
      <c r="C196" t="s">
        <v>210</v>
      </c>
      <c r="D196" s="11">
        <v>44473</v>
      </c>
      <c r="E196">
        <f>VLOOKUP(A196,home!$A$2:$E$405,3,FALSE)</f>
        <v>1.24691358024691</v>
      </c>
      <c r="F196">
        <f>VLOOKUP(B196,home!$B$2:$E$405,3,FALSE)</f>
        <v>0.49</v>
      </c>
      <c r="G196">
        <f>VLOOKUP(C196,away!$B$2:$E$405,4,FALSE)</f>
        <v>1.17</v>
      </c>
      <c r="H196">
        <f>VLOOKUP(A196,away!$A$2:$E$405,3,FALSE)</f>
        <v>1.1358024691358</v>
      </c>
      <c r="I196">
        <f>VLOOKUP(C196,away!$B$2:$E$405,3,FALSE)</f>
        <v>0.56000000000000005</v>
      </c>
      <c r="J196">
        <f>VLOOKUP(B196,home!$B$2:$E$405,4,FALSE)</f>
        <v>1.35</v>
      </c>
      <c r="K196" s="3">
        <f t="shared" si="280"/>
        <v>0.71485555555555347</v>
      </c>
      <c r="L196" s="3">
        <f t="shared" si="281"/>
        <v>0.85866666666666491</v>
      </c>
      <c r="M196" s="5">
        <f t="shared" si="282"/>
        <v>0.20731368998807978</v>
      </c>
      <c r="N196" s="5">
        <f t="shared" si="283"/>
        <v>0.14819934303070054</v>
      </c>
      <c r="O196" s="5">
        <f t="shared" si="284"/>
        <v>0.17801335513643082</v>
      </c>
      <c r="P196" s="5">
        <f t="shared" si="285"/>
        <v>0.12725383588236128</v>
      </c>
      <c r="Q196" s="5">
        <f t="shared" si="286"/>
        <v>5.2970561847589741E-2</v>
      </c>
      <c r="R196" s="5">
        <f t="shared" si="287"/>
        <v>7.642706713857414E-2</v>
      </c>
      <c r="S196" s="5">
        <f t="shared" si="288"/>
        <v>1.9527821278597233E-2</v>
      </c>
      <c r="T196" s="5">
        <f t="shared" si="289"/>
        <v>4.5484055773130305E-2</v>
      </c>
      <c r="U196" s="5">
        <f t="shared" si="290"/>
        <v>5.4634313538826994E-2</v>
      </c>
      <c r="V196" s="5">
        <f t="shared" si="291"/>
        <v>1.3318465280907181E-3</v>
      </c>
      <c r="W196" s="5">
        <f t="shared" si="292"/>
        <v>1.262210013921619E-2</v>
      </c>
      <c r="X196" s="5">
        <f t="shared" si="293"/>
        <v>1.0838176652873614E-2</v>
      </c>
      <c r="Y196" s="5">
        <f t="shared" si="294"/>
        <v>4.6531905096337282E-3</v>
      </c>
      <c r="Z196" s="5">
        <f t="shared" si="295"/>
        <v>2.1875124994329625E-2</v>
      </c>
      <c r="AA196" s="5">
        <f t="shared" si="296"/>
        <v>1.5637554630668675E-2</v>
      </c>
      <c r="AB196" s="5">
        <f t="shared" si="297"/>
        <v>5.5892964015184874E-3</v>
      </c>
      <c r="AC196" s="5">
        <f t="shared" si="298"/>
        <v>5.109484675007889E-5</v>
      </c>
      <c r="AD196" s="5">
        <f t="shared" si="299"/>
        <v>2.255744601824304E-3</v>
      </c>
      <c r="AE196" s="5">
        <f t="shared" si="300"/>
        <v>1.9369326980997986E-3</v>
      </c>
      <c r="AF196" s="5">
        <f t="shared" si="301"/>
        <v>8.3158977171751171E-4</v>
      </c>
      <c r="AG196" s="5">
        <f t="shared" si="302"/>
        <v>2.3801947243825625E-4</v>
      </c>
      <c r="AH196" s="5">
        <f t="shared" si="303"/>
        <v>4.6958601654494151E-3</v>
      </c>
      <c r="AI196" s="5">
        <f t="shared" si="304"/>
        <v>3.3568617273835345E-3</v>
      </c>
      <c r="AJ196" s="5">
        <f t="shared" si="305"/>
        <v>1.1998356275259659E-3</v>
      </c>
      <c r="AK196" s="5">
        <f t="shared" si="306"/>
        <v>2.8590305469680682E-4</v>
      </c>
      <c r="AL196" s="5">
        <f t="shared" si="307"/>
        <v>1.2545269428454627E-6</v>
      </c>
      <c r="AM196" s="5">
        <f t="shared" si="308"/>
        <v>3.2250631210571081E-4</v>
      </c>
      <c r="AN196" s="5">
        <f t="shared" si="309"/>
        <v>2.7692541999476978E-4</v>
      </c>
      <c r="AO196" s="5">
        <f t="shared" si="310"/>
        <v>1.1889331365108758E-4</v>
      </c>
      <c r="AP196" s="5">
        <f t="shared" si="311"/>
        <v>3.4029908440577892E-5</v>
      </c>
      <c r="AQ196" s="5">
        <f t="shared" si="312"/>
        <v>7.3050870119107046E-6</v>
      </c>
      <c r="AR196" s="5">
        <f t="shared" si="313"/>
        <v>8.064357190798447E-4</v>
      </c>
      <c r="AS196" s="5">
        <f t="shared" si="314"/>
        <v>5.7648505398266465E-4</v>
      </c>
      <c r="AT196" s="5">
        <f t="shared" si="315"/>
        <v>2.0605177176712548E-4</v>
      </c>
      <c r="AU196" s="5">
        <f t="shared" si="316"/>
        <v>4.9099084593264866E-5</v>
      </c>
      <c r="AV196" s="5">
        <f t="shared" si="317"/>
        <v>8.7746883485468662E-6</v>
      </c>
      <c r="AW196" s="5">
        <f t="shared" si="318"/>
        <v>2.1390473230316944E-8</v>
      </c>
      <c r="AX196" s="5">
        <f t="shared" si="319"/>
        <v>3.8424238151750094E-5</v>
      </c>
      <c r="AY196" s="5">
        <f t="shared" si="320"/>
        <v>3.2993612492969348E-5</v>
      </c>
      <c r="AZ196" s="5">
        <f t="shared" si="321"/>
        <v>1.4165257630314811E-5</v>
      </c>
      <c r="BA196" s="5">
        <f t="shared" si="322"/>
        <v>4.0544115172989872E-6</v>
      </c>
      <c r="BB196" s="5">
        <f t="shared" si="323"/>
        <v>8.7034700571351398E-7</v>
      </c>
      <c r="BC196" s="5">
        <f t="shared" si="324"/>
        <v>1.4946759244786719E-7</v>
      </c>
      <c r="BD196" s="5">
        <f t="shared" si="325"/>
        <v>1.1540991179720418E-4</v>
      </c>
      <c r="BE196" s="5">
        <f t="shared" si="326"/>
        <v>8.250141661440781E-5</v>
      </c>
      <c r="BF196" s="5">
        <f t="shared" si="327"/>
        <v>2.9488298004006335E-5</v>
      </c>
      <c r="BG196" s="5">
        <f t="shared" si="328"/>
        <v>7.0266245506805555E-6</v>
      </c>
      <c r="BH196" s="5">
        <f t="shared" si="329"/>
        <v>1.2557553992142595E-6</v>
      </c>
      <c r="BI196" s="5">
        <f t="shared" si="330"/>
        <v>1.7953674470943911E-7</v>
      </c>
      <c r="BJ196" s="8">
        <f t="shared" si="331"/>
        <v>0.28088003187281857</v>
      </c>
      <c r="BK196" s="8">
        <f t="shared" si="332"/>
        <v>0.35551253666331489</v>
      </c>
      <c r="BL196" s="8">
        <f t="shared" si="333"/>
        <v>0.34172275528195656</v>
      </c>
      <c r="BM196" s="8">
        <f t="shared" si="334"/>
        <v>0.2097796235666636</v>
      </c>
      <c r="BN196" s="8">
        <f t="shared" si="335"/>
        <v>0.79017785302373633</v>
      </c>
    </row>
    <row r="197" spans="1:66" x14ac:dyDescent="0.25">
      <c r="A197" t="s">
        <v>32</v>
      </c>
      <c r="B197" t="s">
        <v>212</v>
      </c>
      <c r="C197" t="s">
        <v>34</v>
      </c>
      <c r="D197" s="11">
        <v>44473</v>
      </c>
      <c r="E197">
        <f>VLOOKUP(A197,home!$A$2:$E$405,3,FALSE)</f>
        <v>1.24691358024691</v>
      </c>
      <c r="F197">
        <f>VLOOKUP(B197,home!$B$2:$E$405,3,FALSE)</f>
        <v>0.86</v>
      </c>
      <c r="G197">
        <f>VLOOKUP(C197,away!$B$2:$E$405,4,FALSE)</f>
        <v>1.17</v>
      </c>
      <c r="H197">
        <f>VLOOKUP(A197,away!$A$2:$E$405,3,FALSE)</f>
        <v>1.1358024691358</v>
      </c>
      <c r="I197">
        <f>VLOOKUP(C197,away!$B$2:$E$405,3,FALSE)</f>
        <v>0.68</v>
      </c>
      <c r="J197">
        <f>VLOOKUP(B197,home!$B$2:$E$405,4,FALSE)</f>
        <v>1.26</v>
      </c>
      <c r="K197" s="3">
        <f t="shared" si="280"/>
        <v>1.2546444444444409</v>
      </c>
      <c r="L197" s="3">
        <f t="shared" si="281"/>
        <v>0.97315555555555355</v>
      </c>
      <c r="M197" s="5">
        <f t="shared" si="282"/>
        <v>0.10776525309182734</v>
      </c>
      <c r="N197" s="5">
        <f t="shared" si="283"/>
        <v>0.13520707609581029</v>
      </c>
      <c r="O197" s="5">
        <f t="shared" si="284"/>
        <v>0.10487235474216208</v>
      </c>
      <c r="P197" s="5">
        <f t="shared" si="285"/>
        <v>0.13157751725306027</v>
      </c>
      <c r="Q197" s="5">
        <f t="shared" si="286"/>
        <v>8.4818403436592582E-2</v>
      </c>
      <c r="R197" s="5">
        <f t="shared" si="287"/>
        <v>5.1028557320763911E-2</v>
      </c>
      <c r="S197" s="5">
        <f t="shared" si="288"/>
        <v>4.0162859896332205E-2</v>
      </c>
      <c r="T197" s="5">
        <f t="shared" si="289"/>
        <v>8.2541500517672325E-2</v>
      </c>
      <c r="U197" s="5">
        <f t="shared" si="290"/>
        <v>6.4022695950511146E-2</v>
      </c>
      <c r="V197" s="5">
        <f t="shared" si="291"/>
        <v>5.4486016176897613E-3</v>
      </c>
      <c r="W197" s="5">
        <f t="shared" si="292"/>
        <v>3.5472312886122716E-2</v>
      </c>
      <c r="X197" s="5">
        <f t="shared" si="293"/>
        <v>3.4520078353535169E-2</v>
      </c>
      <c r="Y197" s="5">
        <f t="shared" si="294"/>
        <v>1.6796703013977878E-2</v>
      </c>
      <c r="Z197" s="5">
        <f t="shared" si="295"/>
        <v>1.6552908016228805E-2</v>
      </c>
      <c r="AA197" s="5">
        <f t="shared" si="296"/>
        <v>2.0768014081961324E-2</v>
      </c>
      <c r="AB197" s="5">
        <f t="shared" si="297"/>
        <v>1.3028236745038346E-2</v>
      </c>
      <c r="AC197" s="5">
        <f t="shared" si="298"/>
        <v>4.1578422357166296E-4</v>
      </c>
      <c r="AD197" s="5">
        <f t="shared" si="299"/>
        <v>1.1126285073542208E-2</v>
      </c>
      <c r="AE197" s="5">
        <f t="shared" si="300"/>
        <v>1.0827606132012431E-2</v>
      </c>
      <c r="AF197" s="5">
        <f t="shared" si="301"/>
        <v>5.2684725303676376E-3</v>
      </c>
      <c r="AG197" s="5">
        <f t="shared" si="302"/>
        <v>1.7090144374063638E-3</v>
      </c>
      <c r="AH197" s="5">
        <f t="shared" si="303"/>
        <v>4.02713859914828E-3</v>
      </c>
      <c r="AI197" s="5">
        <f t="shared" si="304"/>
        <v>5.0526270704291578E-3</v>
      </c>
      <c r="AJ197" s="5">
        <f t="shared" si="305"/>
        <v>3.1696252418817669E-3</v>
      </c>
      <c r="AK197" s="5">
        <f t="shared" si="306"/>
        <v>1.3255842335659419E-3</v>
      </c>
      <c r="AL197" s="5">
        <f t="shared" si="307"/>
        <v>2.0306306265131242E-5</v>
      </c>
      <c r="AM197" s="5">
        <f t="shared" si="308"/>
        <v>2.7919063509649639E-3</v>
      </c>
      <c r="AN197" s="5">
        <f t="shared" si="309"/>
        <v>2.7169591760323876E-3</v>
      </c>
      <c r="AO197" s="5">
        <f t="shared" si="310"/>
        <v>1.3220119581867785E-3</v>
      </c>
      <c r="AP197" s="5">
        <f t="shared" si="311"/>
        <v>4.2884109387344662E-4</v>
      </c>
      <c r="AQ197" s="5">
        <f t="shared" si="312"/>
        <v>1.043322732383663E-4</v>
      </c>
      <c r="AR197" s="5">
        <f t="shared" si="313"/>
        <v>7.8380646015067175E-4</v>
      </c>
      <c r="AS197" s="5">
        <f t="shared" si="314"/>
        <v>9.833984207477033E-4</v>
      </c>
      <c r="AT197" s="5">
        <f t="shared" si="315"/>
        <v>6.169076826332715E-4</v>
      </c>
      <c r="AU197" s="5">
        <f t="shared" si="316"/>
        <v>2.5799993225030941E-4</v>
      </c>
      <c r="AV197" s="5">
        <f t="shared" si="317"/>
        <v>8.0924545416223239E-5</v>
      </c>
      <c r="AW197" s="5">
        <f t="shared" si="318"/>
        <v>6.8870203373889769E-7</v>
      </c>
      <c r="AX197" s="5">
        <f t="shared" si="319"/>
        <v>5.8380829877455653E-4</v>
      </c>
      <c r="AY197" s="5">
        <f t="shared" si="320"/>
        <v>5.6813628933189613E-4</v>
      </c>
      <c r="AZ197" s="5">
        <f t="shared" si="321"/>
        <v>2.7644249313802603E-4</v>
      </c>
      <c r="BA197" s="5">
        <f t="shared" si="322"/>
        <v>8.9673849329632673E-5</v>
      </c>
      <c r="BB197" s="5">
        <f t="shared" si="323"/>
        <v>2.1816651165795922E-5</v>
      </c>
      <c r="BC197" s="5">
        <f t="shared" si="324"/>
        <v>4.2461990571223704E-6</v>
      </c>
      <c r="BD197" s="5">
        <f t="shared" si="325"/>
        <v>1.2712760186265974E-4</v>
      </c>
      <c r="BE197" s="5">
        <f t="shared" si="326"/>
        <v>1.5949993941253082E-4</v>
      </c>
      <c r="BF197" s="5">
        <f t="shared" si="327"/>
        <v>1.0005785643657836E-4</v>
      </c>
      <c r="BG197" s="5">
        <f t="shared" si="328"/>
        <v>4.1845677900390821E-5</v>
      </c>
      <c r="BH197" s="5">
        <f t="shared" si="329"/>
        <v>1.312536182543422E-5</v>
      </c>
      <c r="BI197" s="5">
        <f t="shared" si="330"/>
        <v>3.2935324591208335E-6</v>
      </c>
      <c r="BJ197" s="8">
        <f t="shared" si="331"/>
        <v>0.42719562711013259</v>
      </c>
      <c r="BK197" s="8">
        <f t="shared" si="332"/>
        <v>0.28595845867807829</v>
      </c>
      <c r="BL197" s="8">
        <f t="shared" si="333"/>
        <v>0.27046282099655689</v>
      </c>
      <c r="BM197" s="8">
        <f t="shared" si="334"/>
        <v>0.38433320527348191</v>
      </c>
      <c r="BN197" s="8">
        <f t="shared" si="335"/>
        <v>0.61526916194021652</v>
      </c>
    </row>
    <row r="198" spans="1:66" x14ac:dyDescent="0.25">
      <c r="A198" t="s">
        <v>32</v>
      </c>
      <c r="B198" t="s">
        <v>211</v>
      </c>
      <c r="C198" t="s">
        <v>35</v>
      </c>
      <c r="D198" s="11">
        <v>44473</v>
      </c>
      <c r="E198">
        <f>VLOOKUP(A198,home!$A$2:$E$405,3,FALSE)</f>
        <v>1.24691358024691</v>
      </c>
      <c r="F198">
        <f>VLOOKUP(B198,home!$B$2:$E$405,3,FALSE)</f>
        <v>0.8</v>
      </c>
      <c r="G198">
        <f>VLOOKUP(C198,away!$B$2:$E$405,4,FALSE)</f>
        <v>0.69</v>
      </c>
      <c r="H198">
        <f>VLOOKUP(A198,away!$A$2:$E$405,3,FALSE)</f>
        <v>1.1358024691358</v>
      </c>
      <c r="I198">
        <f>VLOOKUP(C198,away!$B$2:$E$405,3,FALSE)</f>
        <v>1.66</v>
      </c>
      <c r="J198">
        <f>VLOOKUP(B198,home!$B$2:$E$405,4,FALSE)</f>
        <v>0.81</v>
      </c>
      <c r="K198" s="3">
        <f t="shared" si="280"/>
        <v>0.6882962962962943</v>
      </c>
      <c r="L198" s="3">
        <f t="shared" si="281"/>
        <v>1.5271999999999966</v>
      </c>
      <c r="M198" s="5">
        <f t="shared" si="282"/>
        <v>0.1090993552041936</v>
      </c>
      <c r="N198" s="5">
        <f t="shared" si="283"/>
        <v>7.5092682115360285E-2</v>
      </c>
      <c r="O198" s="5">
        <f t="shared" si="284"/>
        <v>0.16661653526784409</v>
      </c>
      <c r="P198" s="5">
        <f t="shared" si="285"/>
        <v>0.11468154412657797</v>
      </c>
      <c r="Q198" s="5">
        <f t="shared" si="286"/>
        <v>2.584300748947873E-2</v>
      </c>
      <c r="R198" s="5">
        <f t="shared" si="287"/>
        <v>0.12722838633052549</v>
      </c>
      <c r="S198" s="5">
        <f t="shared" si="288"/>
        <v>3.0137337976564683E-2</v>
      </c>
      <c r="T198" s="5">
        <f t="shared" si="289"/>
        <v>3.946744103793183E-2</v>
      </c>
      <c r="U198" s="5">
        <f t="shared" si="290"/>
        <v>8.757082709505476E-2</v>
      </c>
      <c r="V198" s="5">
        <f t="shared" si="291"/>
        <v>3.5199275707585563E-3</v>
      </c>
      <c r="W198" s="5">
        <f t="shared" si="292"/>
        <v>5.9292154467218694E-3</v>
      </c>
      <c r="X198" s="5">
        <f t="shared" si="293"/>
        <v>9.0550978302336195E-3</v>
      </c>
      <c r="Y198" s="5">
        <f t="shared" si="294"/>
        <v>6.9144727031663772E-3</v>
      </c>
      <c r="Z198" s="5">
        <f t="shared" si="295"/>
        <v>6.4767730534659368E-2</v>
      </c>
      <c r="AA198" s="5">
        <f t="shared" si="296"/>
        <v>4.457938904652245E-2</v>
      </c>
      <c r="AB198" s="5">
        <f t="shared" si="297"/>
        <v>1.5341914185936495E-2</v>
      </c>
      <c r="AC198" s="5">
        <f t="shared" si="298"/>
        <v>2.3125178436709336E-4</v>
      </c>
      <c r="AD198" s="5">
        <f t="shared" si="299"/>
        <v>1.0202642579803598E-3</v>
      </c>
      <c r="AE198" s="5">
        <f t="shared" si="300"/>
        <v>1.558147574787602E-3</v>
      </c>
      <c r="AF198" s="5">
        <f t="shared" si="301"/>
        <v>1.1898014881078106E-3</v>
      </c>
      <c r="AG198" s="5">
        <f t="shared" si="302"/>
        <v>6.0568827754608145E-4</v>
      </c>
      <c r="AH198" s="5">
        <f t="shared" si="303"/>
        <v>2.4728319518132889E-2</v>
      </c>
      <c r="AI198" s="5">
        <f t="shared" si="304"/>
        <v>1.7020410737962233E-2</v>
      </c>
      <c r="AJ198" s="5">
        <f t="shared" si="305"/>
        <v>5.8575428361905407E-3</v>
      </c>
      <c r="AK198" s="5">
        <f t="shared" si="306"/>
        <v>1.3439083465156137E-3</v>
      </c>
      <c r="AL198" s="5">
        <f t="shared" si="307"/>
        <v>9.7233614859074187E-6</v>
      </c>
      <c r="AM198" s="5">
        <f t="shared" si="308"/>
        <v>1.4044882200227381E-4</v>
      </c>
      <c r="AN198" s="5">
        <f t="shared" si="309"/>
        <v>2.1449344096187206E-4</v>
      </c>
      <c r="AO198" s="5">
        <f t="shared" si="310"/>
        <v>1.6378719151848516E-4</v>
      </c>
      <c r="AP198" s="5">
        <f t="shared" si="311"/>
        <v>8.3378599629010006E-5</v>
      </c>
      <c r="AQ198" s="5">
        <f t="shared" si="312"/>
        <v>3.1833949338355945E-5</v>
      </c>
      <c r="AR198" s="5">
        <f t="shared" si="313"/>
        <v>7.5530179136184929E-3</v>
      </c>
      <c r="AS198" s="5">
        <f t="shared" si="314"/>
        <v>5.1987142558031722E-3</v>
      </c>
      <c r="AT198" s="5">
        <f t="shared" si="315"/>
        <v>1.7891278838860346E-3</v>
      </c>
      <c r="AU198" s="5">
        <f t="shared" si="316"/>
        <v>4.104833653597281E-4</v>
      </c>
      <c r="AV198" s="5">
        <f t="shared" si="317"/>
        <v>7.0633545017084834E-5</v>
      </c>
      <c r="AW198" s="5">
        <f t="shared" si="318"/>
        <v>2.8391300022344156E-7</v>
      </c>
      <c r="AX198" s="5">
        <f t="shared" si="319"/>
        <v>1.611173400055708E-5</v>
      </c>
      <c r="AY198" s="5">
        <f t="shared" si="320"/>
        <v>2.460584016565072E-5</v>
      </c>
      <c r="AZ198" s="5">
        <f t="shared" si="321"/>
        <v>1.8789019550490851E-5</v>
      </c>
      <c r="BA198" s="5">
        <f t="shared" si="322"/>
        <v>9.5648635525031888E-6</v>
      </c>
      <c r="BB198" s="5">
        <f t="shared" si="323"/>
        <v>3.6518649043457092E-6</v>
      </c>
      <c r="BC198" s="5">
        <f t="shared" si="324"/>
        <v>1.1154256163833509E-6</v>
      </c>
      <c r="BD198" s="5">
        <f t="shared" si="325"/>
        <v>1.9224948262796891E-3</v>
      </c>
      <c r="BE198" s="5">
        <f t="shared" si="326"/>
        <v>1.3232460685770977E-3</v>
      </c>
      <c r="BF198" s="5">
        <f t="shared" si="327"/>
        <v>4.5539268404512425E-4</v>
      </c>
      <c r="BG198" s="5">
        <f t="shared" si="328"/>
        <v>1.0448169926289588E-4</v>
      </c>
      <c r="BH198" s="5">
        <f t="shared" si="329"/>
        <v>1.7978591658348616E-5</v>
      </c>
      <c r="BI198" s="5">
        <f t="shared" si="330"/>
        <v>2.4749196102129623E-6</v>
      </c>
      <c r="BJ198" s="8">
        <f t="shared" si="331"/>
        <v>0.16738359897255445</v>
      </c>
      <c r="BK198" s="8">
        <f t="shared" si="332"/>
        <v>0.25770374586411349</v>
      </c>
      <c r="BL198" s="8">
        <f t="shared" si="333"/>
        <v>0.50913527911780265</v>
      </c>
      <c r="BM198" s="8">
        <f t="shared" si="334"/>
        <v>0.38040452202798425</v>
      </c>
      <c r="BN198" s="8">
        <f t="shared" si="335"/>
        <v>0.61856151053398012</v>
      </c>
    </row>
    <row r="199" spans="1:66" x14ac:dyDescent="0.25">
      <c r="A199" t="s">
        <v>32</v>
      </c>
      <c r="B199" t="s">
        <v>207</v>
      </c>
      <c r="C199" t="s">
        <v>36</v>
      </c>
      <c r="D199" s="11">
        <v>44473</v>
      </c>
      <c r="E199">
        <f>VLOOKUP(A199,home!$A$2:$E$405,3,FALSE)</f>
        <v>1.24691358024691</v>
      </c>
      <c r="F199">
        <f>VLOOKUP(B199,home!$B$2:$E$405,3,FALSE)</f>
        <v>1.3</v>
      </c>
      <c r="G199">
        <f>VLOOKUP(C199,away!$B$2:$E$405,4,FALSE)</f>
        <v>0.56000000000000005</v>
      </c>
      <c r="H199">
        <f>VLOOKUP(A199,away!$A$2:$E$405,3,FALSE)</f>
        <v>1.1358024691358</v>
      </c>
      <c r="I199">
        <f>VLOOKUP(C199,away!$B$2:$E$405,3,FALSE)</f>
        <v>1.54</v>
      </c>
      <c r="J199">
        <f>VLOOKUP(B199,home!$B$2:$E$405,4,FALSE)</f>
        <v>0.95</v>
      </c>
      <c r="K199" s="3">
        <f t="shared" si="280"/>
        <v>0.90775308641975061</v>
      </c>
      <c r="L199" s="3">
        <f t="shared" si="281"/>
        <v>1.6616790123456753</v>
      </c>
      <c r="M199" s="5">
        <f t="shared" si="282"/>
        <v>7.6579022398791913E-2</v>
      </c>
      <c r="N199" s="5">
        <f t="shared" si="283"/>
        <v>6.9514843937510576E-2</v>
      </c>
      <c r="O199" s="5">
        <f t="shared" si="284"/>
        <v>0.12724975430602187</v>
      </c>
      <c r="P199" s="5">
        <f t="shared" si="285"/>
        <v>0.11551135721744631</v>
      </c>
      <c r="Q199" s="5">
        <f t="shared" si="286"/>
        <v>3.1551157068131254E-2</v>
      </c>
      <c r="R199" s="5">
        <f t="shared" si="287"/>
        <v>0.10572412302823017</v>
      </c>
      <c r="S199" s="5">
        <f t="shared" si="288"/>
        <v>4.3559166819642579E-2</v>
      </c>
      <c r="T199" s="5">
        <f t="shared" si="289"/>
        <v>5.2427895515335603E-2</v>
      </c>
      <c r="U199" s="5">
        <f t="shared" si="290"/>
        <v>9.5971398987897374E-2</v>
      </c>
      <c r="V199" s="5">
        <f t="shared" si="291"/>
        <v>7.3004885396474482E-3</v>
      </c>
      <c r="W199" s="5">
        <f t="shared" si="292"/>
        <v>9.5468867362368259E-3</v>
      </c>
      <c r="X199" s="5">
        <f t="shared" si="293"/>
        <v>1.5863861322846035E-2</v>
      </c>
      <c r="Y199" s="5">
        <f t="shared" si="294"/>
        <v>1.3180322707467782E-2</v>
      </c>
      <c r="Z199" s="5">
        <f t="shared" si="295"/>
        <v>5.855985211155406E-2</v>
      </c>
      <c r="AA199" s="5">
        <f t="shared" si="296"/>
        <v>5.3157886494547356E-2</v>
      </c>
      <c r="AB199" s="5">
        <f t="shared" si="297"/>
        <v>2.4127117766488064E-2</v>
      </c>
      <c r="AC199" s="5">
        <f t="shared" si="298"/>
        <v>6.8825093441842583E-4</v>
      </c>
      <c r="AD199" s="5">
        <f t="shared" si="299"/>
        <v>2.1665539751296891E-3</v>
      </c>
      <c r="AE199" s="5">
        <f t="shared" si="300"/>
        <v>3.6001172695870978E-3</v>
      </c>
      <c r="AF199" s="5">
        <f t="shared" si="301"/>
        <v>2.9911196544280499E-3</v>
      </c>
      <c r="AG199" s="5">
        <f t="shared" si="302"/>
        <v>1.6567602510592467E-3</v>
      </c>
      <c r="AH199" s="5">
        <f t="shared" si="303"/>
        <v>2.4326919304959001E-2</v>
      </c>
      <c r="AI199" s="5">
        <f t="shared" si="304"/>
        <v>2.2082836082160748E-2</v>
      </c>
      <c r="AJ199" s="5">
        <f t="shared" si="305"/>
        <v>1.0022881305241425E-2</v>
      </c>
      <c r="AK199" s="5">
        <f t="shared" si="306"/>
        <v>3.0327671465505746E-3</v>
      </c>
      <c r="AL199" s="5">
        <f t="shared" si="307"/>
        <v>4.1526150139050201E-5</v>
      </c>
      <c r="AM199" s="5">
        <f t="shared" si="308"/>
        <v>3.9333921156379115E-4</v>
      </c>
      <c r="AN199" s="5">
        <f t="shared" si="309"/>
        <v>6.5360351258814695E-4</v>
      </c>
      <c r="AO199" s="5">
        <f t="shared" si="310"/>
        <v>5.4303961963156832E-4</v>
      </c>
      <c r="AP199" s="5">
        <f t="shared" si="311"/>
        <v>3.0078584627131857E-4</v>
      </c>
      <c r="AQ199" s="5">
        <f t="shared" si="312"/>
        <v>1.2495238198992074E-4</v>
      </c>
      <c r="AR199" s="5">
        <f t="shared" si="313"/>
        <v>8.0847062488154427E-3</v>
      </c>
      <c r="AS199" s="5">
        <f t="shared" si="314"/>
        <v>7.3389170501592625E-3</v>
      </c>
      <c r="AT199" s="5">
        <f t="shared" si="315"/>
        <v>3.3309623016303004E-3</v>
      </c>
      <c r="AU199" s="5">
        <f t="shared" si="316"/>
        <v>1.007897103350914E-3</v>
      </c>
      <c r="AV199" s="5">
        <f t="shared" si="317"/>
        <v>2.2873042659007957E-4</v>
      </c>
      <c r="AW199" s="5">
        <f t="shared" si="318"/>
        <v>1.7399390605946299E-6</v>
      </c>
      <c r="AX199" s="5">
        <f t="shared" si="319"/>
        <v>5.9509147217823743E-5</v>
      </c>
      <c r="AY199" s="5">
        <f t="shared" si="320"/>
        <v>9.8885100974446726E-5</v>
      </c>
      <c r="AZ199" s="5">
        <f t="shared" si="321"/>
        <v>8.2157648461460533E-5</v>
      </c>
      <c r="BA199" s="5">
        <f t="shared" si="322"/>
        <v>4.550654671736098E-5</v>
      </c>
      <c r="BB199" s="5">
        <f t="shared" si="323"/>
        <v>1.8904318401141692E-5</v>
      </c>
      <c r="BC199" s="5">
        <f t="shared" si="324"/>
        <v>6.2825818259754595E-6</v>
      </c>
      <c r="BD199" s="5">
        <f t="shared" si="325"/>
        <v>2.2390311157727567E-3</v>
      </c>
      <c r="BE199" s="5">
        <f t="shared" si="326"/>
        <v>2.0324874059325778E-3</v>
      </c>
      <c r="BF199" s="5">
        <f t="shared" si="327"/>
        <v>9.2249835792228491E-4</v>
      </c>
      <c r="BG199" s="5">
        <f t="shared" si="328"/>
        <v>2.7913357720703535E-4</v>
      </c>
      <c r="BH199" s="5">
        <f t="shared" si="329"/>
        <v>6.3346091558268006E-5</v>
      </c>
      <c r="BI199" s="5">
        <f t="shared" si="330"/>
        <v>1.1500522024929182E-5</v>
      </c>
      <c r="BJ199" s="8">
        <f t="shared" si="331"/>
        <v>0.20482648435337511</v>
      </c>
      <c r="BK199" s="8">
        <f t="shared" si="332"/>
        <v>0.24377869716106018</v>
      </c>
      <c r="BL199" s="8">
        <f t="shared" si="333"/>
        <v>0.49123489462306064</v>
      </c>
      <c r="BM199" s="8">
        <f t="shared" si="334"/>
        <v>0.47217252513100405</v>
      </c>
      <c r="BN199" s="8">
        <f t="shared" si="335"/>
        <v>0.52613025795613211</v>
      </c>
    </row>
    <row r="200" spans="1:66" x14ac:dyDescent="0.25">
      <c r="A200" t="s">
        <v>213</v>
      </c>
      <c r="B200" t="s">
        <v>214</v>
      </c>
      <c r="C200" t="s">
        <v>215</v>
      </c>
      <c r="D200" s="11">
        <v>44473</v>
      </c>
      <c r="E200">
        <f>VLOOKUP(A200,home!$A$2:$E$405,3,FALSE)</f>
        <v>1.2598039215686301</v>
      </c>
      <c r="F200">
        <f>VLOOKUP(B200,home!$B$2:$E$405,3,FALSE)</f>
        <v>1.63</v>
      </c>
      <c r="G200">
        <f>VLOOKUP(C200,away!$B$2:$E$405,4,FALSE)</f>
        <v>1.26</v>
      </c>
      <c r="H200">
        <f>VLOOKUP(A200,away!$A$2:$E$405,3,FALSE)</f>
        <v>1.1470588235294099</v>
      </c>
      <c r="I200">
        <f>VLOOKUP(C200,away!$B$2:$E$405,3,FALSE)</f>
        <v>0.98</v>
      </c>
      <c r="J200">
        <f>VLOOKUP(B200,home!$B$2:$E$405,4,FALSE)</f>
        <v>0.53</v>
      </c>
      <c r="K200" s="3">
        <f t="shared" si="280"/>
        <v>2.5873852941176523</v>
      </c>
      <c r="L200" s="3">
        <f t="shared" si="281"/>
        <v>0.59578235294117554</v>
      </c>
      <c r="M200" s="5">
        <f t="shared" si="282"/>
        <v>4.1454134857899429E-2</v>
      </c>
      <c r="N200" s="5">
        <f t="shared" si="283"/>
        <v>0.10725781891169893</v>
      </c>
      <c r="O200" s="5">
        <f t="shared" si="284"/>
        <v>2.4697642004780127E-2</v>
      </c>
      <c r="P200" s="5">
        <f t="shared" si="285"/>
        <v>6.3902315722550507E-2</v>
      </c>
      <c r="Q200" s="5">
        <f t="shared" si="286"/>
        <v>0.13875865166563206</v>
      </c>
      <c r="R200" s="5">
        <f t="shared" si="287"/>
        <v>7.3572096328533565E-3</v>
      </c>
      <c r="S200" s="5">
        <f t="shared" si="288"/>
        <v>2.4626650445741846E-2</v>
      </c>
      <c r="T200" s="5">
        <f t="shared" si="289"/>
        <v>8.2669955980295223E-2</v>
      </c>
      <c r="U200" s="5">
        <f t="shared" si="290"/>
        <v>1.9035936009785506E-2</v>
      </c>
      <c r="V200" s="5">
        <f t="shared" si="291"/>
        <v>4.2180485797862809E-3</v>
      </c>
      <c r="W200" s="5">
        <f t="shared" si="292"/>
        <v>0.11967403158375008</v>
      </c>
      <c r="X200" s="5">
        <f t="shared" si="293"/>
        <v>7.1299676122923178E-2</v>
      </c>
      <c r="Y200" s="5">
        <f t="shared" si="294"/>
        <v>2.1239544402229457E-2</v>
      </c>
      <c r="Z200" s="5">
        <f t="shared" si="295"/>
        <v>1.461098555380952E-3</v>
      </c>
      <c r="AA200" s="5">
        <f t="shared" si="296"/>
        <v>3.7804249154492213E-3</v>
      </c>
      <c r="AB200" s="5">
        <f t="shared" si="297"/>
        <v>4.8907079158746428E-3</v>
      </c>
      <c r="AC200" s="5">
        <f t="shared" si="298"/>
        <v>4.063874945806448E-4</v>
      </c>
      <c r="AD200" s="5">
        <f t="shared" si="299"/>
        <v>7.7410707351891622E-2</v>
      </c>
      <c r="AE200" s="5">
        <f t="shared" si="300"/>
        <v>4.6119933368950747E-2</v>
      </c>
      <c r="AF200" s="5">
        <f t="shared" si="301"/>
        <v>1.3738721210021856E-2</v>
      </c>
      <c r="AG200" s="5">
        <f t="shared" si="302"/>
        <v>2.7284292163032189E-3</v>
      </c>
      <c r="AH200" s="5">
        <f t="shared" si="303"/>
        <v>2.1762418380095401E-4</v>
      </c>
      <c r="AI200" s="5">
        <f t="shared" si="304"/>
        <v>5.6307761281094537E-4</v>
      </c>
      <c r="AJ200" s="5">
        <f t="shared" si="305"/>
        <v>7.2844936741695682E-4</v>
      </c>
      <c r="AK200" s="5">
        <f t="shared" si="306"/>
        <v>6.2825972692131344E-4</v>
      </c>
      <c r="AL200" s="5">
        <f t="shared" si="307"/>
        <v>2.505815361812094E-5</v>
      </c>
      <c r="AM200" s="5">
        <f t="shared" si="308"/>
        <v>4.0058265161905915E-2</v>
      </c>
      <c r="AN200" s="5">
        <f t="shared" si="309"/>
        <v>2.3866007472901823E-2</v>
      </c>
      <c r="AO200" s="5">
        <f t="shared" si="310"/>
        <v>7.1094730437585634E-3</v>
      </c>
      <c r="AP200" s="5">
        <f t="shared" si="311"/>
        <v>1.4118995260607795E-3</v>
      </c>
      <c r="AQ200" s="5">
        <f t="shared" si="312"/>
        <v>2.1029620543825544E-4</v>
      </c>
      <c r="AR200" s="5">
        <f t="shared" si="313"/>
        <v>2.5931329656367053E-5</v>
      </c>
      <c r="AS200" s="5">
        <f t="shared" si="314"/>
        <v>6.7094341009801063E-5</v>
      </c>
      <c r="AT200" s="5">
        <f t="shared" si="315"/>
        <v>8.679945562363712E-5</v>
      </c>
      <c r="AU200" s="5">
        <f t="shared" si="316"/>
        <v>7.4861211672672134E-5</v>
      </c>
      <c r="AV200" s="5">
        <f t="shared" si="317"/>
        <v>4.8423699545425175E-5</v>
      </c>
      <c r="AW200" s="5">
        <f t="shared" si="318"/>
        <v>1.0729890927905015E-6</v>
      </c>
      <c r="AX200" s="5">
        <f t="shared" si="319"/>
        <v>1.7274361031296797E-2</v>
      </c>
      <c r="AY200" s="5">
        <f t="shared" si="320"/>
        <v>1.0291759460781357E-2</v>
      </c>
      <c r="AZ200" s="5">
        <f t="shared" si="321"/>
        <v>3.0658243337244599E-3</v>
      </c>
      <c r="BA200" s="5">
        <f t="shared" si="322"/>
        <v>6.088546784168903E-4</v>
      </c>
      <c r="BB200" s="5">
        <f t="shared" si="323"/>
        <v>9.068621822661441E-5</v>
      </c>
      <c r="BC200" s="5">
        <f t="shared" si="324"/>
        <v>1.0805849694877854E-5</v>
      </c>
      <c r="BD200" s="5">
        <f t="shared" si="325"/>
        <v>2.5749047662606069E-6</v>
      </c>
      <c r="BE200" s="5">
        <f t="shared" si="326"/>
        <v>6.6622707259761446E-6</v>
      </c>
      <c r="BF200" s="5">
        <f t="shared" si="327"/>
        <v>8.6189306509106085E-6</v>
      </c>
      <c r="BG200" s="5">
        <f t="shared" si="328"/>
        <v>7.4334981390619971E-6</v>
      </c>
      <c r="BH200" s="5">
        <f t="shared" si="329"/>
        <v>4.808330942214988E-6</v>
      </c>
      <c r="BI200" s="5">
        <f t="shared" si="330"/>
        <v>2.4882009538275865E-6</v>
      </c>
      <c r="BJ200" s="8">
        <f t="shared" si="331"/>
        <v>0.78489570279590248</v>
      </c>
      <c r="BK200" s="8">
        <f t="shared" si="332"/>
        <v>0.14492435471495815</v>
      </c>
      <c r="BL200" s="8">
        <f t="shared" si="333"/>
        <v>6.2235027543379166E-2</v>
      </c>
      <c r="BM200" s="8">
        <f t="shared" si="334"/>
        <v>0.59979772434251788</v>
      </c>
      <c r="BN200" s="8">
        <f t="shared" si="335"/>
        <v>0.3834277727954144</v>
      </c>
    </row>
    <row r="201" spans="1:66" x14ac:dyDescent="0.25">
      <c r="A201" t="s">
        <v>213</v>
      </c>
      <c r="B201" t="s">
        <v>216</v>
      </c>
      <c r="C201" t="s">
        <v>217</v>
      </c>
      <c r="D201" s="11">
        <v>44473</v>
      </c>
      <c r="E201">
        <f>VLOOKUP(A201,home!$A$2:$E$405,3,FALSE)</f>
        <v>1.2598039215686301</v>
      </c>
      <c r="F201">
        <f>VLOOKUP(B201,home!$B$2:$E$405,3,FALSE)</f>
        <v>0.61</v>
      </c>
      <c r="G201">
        <f>VLOOKUP(C201,away!$B$2:$E$405,4,FALSE)</f>
        <v>1.07</v>
      </c>
      <c r="H201">
        <f>VLOOKUP(A201,away!$A$2:$E$405,3,FALSE)</f>
        <v>1.1470588235294099</v>
      </c>
      <c r="I201">
        <f>VLOOKUP(C201,away!$B$2:$E$405,3,FALSE)</f>
        <v>0.51</v>
      </c>
      <c r="J201">
        <f>VLOOKUP(B201,home!$B$2:$E$405,4,FALSE)</f>
        <v>1.33</v>
      </c>
      <c r="K201" s="3">
        <f t="shared" si="280"/>
        <v>0.82227401960784496</v>
      </c>
      <c r="L201" s="3">
        <f t="shared" si="281"/>
        <v>0.7780499999999988</v>
      </c>
      <c r="M201" s="5">
        <f t="shared" si="282"/>
        <v>0.20183111016135227</v>
      </c>
      <c r="N201" s="5">
        <f t="shared" si="283"/>
        <v>0.16596047823428889</v>
      </c>
      <c r="O201" s="5">
        <f t="shared" si="284"/>
        <v>0.15703469526103989</v>
      </c>
      <c r="P201" s="5">
        <f t="shared" si="285"/>
        <v>0.12912555009018825</v>
      </c>
      <c r="Q201" s="5">
        <f t="shared" si="286"/>
        <v>6.8232494766874485E-2</v>
      </c>
      <c r="R201" s="5">
        <f t="shared" si="287"/>
        <v>6.109042232392594E-2</v>
      </c>
      <c r="S201" s="5">
        <f t="shared" si="288"/>
        <v>2.0652673010573407E-2</v>
      </c>
      <c r="T201" s="5">
        <f t="shared" si="289"/>
        <v>5.3088292553366605E-2</v>
      </c>
      <c r="U201" s="5">
        <f t="shared" si="290"/>
        <v>5.02330671238354E-2</v>
      </c>
      <c r="V201" s="5">
        <f t="shared" si="291"/>
        <v>1.4681074252797769E-3</v>
      </c>
      <c r="W201" s="5">
        <f t="shared" si="292"/>
        <v>1.8701935913276378E-2</v>
      </c>
      <c r="X201" s="5">
        <f t="shared" si="293"/>
        <v>1.4551041237324664E-2</v>
      </c>
      <c r="Y201" s="5">
        <f t="shared" si="294"/>
        <v>5.6607188173502174E-3</v>
      </c>
      <c r="Z201" s="5">
        <f t="shared" si="295"/>
        <v>1.5843801029710169E-2</v>
      </c>
      <c r="AA201" s="5">
        <f t="shared" si="296"/>
        <v>1.3027945958566694E-2</v>
      </c>
      <c r="AB201" s="5">
        <f t="shared" si="297"/>
        <v>5.3562707452922053E-3</v>
      </c>
      <c r="AC201" s="5">
        <f t="shared" si="298"/>
        <v>5.8703220581675548E-5</v>
      </c>
      <c r="AD201" s="5">
        <f t="shared" si="299"/>
        <v>3.8445290044645196E-3</v>
      </c>
      <c r="AE201" s="5">
        <f t="shared" si="300"/>
        <v>2.9912357919236149E-3</v>
      </c>
      <c r="AF201" s="5">
        <f t="shared" si="301"/>
        <v>1.1636655039530823E-3</v>
      </c>
      <c r="AG201" s="5">
        <f t="shared" si="302"/>
        <v>3.0179664845023145E-4</v>
      </c>
      <c r="AH201" s="5">
        <f t="shared" si="303"/>
        <v>3.0818173477914941E-3</v>
      </c>
      <c r="AI201" s="5">
        <f t="shared" si="304"/>
        <v>2.5340983382656996E-3</v>
      </c>
      <c r="AJ201" s="5">
        <f t="shared" si="305"/>
        <v>1.0418616133436485E-3</v>
      </c>
      <c r="AK201" s="5">
        <f t="shared" si="306"/>
        <v>2.855652455597321E-4</v>
      </c>
      <c r="AL201" s="5">
        <f t="shared" si="307"/>
        <v>1.5022630839447268E-6</v>
      </c>
      <c r="AM201" s="5">
        <f t="shared" si="308"/>
        <v>6.3225126359999764E-4</v>
      </c>
      <c r="AN201" s="5">
        <f t="shared" si="309"/>
        <v>4.9192309564397734E-4</v>
      </c>
      <c r="AO201" s="5">
        <f t="shared" si="310"/>
        <v>1.9137038228289797E-4</v>
      </c>
      <c r="AP201" s="5">
        <f t="shared" si="311"/>
        <v>4.9631908645069518E-5</v>
      </c>
      <c r="AQ201" s="5">
        <f t="shared" si="312"/>
        <v>9.6540266303240694E-6</v>
      </c>
      <c r="AR201" s="5">
        <f t="shared" si="313"/>
        <v>4.7956159748983391E-4</v>
      </c>
      <c r="AS201" s="5">
        <f t="shared" si="314"/>
        <v>3.943310424175251E-4</v>
      </c>
      <c r="AT201" s="5">
        <f t="shared" si="315"/>
        <v>1.6212408565240496E-4</v>
      </c>
      <c r="AU201" s="5">
        <f t="shared" si="316"/>
        <v>4.4436807861549866E-5</v>
      </c>
      <c r="AV201" s="5">
        <f t="shared" si="317"/>
        <v>9.134808154714523E-6</v>
      </c>
      <c r="AW201" s="5">
        <f t="shared" si="318"/>
        <v>2.6697314036950818E-8</v>
      </c>
      <c r="AX201" s="5">
        <f t="shared" si="319"/>
        <v>8.6647297987084835E-5</v>
      </c>
      <c r="AY201" s="5">
        <f t="shared" si="320"/>
        <v>6.7415930198851245E-5</v>
      </c>
      <c r="AZ201" s="5">
        <f t="shared" si="321"/>
        <v>2.622648224560806E-5</v>
      </c>
      <c r="BA201" s="5">
        <f t="shared" si="322"/>
        <v>6.8018381703984409E-6</v>
      </c>
      <c r="BB201" s="5">
        <f t="shared" si="323"/>
        <v>1.3230425471196245E-6</v>
      </c>
      <c r="BC201" s="5">
        <f t="shared" si="324"/>
        <v>2.0587865075728455E-7</v>
      </c>
      <c r="BD201" s="5">
        <f t="shared" si="325"/>
        <v>6.2187150154494083E-5</v>
      </c>
      <c r="BE201" s="5">
        <f t="shared" si="326"/>
        <v>5.1134877925492458E-5</v>
      </c>
      <c r="BF201" s="5">
        <f t="shared" si="327"/>
        <v>2.1023440806975569E-5</v>
      </c>
      <c r="BG201" s="5">
        <f t="shared" si="328"/>
        <v>5.7623430594464663E-6</v>
      </c>
      <c r="BH201" s="5">
        <f t="shared" si="329"/>
        <v>1.1845562474626031E-6</v>
      </c>
      <c r="BI201" s="5">
        <f t="shared" si="330"/>
        <v>1.9480596541053202E-7</v>
      </c>
      <c r="BJ201" s="8">
        <f t="shared" si="331"/>
        <v>0.33605963961787483</v>
      </c>
      <c r="BK201" s="8">
        <f t="shared" si="332"/>
        <v>0.35320506210125813</v>
      </c>
      <c r="BL201" s="8">
        <f t="shared" si="333"/>
        <v>0.29491681947335607</v>
      </c>
      <c r="BM201" s="8">
        <f t="shared" si="334"/>
        <v>0.21668318215164459</v>
      </c>
      <c r="BN201" s="8">
        <f t="shared" si="335"/>
        <v>0.78327475083766962</v>
      </c>
    </row>
    <row r="202" spans="1:66" x14ac:dyDescent="0.25">
      <c r="A202" t="s">
        <v>213</v>
      </c>
      <c r="B202" t="s">
        <v>219</v>
      </c>
      <c r="C202" t="s">
        <v>220</v>
      </c>
      <c r="D202" s="11">
        <v>44473</v>
      </c>
      <c r="E202">
        <f>VLOOKUP(A202,home!$A$2:$E$405,3,FALSE)</f>
        <v>1.2598039215686301</v>
      </c>
      <c r="F202">
        <f>VLOOKUP(B202,home!$B$2:$E$405,3,FALSE)</f>
        <v>1.1200000000000001</v>
      </c>
      <c r="G202">
        <f>VLOOKUP(C202,away!$B$2:$E$405,4,FALSE)</f>
        <v>1.4</v>
      </c>
      <c r="H202">
        <f>VLOOKUP(A202,away!$A$2:$E$405,3,FALSE)</f>
        <v>1.1470588235294099</v>
      </c>
      <c r="I202">
        <f>VLOOKUP(C202,away!$B$2:$E$405,3,FALSE)</f>
        <v>0.56000000000000005</v>
      </c>
      <c r="J202">
        <f>VLOOKUP(B202,home!$B$2:$E$405,4,FALSE)</f>
        <v>1.23</v>
      </c>
      <c r="K202" s="3">
        <f t="shared" si="280"/>
        <v>1.9753725490196119</v>
      </c>
      <c r="L202" s="3">
        <f t="shared" si="281"/>
        <v>0.79009411764705761</v>
      </c>
      <c r="M202" s="5">
        <f t="shared" si="282"/>
        <v>6.2946717357983392E-2</v>
      </c>
      <c r="N202" s="5">
        <f t="shared" si="283"/>
        <v>0.12434321751985672</v>
      </c>
      <c r="O202" s="5">
        <f t="shared" si="284"/>
        <v>4.9733831109734616E-2</v>
      </c>
      <c r="P202" s="5">
        <f t="shared" si="285"/>
        <v>9.8242844731747353E-2</v>
      </c>
      <c r="Q202" s="5">
        <f t="shared" si="286"/>
        <v>0.12281208927274972</v>
      </c>
      <c r="R202" s="5">
        <f t="shared" si="287"/>
        <v>1.9647203703926776E-2</v>
      </c>
      <c r="S202" s="5">
        <f t="shared" si="288"/>
        <v>3.8332644441553709E-2</v>
      </c>
      <c r="T202" s="5">
        <f t="shared" si="289"/>
        <v>9.7033109310344867E-2</v>
      </c>
      <c r="U202" s="5">
        <f t="shared" si="290"/>
        <v>3.8810546861733401E-2</v>
      </c>
      <c r="V202" s="5">
        <f t="shared" si="291"/>
        <v>6.6474352243939116E-3</v>
      </c>
      <c r="W202" s="5">
        <f t="shared" si="292"/>
        <v>8.0866543279045244E-2</v>
      </c>
      <c r="X202" s="5">
        <f t="shared" si="293"/>
        <v>6.3892180159224848E-2</v>
      </c>
      <c r="Y202" s="5">
        <f t="shared" si="294"/>
        <v>2.5240417853724797E-2</v>
      </c>
      <c r="Z202" s="5">
        <f t="shared" si="295"/>
        <v>5.1743800248953437E-3</v>
      </c>
      <c r="AA202" s="5">
        <f t="shared" si="296"/>
        <v>1.0221328259373679E-2</v>
      </c>
      <c r="AB202" s="5">
        <f t="shared" si="297"/>
        <v>1.0095465629042588E-2</v>
      </c>
      <c r="AC202" s="5">
        <f t="shared" si="298"/>
        <v>6.4842831964180699E-4</v>
      </c>
      <c r="AD202" s="5">
        <f t="shared" si="299"/>
        <v>3.9935387431883095E-2</v>
      </c>
      <c r="AE202" s="5">
        <f t="shared" si="300"/>
        <v>3.1552714695887066E-2</v>
      </c>
      <c r="AF202" s="5">
        <f t="shared" si="301"/>
        <v>1.246480713850812E-2</v>
      </c>
      <c r="AG202" s="5">
        <f t="shared" si="302"/>
        <v>3.2827902659134395E-3</v>
      </c>
      <c r="AH202" s="5">
        <f t="shared" si="303"/>
        <v>1.0220618050350615E-3</v>
      </c>
      <c r="AI202" s="5">
        <f t="shared" si="304"/>
        <v>2.0189528330676948E-3</v>
      </c>
      <c r="AJ202" s="5">
        <f t="shared" si="305"/>
        <v>1.99409200210365E-3</v>
      </c>
      <c r="AK202" s="5">
        <f t="shared" si="306"/>
        <v>1.3130248670583692E-3</v>
      </c>
      <c r="AL202" s="5">
        <f t="shared" si="307"/>
        <v>4.0480867247739638E-5</v>
      </c>
      <c r="AM202" s="5">
        <f t="shared" si="308"/>
        <v>1.5777453613480926E-2</v>
      </c>
      <c r="AN202" s="5">
        <f t="shared" si="309"/>
        <v>1.2465673291460594E-2</v>
      </c>
      <c r="AO202" s="5">
        <f t="shared" si="310"/>
        <v>4.9245275700465253E-3</v>
      </c>
      <c r="AP202" s="5">
        <f t="shared" si="311"/>
        <v>1.2969467550948395E-3</v>
      </c>
      <c r="AQ202" s="5">
        <f t="shared" si="312"/>
        <v>2.5617750052546787E-4</v>
      </c>
      <c r="AR202" s="5">
        <f t="shared" si="313"/>
        <v>1.6150500400598719E-4</v>
      </c>
      <c r="AS202" s="5">
        <f t="shared" si="314"/>
        <v>3.1903255144272955E-4</v>
      </c>
      <c r="AT202" s="5">
        <f t="shared" si="315"/>
        <v>3.151040721818276E-4</v>
      </c>
      <c r="AU202" s="5">
        <f t="shared" si="316"/>
        <v>2.0748264475742547E-4</v>
      </c>
      <c r="AV202" s="5">
        <f t="shared" si="317"/>
        <v>1.0246388021295156E-4</v>
      </c>
      <c r="AW202" s="5">
        <f t="shared" si="318"/>
        <v>1.7549920360107792E-6</v>
      </c>
      <c r="AX202" s="5">
        <f t="shared" si="319"/>
        <v>5.1943914602500868E-3</v>
      </c>
      <c r="AY202" s="5">
        <f t="shared" si="320"/>
        <v>4.1040581374997033E-3</v>
      </c>
      <c r="AZ202" s="5">
        <f t="shared" si="321"/>
        <v>1.6212960964600274E-3</v>
      </c>
      <c r="BA202" s="5">
        <f t="shared" si="322"/>
        <v>4.2699216959240144E-4</v>
      </c>
      <c r="BB202" s="5">
        <f t="shared" si="323"/>
        <v>8.4341000369077772E-5</v>
      </c>
      <c r="BC202" s="5">
        <f t="shared" si="324"/>
        <v>1.3327465653615335E-5</v>
      </c>
      <c r="BD202" s="5">
        <f t="shared" si="325"/>
        <v>2.1267358939282493E-5</v>
      </c>
      <c r="BE202" s="5">
        <f t="shared" si="326"/>
        <v>4.201095703880549E-5</v>
      </c>
      <c r="BF202" s="5">
        <f t="shared" si="327"/>
        <v>4.1493645646249312E-5</v>
      </c>
      <c r="BG202" s="5">
        <f t="shared" si="328"/>
        <v>2.7321802856116002E-5</v>
      </c>
      <c r="BH202" s="5">
        <f t="shared" si="329"/>
        <v>1.3492684837924295E-5</v>
      </c>
      <c r="BI202" s="5">
        <f t="shared" si="330"/>
        <v>5.3306158482817546E-6</v>
      </c>
      <c r="BJ202" s="8">
        <f t="shared" si="331"/>
        <v>0.64758844198757126</v>
      </c>
      <c r="BK202" s="8">
        <f t="shared" si="332"/>
        <v>0.21096260908006759</v>
      </c>
      <c r="BL202" s="8">
        <f t="shared" si="333"/>
        <v>0.13611301228884343</v>
      </c>
      <c r="BM202" s="8">
        <f t="shared" si="334"/>
        <v>0.51801023653991518</v>
      </c>
      <c r="BN202" s="8">
        <f t="shared" si="335"/>
        <v>0.47772590369599854</v>
      </c>
    </row>
    <row r="203" spans="1:66" x14ac:dyDescent="0.25">
      <c r="A203" t="s">
        <v>213</v>
      </c>
      <c r="B203" t="s">
        <v>314</v>
      </c>
      <c r="C203" t="s">
        <v>223</v>
      </c>
      <c r="D203" s="11">
        <v>44473</v>
      </c>
      <c r="E203">
        <f>VLOOKUP(A203,home!$A$2:$E$405,3,FALSE)</f>
        <v>1.2598039215686301</v>
      </c>
      <c r="F203">
        <f>VLOOKUP(B203,home!$B$2:$E$405,3,FALSE)</f>
        <v>0.79</v>
      </c>
      <c r="G203">
        <f>VLOOKUP(C203,away!$B$2:$E$405,4,FALSE)</f>
        <v>0.84</v>
      </c>
      <c r="H203">
        <f>VLOOKUP(A203,away!$A$2:$E$405,3,FALSE)</f>
        <v>1.1470588235294099</v>
      </c>
      <c r="I203">
        <f>VLOOKUP(C203,away!$B$2:$E$405,3,FALSE)</f>
        <v>0.75</v>
      </c>
      <c r="J203">
        <f>VLOOKUP(B203,home!$B$2:$E$405,4,FALSE)</f>
        <v>1.49</v>
      </c>
      <c r="K203" s="3">
        <f t="shared" si="280"/>
        <v>0.83600588235294293</v>
      </c>
      <c r="L203" s="3">
        <f t="shared" si="281"/>
        <v>1.2818382352941156</v>
      </c>
      <c r="M203" s="5">
        <f t="shared" si="282"/>
        <v>0.12029068172494889</v>
      </c>
      <c r="N203" s="5">
        <f t="shared" si="283"/>
        <v>0.10056371751430292</v>
      </c>
      <c r="O203" s="5">
        <f t="shared" si="284"/>
        <v>0.15419319518463462</v>
      </c>
      <c r="P203" s="5">
        <f t="shared" si="285"/>
        <v>0.12890641819315002</v>
      </c>
      <c r="Q203" s="5">
        <f t="shared" si="286"/>
        <v>4.2035929696618457E-2</v>
      </c>
      <c r="R203" s="5">
        <f t="shared" si="287"/>
        <v>9.8825366604916573E-2</v>
      </c>
      <c r="S203" s="5">
        <f t="shared" si="288"/>
        <v>3.4534812699338231E-2</v>
      </c>
      <c r="T203" s="5">
        <f t="shared" si="289"/>
        <v>5.3883261941260911E-2</v>
      </c>
      <c r="U203" s="5">
        <f t="shared" si="290"/>
        <v>8.2618587807396338E-2</v>
      </c>
      <c r="V203" s="5">
        <f t="shared" si="291"/>
        <v>4.1120382949826192E-3</v>
      </c>
      <c r="W203" s="5">
        <f t="shared" si="292"/>
        <v>1.1714094832182595E-2</v>
      </c>
      <c r="X203" s="5">
        <f t="shared" si="293"/>
        <v>1.5015574647752857E-2</v>
      </c>
      <c r="Y203" s="5">
        <f t="shared" si="294"/>
        <v>9.6237688542012926E-3</v>
      </c>
      <c r="Z203" s="5">
        <f t="shared" si="295"/>
        <v>4.2226044510380104E-2</v>
      </c>
      <c r="AA203" s="5">
        <f t="shared" si="296"/>
        <v>3.530122159917496E-2</v>
      </c>
      <c r="AB203" s="5">
        <f t="shared" si="297"/>
        <v>1.4756014455577513E-2</v>
      </c>
      <c r="AC203" s="5">
        <f t="shared" si="298"/>
        <v>2.7541001123184799E-4</v>
      </c>
      <c r="AD203" s="5">
        <f t="shared" si="299"/>
        <v>2.4482630465362146E-3</v>
      </c>
      <c r="AE203" s="5">
        <f t="shared" si="300"/>
        <v>3.1382771831077769E-3</v>
      </c>
      <c r="AF203" s="5">
        <f t="shared" si="301"/>
        <v>2.0113818431293303E-3</v>
      </c>
      <c r="AG203" s="5">
        <f t="shared" si="302"/>
        <v>8.5942205076650893E-4</v>
      </c>
      <c r="AH203" s="5">
        <f t="shared" si="303"/>
        <v>1.3531739594659106E-2</v>
      </c>
      <c r="AI203" s="5">
        <f t="shared" si="304"/>
        <v>1.131261389960324E-2</v>
      </c>
      <c r="AJ203" s="5">
        <f t="shared" si="305"/>
        <v>4.7287058824279872E-3</v>
      </c>
      <c r="AK203" s="5">
        <f t="shared" si="306"/>
        <v>1.3177419778755868E-3</v>
      </c>
      <c r="AL203" s="5">
        <f t="shared" si="307"/>
        <v>1.1805442474292471E-5</v>
      </c>
      <c r="AM203" s="5">
        <f t="shared" si="308"/>
        <v>4.0935246169032262E-4</v>
      </c>
      <c r="AN203" s="5">
        <f t="shared" si="309"/>
        <v>5.2472363710642528E-4</v>
      </c>
      <c r="AO203" s="5">
        <f t="shared" si="310"/>
        <v>3.3630541050280499E-4</v>
      </c>
      <c r="AP203" s="5">
        <f t="shared" si="311"/>
        <v>1.4369637797292625E-4</v>
      </c>
      <c r="AQ203" s="5">
        <f t="shared" si="312"/>
        <v>4.6048877889743021E-5</v>
      </c>
      <c r="AR203" s="5">
        <f t="shared" si="313"/>
        <v>3.4691002404954648E-3</v>
      </c>
      <c r="AS203" s="5">
        <f t="shared" si="314"/>
        <v>2.9001882075262173E-3</v>
      </c>
      <c r="AT203" s="5">
        <f t="shared" si="315"/>
        <v>1.2122872007112777E-3</v>
      </c>
      <c r="AU203" s="5">
        <f t="shared" si="316"/>
        <v>3.3782641029860358E-4</v>
      </c>
      <c r="AV203" s="5">
        <f t="shared" si="317"/>
        <v>7.0606216555952852E-5</v>
      </c>
      <c r="AW203" s="5">
        <f t="shared" si="318"/>
        <v>3.514166412753937E-7</v>
      </c>
      <c r="AX203" s="5">
        <f t="shared" si="319"/>
        <v>5.703684432146121E-5</v>
      </c>
      <c r="AY203" s="5">
        <f t="shared" si="320"/>
        <v>7.3112007871767041E-5</v>
      </c>
      <c r="AZ203" s="5">
        <f t="shared" si="321"/>
        <v>4.6858883574577678E-5</v>
      </c>
      <c r="BA203" s="5">
        <f t="shared" si="322"/>
        <v>2.0021836209696359E-5</v>
      </c>
      <c r="BB203" s="5">
        <f t="shared" si="323"/>
        <v>6.4161887985962535E-6</v>
      </c>
      <c r="BC203" s="5">
        <f t="shared" si="324"/>
        <v>1.644903225381297E-6</v>
      </c>
      <c r="BD203" s="5">
        <f t="shared" si="325"/>
        <v>7.4113755505585024E-4</v>
      </c>
      <c r="BE203" s="5">
        <f t="shared" si="326"/>
        <v>6.1959535565936895E-4</v>
      </c>
      <c r="BF203" s="5">
        <f t="shared" si="327"/>
        <v>2.5899268100489808E-4</v>
      </c>
      <c r="BG203" s="5">
        <f t="shared" si="328"/>
        <v>7.217313493548469E-5</v>
      </c>
      <c r="BH203" s="5">
        <f t="shared" si="329"/>
        <v>1.5084291338479473E-5</v>
      </c>
      <c r="BI203" s="5">
        <f t="shared" si="330"/>
        <v>2.5221112580188782E-6</v>
      </c>
      <c r="BJ203" s="8">
        <f t="shared" si="331"/>
        <v>0.24295890903902262</v>
      </c>
      <c r="BK203" s="8">
        <f t="shared" si="332"/>
        <v>0.28820427837399765</v>
      </c>
      <c r="BL203" s="8">
        <f t="shared" si="333"/>
        <v>0.42628470041110544</v>
      </c>
      <c r="BM203" s="8">
        <f t="shared" si="334"/>
        <v>0.35478586282470376</v>
      </c>
      <c r="BN203" s="8">
        <f t="shared" si="335"/>
        <v>0.64481530891857153</v>
      </c>
    </row>
    <row r="204" spans="1:66" x14ac:dyDescent="0.25">
      <c r="A204" t="s">
        <v>213</v>
      </c>
      <c r="B204" t="s">
        <v>222</v>
      </c>
      <c r="C204" t="s">
        <v>221</v>
      </c>
      <c r="D204" s="11">
        <v>44473</v>
      </c>
      <c r="E204">
        <f>VLOOKUP(A204,home!$A$2:$E$405,3,FALSE)</f>
        <v>1.2598039215686301</v>
      </c>
      <c r="F204">
        <f>VLOOKUP(B204,home!$B$2:$E$405,3,FALSE)</f>
        <v>0.37</v>
      </c>
      <c r="G204">
        <f>VLOOKUP(C204,away!$B$2:$E$405,4,FALSE)</f>
        <v>0.7</v>
      </c>
      <c r="H204">
        <f>VLOOKUP(A204,away!$A$2:$E$405,3,FALSE)</f>
        <v>1.1470588235294099</v>
      </c>
      <c r="I204">
        <f>VLOOKUP(C204,away!$B$2:$E$405,3,FALSE)</f>
        <v>0.51</v>
      </c>
      <c r="J204">
        <f>VLOOKUP(B204,home!$B$2:$E$405,4,FALSE)</f>
        <v>0.72</v>
      </c>
      <c r="K204" s="3">
        <f t="shared" si="280"/>
        <v>0.32628921568627517</v>
      </c>
      <c r="L204" s="3">
        <f t="shared" si="281"/>
        <v>0.4211999999999993</v>
      </c>
      <c r="M204" s="5">
        <f t="shared" si="282"/>
        <v>0.47355405342717571</v>
      </c>
      <c r="N204" s="5">
        <f t="shared" si="283"/>
        <v>0.15451558067780963</v>
      </c>
      <c r="O204" s="5">
        <f t="shared" si="284"/>
        <v>0.19946096730352605</v>
      </c>
      <c r="P204" s="5">
        <f t="shared" si="285"/>
        <v>6.5081962581493305E-2</v>
      </c>
      <c r="Q204" s="5">
        <f t="shared" si="286"/>
        <v>2.5208383815335935E-2</v>
      </c>
      <c r="R204" s="5">
        <f t="shared" si="287"/>
        <v>4.2006479714122517E-2</v>
      </c>
      <c r="S204" s="5">
        <f t="shared" si="288"/>
        <v>2.2361026279918979E-3</v>
      </c>
      <c r="T204" s="5">
        <f t="shared" si="289"/>
        <v>1.0617771263019476E-2</v>
      </c>
      <c r="U204" s="5">
        <f t="shared" si="290"/>
        <v>1.3706261319662466E-2</v>
      </c>
      <c r="V204" s="5">
        <f t="shared" si="291"/>
        <v>3.414603688149392E-5</v>
      </c>
      <c r="W204" s="5">
        <f t="shared" si="292"/>
        <v>2.7417412612748518E-3</v>
      </c>
      <c r="X204" s="5">
        <f t="shared" si="293"/>
        <v>1.1548214192489655E-3</v>
      </c>
      <c r="Y204" s="5">
        <f t="shared" si="294"/>
        <v>2.4320539089383171E-4</v>
      </c>
      <c r="Z204" s="5">
        <f t="shared" si="295"/>
        <v>5.8977097518627918E-3</v>
      </c>
      <c r="AA204" s="5">
        <f t="shared" si="296"/>
        <v>1.9243590892806073E-3</v>
      </c>
      <c r="AB204" s="5">
        <f t="shared" si="297"/>
        <v>3.1394880897006198E-4</v>
      </c>
      <c r="AC204" s="5">
        <f t="shared" si="298"/>
        <v>2.9329955558196726E-7</v>
      </c>
      <c r="AD204" s="5">
        <f t="shared" si="299"/>
        <v>2.2365015143901754E-4</v>
      </c>
      <c r="AE204" s="5">
        <f t="shared" si="300"/>
        <v>9.4201443786114019E-5</v>
      </c>
      <c r="AF204" s="5">
        <f t="shared" si="301"/>
        <v>1.983882406135558E-5</v>
      </c>
      <c r="AG204" s="5">
        <f t="shared" si="302"/>
        <v>2.785370898214319E-6</v>
      </c>
      <c r="AH204" s="5">
        <f t="shared" si="303"/>
        <v>6.2102883687115086E-4</v>
      </c>
      <c r="AI204" s="5">
        <f t="shared" si="304"/>
        <v>2.0263501210124758E-4</v>
      </c>
      <c r="AJ204" s="5">
        <f t="shared" si="305"/>
        <v>3.3058809584547466E-5</v>
      </c>
      <c r="AK204" s="5">
        <f t="shared" si="306"/>
        <v>3.5955776836213033E-6</v>
      </c>
      <c r="AL204" s="5">
        <f t="shared" si="307"/>
        <v>1.6123617199268427E-9</v>
      </c>
      <c r="AM204" s="5">
        <f t="shared" si="308"/>
        <v>1.4594926500230749E-5</v>
      </c>
      <c r="AN204" s="5">
        <f t="shared" si="309"/>
        <v>6.1473830418971803E-6</v>
      </c>
      <c r="AO204" s="5">
        <f t="shared" si="310"/>
        <v>1.294638868623544E-6</v>
      </c>
      <c r="AP204" s="5">
        <f t="shared" si="311"/>
        <v>1.8176729715474528E-7</v>
      </c>
      <c r="AQ204" s="5">
        <f t="shared" si="312"/>
        <v>1.9140096390394645E-8</v>
      </c>
      <c r="AR204" s="5">
        <f t="shared" si="313"/>
        <v>5.2315469218025684E-5</v>
      </c>
      <c r="AS204" s="5">
        <f t="shared" si="314"/>
        <v>1.7069973419409076E-5</v>
      </c>
      <c r="AT204" s="5">
        <f t="shared" si="315"/>
        <v>2.784874119402275E-6</v>
      </c>
      <c r="AU204" s="5">
        <f t="shared" si="316"/>
        <v>3.028914640682582E-7</v>
      </c>
      <c r="AV204" s="5">
        <f t="shared" si="317"/>
        <v>2.470755456222489E-8</v>
      </c>
      <c r="AW204" s="5">
        <f t="shared" si="318"/>
        <v>6.1553260196707672E-12</v>
      </c>
      <c r="AX204" s="5">
        <f t="shared" si="319"/>
        <v>7.9369452012651988E-7</v>
      </c>
      <c r="AY204" s="5">
        <f t="shared" si="320"/>
        <v>3.3430413187728952E-7</v>
      </c>
      <c r="AZ204" s="5">
        <f t="shared" si="321"/>
        <v>7.0404450173357063E-8</v>
      </c>
      <c r="BA204" s="5">
        <f t="shared" si="322"/>
        <v>9.8847848043393164E-9</v>
      </c>
      <c r="BB204" s="5">
        <f t="shared" si="323"/>
        <v>1.0408678398969282E-9</v>
      </c>
      <c r="BC204" s="5">
        <f t="shared" si="324"/>
        <v>8.768270683291711E-11</v>
      </c>
      <c r="BD204" s="5">
        <f t="shared" si="325"/>
        <v>3.6725459391053949E-6</v>
      </c>
      <c r="BE204" s="5">
        <f t="shared" si="326"/>
        <v>1.1983121340425145E-6</v>
      </c>
      <c r="BF204" s="5">
        <f t="shared" si="327"/>
        <v>1.954981631820393E-7</v>
      </c>
      <c r="BG204" s="5">
        <f t="shared" si="328"/>
        <v>2.1262980777591681E-8</v>
      </c>
      <c r="BH204" s="5">
        <f t="shared" si="329"/>
        <v>1.7344703302681835E-9</v>
      </c>
      <c r="BI204" s="5">
        <f t="shared" si="330"/>
        <v>1.1318779273886412E-10</v>
      </c>
      <c r="BJ204" s="8">
        <f t="shared" si="331"/>
        <v>0.19484542689000922</v>
      </c>
      <c r="BK204" s="8">
        <f t="shared" si="332"/>
        <v>0.54090689388959157</v>
      </c>
      <c r="BL204" s="8">
        <f t="shared" si="333"/>
        <v>0.25834992185445299</v>
      </c>
      <c r="BM204" s="8">
        <f t="shared" si="334"/>
        <v>4.0172190568476845E-2</v>
      </c>
      <c r="BN204" s="8">
        <f t="shared" si="335"/>
        <v>0.95982742751946326</v>
      </c>
    </row>
    <row r="205" spans="1:66" x14ac:dyDescent="0.25">
      <c r="A205" t="s">
        <v>37</v>
      </c>
      <c r="B205" t="s">
        <v>227</v>
      </c>
      <c r="C205" t="s">
        <v>39</v>
      </c>
      <c r="D205" s="11">
        <v>44473</v>
      </c>
      <c r="E205">
        <f>VLOOKUP(A205,home!$A$2:$E$405,3,FALSE)</f>
        <v>1.58536585365854</v>
      </c>
      <c r="F205">
        <f>VLOOKUP(B205,home!$B$2:$E$405,3,FALSE)</f>
        <v>0.57999999999999996</v>
      </c>
      <c r="G205">
        <f>VLOOKUP(C205,away!$B$2:$E$405,4,FALSE)</f>
        <v>1.05</v>
      </c>
      <c r="H205">
        <f>VLOOKUP(A205,away!$A$2:$E$405,3,FALSE)</f>
        <v>1.27642276422764</v>
      </c>
      <c r="I205">
        <f>VLOOKUP(C205,away!$B$2:$E$405,3,FALSE)</f>
        <v>0.74</v>
      </c>
      <c r="J205">
        <f>VLOOKUP(B205,home!$B$2:$E$405,4,FALSE)</f>
        <v>0.78</v>
      </c>
      <c r="K205" s="3">
        <f t="shared" si="280"/>
        <v>0.96548780487805086</v>
      </c>
      <c r="L205" s="3">
        <f t="shared" si="281"/>
        <v>0.73675121951219391</v>
      </c>
      <c r="M205" s="5">
        <f t="shared" si="282"/>
        <v>0.18227494876239503</v>
      </c>
      <c r="N205" s="5">
        <f t="shared" si="283"/>
        <v>0.17598424016486394</v>
      </c>
      <c r="O205" s="5">
        <f t="shared" si="284"/>
        <v>0.13429129078721722</v>
      </c>
      <c r="P205" s="5">
        <f t="shared" si="285"/>
        <v>0.12965660355639033</v>
      </c>
      <c r="Q205" s="5">
        <f t="shared" si="286"/>
        <v>8.4955318864953111E-2</v>
      </c>
      <c r="R205" s="5">
        <f t="shared" si="287"/>
        <v>4.9469636128674457E-2</v>
      </c>
      <c r="S205" s="5">
        <f t="shared" si="288"/>
        <v>2.3056973763976717E-2</v>
      </c>
      <c r="T205" s="5">
        <f t="shared" si="289"/>
        <v>6.2590934777801491E-2</v>
      </c>
      <c r="U205" s="5">
        <f t="shared" si="290"/>
        <v>4.7762330393989812E-2</v>
      </c>
      <c r="V205" s="5">
        <f t="shared" si="291"/>
        <v>1.8223317922389987E-3</v>
      </c>
      <c r="W205" s="5">
        <f t="shared" si="292"/>
        <v>2.7341108107879479E-2</v>
      </c>
      <c r="X205" s="5">
        <f t="shared" si="293"/>
        <v>2.0143594741294939E-2</v>
      </c>
      <c r="Y205" s="5">
        <f t="shared" si="294"/>
        <v>7.420408995504231E-3</v>
      </c>
      <c r="Z205" s="5">
        <f t="shared" si="295"/>
        <v>1.2148938248875132E-2</v>
      </c>
      <c r="AA205" s="5">
        <f t="shared" si="296"/>
        <v>1.1729651721505441E-2</v>
      </c>
      <c r="AB205" s="5">
        <f t="shared" si="297"/>
        <v>5.6624178462901693E-3</v>
      </c>
      <c r="AC205" s="5">
        <f t="shared" si="298"/>
        <v>8.1016807417450605E-5</v>
      </c>
      <c r="AD205" s="5">
        <f t="shared" si="299"/>
        <v>6.5993766125025093E-3</v>
      </c>
      <c r="AE205" s="5">
        <f t="shared" si="300"/>
        <v>4.8620987672814749E-3</v>
      </c>
      <c r="AF205" s="5">
        <f t="shared" si="301"/>
        <v>1.7910785980916803E-3</v>
      </c>
      <c r="AG205" s="5">
        <f t="shared" si="302"/>
        <v>4.3985978046207872E-4</v>
      </c>
      <c r="AH205" s="5">
        <f t="shared" si="303"/>
        <v>2.2376862676592728E-3</v>
      </c>
      <c r="AI205" s="5">
        <f t="shared" si="304"/>
        <v>2.1604588025681097E-3</v>
      </c>
      <c r="AJ205" s="5">
        <f t="shared" si="305"/>
        <v>1.0429483134104733E-3</v>
      </c>
      <c r="AK205" s="5">
        <f t="shared" si="306"/>
        <v>3.3565129257198109E-4</v>
      </c>
      <c r="AL205" s="5">
        <f t="shared" si="307"/>
        <v>2.3051690102344922E-6</v>
      </c>
      <c r="AM205" s="5">
        <f t="shared" si="308"/>
        <v>1.2743235278337194E-3</v>
      </c>
      <c r="AN205" s="5">
        <f t="shared" si="309"/>
        <v>9.3885941318457391E-4</v>
      </c>
      <c r="AO205" s="5">
        <f t="shared" si="310"/>
        <v>3.4585290880711871E-4</v>
      </c>
      <c r="AP205" s="5">
        <f t="shared" si="311"/>
        <v>8.4935850778494772E-5</v>
      </c>
      <c r="AQ205" s="5">
        <f t="shared" si="312"/>
        <v>1.5644147910340437E-5</v>
      </c>
      <c r="AR205" s="5">
        <f t="shared" si="313"/>
        <v>3.2972361731673183E-4</v>
      </c>
      <c r="AS205" s="5">
        <f t="shared" si="314"/>
        <v>3.1834413149958187E-4</v>
      </c>
      <c r="AT205" s="5">
        <f t="shared" si="315"/>
        <v>1.5367868835867041E-4</v>
      </c>
      <c r="AU205" s="5">
        <f t="shared" si="316"/>
        <v>4.9458299826650263E-5</v>
      </c>
      <c r="AV205" s="5">
        <f t="shared" si="317"/>
        <v>1.193784633315826E-5</v>
      </c>
      <c r="AW205" s="5">
        <f t="shared" si="318"/>
        <v>4.5547854814294288E-8</v>
      </c>
      <c r="AX205" s="5">
        <f t="shared" si="319"/>
        <v>2.0505730426543845E-4</v>
      </c>
      <c r="AY205" s="5">
        <f t="shared" si="320"/>
        <v>1.5107621898744478E-4</v>
      </c>
      <c r="AZ205" s="5">
        <f t="shared" si="321"/>
        <v>5.56527942891456E-5</v>
      </c>
      <c r="BA205" s="5">
        <f t="shared" si="322"/>
        <v>1.3667421353929761E-5</v>
      </c>
      <c r="BB205" s="5">
        <f t="shared" si="323"/>
        <v>2.517372337523688E-6</v>
      </c>
      <c r="BC205" s="5">
        <f t="shared" si="324"/>
        <v>3.7093542792736793E-7</v>
      </c>
      <c r="BD205" s="5">
        <f t="shared" si="325"/>
        <v>4.0487379526679005E-5</v>
      </c>
      <c r="BE205" s="5">
        <f t="shared" si="326"/>
        <v>3.9090071184477848E-5</v>
      </c>
      <c r="BF205" s="5">
        <f t="shared" si="327"/>
        <v>1.8870493510214134E-5</v>
      </c>
      <c r="BG205" s="5">
        <f t="shared" si="328"/>
        <v>6.0730771187140493E-6</v>
      </c>
      <c r="BH205" s="5">
        <f t="shared" si="329"/>
        <v>1.4658704740505861E-6</v>
      </c>
      <c r="BI205" s="5">
        <f t="shared" si="330"/>
        <v>2.8305601324532974E-7</v>
      </c>
      <c r="BJ205" s="8">
        <f t="shared" si="331"/>
        <v>0.39521597730581065</v>
      </c>
      <c r="BK205" s="8">
        <f t="shared" si="332"/>
        <v>0.33704525607041619</v>
      </c>
      <c r="BL205" s="8">
        <f t="shared" si="333"/>
        <v>0.25566148408504907</v>
      </c>
      <c r="BM205" s="8">
        <f t="shared" si="334"/>
        <v>0.24328858677452428</v>
      </c>
      <c r="BN205" s="8">
        <f t="shared" si="335"/>
        <v>0.7566320382644941</v>
      </c>
    </row>
    <row r="206" spans="1:66" x14ac:dyDescent="0.25">
      <c r="A206" t="s">
        <v>37</v>
      </c>
      <c r="B206" t="s">
        <v>226</v>
      </c>
      <c r="C206" t="s">
        <v>38</v>
      </c>
      <c r="D206" s="11">
        <v>44473</v>
      </c>
      <c r="E206">
        <f>VLOOKUP(A206,home!$A$2:$E$405,3,FALSE)</f>
        <v>1.58536585365854</v>
      </c>
      <c r="F206">
        <f>VLOOKUP(B206,home!$B$2:$E$405,3,FALSE)</f>
        <v>1.21</v>
      </c>
      <c r="G206">
        <f>VLOOKUP(C206,away!$B$2:$E$405,4,FALSE)</f>
        <v>0.79</v>
      </c>
      <c r="H206">
        <f>VLOOKUP(A206,away!$A$2:$E$405,3,FALSE)</f>
        <v>1.27642276422764</v>
      </c>
      <c r="I206">
        <f>VLOOKUP(C206,away!$B$2:$E$405,3,FALSE)</f>
        <v>0.42</v>
      </c>
      <c r="J206">
        <f>VLOOKUP(B206,home!$B$2:$E$405,4,FALSE)</f>
        <v>1.04</v>
      </c>
      <c r="K206" s="3">
        <f t="shared" si="280"/>
        <v>1.5154512195121985</v>
      </c>
      <c r="L206" s="3">
        <f t="shared" si="281"/>
        <v>0.55754146341463318</v>
      </c>
      <c r="M206" s="5">
        <f t="shared" si="282"/>
        <v>0.12580871217671524</v>
      </c>
      <c r="N206" s="5">
        <f t="shared" si="283"/>
        <v>0.19065696629346229</v>
      </c>
      <c r="O206" s="5">
        <f t="shared" si="284"/>
        <v>7.0143573497316203E-2</v>
      </c>
      <c r="P206" s="5">
        <f t="shared" si="285"/>
        <v>0.10629916399745136</v>
      </c>
      <c r="Q206" s="5">
        <f t="shared" si="286"/>
        <v>0.1444656660389618</v>
      </c>
      <c r="R206" s="5">
        <f t="shared" si="287"/>
        <v>1.9553975308412776E-2</v>
      </c>
      <c r="S206" s="5">
        <f t="shared" si="288"/>
        <v>2.2453755529039547E-2</v>
      </c>
      <c r="T206" s="5">
        <f t="shared" si="289"/>
        <v>8.0545598856532438E-2</v>
      </c>
      <c r="U206" s="5">
        <f t="shared" si="290"/>
        <v>2.9633095727445557E-2</v>
      </c>
      <c r="V206" s="5">
        <f t="shared" si="291"/>
        <v>2.107975760310932E-3</v>
      </c>
      <c r="W206" s="5">
        <f t="shared" si="292"/>
        <v>7.2976889925462196E-2</v>
      </c>
      <c r="X206" s="5">
        <f t="shared" si="293"/>
        <v>4.06876420044908E-2</v>
      </c>
      <c r="Y206" s="5">
        <f t="shared" si="294"/>
        <v>1.1342523733037247E-2</v>
      </c>
      <c r="Z206" s="5">
        <f t="shared" si="295"/>
        <v>3.634050669675354E-3</v>
      </c>
      <c r="AA206" s="5">
        <f t="shared" si="296"/>
        <v>5.5072265191286373E-3</v>
      </c>
      <c r="AB206" s="5">
        <f t="shared" si="297"/>
        <v>4.1729665722717076E-3</v>
      </c>
      <c r="AC206" s="5">
        <f t="shared" si="298"/>
        <v>1.1131783779667778E-4</v>
      </c>
      <c r="AD206" s="5">
        <f t="shared" si="299"/>
        <v>2.7648229208437316E-2</v>
      </c>
      <c r="AE206" s="5">
        <f t="shared" si="300"/>
        <v>1.5415034173695347E-2</v>
      </c>
      <c r="AF206" s="5">
        <f t="shared" si="301"/>
        <v>4.2972603558943416E-3</v>
      </c>
      <c r="AG206" s="5">
        <f t="shared" si="302"/>
        <v>7.9863360916633964E-4</v>
      </c>
      <c r="AH206" s="5">
        <f t="shared" si="303"/>
        <v>5.0653348212343111E-4</v>
      </c>
      <c r="AI206" s="5">
        <f t="shared" si="304"/>
        <v>7.6762678320771406E-4</v>
      </c>
      <c r="AJ206" s="5">
        <f t="shared" si="305"/>
        <v>5.8165047237117827E-4</v>
      </c>
      <c r="AK206" s="5">
        <f t="shared" si="306"/>
        <v>2.9382097256158273E-4</v>
      </c>
      <c r="AL206" s="5">
        <f t="shared" si="307"/>
        <v>3.7622173825830796E-6</v>
      </c>
      <c r="AM206" s="5">
        <f t="shared" si="308"/>
        <v>8.379908534255822E-3</v>
      </c>
      <c r="AN206" s="5">
        <f t="shared" si="309"/>
        <v>4.6721464674697646E-3</v>
      </c>
      <c r="AO206" s="5">
        <f t="shared" si="310"/>
        <v>1.3024576893803006E-3</v>
      </c>
      <c r="AP206" s="5">
        <f t="shared" si="311"/>
        <v>2.4205805539091152E-4</v>
      </c>
      <c r="AQ206" s="5">
        <f t="shared" si="312"/>
        <v>3.3739350608487281E-5</v>
      </c>
      <c r="AR206" s="5">
        <f t="shared" si="313"/>
        <v>5.6482683778321554E-5</v>
      </c>
      <c r="AS206" s="5">
        <f t="shared" si="314"/>
        <v>8.5596752013179266E-5</v>
      </c>
      <c r="AT206" s="5">
        <f t="shared" si="315"/>
        <v>6.4858851112327895E-5</v>
      </c>
      <c r="AU206" s="5">
        <f t="shared" si="316"/>
        <v>3.2763475004779126E-5</v>
      </c>
      <c r="AV206" s="5">
        <f t="shared" si="317"/>
        <v>1.2412862037862502E-5</v>
      </c>
      <c r="AW206" s="5">
        <f t="shared" si="318"/>
        <v>8.829996208483711E-8</v>
      </c>
      <c r="AX206" s="5">
        <f t="shared" si="319"/>
        <v>2.1165571012731121E-3</v>
      </c>
      <c r="AY206" s="5">
        <f t="shared" si="320"/>
        <v>1.1800683436444448E-3</v>
      </c>
      <c r="AZ206" s="5">
        <f t="shared" si="321"/>
        <v>3.2896851562240297E-4</v>
      </c>
      <c r="BA206" s="5">
        <f t="shared" si="322"/>
        <v>6.1137862539151398E-5</v>
      </c>
      <c r="BB206" s="5">
        <f t="shared" si="323"/>
        <v>8.5217233375302862E-6</v>
      </c>
      <c r="BC206" s="5">
        <f t="shared" si="324"/>
        <v>9.5024282008425376E-7</v>
      </c>
      <c r="BD206" s="5">
        <f t="shared" si="325"/>
        <v>5.248573028558559E-6</v>
      </c>
      <c r="BE206" s="5">
        <f t="shared" si="326"/>
        <v>7.9539563968279004E-6</v>
      </c>
      <c r="BF206" s="5">
        <f t="shared" si="327"/>
        <v>6.0269164607598485E-6</v>
      </c>
      <c r="BG206" s="5">
        <f t="shared" si="328"/>
        <v>3.0444993001188843E-6</v>
      </c>
      <c r="BH206" s="5">
        <f t="shared" si="329"/>
        <v>1.1534475442923006E-6</v>
      </c>
      <c r="BI206" s="5">
        <f t="shared" si="330"/>
        <v>3.4959869752822345E-7</v>
      </c>
      <c r="BJ206" s="8">
        <f t="shared" si="331"/>
        <v>0.60716095808548221</v>
      </c>
      <c r="BK206" s="8">
        <f t="shared" si="332"/>
        <v>0.25796475586234074</v>
      </c>
      <c r="BL206" s="8">
        <f t="shared" si="333"/>
        <v>0.1314363609502133</v>
      </c>
      <c r="BM206" s="8">
        <f t="shared" si="334"/>
        <v>0.34208808821170961</v>
      </c>
      <c r="BN206" s="8">
        <f t="shared" si="335"/>
        <v>0.65692805731231962</v>
      </c>
    </row>
    <row r="207" spans="1:66" x14ac:dyDescent="0.25">
      <c r="A207" t="s">
        <v>37</v>
      </c>
      <c r="B207" t="s">
        <v>228</v>
      </c>
      <c r="C207" t="s">
        <v>231</v>
      </c>
      <c r="D207" s="11">
        <v>44473</v>
      </c>
      <c r="E207">
        <f>VLOOKUP(A207,home!$A$2:$E$405,3,FALSE)</f>
        <v>1.58536585365854</v>
      </c>
      <c r="F207">
        <f>VLOOKUP(B207,home!$B$2:$E$405,3,FALSE)</f>
        <v>0.89</v>
      </c>
      <c r="G207">
        <f>VLOOKUP(C207,away!$B$2:$E$405,4,FALSE)</f>
        <v>0.73</v>
      </c>
      <c r="H207">
        <f>VLOOKUP(A207,away!$A$2:$E$405,3,FALSE)</f>
        <v>1.27642276422764</v>
      </c>
      <c r="I207">
        <f>VLOOKUP(C207,away!$B$2:$E$405,3,FALSE)</f>
        <v>0.97</v>
      </c>
      <c r="J207">
        <f>VLOOKUP(B207,home!$B$2:$E$405,4,FALSE)</f>
        <v>1.44</v>
      </c>
      <c r="K207" s="3">
        <f t="shared" si="280"/>
        <v>1.0300121951219534</v>
      </c>
      <c r="L207" s="3">
        <f t="shared" si="281"/>
        <v>1.7829073170731673</v>
      </c>
      <c r="M207" s="5">
        <f t="shared" si="282"/>
        <v>6.0029479513538007E-2</v>
      </c>
      <c r="N207" s="5">
        <f t="shared" si="283"/>
        <v>6.1831095965767614E-2</v>
      </c>
      <c r="O207" s="5">
        <f t="shared" si="284"/>
        <v>0.10702699826478071</v>
      </c>
      <c r="P207" s="5">
        <f t="shared" si="285"/>
        <v>0.11023911342002027</v>
      </c>
      <c r="Q207" s="5">
        <f t="shared" si="286"/>
        <v>3.1843391441248224E-2</v>
      </c>
      <c r="R207" s="5">
        <f t="shared" si="287"/>
        <v>9.5409609165327397E-2</v>
      </c>
      <c r="S207" s="5">
        <f t="shared" si="288"/>
        <v>5.0611225626616484E-2</v>
      </c>
      <c r="T207" s="5">
        <f t="shared" si="289"/>
        <v>5.6773815601026525E-2</v>
      </c>
      <c r="U207" s="5">
        <f t="shared" si="290"/>
        <v>9.8273060972106502E-2</v>
      </c>
      <c r="V207" s="5">
        <f t="shared" si="291"/>
        <v>1.0327030962106146E-2</v>
      </c>
      <c r="W207" s="5">
        <f t="shared" si="292"/>
        <v>1.0933027172842573E-2</v>
      </c>
      <c r="X207" s="5">
        <f t="shared" si="293"/>
        <v>1.9492574144220787E-2</v>
      </c>
      <c r="Y207" s="5">
        <f t="shared" si="294"/>
        <v>1.7376726535161244E-2</v>
      </c>
      <c r="Z207" s="5">
        <f t="shared" si="295"/>
        <v>5.6702163433317763E-2</v>
      </c>
      <c r="AA207" s="5">
        <f t="shared" si="296"/>
        <v>5.8403919826115383E-2</v>
      </c>
      <c r="AB207" s="5">
        <f t="shared" si="297"/>
        <v>3.0078374831911836E-2</v>
      </c>
      <c r="AC207" s="5">
        <f t="shared" si="298"/>
        <v>1.1852954860150583E-3</v>
      </c>
      <c r="AD207" s="5">
        <f t="shared" si="299"/>
        <v>2.8152878294068848E-3</v>
      </c>
      <c r="AE207" s="5">
        <f t="shared" si="300"/>
        <v>5.0193972707165699E-3</v>
      </c>
      <c r="AF207" s="5">
        <f t="shared" si="301"/>
        <v>4.4745600606288308E-3</v>
      </c>
      <c r="AG207" s="5">
        <f t="shared" si="302"/>
        <v>2.659241957592832E-3</v>
      </c>
      <c r="AH207" s="5">
        <f t="shared" si="303"/>
        <v>2.527367551978521E-2</v>
      </c>
      <c r="AI207" s="5">
        <f t="shared" si="304"/>
        <v>2.6032194000933939E-2</v>
      </c>
      <c r="AJ207" s="5">
        <f t="shared" si="305"/>
        <v>1.3406738643371253E-2</v>
      </c>
      <c r="AK207" s="5">
        <f t="shared" si="306"/>
        <v>4.6030347664950504E-3</v>
      </c>
      <c r="AL207" s="5">
        <f t="shared" si="307"/>
        <v>8.7067837054681751E-5</v>
      </c>
      <c r="AM207" s="5">
        <f t="shared" si="308"/>
        <v>5.7995615941350113E-4</v>
      </c>
      <c r="AN207" s="5">
        <f t="shared" si="309"/>
        <v>1.0340080801999835E-3</v>
      </c>
      <c r="AO207" s="5">
        <f t="shared" si="310"/>
        <v>9.2177028605066474E-4</v>
      </c>
      <c r="AP207" s="5">
        <f t="shared" si="311"/>
        <v>5.4781032922011875E-4</v>
      </c>
      <c r="AQ207" s="5">
        <f t="shared" si="312"/>
        <v>2.4417376108370266E-4</v>
      </c>
      <c r="AR207" s="5">
        <f t="shared" si="313"/>
        <v>9.012124202711606E-3</v>
      </c>
      <c r="AS207" s="5">
        <f t="shared" si="314"/>
        <v>9.2825978327466634E-3</v>
      </c>
      <c r="AT207" s="5">
        <f t="shared" si="315"/>
        <v>4.7805944850708385E-3</v>
      </c>
      <c r="AU207" s="5">
        <f t="shared" si="316"/>
        <v>1.6413568731852403E-3</v>
      </c>
      <c r="AV207" s="5">
        <f t="shared" si="317"/>
        <v>4.2265439898200863E-4</v>
      </c>
      <c r="AW207" s="5">
        <f t="shared" si="318"/>
        <v>4.441466482657383E-6</v>
      </c>
      <c r="AX207" s="5">
        <f t="shared" si="319"/>
        <v>9.9560319471999597E-5</v>
      </c>
      <c r="AY207" s="5">
        <f t="shared" si="320"/>
        <v>1.775068220767702E-4</v>
      </c>
      <c r="AZ207" s="5">
        <f t="shared" si="321"/>
        <v>1.5823910595553928E-4</v>
      </c>
      <c r="BA207" s="5">
        <f t="shared" si="322"/>
        <v>9.4041886618415705E-5</v>
      </c>
      <c r="BB207" s="5">
        <f t="shared" si="323"/>
        <v>4.1916991940834637E-5</v>
      </c>
      <c r="BC207" s="5">
        <f t="shared" si="324"/>
        <v>1.494682232820221E-5</v>
      </c>
      <c r="BD207" s="5">
        <f t="shared" si="325"/>
        <v>2.6779636972311159E-3</v>
      </c>
      <c r="BE207" s="5">
        <f t="shared" si="326"/>
        <v>2.7583352662419237E-3</v>
      </c>
      <c r="BF207" s="5">
        <f t="shared" si="327"/>
        <v>1.4205594812320705E-3</v>
      </c>
      <c r="BG207" s="5">
        <f t="shared" si="328"/>
        <v>4.8773119652171631E-4</v>
      </c>
      <c r="BH207" s="5">
        <f t="shared" si="329"/>
        <v>1.2559227008969743E-4</v>
      </c>
      <c r="BI207" s="5">
        <f t="shared" si="330"/>
        <v>2.5872313961087707E-5</v>
      </c>
      <c r="BJ207" s="8">
        <f t="shared" si="331"/>
        <v>0.21713304854297177</v>
      </c>
      <c r="BK207" s="8">
        <f t="shared" si="332"/>
        <v>0.23265671966742743</v>
      </c>
      <c r="BL207" s="8">
        <f t="shared" si="333"/>
        <v>0.49114298800880113</v>
      </c>
      <c r="BM207" s="8">
        <f t="shared" si="334"/>
        <v>0.53108216652624196</v>
      </c>
      <c r="BN207" s="8">
        <f t="shared" si="335"/>
        <v>0.46637968777068217</v>
      </c>
    </row>
    <row r="208" spans="1:66" x14ac:dyDescent="0.25">
      <c r="A208" t="s">
        <v>37</v>
      </c>
      <c r="B208" t="s">
        <v>230</v>
      </c>
      <c r="C208" t="s">
        <v>229</v>
      </c>
      <c r="D208" s="11">
        <v>44473</v>
      </c>
      <c r="E208">
        <f>VLOOKUP(A208,home!$A$2:$E$405,3,FALSE)</f>
        <v>1.58536585365854</v>
      </c>
      <c r="F208">
        <f>VLOOKUP(B208,home!$B$2:$E$405,3,FALSE)</f>
        <v>1.26</v>
      </c>
      <c r="G208">
        <f>VLOOKUP(C208,away!$B$2:$E$405,4,FALSE)</f>
        <v>1</v>
      </c>
      <c r="H208">
        <f>VLOOKUP(A208,away!$A$2:$E$405,3,FALSE)</f>
        <v>1.27642276422764</v>
      </c>
      <c r="I208">
        <f>VLOOKUP(C208,away!$B$2:$E$405,3,FALSE)</f>
        <v>0.47</v>
      </c>
      <c r="J208">
        <f>VLOOKUP(B208,home!$B$2:$E$405,4,FALSE)</f>
        <v>0.91</v>
      </c>
      <c r="K208" s="3">
        <f t="shared" si="280"/>
        <v>1.9975609756097603</v>
      </c>
      <c r="L208" s="3">
        <f t="shared" si="281"/>
        <v>0.54592601626016168</v>
      </c>
      <c r="M208" s="5">
        <f t="shared" si="282"/>
        <v>7.8591872211680444E-2</v>
      </c>
      <c r="N208" s="5">
        <f t="shared" si="283"/>
        <v>0.15699205693016197</v>
      </c>
      <c r="O208" s="5">
        <f t="shared" si="284"/>
        <v>4.2905347706950397E-2</v>
      </c>
      <c r="P208" s="5">
        <f t="shared" si="285"/>
        <v>8.570604822437182E-2</v>
      </c>
      <c r="Q208" s="5">
        <f t="shared" si="286"/>
        <v>0.15680060320219874</v>
      </c>
      <c r="R208" s="5">
        <f t="shared" si="287"/>
        <v>1.1711572774956247E-2</v>
      </c>
      <c r="S208" s="5">
        <f t="shared" si="288"/>
        <v>2.3366050761756279E-2</v>
      </c>
      <c r="T208" s="5">
        <f t="shared" si="289"/>
        <v>8.560152865336669E-2</v>
      </c>
      <c r="U208" s="5">
        <f t="shared" si="290"/>
        <v>2.3394580738266304E-2</v>
      </c>
      <c r="V208" s="5">
        <f t="shared" si="291"/>
        <v>2.8312397213096341E-3</v>
      </c>
      <c r="W208" s="5">
        <f t="shared" si="292"/>
        <v>0.10440625530292767</v>
      </c>
      <c r="X208" s="5">
        <f t="shared" si="293"/>
        <v>5.6998091030168674E-2</v>
      </c>
      <c r="Y208" s="5">
        <f t="shared" si="294"/>
        <v>1.5558370385267018E-2</v>
      </c>
      <c r="Z208" s="5">
        <f t="shared" si="295"/>
        <v>2.1312174230576106E-3</v>
      </c>
      <c r="AA208" s="5">
        <f t="shared" si="296"/>
        <v>4.2572367548394793E-3</v>
      </c>
      <c r="AB208" s="5">
        <f t="shared" si="297"/>
        <v>4.2520450026994408E-3</v>
      </c>
      <c r="AC208" s="5">
        <f t="shared" si="298"/>
        <v>1.9297031078143159E-4</v>
      </c>
      <c r="AD208" s="5">
        <f t="shared" si="299"/>
        <v>5.2139465300669471E-2</v>
      </c>
      <c r="AE208" s="5">
        <f t="shared" si="300"/>
        <v>2.8464290581529415E-2</v>
      </c>
      <c r="AF208" s="5">
        <f t="shared" si="301"/>
        <v>7.7696983814229967E-3</v>
      </c>
      <c r="AG208" s="5">
        <f t="shared" si="302"/>
        <v>1.4138934949710945E-3</v>
      </c>
      <c r="AH208" s="5">
        <f t="shared" si="303"/>
        <v>2.9087175938852217E-4</v>
      </c>
      <c r="AI208" s="5">
        <f t="shared" si="304"/>
        <v>5.810340754614637E-4</v>
      </c>
      <c r="AJ208" s="5">
        <f t="shared" si="305"/>
        <v>5.8032549732065842E-4</v>
      </c>
      <c r="AK208" s="5">
        <f t="shared" si="306"/>
        <v>3.864118555330246E-4</v>
      </c>
      <c r="AL208" s="5">
        <f t="shared" si="307"/>
        <v>8.4175232355629779E-6</v>
      </c>
      <c r="AM208" s="5">
        <f t="shared" si="308"/>
        <v>2.0830352234755323E-2</v>
      </c>
      <c r="AN208" s="5">
        <f t="shared" si="309"/>
        <v>1.1371831212815927E-2</v>
      </c>
      <c r="AO208" s="5">
        <f t="shared" si="310"/>
        <v>3.1040892557977805E-3</v>
      </c>
      <c r="AP208" s="5">
        <f t="shared" si="311"/>
        <v>5.6486769384455086E-4</v>
      </c>
      <c r="AQ208" s="5">
        <f t="shared" si="312"/>
        <v>7.7093992453655067E-5</v>
      </c>
      <c r="AR208" s="5">
        <f t="shared" si="313"/>
        <v>3.1758892169112049E-5</v>
      </c>
      <c r="AS208" s="5">
        <f t="shared" si="314"/>
        <v>6.3440323625616623E-5</v>
      </c>
      <c r="AT208" s="5">
        <f t="shared" si="315"/>
        <v>6.3362957377292861E-5</v>
      </c>
      <c r="AU208" s="5">
        <f t="shared" si="316"/>
        <v>4.2190456985368262E-5</v>
      </c>
      <c r="AV208" s="5">
        <f t="shared" si="317"/>
        <v>2.1069502604278462E-5</v>
      </c>
      <c r="AW208" s="5">
        <f t="shared" si="318"/>
        <v>2.5498560264384776E-7</v>
      </c>
      <c r="AX208" s="5">
        <f t="shared" si="319"/>
        <v>6.9349831220587906E-3</v>
      </c>
      <c r="AY208" s="5">
        <f t="shared" si="320"/>
        <v>3.7859877086570131E-3</v>
      </c>
      <c r="AZ208" s="5">
        <f t="shared" si="321"/>
        <v>1.0334345936985304E-3</v>
      </c>
      <c r="BA208" s="5">
        <f t="shared" si="322"/>
        <v>1.880596102677592E-4</v>
      </c>
      <c r="BB208" s="5">
        <f t="shared" si="323"/>
        <v>2.5666658463229089E-5</v>
      </c>
      <c r="BC208" s="5">
        <f t="shared" si="324"/>
        <v>2.8024193211081646E-6</v>
      </c>
      <c r="BD208" s="5">
        <f t="shared" si="325"/>
        <v>2.8896675804532301E-6</v>
      </c>
      <c r="BE208" s="5">
        <f t="shared" si="326"/>
        <v>5.7722871911980486E-6</v>
      </c>
      <c r="BF208" s="5">
        <f t="shared" si="327"/>
        <v>5.7652478165746501E-6</v>
      </c>
      <c r="BG208" s="5">
        <f t="shared" si="328"/>
        <v>3.8388113510362994E-6</v>
      </c>
      <c r="BH208" s="5">
        <f t="shared" si="329"/>
        <v>1.9170649368894732E-6</v>
      </c>
      <c r="BI208" s="5">
        <f t="shared" si="330"/>
        <v>7.6589082112804025E-7</v>
      </c>
      <c r="BJ208" s="8">
        <f t="shared" si="331"/>
        <v>0.71406342176481774</v>
      </c>
      <c r="BK208" s="8">
        <f t="shared" si="332"/>
        <v>0.1944825864617922</v>
      </c>
      <c r="BL208" s="8">
        <f t="shared" si="333"/>
        <v>8.8602197267874494E-2</v>
      </c>
      <c r="BM208" s="8">
        <f t="shared" si="334"/>
        <v>0.46278618914416775</v>
      </c>
      <c r="BN208" s="8">
        <f t="shared" si="335"/>
        <v>0.53270750105031961</v>
      </c>
    </row>
    <row r="209" spans="1:66" x14ac:dyDescent="0.25">
      <c r="A209" t="s">
        <v>337</v>
      </c>
      <c r="B209" t="s">
        <v>368</v>
      </c>
      <c r="C209" t="s">
        <v>373</v>
      </c>
      <c r="D209" s="11">
        <v>44473</v>
      </c>
      <c r="E209">
        <f>VLOOKUP(A209,home!$A$2:$E$405,3,FALSE)</f>
        <v>1.3294117647058801</v>
      </c>
      <c r="F209">
        <f>VLOOKUP(B209,home!$B$2:$E$405,3,FALSE)</f>
        <v>1.34</v>
      </c>
      <c r="G209">
        <f>VLOOKUP(C209,away!$B$2:$E$405,4,FALSE)</f>
        <v>0.75</v>
      </c>
      <c r="H209">
        <f>VLOOKUP(A209,away!$A$2:$E$405,3,FALSE)</f>
        <v>1.0823529411764701</v>
      </c>
      <c r="I209">
        <f>VLOOKUP(C209,away!$B$2:$E$405,3,FALSE)</f>
        <v>0.42</v>
      </c>
      <c r="J209">
        <f>VLOOKUP(B209,home!$B$2:$E$405,4,FALSE)</f>
        <v>0.62</v>
      </c>
      <c r="K209" s="3">
        <f t="shared" si="280"/>
        <v>1.3360588235294095</v>
      </c>
      <c r="L209" s="3">
        <f t="shared" si="281"/>
        <v>0.28184470588235278</v>
      </c>
      <c r="M209" s="5">
        <f t="shared" si="282"/>
        <v>0.19831402309085791</v>
      </c>
      <c r="N209" s="5">
        <f t="shared" si="283"/>
        <v>0.2649592003801558</v>
      </c>
      <c r="O209" s="5">
        <f t="shared" si="284"/>
        <v>5.5893757510388969E-2</v>
      </c>
      <c r="P209" s="5">
        <f t="shared" si="285"/>
        <v>7.4677347901968394E-2</v>
      </c>
      <c r="Q209" s="5">
        <f t="shared" si="286"/>
        <v>0.17700053877160205</v>
      </c>
      <c r="R209" s="5">
        <f t="shared" si="287"/>
        <v>7.8766798230875627E-3</v>
      </c>
      <c r="S209" s="5">
        <f t="shared" si="288"/>
        <v>7.0301461827495743E-3</v>
      </c>
      <c r="T209" s="5">
        <f t="shared" si="289"/>
        <v>4.9886664791100162E-2</v>
      </c>
      <c r="U209" s="5">
        <f t="shared" si="290"/>
        <v>1.0523707577752209E-2</v>
      </c>
      <c r="V209" s="5">
        <f t="shared" si="291"/>
        <v>2.9414218033742631E-4</v>
      </c>
      <c r="W209" s="5">
        <f t="shared" si="292"/>
        <v>7.8827710531752734E-2</v>
      </c>
      <c r="X209" s="5">
        <f t="shared" si="293"/>
        <v>2.2217172890201094E-2</v>
      </c>
      <c r="Y209" s="5">
        <f t="shared" si="294"/>
        <v>3.1308962793880546E-3</v>
      </c>
      <c r="Z209" s="5">
        <f t="shared" si="295"/>
        <v>7.4000016935585897E-4</v>
      </c>
      <c r="AA209" s="5">
        <f t="shared" si="296"/>
        <v>9.8868375568115282E-4</v>
      </c>
      <c r="AB209" s="5">
        <f t="shared" si="297"/>
        <v>6.6046982772899961E-4</v>
      </c>
      <c r="AC209" s="5">
        <f t="shared" si="298"/>
        <v>6.9226565497456885E-6</v>
      </c>
      <c r="AD209" s="5">
        <f t="shared" si="299"/>
        <v>2.6329614548642619E-2</v>
      </c>
      <c r="AE209" s="5">
        <f t="shared" si="300"/>
        <v>7.420862468457896E-3</v>
      </c>
      <c r="AF209" s="5">
        <f t="shared" si="301"/>
        <v>1.045765399907953E-3</v>
      </c>
      <c r="AG209" s="5">
        <f t="shared" si="302"/>
        <v>9.8247813852999353E-5</v>
      </c>
      <c r="AH209" s="5">
        <f t="shared" si="303"/>
        <v>5.2141282521248334E-5</v>
      </c>
      <c r="AI209" s="5">
        <f t="shared" si="304"/>
        <v>6.9663820582653626E-5</v>
      </c>
      <c r="AJ209" s="5">
        <f t="shared" si="305"/>
        <v>4.6537481085112033E-5</v>
      </c>
      <c r="AK209" s="5">
        <f t="shared" si="306"/>
        <v>2.0725604076198973E-5</v>
      </c>
      <c r="AL209" s="5">
        <f t="shared" si="307"/>
        <v>1.0427212831728998E-7</v>
      </c>
      <c r="AM209" s="5">
        <f t="shared" si="308"/>
        <v>7.0355827675684501E-3</v>
      </c>
      <c r="AN209" s="5">
        <f t="shared" si="309"/>
        <v>1.9829417558362796E-3</v>
      </c>
      <c r="AO209" s="5">
        <f t="shared" si="310"/>
        <v>2.7944081797775616E-4</v>
      </c>
      <c r="AP209" s="5">
        <f t="shared" si="311"/>
        <v>2.6252971718154924E-5</v>
      </c>
      <c r="AQ209" s="5">
        <f t="shared" si="312"/>
        <v>1.8498152731102753E-6</v>
      </c>
      <c r="AR209" s="5">
        <f t="shared" si="313"/>
        <v>2.9391488873059813E-6</v>
      </c>
      <c r="AS209" s="5">
        <f t="shared" si="314"/>
        <v>3.9268758045518025E-6</v>
      </c>
      <c r="AT209" s="5">
        <f t="shared" si="315"/>
        <v>2.6232685337877928E-6</v>
      </c>
      <c r="AU209" s="5">
        <f t="shared" si="316"/>
        <v>1.168280357018079E-6</v>
      </c>
      <c r="AV209" s="5">
        <f t="shared" si="317"/>
        <v>3.9022281983752354E-7</v>
      </c>
      <c r="AW209" s="5">
        <f t="shared" si="318"/>
        <v>1.0906896661313729E-9</v>
      </c>
      <c r="AX209" s="5">
        <f t="shared" si="319"/>
        <v>1.5666587392135472E-3</v>
      </c>
      <c r="AY209" s="5">
        <f t="shared" si="320"/>
        <v>4.4155447157165985E-4</v>
      </c>
      <c r="AZ209" s="5">
        <f t="shared" si="321"/>
        <v>6.2224895085576085E-5</v>
      </c>
      <c r="BA209" s="5">
        <f t="shared" si="322"/>
        <v>5.8459190846514839E-6</v>
      </c>
      <c r="BB209" s="5">
        <f t="shared" si="323"/>
        <v>4.1191033625640766E-7</v>
      </c>
      <c r="BC209" s="5">
        <f t="shared" si="324"/>
        <v>2.3218949514417662E-8</v>
      </c>
      <c r="BD209" s="5">
        <f t="shared" si="325"/>
        <v>1.38063925614533E-7</v>
      </c>
      <c r="BE209" s="5">
        <f t="shared" si="326"/>
        <v>1.8446152602840488E-7</v>
      </c>
      <c r="BF209" s="5">
        <f t="shared" si="327"/>
        <v>1.232257247259751E-7</v>
      </c>
      <c r="BG209" s="5">
        <f t="shared" si="328"/>
        <v>5.487893893531504E-8</v>
      </c>
      <c r="BH209" s="5">
        <f t="shared" si="329"/>
        <v>1.8330372647614841E-8</v>
      </c>
      <c r="BI209" s="5">
        <f t="shared" si="330"/>
        <v>4.8980912228855857E-9</v>
      </c>
      <c r="BJ209" s="8">
        <f t="shared" si="331"/>
        <v>0.64231946115767624</v>
      </c>
      <c r="BK209" s="8">
        <f t="shared" si="332"/>
        <v>0.28076424075616302</v>
      </c>
      <c r="BL209" s="8">
        <f t="shared" si="333"/>
        <v>7.6143938337885783E-2</v>
      </c>
      <c r="BM209" s="8">
        <f t="shared" si="334"/>
        <v>0.22080453956213825</v>
      </c>
      <c r="BN209" s="8">
        <f t="shared" si="335"/>
        <v>0.77872154747806066</v>
      </c>
    </row>
    <row r="210" spans="1:66" x14ac:dyDescent="0.25">
      <c r="A210" t="s">
        <v>337</v>
      </c>
      <c r="B210" t="s">
        <v>382</v>
      </c>
      <c r="C210" t="s">
        <v>367</v>
      </c>
      <c r="D210" s="11">
        <v>44473</v>
      </c>
      <c r="E210">
        <f>VLOOKUP(A210,home!$A$2:$E$405,3,FALSE)</f>
        <v>1.3294117647058801</v>
      </c>
      <c r="F210">
        <f>VLOOKUP(B210,home!$B$2:$E$405,3,FALSE)</f>
        <v>0.92</v>
      </c>
      <c r="G210">
        <f>VLOOKUP(C210,away!$B$2:$E$405,4,FALSE)</f>
        <v>1.41</v>
      </c>
      <c r="H210">
        <f>VLOOKUP(A210,away!$A$2:$E$405,3,FALSE)</f>
        <v>1.0823529411764701</v>
      </c>
      <c r="I210">
        <f>VLOOKUP(C210,away!$B$2:$E$405,3,FALSE)</f>
        <v>0.75</v>
      </c>
      <c r="J210">
        <f>VLOOKUP(B210,home!$B$2:$E$405,4,FALSE)</f>
        <v>0.51</v>
      </c>
      <c r="K210" s="3">
        <f t="shared" si="280"/>
        <v>1.7245129411764677</v>
      </c>
      <c r="L210" s="3">
        <f t="shared" si="281"/>
        <v>0.41399999999999976</v>
      </c>
      <c r="M210" s="5">
        <f t="shared" si="282"/>
        <v>0.11782993284639506</v>
      </c>
      <c r="N210" s="5">
        <f t="shared" si="283"/>
        <v>0.20319924405156245</v>
      </c>
      <c r="O210" s="5">
        <f t="shared" si="284"/>
        <v>4.8781592198407532E-2</v>
      </c>
      <c r="P210" s="5">
        <f t="shared" si="285"/>
        <v>8.4124487037346804E-2</v>
      </c>
      <c r="Q210" s="5">
        <f t="shared" si="286"/>
        <v>0.17520986300209743</v>
      </c>
      <c r="R210" s="5">
        <f t="shared" si="287"/>
        <v>1.0097789585070351E-2</v>
      </c>
      <c r="S210" s="5">
        <f t="shared" si="288"/>
        <v>1.5015134839553726E-2</v>
      </c>
      <c r="T210" s="5">
        <f t="shared" si="289"/>
        <v>7.2536883282868295E-2</v>
      </c>
      <c r="U210" s="5">
        <f t="shared" si="290"/>
        <v>1.7413768816730773E-2</v>
      </c>
      <c r="V210" s="5">
        <f t="shared" si="291"/>
        <v>1.1911145398387213E-3</v>
      </c>
      <c r="W210" s="5">
        <f t="shared" si="292"/>
        <v>0.10071722538962431</v>
      </c>
      <c r="X210" s="5">
        <f t="shared" si="293"/>
        <v>4.169693131130444E-2</v>
      </c>
      <c r="Y210" s="5">
        <f t="shared" si="294"/>
        <v>8.631264781440013E-3</v>
      </c>
      <c r="Z210" s="5">
        <f t="shared" si="295"/>
        <v>1.3934949627397079E-3</v>
      </c>
      <c r="AA210" s="5">
        <f t="shared" si="296"/>
        <v>2.4031000967088463E-3</v>
      </c>
      <c r="AB210" s="5">
        <f t="shared" si="297"/>
        <v>2.0720886078584135E-3</v>
      </c>
      <c r="AC210" s="5">
        <f t="shared" si="298"/>
        <v>5.314964184296156E-5</v>
      </c>
      <c r="AD210" s="5">
        <f t="shared" si="299"/>
        <v>4.3422039645948547E-2</v>
      </c>
      <c r="AE210" s="5">
        <f t="shared" si="300"/>
        <v>1.7976724413422691E-2</v>
      </c>
      <c r="AF210" s="5">
        <f t="shared" si="301"/>
        <v>3.721181953578494E-3</v>
      </c>
      <c r="AG210" s="5">
        <f t="shared" si="302"/>
        <v>5.1352310959383194E-4</v>
      </c>
      <c r="AH210" s="5">
        <f t="shared" si="303"/>
        <v>1.4422672864355962E-4</v>
      </c>
      <c r="AI210" s="5">
        <f t="shared" si="304"/>
        <v>2.4872086000936533E-4</v>
      </c>
      <c r="AJ210" s="5">
        <f t="shared" si="305"/>
        <v>2.1446117091334559E-4</v>
      </c>
      <c r="AK210" s="5">
        <f t="shared" si="306"/>
        <v>1.2328035487330755E-4</v>
      </c>
      <c r="AL210" s="5">
        <f t="shared" si="307"/>
        <v>1.5178439801324687E-6</v>
      </c>
      <c r="AM210" s="5">
        <f t="shared" si="308"/>
        <v>1.4976373860343183E-2</v>
      </c>
      <c r="AN210" s="5">
        <f t="shared" si="309"/>
        <v>6.2002187781820747E-3</v>
      </c>
      <c r="AO210" s="5">
        <f t="shared" si="310"/>
        <v>1.2834452870836884E-3</v>
      </c>
      <c r="AP210" s="5">
        <f t="shared" si="311"/>
        <v>1.7711544961754894E-4</v>
      </c>
      <c r="AQ210" s="5">
        <f t="shared" si="312"/>
        <v>1.8331449035416297E-5</v>
      </c>
      <c r="AR210" s="5">
        <f t="shared" si="313"/>
        <v>1.1941973131686731E-5</v>
      </c>
      <c r="AS210" s="5">
        <f t="shared" si="314"/>
        <v>2.0594087208775438E-5</v>
      </c>
      <c r="AT210" s="5">
        <f t="shared" si="315"/>
        <v>1.7757384951625006E-5</v>
      </c>
      <c r="AU210" s="5">
        <f t="shared" si="316"/>
        <v>1.020761338350986E-5</v>
      </c>
      <c r="AV210" s="5">
        <f t="shared" si="317"/>
        <v>4.400790344597215E-6</v>
      </c>
      <c r="AW210" s="5">
        <f t="shared" si="318"/>
        <v>3.0101728243890299E-8</v>
      </c>
      <c r="AX210" s="5">
        <f t="shared" si="319"/>
        <v>4.3044917556764734E-3</v>
      </c>
      <c r="AY210" s="5">
        <f t="shared" si="320"/>
        <v>1.7820595868500589E-3</v>
      </c>
      <c r="AZ210" s="5">
        <f t="shared" si="321"/>
        <v>3.6888633447796189E-4</v>
      </c>
      <c r="BA210" s="5">
        <f t="shared" si="322"/>
        <v>5.0906314157958725E-5</v>
      </c>
      <c r="BB210" s="5">
        <f t="shared" si="323"/>
        <v>5.268803515348723E-6</v>
      </c>
      <c r="BC210" s="5">
        <f t="shared" si="324"/>
        <v>4.3625693107087405E-7</v>
      </c>
      <c r="BD210" s="5">
        <f t="shared" si="325"/>
        <v>8.2399614608638419E-7</v>
      </c>
      <c r="BE210" s="5">
        <f t="shared" si="326"/>
        <v>1.4209920174055049E-6</v>
      </c>
      <c r="BF210" s="5">
        <f t="shared" si="327"/>
        <v>1.2252595616621251E-6</v>
      </c>
      <c r="BG210" s="5">
        <f t="shared" si="328"/>
        <v>7.0432532346218007E-7</v>
      </c>
      <c r="BH210" s="5">
        <f t="shared" si="329"/>
        <v>3.0365453377720771E-7</v>
      </c>
      <c r="BI210" s="5">
        <f t="shared" si="330"/>
        <v>1.047312346291403E-7</v>
      </c>
      <c r="BJ210" s="8">
        <f t="shared" si="331"/>
        <v>0.69679241481731147</v>
      </c>
      <c r="BK210" s="8">
        <f t="shared" si="332"/>
        <v>0.21999739633580748</v>
      </c>
      <c r="BL210" s="8">
        <f t="shared" si="333"/>
        <v>8.1568513227052705E-2</v>
      </c>
      <c r="BM210" s="8">
        <f t="shared" si="334"/>
        <v>0.3587268811369097</v>
      </c>
      <c r="BN210" s="8">
        <f t="shared" si="335"/>
        <v>0.63924290872087963</v>
      </c>
    </row>
    <row r="211" spans="1:66" x14ac:dyDescent="0.25">
      <c r="A211" t="s">
        <v>337</v>
      </c>
      <c r="B211" t="s">
        <v>383</v>
      </c>
      <c r="C211" t="s">
        <v>374</v>
      </c>
      <c r="D211" s="11">
        <v>44473</v>
      </c>
      <c r="E211">
        <f>VLOOKUP(A211,home!$A$2:$E$405,3,FALSE)</f>
        <v>1.3294117647058801</v>
      </c>
      <c r="F211">
        <f>VLOOKUP(B211,home!$B$2:$E$405,3,FALSE)</f>
        <v>0.47</v>
      </c>
      <c r="G211">
        <f>VLOOKUP(C211,away!$B$2:$E$405,4,FALSE)</f>
        <v>1.5</v>
      </c>
      <c r="H211">
        <f>VLOOKUP(A211,away!$A$2:$E$405,3,FALSE)</f>
        <v>1.0823529411764701</v>
      </c>
      <c r="I211">
        <f>VLOOKUP(C211,away!$B$2:$E$405,3,FALSE)</f>
        <v>0.75</v>
      </c>
      <c r="J211">
        <f>VLOOKUP(B211,home!$B$2:$E$405,4,FALSE)</f>
        <v>1.62</v>
      </c>
      <c r="K211" s="3">
        <f t="shared" si="280"/>
        <v>0.93723529411764539</v>
      </c>
      <c r="L211" s="3">
        <f t="shared" si="281"/>
        <v>1.3150588235294112</v>
      </c>
      <c r="M211" s="5">
        <f t="shared" si="282"/>
        <v>0.10515770348561909</v>
      </c>
      <c r="N211" s="5">
        <f t="shared" si="283"/>
        <v>9.8557511155080324E-2</v>
      </c>
      <c r="O211" s="5">
        <f t="shared" si="284"/>
        <v>0.13828856583085289</v>
      </c>
      <c r="P211" s="5">
        <f t="shared" si="285"/>
        <v>0.12960892466958673</v>
      </c>
      <c r="Q211" s="5">
        <f t="shared" si="286"/>
        <v>4.6185788977467418E-2</v>
      </c>
      <c r="R211" s="5">
        <f t="shared" si="287"/>
        <v>9.0928799344545494E-2</v>
      </c>
      <c r="S211" s="5">
        <f t="shared" si="288"/>
        <v>3.9936383158804697E-2</v>
      </c>
      <c r="T211" s="5">
        <f t="shared" si="289"/>
        <v>6.073702931648594E-2</v>
      </c>
      <c r="U211" s="5">
        <f t="shared" si="290"/>
        <v>8.5221679997449437E-2</v>
      </c>
      <c r="V211" s="5">
        <f t="shared" si="291"/>
        <v>5.4691525255611637E-3</v>
      </c>
      <c r="W211" s="5">
        <f t="shared" si="292"/>
        <v>1.4428983838784061E-2</v>
      </c>
      <c r="X211" s="5">
        <f t="shared" si="293"/>
        <v>1.8974962511756253E-2</v>
      </c>
      <c r="Y211" s="5">
        <f t="shared" si="294"/>
        <v>1.2476595938612434E-2</v>
      </c>
      <c r="Z211" s="5">
        <f t="shared" si="295"/>
        <v>3.9858906630326617E-2</v>
      </c>
      <c r="AA211" s="5">
        <f t="shared" si="296"/>
        <v>3.7357174078881929E-2</v>
      </c>
      <c r="AB211" s="5">
        <f t="shared" si="297"/>
        <v>1.7506231017612492E-2</v>
      </c>
      <c r="AC211" s="5">
        <f t="shared" si="298"/>
        <v>4.2130233579896277E-4</v>
      </c>
      <c r="AD211" s="5">
        <f t="shared" si="299"/>
        <v>3.3808382279903819E-3</v>
      </c>
      <c r="AE211" s="5">
        <f t="shared" si="300"/>
        <v>4.4460011426442902E-3</v>
      </c>
      <c r="AF211" s="5">
        <f t="shared" si="301"/>
        <v>2.9233765160281105E-3</v>
      </c>
      <c r="AG211" s="5">
        <f t="shared" si="302"/>
        <v>1.2814706939671449E-3</v>
      </c>
      <c r="AH211" s="5">
        <f t="shared" si="303"/>
        <v>1.3104201715111488E-2</v>
      </c>
      <c r="AI211" s="5">
        <f t="shared" si="304"/>
        <v>1.2281720348639466E-2</v>
      </c>
      <c r="AJ211" s="5">
        <f t="shared" si="305"/>
        <v>5.7554308916138901E-3</v>
      </c>
      <c r="AK211" s="5">
        <f t="shared" si="306"/>
        <v>1.7980643214918425E-3</v>
      </c>
      <c r="AL211" s="5">
        <f t="shared" si="307"/>
        <v>2.0770534499607507E-5</v>
      </c>
      <c r="AM211" s="5">
        <f t="shared" si="308"/>
        <v>6.3372818219494908E-4</v>
      </c>
      <c r="AN211" s="5">
        <f t="shared" si="309"/>
        <v>8.3338983771472194E-4</v>
      </c>
      <c r="AO211" s="5">
        <f t="shared" si="310"/>
        <v>5.4797832976324478E-4</v>
      </c>
      <c r="AP211" s="5">
        <f t="shared" si="311"/>
        <v>2.4020791255268808E-4</v>
      </c>
      <c r="AQ211" s="5">
        <f t="shared" si="312"/>
        <v>7.8971883720998384E-5</v>
      </c>
      <c r="AR211" s="5">
        <f t="shared" si="313"/>
        <v>3.4465592181533193E-3</v>
      </c>
      <c r="AS211" s="5">
        <f t="shared" si="314"/>
        <v>3.2302369425198075E-3</v>
      </c>
      <c r="AT211" s="5">
        <f t="shared" si="315"/>
        <v>1.5137460354461177E-3</v>
      </c>
      <c r="AU211" s="5">
        <f t="shared" si="316"/>
        <v>4.7291207025025399E-4</v>
      </c>
      <c r="AV211" s="5">
        <f t="shared" si="317"/>
        <v>1.1080747081319531E-4</v>
      </c>
      <c r="AW211" s="5">
        <f t="shared" si="318"/>
        <v>7.1111360262690111E-7</v>
      </c>
      <c r="AX211" s="5">
        <f t="shared" si="319"/>
        <v>9.8992069871687297E-5</v>
      </c>
      <c r="AY211" s="5">
        <f t="shared" si="320"/>
        <v>1.3018039494420235E-4</v>
      </c>
      <c r="AZ211" s="5">
        <f t="shared" si="321"/>
        <v>8.5597438510958462E-5</v>
      </c>
      <c r="BA211" s="5">
        <f t="shared" si="322"/>
        <v>3.7521888928450707E-5</v>
      </c>
      <c r="BB211" s="5">
        <f t="shared" si="323"/>
        <v>1.2335872777712401E-5</v>
      </c>
      <c r="BC211" s="5">
        <f t="shared" si="324"/>
        <v>3.24447966845339E-6</v>
      </c>
      <c r="BD211" s="5">
        <f t="shared" si="325"/>
        <v>7.5540468510819142E-4</v>
      </c>
      <c r="BE211" s="5">
        <f t="shared" si="326"/>
        <v>7.0799193222522295E-4</v>
      </c>
      <c r="BF211" s="5">
        <f t="shared" si="327"/>
        <v>3.3177751341601348E-4</v>
      </c>
      <c r="BG211" s="5">
        <f t="shared" si="328"/>
        <v>1.0365119845602615E-4</v>
      </c>
      <c r="BH211" s="5">
        <f t="shared" si="329"/>
        <v>2.4286390367645019E-5</v>
      </c>
      <c r="BI211" s="5">
        <f t="shared" si="330"/>
        <v>4.5524124438551468E-6</v>
      </c>
      <c r="BJ211" s="8">
        <f t="shared" si="331"/>
        <v>0.26609470660946444</v>
      </c>
      <c r="BK211" s="8">
        <f t="shared" si="332"/>
        <v>0.28074441710481451</v>
      </c>
      <c r="BL211" s="8">
        <f t="shared" si="333"/>
        <v>0.41294379341539861</v>
      </c>
      <c r="BM211" s="8">
        <f t="shared" si="334"/>
        <v>0.39078506101551053</v>
      </c>
      <c r="BN211" s="8">
        <f t="shared" si="335"/>
        <v>0.60872729346315191</v>
      </c>
    </row>
    <row r="212" spans="1:66" x14ac:dyDescent="0.25">
      <c r="A212" t="s">
        <v>337</v>
      </c>
      <c r="B212" t="s">
        <v>403</v>
      </c>
      <c r="C212" t="s">
        <v>338</v>
      </c>
      <c r="D212" s="11">
        <v>44473</v>
      </c>
      <c r="E212">
        <f>VLOOKUP(A212,home!$A$2:$E$405,3,FALSE)</f>
        <v>1.3294117647058801</v>
      </c>
      <c r="F212">
        <f>VLOOKUP(B212,home!$B$2:$E$405,3,FALSE)</f>
        <v>1.41</v>
      </c>
      <c r="G212">
        <f>VLOOKUP(C212,away!$B$2:$E$405,4,FALSE)</f>
        <v>1</v>
      </c>
      <c r="H212">
        <f>VLOOKUP(A212,away!$A$2:$E$405,3,FALSE)</f>
        <v>1.0823529411764701</v>
      </c>
      <c r="I212">
        <f>VLOOKUP(C212,away!$B$2:$E$405,3,FALSE)</f>
        <v>1</v>
      </c>
      <c r="J212">
        <f>VLOOKUP(B212,home!$B$2:$E$405,4,FALSE)</f>
        <v>1.1499999999999999</v>
      </c>
      <c r="K212" s="3">
        <f t="shared" si="280"/>
        <v>1.8744705882352908</v>
      </c>
      <c r="L212" s="3">
        <f t="shared" si="281"/>
        <v>1.2447058823529404</v>
      </c>
      <c r="M212" s="5">
        <f t="shared" si="282"/>
        <v>4.4193548124449283E-2</v>
      </c>
      <c r="N212" s="5">
        <f t="shared" si="283"/>
        <v>8.2839506149041064E-2</v>
      </c>
      <c r="O212" s="5">
        <f t="shared" si="284"/>
        <v>5.5007969312549775E-2</v>
      </c>
      <c r="P212" s="5">
        <f t="shared" si="285"/>
        <v>0.10311082059492399</v>
      </c>
      <c r="Q212" s="5">
        <f t="shared" si="286"/>
        <v>7.7640108910157019E-2</v>
      </c>
      <c r="R212" s="5">
        <f t="shared" si="287"/>
        <v>3.4234371489810379E-2</v>
      </c>
      <c r="S212" s="5">
        <f t="shared" si="288"/>
        <v>6.0143628283812402E-2</v>
      </c>
      <c r="T212" s="5">
        <f t="shared" si="289"/>
        <v>9.6639100266995376E-2</v>
      </c>
      <c r="U212" s="5">
        <f t="shared" si="290"/>
        <v>6.4171322464370323E-2</v>
      </c>
      <c r="V212" s="5">
        <f t="shared" si="291"/>
        <v>1.559166471901342E-2</v>
      </c>
      <c r="W212" s="5">
        <f t="shared" si="292"/>
        <v>4.8511366873158018E-2</v>
      </c>
      <c r="X212" s="5">
        <f t="shared" si="293"/>
        <v>6.0382383708001357E-2</v>
      </c>
      <c r="Y212" s="5">
        <f t="shared" si="294"/>
        <v>3.757915409592083E-2</v>
      </c>
      <c r="Z212" s="5">
        <f t="shared" si="295"/>
        <v>1.4203907857340927E-2</v>
      </c>
      <c r="AA212" s="5">
        <f t="shared" si="296"/>
        <v>2.6624807516589712E-2</v>
      </c>
      <c r="AB212" s="5">
        <f t="shared" si="297"/>
        <v>2.4953709303636662E-2</v>
      </c>
      <c r="AC212" s="5">
        <f t="shared" si="298"/>
        <v>2.2736199793960766E-3</v>
      </c>
      <c r="AD212" s="5">
        <f t="shared" si="299"/>
        <v>2.2733282599706622E-2</v>
      </c>
      <c r="AE212" s="5">
        <f t="shared" si="300"/>
        <v>2.8296250577046576E-2</v>
      </c>
      <c r="AF212" s="5">
        <f t="shared" si="301"/>
        <v>1.7610254770891336E-2</v>
      </c>
      <c r="AG212" s="5">
        <f t="shared" si="302"/>
        <v>7.3065292343541264E-3</v>
      </c>
      <c r="AH212" s="5">
        <f t="shared" si="303"/>
        <v>4.4199219156078502E-3</v>
      </c>
      <c r="AI212" s="5">
        <f t="shared" si="304"/>
        <v>8.2850136331034975E-3</v>
      </c>
      <c r="AJ212" s="5">
        <f t="shared" si="305"/>
        <v>7.765007189190461E-3</v>
      </c>
      <c r="AK212" s="5">
        <f t="shared" si="306"/>
        <v>4.8517591978577013E-3</v>
      </c>
      <c r="AL212" s="5">
        <f t="shared" si="307"/>
        <v>2.1218918303311975E-4</v>
      </c>
      <c r="AM212" s="5">
        <f t="shared" si="308"/>
        <v>8.522573921438242E-3</v>
      </c>
      <c r="AN212" s="5">
        <f t="shared" si="309"/>
        <v>1.0608097892801946E-2</v>
      </c>
      <c r="AO212" s="5">
        <f t="shared" si="310"/>
        <v>6.6019809238732092E-3</v>
      </c>
      <c r="AP212" s="5">
        <f t="shared" si="311"/>
        <v>2.7391748303756281E-3</v>
      </c>
      <c r="AQ212" s="5">
        <f t="shared" si="312"/>
        <v>8.523667560404154E-4</v>
      </c>
      <c r="AR212" s="5">
        <f t="shared" si="313"/>
        <v>1.1003005615795533E-3</v>
      </c>
      <c r="AS212" s="5">
        <f t="shared" si="314"/>
        <v>2.0624810408996458E-3</v>
      </c>
      <c r="AT212" s="5">
        <f t="shared" si="315"/>
        <v>1.9330300249796476E-3</v>
      </c>
      <c r="AU212" s="5">
        <f t="shared" si="316"/>
        <v>1.2078026426666929E-3</v>
      </c>
      <c r="AV212" s="5">
        <f t="shared" si="317"/>
        <v>5.6599763251789347E-4</v>
      </c>
      <c r="AW212" s="5">
        <f t="shared" si="318"/>
        <v>1.3752007873726088E-5</v>
      </c>
      <c r="AX212" s="5">
        <f t="shared" si="319"/>
        <v>2.6625523586328473E-3</v>
      </c>
      <c r="AY212" s="5">
        <f t="shared" si="320"/>
        <v>3.3140945828630006E-3</v>
      </c>
      <c r="AZ212" s="5">
        <f t="shared" si="321"/>
        <v>2.0625365109817962E-3</v>
      </c>
      <c r="BA212" s="5">
        <f t="shared" si="322"/>
        <v>8.5575044259558405E-4</v>
      </c>
      <c r="BB212" s="5">
        <f t="shared" si="323"/>
        <v>2.6628940243121391E-4</v>
      </c>
      <c r="BC212" s="5">
        <f t="shared" si="324"/>
        <v>6.6290397122876254E-5</v>
      </c>
      <c r="BD212" s="5">
        <f t="shared" si="325"/>
        <v>2.2825843022571902E-4</v>
      </c>
      <c r="BE212" s="5">
        <f t="shared" si="326"/>
        <v>4.2786371397486752E-4</v>
      </c>
      <c r="BF212" s="5">
        <f t="shared" si="327"/>
        <v>4.010089738095032E-4</v>
      </c>
      <c r="BG212" s="5">
        <f t="shared" si="328"/>
        <v>2.5055984234144326E-4</v>
      </c>
      <c r="BH212" s="5">
        <f t="shared" si="329"/>
        <v>1.1741676376547667E-4</v>
      </c>
      <c r="BI212" s="5">
        <f t="shared" si="330"/>
        <v>4.4018854048831484E-5</v>
      </c>
      <c r="BJ212" s="8">
        <f t="shared" si="331"/>
        <v>0.51808964520442924</v>
      </c>
      <c r="BK212" s="8">
        <f t="shared" si="332"/>
        <v>0.22883956546749126</v>
      </c>
      <c r="BL212" s="8">
        <f t="shared" si="333"/>
        <v>0.2386526205035257</v>
      </c>
      <c r="BM212" s="8">
        <f t="shared" si="334"/>
        <v>0.5994590718768662</v>
      </c>
      <c r="BN212" s="8">
        <f t="shared" si="335"/>
        <v>0.39702632458093151</v>
      </c>
    </row>
    <row r="213" spans="1:66" x14ac:dyDescent="0.25">
      <c r="A213" t="s">
        <v>337</v>
      </c>
      <c r="B213" t="s">
        <v>408</v>
      </c>
      <c r="C213" t="s">
        <v>407</v>
      </c>
      <c r="D213" s="11">
        <v>44473</v>
      </c>
      <c r="E213">
        <f>VLOOKUP(A213,home!$A$2:$E$405,3,FALSE)</f>
        <v>1.3294117647058801</v>
      </c>
      <c r="F213">
        <f>VLOOKUP(B213,home!$B$2:$E$405,3,FALSE)</f>
        <v>0.47</v>
      </c>
      <c r="G213">
        <f>VLOOKUP(C213,away!$B$2:$E$405,4,FALSE)</f>
        <v>0.56000000000000005</v>
      </c>
      <c r="H213">
        <f>VLOOKUP(A213,away!$A$2:$E$405,3,FALSE)</f>
        <v>1.0823529411764701</v>
      </c>
      <c r="I213">
        <f>VLOOKUP(C213,away!$B$2:$E$405,3,FALSE)</f>
        <v>1.1299999999999999</v>
      </c>
      <c r="J213">
        <f>VLOOKUP(B213,home!$B$2:$E$405,4,FALSE)</f>
        <v>1.1499999999999999</v>
      </c>
      <c r="K213" s="3">
        <f t="shared" si="280"/>
        <v>0.3499011764705876</v>
      </c>
      <c r="L213" s="3">
        <f t="shared" si="281"/>
        <v>1.4065176470588225</v>
      </c>
      <c r="M213" s="5">
        <f t="shared" si="282"/>
        <v>0.17266209138201224</v>
      </c>
      <c r="N213" s="5">
        <f t="shared" si="283"/>
        <v>6.0414668906438179E-2</v>
      </c>
      <c r="O213" s="5">
        <f t="shared" si="284"/>
        <v>0.24285227850688323</v>
      </c>
      <c r="P213" s="5">
        <f t="shared" si="285"/>
        <v>8.4974297958121225E-2</v>
      </c>
      <c r="Q213" s="5">
        <f t="shared" si="286"/>
        <v>1.056958186322187E-2</v>
      </c>
      <c r="R213" s="5">
        <f t="shared" si="287"/>
        <v>0.1707880076741877</v>
      </c>
      <c r="S213" s="5">
        <f t="shared" si="288"/>
        <v>1.0454859048214631E-2</v>
      </c>
      <c r="T213" s="5">
        <f t="shared" si="289"/>
        <v>1.4866303412654429E-2</v>
      </c>
      <c r="U213" s="5">
        <f t="shared" si="290"/>
        <v>5.9758924812266009E-2</v>
      </c>
      <c r="V213" s="5">
        <f t="shared" si="291"/>
        <v>5.7169745751646669E-4</v>
      </c>
      <c r="W213" s="5">
        <f t="shared" si="292"/>
        <v>1.2327697095811726E-3</v>
      </c>
      <c r="X213" s="5">
        <f t="shared" si="293"/>
        <v>1.7339123512854987E-3</v>
      </c>
      <c r="Y213" s="5">
        <f t="shared" si="294"/>
        <v>1.2193891602681555E-3</v>
      </c>
      <c r="Z213" s="5">
        <f t="shared" si="295"/>
        <v>8.0072115566587554E-2</v>
      </c>
      <c r="AA213" s="5">
        <f t="shared" si="296"/>
        <v>2.8017327439237832E-2</v>
      </c>
      <c r="AB213" s="5">
        <f t="shared" si="297"/>
        <v>4.901647916275495E-3</v>
      </c>
      <c r="AC213" s="5">
        <f t="shared" si="298"/>
        <v>1.7584777044886687E-5</v>
      </c>
      <c r="AD213" s="5">
        <f t="shared" si="299"/>
        <v>1.0783689292493922E-4</v>
      </c>
      <c r="AE213" s="5">
        <f t="shared" si="300"/>
        <v>1.5167449290291968E-4</v>
      </c>
      <c r="AF213" s="5">
        <f t="shared" si="301"/>
        <v>1.0666642543832737E-4</v>
      </c>
      <c r="AG213" s="5">
        <f t="shared" si="302"/>
        <v>5.0009403242563867E-5</v>
      </c>
      <c r="AH213" s="5">
        <f t="shared" si="303"/>
        <v>2.8155710895434699E-2</v>
      </c>
      <c r="AI213" s="5">
        <f t="shared" si="304"/>
        <v>9.8517163666783421E-3</v>
      </c>
      <c r="AJ213" s="5">
        <f t="shared" si="305"/>
        <v>1.7235635734776469E-3</v>
      </c>
      <c r="AK213" s="5">
        <f t="shared" si="306"/>
        <v>2.010256406938929E-4</v>
      </c>
      <c r="AL213" s="5">
        <f t="shared" si="307"/>
        <v>3.4616841998822266E-7</v>
      </c>
      <c r="AM213" s="5">
        <f t="shared" si="308"/>
        <v>7.5464511402738058E-6</v>
      </c>
      <c r="AN213" s="5">
        <f t="shared" si="309"/>
        <v>1.0614216701462281E-5</v>
      </c>
      <c r="AO213" s="5">
        <f t="shared" si="310"/>
        <v>7.4645415501565948E-6</v>
      </c>
      <c r="AP213" s="5">
        <f t="shared" si="311"/>
        <v>3.4996698058330241E-6</v>
      </c>
      <c r="AQ213" s="5">
        <f t="shared" si="312"/>
        <v>1.2305868351957674E-6</v>
      </c>
      <c r="AR213" s="5">
        <f t="shared" si="313"/>
        <v>7.9203008479830517E-3</v>
      </c>
      <c r="AS213" s="5">
        <f t="shared" si="314"/>
        <v>2.7713225847102621E-3</v>
      </c>
      <c r="AT213" s="5">
        <f t="shared" si="315"/>
        <v>4.8484451638481507E-4</v>
      </c>
      <c r="AU213" s="5">
        <f t="shared" si="316"/>
        <v>5.6549222229453288E-5</v>
      </c>
      <c r="AV213" s="5">
        <f t="shared" si="317"/>
        <v>4.9466598466456024E-6</v>
      </c>
      <c r="AW213" s="5">
        <f t="shared" si="318"/>
        <v>4.732335573992157E-9</v>
      </c>
      <c r="AX213" s="5">
        <f t="shared" si="319"/>
        <v>4.4008535535993506E-7</v>
      </c>
      <c r="AY213" s="5">
        <f t="shared" si="320"/>
        <v>6.1898781852590157E-7</v>
      </c>
      <c r="AZ213" s="5">
        <f t="shared" si="321"/>
        <v>4.3530864503556242E-7</v>
      </c>
      <c r="BA213" s="5">
        <f t="shared" si="322"/>
        <v>2.0408976371992786E-7</v>
      </c>
      <c r="BB213" s="5">
        <f t="shared" si="323"/>
        <v>7.1763963564035962E-8</v>
      </c>
      <c r="BC213" s="5">
        <f t="shared" si="324"/>
        <v>2.0187456235140582E-8</v>
      </c>
      <c r="BD213" s="5">
        <f t="shared" si="325"/>
        <v>1.8566738187838566E-3</v>
      </c>
      <c r="BE213" s="5">
        <f t="shared" si="326"/>
        <v>6.4965235351460986E-4</v>
      </c>
      <c r="BF213" s="5">
        <f t="shared" si="327"/>
        <v>1.1365706139582401E-4</v>
      </c>
      <c r="BG213" s="5">
        <f t="shared" si="328"/>
        <v>1.3256246498862874E-5</v>
      </c>
      <c r="BH213" s="5">
        <f t="shared" si="329"/>
        <v>1.1595940613840568E-6</v>
      </c>
      <c r="BI213" s="5">
        <f t="shared" si="330"/>
        <v>8.1148665261317681E-8</v>
      </c>
      <c r="BJ213" s="8">
        <f t="shared" si="331"/>
        <v>9.0484958506993451E-2</v>
      </c>
      <c r="BK213" s="8">
        <f t="shared" si="332"/>
        <v>0.26868149577914791</v>
      </c>
      <c r="BL213" s="8">
        <f t="shared" si="333"/>
        <v>0.56012264687920899</v>
      </c>
      <c r="BM213" s="8">
        <f t="shared" si="334"/>
        <v>0.25709967618559032</v>
      </c>
      <c r="BN213" s="8">
        <f t="shared" si="335"/>
        <v>0.74226092629086438</v>
      </c>
    </row>
    <row r="214" spans="1:66" x14ac:dyDescent="0.25">
      <c r="A214" t="s">
        <v>344</v>
      </c>
      <c r="B214" t="s">
        <v>350</v>
      </c>
      <c r="C214" t="s">
        <v>422</v>
      </c>
      <c r="D214" s="11">
        <v>44473</v>
      </c>
      <c r="E214">
        <f>VLOOKUP(A214,home!$A$2:$E$405,3,FALSE)</f>
        <v>1.3764705882352899</v>
      </c>
      <c r="F214">
        <f>VLOOKUP(B214,home!$B$2:$E$405,3,FALSE)</f>
        <v>0.73</v>
      </c>
      <c r="G214">
        <f>VLOOKUP(C214,away!$B$2:$E$405,4,FALSE)</f>
        <v>0.81</v>
      </c>
      <c r="H214">
        <f>VLOOKUP(A214,away!$A$2:$E$405,3,FALSE)</f>
        <v>1.4</v>
      </c>
      <c r="I214">
        <f>VLOOKUP(C214,away!$B$2:$E$405,3,FALSE)</f>
        <v>1.7</v>
      </c>
      <c r="J214">
        <f>VLOOKUP(B214,home!$B$2:$E$405,4,FALSE)</f>
        <v>1.34</v>
      </c>
      <c r="K214" s="3">
        <f t="shared" si="280"/>
        <v>0.81390705882352687</v>
      </c>
      <c r="L214" s="3">
        <f t="shared" si="281"/>
        <v>3.1892</v>
      </c>
      <c r="M214" s="5">
        <f t="shared" si="282"/>
        <v>1.8258819437715089E-2</v>
      </c>
      <c r="N214" s="5">
        <f t="shared" si="283"/>
        <v>1.4860982026140531E-2</v>
      </c>
      <c r="O214" s="5">
        <f t="shared" si="284"/>
        <v>5.8231026950760961E-2</v>
      </c>
      <c r="P214" s="5">
        <f t="shared" si="285"/>
        <v>4.7394643877767373E-2</v>
      </c>
      <c r="Q214" s="5">
        <f t="shared" si="286"/>
        <v>6.0477290860626674E-3</v>
      </c>
      <c r="R214" s="5">
        <f t="shared" si="287"/>
        <v>9.2855195575683461E-2</v>
      </c>
      <c r="S214" s="5">
        <f t="shared" si="288"/>
        <v>3.0755716106986838E-2</v>
      </c>
      <c r="T214" s="5">
        <f t="shared" si="289"/>
        <v>1.9287417601271058E-2</v>
      </c>
      <c r="U214" s="5">
        <f t="shared" si="290"/>
        <v>7.5575499127487886E-2</v>
      </c>
      <c r="V214" s="5">
        <f t="shared" si="291"/>
        <v>8.8703326026377208E-3</v>
      </c>
      <c r="W214" s="5">
        <f t="shared" si="292"/>
        <v>1.6407631309995874E-3</v>
      </c>
      <c r="X214" s="5">
        <f t="shared" si="293"/>
        <v>5.2327217773838839E-3</v>
      </c>
      <c r="Y214" s="5">
        <f t="shared" si="294"/>
        <v>8.344098146216344E-3</v>
      </c>
      <c r="Z214" s="5">
        <f t="shared" si="295"/>
        <v>9.8711263243323216E-2</v>
      </c>
      <c r="AA214" s="5">
        <f t="shared" si="296"/>
        <v>8.0341793939128103E-2</v>
      </c>
      <c r="AB214" s="5">
        <f t="shared" si="297"/>
        <v>3.2695376602800807E-2</v>
      </c>
      <c r="AC214" s="5">
        <f t="shared" si="298"/>
        <v>1.4390520161142665E-3</v>
      </c>
      <c r="AD214" s="5">
        <f t="shared" si="299"/>
        <v>3.3385717354448874E-4</v>
      </c>
      <c r="AE214" s="5">
        <f t="shared" si="300"/>
        <v>1.0647372978680833E-3</v>
      </c>
      <c r="AF214" s="5">
        <f t="shared" si="301"/>
        <v>1.6978300951804464E-3</v>
      </c>
      <c r="AG214" s="5">
        <f t="shared" si="302"/>
        <v>1.8049065798498261E-3</v>
      </c>
      <c r="AH214" s="5">
        <f t="shared" si="303"/>
        <v>7.8702490183901602E-2</v>
      </c>
      <c r="AI214" s="5">
        <f t="shared" si="304"/>
        <v>6.4056512307666846E-2</v>
      </c>
      <c r="AJ214" s="5">
        <f t="shared" si="305"/>
        <v>2.6068023765413083E-2</v>
      </c>
      <c r="AK214" s="5">
        <f t="shared" si="306"/>
        <v>7.0723161840830556E-3</v>
      </c>
      <c r="AL214" s="5">
        <f t="shared" si="307"/>
        <v>1.4941460603841504E-4</v>
      </c>
      <c r="AM214" s="5">
        <f t="shared" si="308"/>
        <v>5.4345742037346149E-5</v>
      </c>
      <c r="AN214" s="5">
        <f t="shared" si="309"/>
        <v>1.7331944050550432E-4</v>
      </c>
      <c r="AO214" s="5">
        <f t="shared" si="310"/>
        <v>2.763751798300773E-4</v>
      </c>
      <c r="AP214" s="5">
        <f t="shared" si="311"/>
        <v>2.9380524117136078E-4</v>
      </c>
      <c r="AQ214" s="5">
        <f t="shared" si="312"/>
        <v>2.3425091878592598E-4</v>
      </c>
      <c r="AR214" s="5">
        <f t="shared" si="313"/>
        <v>5.019959633889981E-2</v>
      </c>
      <c r="AS214" s="5">
        <f t="shared" si="314"/>
        <v>4.085780581032223E-2</v>
      </c>
      <c r="AT214" s="5">
        <f t="shared" si="315"/>
        <v>1.6627228278531084E-2</v>
      </c>
      <c r="AU214" s="5">
        <f t="shared" si="316"/>
        <v>4.5110061548555369E-3</v>
      </c>
      <c r="AV214" s="5">
        <f t="shared" si="317"/>
        <v>9.1788493795832396E-4</v>
      </c>
      <c r="AW214" s="5">
        <f t="shared" si="318"/>
        <v>1.0773259567769735E-5</v>
      </c>
      <c r="AX214" s="5">
        <f t="shared" si="319"/>
        <v>7.3720638435330822E-6</v>
      </c>
      <c r="AY214" s="5">
        <f t="shared" si="320"/>
        <v>2.3510986009795706E-5</v>
      </c>
      <c r="AZ214" s="5">
        <f t="shared" si="321"/>
        <v>3.7490618291220247E-5</v>
      </c>
      <c r="BA214" s="5">
        <f t="shared" si="322"/>
        <v>3.9855026618119862E-5</v>
      </c>
      <c r="BB214" s="5">
        <f t="shared" si="323"/>
        <v>3.1776412722626971E-5</v>
      </c>
      <c r="BC214" s="5">
        <f t="shared" si="324"/>
        <v>2.0268267091000389E-5</v>
      </c>
      <c r="BD214" s="5">
        <f t="shared" si="325"/>
        <v>2.6682758774003199E-2</v>
      </c>
      <c r="BE214" s="5">
        <f t="shared" si="326"/>
        <v>2.1717285715046598E-2</v>
      </c>
      <c r="BF214" s="5">
        <f t="shared" si="327"/>
        <v>8.8379260709818847E-3</v>
      </c>
      <c r="BG214" s="5">
        <f t="shared" si="328"/>
        <v>2.3977501381775451E-3</v>
      </c>
      <c r="BH214" s="5">
        <f t="shared" si="329"/>
        <v>4.8788644068944754E-4</v>
      </c>
      <c r="BI214" s="5">
        <f t="shared" si="330"/>
        <v>7.941884359628551E-5</v>
      </c>
      <c r="BJ214" s="8">
        <f t="shared" si="331"/>
        <v>6.1507412811423426E-2</v>
      </c>
      <c r="BK214" s="8">
        <f t="shared" si="332"/>
        <v>0.10689148963326951</v>
      </c>
      <c r="BL214" s="8">
        <f t="shared" si="333"/>
        <v>0.68891478213998791</v>
      </c>
      <c r="BM214" s="8">
        <f t="shared" si="334"/>
        <v>0.71836381314743181</v>
      </c>
      <c r="BN214" s="8">
        <f t="shared" si="335"/>
        <v>0.23764839695413009</v>
      </c>
    </row>
    <row r="215" spans="1:66" x14ac:dyDescent="0.25">
      <c r="A215" t="s">
        <v>344</v>
      </c>
      <c r="B215" t="s">
        <v>358</v>
      </c>
      <c r="C215" t="s">
        <v>345</v>
      </c>
      <c r="D215" s="11">
        <v>44473</v>
      </c>
      <c r="E215">
        <f>VLOOKUP(A215,home!$A$2:$E$405,3,FALSE)</f>
        <v>1.3764705882352899</v>
      </c>
      <c r="F215">
        <f>VLOOKUP(B215,home!$B$2:$E$405,3,FALSE)</f>
        <v>0.54</v>
      </c>
      <c r="G215">
        <f>VLOOKUP(C215,away!$B$2:$E$405,4,FALSE)</f>
        <v>1.61</v>
      </c>
      <c r="H215">
        <f>VLOOKUP(A215,away!$A$2:$E$405,3,FALSE)</f>
        <v>1.4</v>
      </c>
      <c r="I215">
        <f>VLOOKUP(C215,away!$B$2:$E$405,3,FALSE)</f>
        <v>1.29</v>
      </c>
      <c r="J215">
        <f>VLOOKUP(B215,home!$B$2:$E$405,4,FALSE)</f>
        <v>2.0499999999999998</v>
      </c>
      <c r="K215" s="3">
        <f t="shared" si="280"/>
        <v>1.1967035294117612</v>
      </c>
      <c r="L215" s="3">
        <f t="shared" si="281"/>
        <v>3.7022999999999993</v>
      </c>
      <c r="M215" s="5">
        <f t="shared" si="282"/>
        <v>7.454007070221565E-3</v>
      </c>
      <c r="N215" s="5">
        <f t="shared" si="283"/>
        <v>8.9202365691943668E-3</v>
      </c>
      <c r="O215" s="5">
        <f t="shared" si="284"/>
        <v>2.7596970376081293E-2</v>
      </c>
      <c r="P215" s="5">
        <f t="shared" si="285"/>
        <v>3.3025391850128295E-2</v>
      </c>
      <c r="Q215" s="5">
        <f t="shared" si="286"/>
        <v>5.337439292771382E-3</v>
      </c>
      <c r="R215" s="5">
        <f t="shared" si="287"/>
        <v>5.10861317116829E-2</v>
      </c>
      <c r="S215" s="5">
        <f t="shared" si="288"/>
        <v>3.6580207684928527E-2</v>
      </c>
      <c r="T215" s="5">
        <f t="shared" si="289"/>
        <v>1.9760801493627481E-2</v>
      </c>
      <c r="U215" s="5">
        <f t="shared" si="290"/>
        <v>6.1134954123365018E-2</v>
      </c>
      <c r="V215" s="5">
        <f t="shared" si="291"/>
        <v>1.8007848834011689E-2</v>
      </c>
      <c r="W215" s="5">
        <f t="shared" si="292"/>
        <v>2.1291108132268418E-3</v>
      </c>
      <c r="X215" s="5">
        <f t="shared" si="293"/>
        <v>7.8826069638097337E-3</v>
      </c>
      <c r="Y215" s="5">
        <f t="shared" si="294"/>
        <v>1.4591887881056394E-2</v>
      </c>
      <c r="Z215" s="5">
        <f t="shared" si="295"/>
        <v>6.3045395145387845E-2</v>
      </c>
      <c r="AA215" s="5">
        <f t="shared" si="296"/>
        <v>7.5446646883644733E-2</v>
      </c>
      <c r="AB215" s="5">
        <f t="shared" si="297"/>
        <v>4.5143634303970274E-2</v>
      </c>
      <c r="AC215" s="5">
        <f t="shared" si="298"/>
        <v>4.9865483299661893E-3</v>
      </c>
      <c r="AD215" s="5">
        <f t="shared" si="299"/>
        <v>6.3697860617432673E-4</v>
      </c>
      <c r="AE215" s="5">
        <f t="shared" si="300"/>
        <v>2.358285893639209E-3</v>
      </c>
      <c r="AF215" s="5">
        <f t="shared" si="301"/>
        <v>4.3655409320102236E-3</v>
      </c>
      <c r="AG215" s="5">
        <f t="shared" si="302"/>
        <v>5.3875140641938147E-3</v>
      </c>
      <c r="AH215" s="5">
        <f t="shared" si="303"/>
        <v>5.8353241611692343E-2</v>
      </c>
      <c r="AI215" s="5">
        <f t="shared" si="304"/>
        <v>6.9831530189329458E-2</v>
      </c>
      <c r="AJ215" s="5">
        <f t="shared" si="305"/>
        <v>4.1783819320897281E-2</v>
      </c>
      <c r="AK215" s="5">
        <f t="shared" si="306"/>
        <v>1.6667614684540366E-2</v>
      </c>
      <c r="AL215" s="5">
        <f t="shared" si="307"/>
        <v>8.8372716057453951E-4</v>
      </c>
      <c r="AM215" s="5">
        <f t="shared" si="308"/>
        <v>1.5245490923372011E-4</v>
      </c>
      <c r="AN215" s="5">
        <f t="shared" si="309"/>
        <v>5.6443381045600182E-4</v>
      </c>
      <c r="AO215" s="5">
        <f t="shared" si="310"/>
        <v>1.0448516482256282E-3</v>
      </c>
      <c r="AP215" s="5">
        <f t="shared" si="311"/>
        <v>1.2894514190752472E-3</v>
      </c>
      <c r="AQ215" s="5">
        <f t="shared" si="312"/>
        <v>1.1934839972105717E-3</v>
      </c>
      <c r="AR215" s="5">
        <f t="shared" si="313"/>
        <v>4.3208241283793691E-2</v>
      </c>
      <c r="AS215" s="5">
        <f t="shared" si="314"/>
        <v>5.170745484399087E-2</v>
      </c>
      <c r="AT215" s="5">
        <f t="shared" si="315"/>
        <v>3.0939246854351586E-2</v>
      </c>
      <c r="AU215" s="5">
        <f t="shared" si="316"/>
        <v>1.2341701969314754E-2</v>
      </c>
      <c r="AV215" s="5">
        <f t="shared" si="317"/>
        <v>3.6923395764067628E-3</v>
      </c>
      <c r="AW215" s="5">
        <f t="shared" si="318"/>
        <v>1.0876117253903311E-4</v>
      </c>
      <c r="AX215" s="5">
        <f t="shared" si="319"/>
        <v>3.0407221326023795E-5</v>
      </c>
      <c r="AY215" s="5">
        <f t="shared" si="320"/>
        <v>1.1257665551533787E-4</v>
      </c>
      <c r="AZ215" s="5">
        <f t="shared" si="321"/>
        <v>2.0839627585721778E-4</v>
      </c>
      <c r="BA215" s="5">
        <f t="shared" si="322"/>
        <v>2.5718184403539235E-4</v>
      </c>
      <c r="BB215" s="5">
        <f t="shared" si="323"/>
        <v>2.3804108529305821E-4</v>
      </c>
      <c r="BC215" s="5">
        <f t="shared" si="324"/>
        <v>1.7625990201609781E-4</v>
      </c>
      <c r="BD215" s="5">
        <f t="shared" si="325"/>
        <v>2.6661645284164887E-2</v>
      </c>
      <c r="BE215" s="5">
        <f t="shared" si="326"/>
        <v>3.1906085011484557E-2</v>
      </c>
      <c r="BF215" s="5">
        <f t="shared" si="327"/>
        <v>1.9091062271477638E-2</v>
      </c>
      <c r="BG215" s="5">
        <f t="shared" si="328"/>
        <v>7.6154472001656662E-3</v>
      </c>
      <c r="BH215" s="5">
        <f t="shared" si="329"/>
        <v>2.2783581356217919E-3</v>
      </c>
      <c r="BI215" s="5">
        <f t="shared" si="330"/>
        <v>5.4530384443251937E-4</v>
      </c>
      <c r="BJ215" s="8">
        <f t="shared" si="331"/>
        <v>7.6637941277948055E-2</v>
      </c>
      <c r="BK215" s="8">
        <f t="shared" si="332"/>
        <v>0.10105030758534614</v>
      </c>
      <c r="BL215" s="8">
        <f t="shared" si="333"/>
        <v>0.67703142948040851</v>
      </c>
      <c r="BM215" s="8">
        <f t="shared" si="334"/>
        <v>0.7843410811360344</v>
      </c>
      <c r="BN215" s="8">
        <f t="shared" si="335"/>
        <v>0.13342017687007979</v>
      </c>
    </row>
    <row r="216" spans="1:66" x14ac:dyDescent="0.25">
      <c r="A216" t="s">
        <v>344</v>
      </c>
      <c r="B216" t="s">
        <v>370</v>
      </c>
      <c r="C216" t="s">
        <v>379</v>
      </c>
      <c r="D216" s="11">
        <v>44473</v>
      </c>
      <c r="E216">
        <f>VLOOKUP(A216,home!$A$2:$E$405,3,FALSE)</f>
        <v>1.3764705882352899</v>
      </c>
      <c r="F216">
        <f>VLOOKUP(B216,home!$B$2:$E$405,3,FALSE)</f>
        <v>0.56999999999999995</v>
      </c>
      <c r="G216">
        <f>VLOOKUP(C216,away!$B$2:$E$405,4,FALSE)</f>
        <v>0.91</v>
      </c>
      <c r="H216">
        <f>VLOOKUP(A216,away!$A$2:$E$405,3,FALSE)</f>
        <v>1.4</v>
      </c>
      <c r="I216">
        <f>VLOOKUP(C216,away!$B$2:$E$405,3,FALSE)</f>
        <v>1.0900000000000001</v>
      </c>
      <c r="J216">
        <f>VLOOKUP(B216,home!$B$2:$E$405,4,FALSE)</f>
        <v>1.35</v>
      </c>
      <c r="K216" s="3">
        <f t="shared" si="280"/>
        <v>0.71397529411764482</v>
      </c>
      <c r="L216" s="3">
        <f t="shared" si="281"/>
        <v>2.0601000000000003</v>
      </c>
      <c r="M216" s="5">
        <f t="shared" si="282"/>
        <v>6.2407158282674083E-2</v>
      </c>
      <c r="N216" s="5">
        <f t="shared" si="283"/>
        <v>4.4557169189918644E-2</v>
      </c>
      <c r="O216" s="5">
        <f t="shared" si="284"/>
        <v>0.12856498677813691</v>
      </c>
      <c r="P216" s="5">
        <f t="shared" si="285"/>
        <v>9.1792224248151408E-2</v>
      </c>
      <c r="Q216" s="5">
        <f t="shared" si="286"/>
        <v>1.5906358988710911E-2</v>
      </c>
      <c r="R216" s="5">
        <f t="shared" si="287"/>
        <v>0.13242836463081997</v>
      </c>
      <c r="S216" s="5">
        <f t="shared" si="288"/>
        <v>3.3753389291730301E-2</v>
      </c>
      <c r="T216" s="5">
        <f t="shared" si="289"/>
        <v>3.2768690152643352E-2</v>
      </c>
      <c r="U216" s="5">
        <f t="shared" si="290"/>
        <v>9.4550580586808389E-2</v>
      </c>
      <c r="V216" s="5">
        <f t="shared" si="291"/>
        <v>5.5162807961652823E-3</v>
      </c>
      <c r="W216" s="5">
        <f t="shared" si="292"/>
        <v>3.7855824457685722E-3</v>
      </c>
      <c r="X216" s="5">
        <f t="shared" si="293"/>
        <v>7.7986783965278365E-3</v>
      </c>
      <c r="Y216" s="5">
        <f t="shared" si="294"/>
        <v>8.0330286823435005E-3</v>
      </c>
      <c r="Z216" s="5">
        <f t="shared" si="295"/>
        <v>9.0938557991984081E-2</v>
      </c>
      <c r="AA216" s="5">
        <f t="shared" si="296"/>
        <v>6.4927883688961324E-2</v>
      </c>
      <c r="AB216" s="5">
        <f t="shared" si="297"/>
        <v>2.3178452426631198E-2</v>
      </c>
      <c r="AC216" s="5">
        <f t="shared" si="298"/>
        <v>5.071049718005184E-4</v>
      </c>
      <c r="AD216" s="5">
        <f t="shared" si="299"/>
        <v>6.7570308503105234E-4</v>
      </c>
      <c r="AE216" s="5">
        <f t="shared" si="300"/>
        <v>1.3920159254724711E-3</v>
      </c>
      <c r="AF216" s="5">
        <f t="shared" si="301"/>
        <v>1.4338460040329195E-3</v>
      </c>
      <c r="AG216" s="5">
        <f t="shared" si="302"/>
        <v>9.8462205096940588E-4</v>
      </c>
      <c r="AH216" s="5">
        <f t="shared" si="303"/>
        <v>4.683563082982161E-2</v>
      </c>
      <c r="AI216" s="5">
        <f t="shared" si="304"/>
        <v>3.343948329690731E-2</v>
      </c>
      <c r="AJ216" s="5">
        <f t="shared" si="305"/>
        <v>1.1937482461025734E-2</v>
      </c>
      <c r="AK216" s="5">
        <f t="shared" si="306"/>
        <v>2.8410225170450252E-3</v>
      </c>
      <c r="AL216" s="5">
        <f t="shared" si="307"/>
        <v>2.9835226964204692E-5</v>
      </c>
      <c r="AM216" s="5">
        <f t="shared" si="308"/>
        <v>9.6487061774249141E-5</v>
      </c>
      <c r="AN216" s="5">
        <f t="shared" si="309"/>
        <v>1.9877299596113068E-4</v>
      </c>
      <c r="AO216" s="5">
        <f t="shared" si="310"/>
        <v>2.0474612448976274E-4</v>
      </c>
      <c r="AP216" s="5">
        <f t="shared" si="311"/>
        <v>1.4059916368712008E-4</v>
      </c>
      <c r="AQ216" s="5">
        <f t="shared" si="312"/>
        <v>7.2412084277959039E-5</v>
      </c>
      <c r="AR216" s="5">
        <f t="shared" si="313"/>
        <v>1.9297216614503107E-2</v>
      </c>
      <c r="AS216" s="5">
        <f t="shared" si="314"/>
        <v>1.3777735907991756E-2</v>
      </c>
      <c r="AT216" s="5">
        <f t="shared" si="315"/>
        <v>4.918481523591825E-3</v>
      </c>
      <c r="AU216" s="5">
        <f t="shared" si="316"/>
        <v>1.1705580974728917E-3</v>
      </c>
      <c r="AV216" s="5">
        <f t="shared" si="317"/>
        <v>2.0893739048124965E-4</v>
      </c>
      <c r="AW216" s="5">
        <f t="shared" si="318"/>
        <v>1.218984915332617E-6</v>
      </c>
      <c r="AX216" s="5">
        <f t="shared" si="319"/>
        <v>1.1481563051469477E-5</v>
      </c>
      <c r="AY216" s="5">
        <f t="shared" si="320"/>
        <v>2.3653168042332272E-5</v>
      </c>
      <c r="AZ216" s="5">
        <f t="shared" si="321"/>
        <v>2.4363945742004364E-5</v>
      </c>
      <c r="BA216" s="5">
        <f t="shared" si="322"/>
        <v>1.67307215410344E-5</v>
      </c>
      <c r="BB216" s="5">
        <f t="shared" si="323"/>
        <v>8.6167398616712419E-6</v>
      </c>
      <c r="BC216" s="5">
        <f t="shared" si="324"/>
        <v>3.5502691578057866E-6</v>
      </c>
      <c r="BD216" s="5">
        <f t="shared" si="325"/>
        <v>6.6256993245896421E-3</v>
      </c>
      <c r="BE216" s="5">
        <f t="shared" si="326"/>
        <v>4.7305856240089702E-3</v>
      </c>
      <c r="BF216" s="5">
        <f t="shared" si="327"/>
        <v>1.6887606311252533E-3</v>
      </c>
      <c r="BG216" s="5">
        <f t="shared" si="328"/>
        <v>4.0191112276731738E-4</v>
      </c>
      <c r="BH216" s="5">
        <f t="shared" si="329"/>
        <v>7.1738653021737077E-5</v>
      </c>
      <c r="BI216" s="5">
        <f t="shared" si="330"/>
        <v>1.0243925178159681E-5</v>
      </c>
      <c r="BJ216" s="8">
        <f t="shared" si="331"/>
        <v>0.11813710875900518</v>
      </c>
      <c r="BK216" s="8">
        <f t="shared" si="332"/>
        <v>0.19402964598552813</v>
      </c>
      <c r="BL216" s="8">
        <f t="shared" si="333"/>
        <v>0.5916057560308895</v>
      </c>
      <c r="BM216" s="8">
        <f t="shared" si="334"/>
        <v>0.51903237246586775</v>
      </c>
      <c r="BN216" s="8">
        <f t="shared" si="335"/>
        <v>0.47565626211841194</v>
      </c>
    </row>
    <row r="217" spans="1:66" x14ac:dyDescent="0.25">
      <c r="A217" t="s">
        <v>344</v>
      </c>
      <c r="B217" t="s">
        <v>421</v>
      </c>
      <c r="C217" t="s">
        <v>411</v>
      </c>
      <c r="D217" s="11">
        <v>44473</v>
      </c>
      <c r="E217">
        <f>VLOOKUP(A217,home!$A$2:$E$405,3,FALSE)</f>
        <v>1.3764705882352899</v>
      </c>
      <c r="F217">
        <f>VLOOKUP(B217,home!$B$2:$E$405,3,FALSE)</f>
        <v>1.21</v>
      </c>
      <c r="G217">
        <f>VLOOKUP(C217,away!$B$2:$E$405,4,FALSE)</f>
        <v>0.32</v>
      </c>
      <c r="H217">
        <f>VLOOKUP(A217,away!$A$2:$E$405,3,FALSE)</f>
        <v>1.4</v>
      </c>
      <c r="I217">
        <f>VLOOKUP(C217,away!$B$2:$E$405,3,FALSE)</f>
        <v>1.45</v>
      </c>
      <c r="J217">
        <f>VLOOKUP(B217,home!$B$2:$E$405,4,FALSE)</f>
        <v>0.79</v>
      </c>
      <c r="K217" s="3">
        <f t="shared" si="280"/>
        <v>0.53296941176470425</v>
      </c>
      <c r="L217" s="3">
        <f t="shared" si="281"/>
        <v>1.6036999999999999</v>
      </c>
      <c r="M217" s="5">
        <f t="shared" si="282"/>
        <v>0.11804735614472821</v>
      </c>
      <c r="N217" s="5">
        <f t="shared" si="283"/>
        <v>6.2915629964834324E-2</v>
      </c>
      <c r="O217" s="5">
        <f t="shared" si="284"/>
        <v>0.18931254504930059</v>
      </c>
      <c r="P217" s="5">
        <f t="shared" si="285"/>
        <v>0.1008977957746048</v>
      </c>
      <c r="Q217" s="5">
        <f t="shared" si="286"/>
        <v>1.6766053146581774E-2</v>
      </c>
      <c r="R217" s="5">
        <f t="shared" si="287"/>
        <v>0.15180026424778173</v>
      </c>
      <c r="S217" s="5">
        <f t="shared" si="288"/>
        <v>2.1559917825886225E-2</v>
      </c>
      <c r="T217" s="5">
        <f t="shared" si="289"/>
        <v>2.6887719431173185E-2</v>
      </c>
      <c r="U217" s="5">
        <f t="shared" si="290"/>
        <v>8.0904897541866874E-2</v>
      </c>
      <c r="V217" s="5">
        <f t="shared" si="291"/>
        <v>2.0475287364490808E-3</v>
      </c>
      <c r="W217" s="5">
        <f t="shared" si="292"/>
        <v>2.978597827716486E-3</v>
      </c>
      <c r="X217" s="5">
        <f t="shared" si="293"/>
        <v>4.776777336308928E-3</v>
      </c>
      <c r="Y217" s="5">
        <f t="shared" si="294"/>
        <v>3.830258907119315E-3</v>
      </c>
      <c r="Z217" s="5">
        <f t="shared" si="295"/>
        <v>8.11473612580558E-2</v>
      </c>
      <c r="AA217" s="5">
        <f t="shared" si="296"/>
        <v>4.3249061395963947E-2</v>
      </c>
      <c r="AB217" s="5">
        <f t="shared" si="297"/>
        <v>1.152521340579124E-2</v>
      </c>
      <c r="AC217" s="5">
        <f t="shared" si="298"/>
        <v>1.0937937485422669E-4</v>
      </c>
      <c r="AD217" s="5">
        <f t="shared" si="299"/>
        <v>3.9687538303042024E-4</v>
      </c>
      <c r="AE217" s="5">
        <f t="shared" si="300"/>
        <v>6.3646905176588484E-4</v>
      </c>
      <c r="AF217" s="5">
        <f t="shared" si="301"/>
        <v>5.1035270915847494E-4</v>
      </c>
      <c r="AG217" s="5">
        <f t="shared" si="302"/>
        <v>2.7281754655914859E-4</v>
      </c>
      <c r="AH217" s="5">
        <f t="shared" si="303"/>
        <v>3.2534005812386038E-2</v>
      </c>
      <c r="AI217" s="5">
        <f t="shared" si="304"/>
        <v>1.7339629940176852E-2</v>
      </c>
      <c r="AJ217" s="5">
        <f t="shared" si="305"/>
        <v>4.6207461847168549E-3</v>
      </c>
      <c r="AK217" s="5">
        <f t="shared" si="306"/>
        <v>8.2090545866084794E-4</v>
      </c>
      <c r="AL217" s="5">
        <f t="shared" si="307"/>
        <v>3.739562896255027E-6</v>
      </c>
      <c r="AM217" s="5">
        <f t="shared" si="308"/>
        <v>4.2304487887522978E-5</v>
      </c>
      <c r="AN217" s="5">
        <f t="shared" si="309"/>
        <v>6.7843707225220587E-5</v>
      </c>
      <c r="AO217" s="5">
        <f t="shared" si="310"/>
        <v>5.4400476638543149E-5</v>
      </c>
      <c r="AP217" s="5">
        <f t="shared" si="311"/>
        <v>2.9080681461743866E-5</v>
      </c>
      <c r="AQ217" s="5">
        <f t="shared" si="312"/>
        <v>1.1659172215049663E-5</v>
      </c>
      <c r="AR217" s="5">
        <f t="shared" si="313"/>
        <v>1.0434957024264693E-2</v>
      </c>
      <c r="AS217" s="5">
        <f t="shared" si="314"/>
        <v>5.5615129070123205E-3</v>
      </c>
      <c r="AT217" s="5">
        <f t="shared" si="315"/>
        <v>1.4820581312860832E-3</v>
      </c>
      <c r="AU217" s="5">
        <f t="shared" si="316"/>
        <v>2.6329721681088024E-4</v>
      </c>
      <c r="AV217" s="5">
        <f t="shared" si="317"/>
        <v>3.5082340690744646E-5</v>
      </c>
      <c r="AW217" s="5">
        <f t="shared" si="318"/>
        <v>8.8785849668772805E-8</v>
      </c>
      <c r="AX217" s="5">
        <f t="shared" si="319"/>
        <v>3.7578330040700277E-6</v>
      </c>
      <c r="AY217" s="5">
        <f t="shared" si="320"/>
        <v>6.0264367886271013E-6</v>
      </c>
      <c r="AZ217" s="5">
        <f t="shared" si="321"/>
        <v>4.8322983389606429E-6</v>
      </c>
      <c r="BA217" s="5">
        <f t="shared" si="322"/>
        <v>2.5831856153970595E-6</v>
      </c>
      <c r="BB217" s="5">
        <f t="shared" si="323"/>
        <v>1.0356636928530665E-6</v>
      </c>
      <c r="BC217" s="5">
        <f t="shared" si="324"/>
        <v>3.321787728456924E-7</v>
      </c>
      <c r="BD217" s="5">
        <f t="shared" si="325"/>
        <v>2.7890900966355474E-3</v>
      </c>
      <c r="BE217" s="5">
        <f t="shared" si="326"/>
        <v>1.4864997081626096E-3</v>
      </c>
      <c r="BF217" s="5">
        <f t="shared" si="327"/>
        <v>3.9612943752391527E-4</v>
      </c>
      <c r="BG217" s="5">
        <f t="shared" si="328"/>
        <v>7.0374957766601435E-5</v>
      </c>
      <c r="BH217" s="5">
        <f t="shared" si="329"/>
        <v>9.3769249609578645E-6</v>
      </c>
      <c r="BI217" s="5">
        <f t="shared" si="330"/>
        <v>9.9952283612069771E-7</v>
      </c>
      <c r="BJ217" s="8">
        <f t="shared" si="331"/>
        <v>0.12019540742588879</v>
      </c>
      <c r="BK217" s="8">
        <f t="shared" si="332"/>
        <v>0.24267174385620743</v>
      </c>
      <c r="BL217" s="8">
        <f t="shared" si="333"/>
        <v>0.5546366473045955</v>
      </c>
      <c r="BM217" s="8">
        <f t="shared" si="334"/>
        <v>0.35890557786597715</v>
      </c>
      <c r="BN217" s="8">
        <f t="shared" si="335"/>
        <v>0.63973964432783137</v>
      </c>
    </row>
    <row r="218" spans="1:66" x14ac:dyDescent="0.25">
      <c r="A218" t="s">
        <v>344</v>
      </c>
      <c r="B218" t="s">
        <v>424</v>
      </c>
      <c r="C218" t="s">
        <v>376</v>
      </c>
      <c r="D218" s="11">
        <v>44473</v>
      </c>
      <c r="E218">
        <f>VLOOKUP(A218,home!$A$2:$E$405,3,FALSE)</f>
        <v>1.3764705882352899</v>
      </c>
      <c r="F218">
        <f>VLOOKUP(B218,home!$B$2:$E$405,3,FALSE)</f>
        <v>1.37</v>
      </c>
      <c r="G218">
        <f>VLOOKUP(C218,away!$B$2:$E$405,4,FALSE)</f>
        <v>0.82</v>
      </c>
      <c r="H218">
        <f>VLOOKUP(A218,away!$A$2:$E$405,3,FALSE)</f>
        <v>1.4</v>
      </c>
      <c r="I218">
        <f>VLOOKUP(C218,away!$B$2:$E$405,3,FALSE)</f>
        <v>1.82</v>
      </c>
      <c r="J218">
        <f>VLOOKUP(B218,home!$B$2:$E$405,4,FALSE)</f>
        <v>0.63</v>
      </c>
      <c r="K218" s="3">
        <f t="shared" si="280"/>
        <v>1.5463270588235247</v>
      </c>
      <c r="L218" s="3">
        <f t="shared" si="281"/>
        <v>1.60524</v>
      </c>
      <c r="M218" s="5">
        <f t="shared" si="282"/>
        <v>4.278502765146644E-2</v>
      </c>
      <c r="N218" s="5">
        <f t="shared" si="283"/>
        <v>6.6159645969975284E-2</v>
      </c>
      <c r="O218" s="5">
        <f t="shared" si="284"/>
        <v>6.8680237787239987E-2</v>
      </c>
      <c r="P218" s="5">
        <f t="shared" si="285"/>
        <v>0.10620211009684312</v>
      </c>
      <c r="Q218" s="5">
        <f t="shared" si="286"/>
        <v>5.115222538277877E-2</v>
      </c>
      <c r="R218" s="5">
        <f t="shared" si="287"/>
        <v>5.5124132452794572E-2</v>
      </c>
      <c r="S218" s="5">
        <f t="shared" si="288"/>
        <v>6.5904411006237895E-2</v>
      </c>
      <c r="T218" s="5">
        <f t="shared" si="289"/>
        <v>8.2111598273451797E-2</v>
      </c>
      <c r="U218" s="5">
        <f t="shared" si="290"/>
        <v>8.5239937605928254E-2</v>
      </c>
      <c r="V218" s="5">
        <f t="shared" si="291"/>
        <v>1.8176627296842038E-2</v>
      </c>
      <c r="W218" s="5">
        <f t="shared" si="292"/>
        <v>2.6366023409476781E-2</v>
      </c>
      <c r="X218" s="5">
        <f t="shared" si="293"/>
        <v>4.2323795417828512E-2</v>
      </c>
      <c r="Y218" s="5">
        <f t="shared" si="294"/>
        <v>3.3969924678257525E-2</v>
      </c>
      <c r="Z218" s="5">
        <f t="shared" si="295"/>
        <v>2.9495820792841319E-2</v>
      </c>
      <c r="AA218" s="5">
        <f t="shared" si="296"/>
        <v>4.5610185814180089E-2</v>
      </c>
      <c r="AB218" s="5">
        <f t="shared" si="297"/>
        <v>3.5264132241217772E-2</v>
      </c>
      <c r="AC218" s="5">
        <f t="shared" si="298"/>
        <v>2.8199061087061435E-3</v>
      </c>
      <c r="AD218" s="5">
        <f t="shared" si="299"/>
        <v>1.0192623857912116E-2</v>
      </c>
      <c r="AE218" s="5">
        <f t="shared" si="300"/>
        <v>1.6361607521674846E-2</v>
      </c>
      <c r="AF218" s="5">
        <f t="shared" si="301"/>
        <v>1.3132153429046667E-2</v>
      </c>
      <c r="AG218" s="5">
        <f t="shared" si="302"/>
        <v>7.0267526568142911E-3</v>
      </c>
      <c r="AH218" s="5">
        <f t="shared" si="303"/>
        <v>1.1836967842375153E-2</v>
      </c>
      <c r="AI218" s="5">
        <f t="shared" si="304"/>
        <v>1.8303823669088615E-2</v>
      </c>
      <c r="AJ218" s="5">
        <f t="shared" si="305"/>
        <v>1.4151848909723107E-2</v>
      </c>
      <c r="AK218" s="5">
        <f t="shared" si="306"/>
        <v>7.2944623004956794E-3</v>
      </c>
      <c r="AL218" s="5">
        <f t="shared" si="307"/>
        <v>2.7998577582717075E-4</v>
      </c>
      <c r="AM218" s="5">
        <f t="shared" si="308"/>
        <v>3.1522260143799418E-3</v>
      </c>
      <c r="AN218" s="5">
        <f t="shared" si="309"/>
        <v>5.0600792873232575E-3</v>
      </c>
      <c r="AO218" s="5">
        <f t="shared" si="310"/>
        <v>4.061320837591394E-3</v>
      </c>
      <c r="AP218" s="5">
        <f t="shared" si="311"/>
        <v>2.1731315537784034E-3</v>
      </c>
      <c r="AQ218" s="5">
        <f t="shared" si="312"/>
        <v>8.7209942384681115E-4</v>
      </c>
      <c r="AR218" s="5">
        <f t="shared" si="313"/>
        <v>3.8002348518588538E-3</v>
      </c>
      <c r="AS218" s="5">
        <f t="shared" si="314"/>
        <v>5.8764059813135559E-3</v>
      </c>
      <c r="AT218" s="5">
        <f t="shared" si="315"/>
        <v>4.5434227887687795E-3</v>
      </c>
      <c r="AU218" s="5">
        <f t="shared" si="316"/>
        <v>2.3418725326495348E-3</v>
      </c>
      <c r="AV218" s="5">
        <f t="shared" si="317"/>
        <v>9.0532521638788906E-4</v>
      </c>
      <c r="AW218" s="5">
        <f t="shared" si="318"/>
        <v>1.9305221827814969E-5</v>
      </c>
      <c r="AX218" s="5">
        <f t="shared" si="319"/>
        <v>8.1239539692719038E-4</v>
      </c>
      <c r="AY218" s="5">
        <f t="shared" si="320"/>
        <v>1.304089586963403E-3</v>
      </c>
      <c r="AZ218" s="5">
        <f t="shared" si="321"/>
        <v>1.0466883842885667E-3</v>
      </c>
      <c r="BA218" s="5">
        <f t="shared" si="322"/>
        <v>5.6006202066512635E-4</v>
      </c>
      <c r="BB218" s="5">
        <f t="shared" si="323"/>
        <v>2.2475848951312188E-4</v>
      </c>
      <c r="BC218" s="5">
        <f t="shared" si="324"/>
        <v>7.2158263541208682E-5</v>
      </c>
      <c r="BD218" s="5">
        <f t="shared" si="325"/>
        <v>1.0167148322663177E-3</v>
      </c>
      <c r="BE218" s="5">
        <f t="shared" si="326"/>
        <v>1.5721736562406285E-3</v>
      </c>
      <c r="BF218" s="5">
        <f t="shared" si="327"/>
        <v>1.2155473329071992E-3</v>
      </c>
      <c r="BG218" s="5">
        <f t="shared" si="328"/>
        <v>6.2654457738505647E-4</v>
      </c>
      <c r="BH218" s="5">
        <f t="shared" si="329"/>
        <v>2.4221070839241583E-4</v>
      </c>
      <c r="BI218" s="5">
        <f t="shared" si="330"/>
        <v>7.4907394464801257E-5</v>
      </c>
      <c r="BJ218" s="8">
        <f t="shared" si="331"/>
        <v>0.36813535985603513</v>
      </c>
      <c r="BK218" s="8">
        <f t="shared" si="332"/>
        <v>0.23747215752288622</v>
      </c>
      <c r="BL218" s="8">
        <f t="shared" si="333"/>
        <v>0.3637210884956783</v>
      </c>
      <c r="BM218" s="8">
        <f t="shared" si="334"/>
        <v>0.60743626296120701</v>
      </c>
      <c r="BN218" s="8">
        <f t="shared" si="335"/>
        <v>0.39010337934109812</v>
      </c>
    </row>
    <row r="219" spans="1:66" x14ac:dyDescent="0.25">
      <c r="A219" t="s">
        <v>340</v>
      </c>
      <c r="B219" t="s">
        <v>385</v>
      </c>
      <c r="C219" t="s">
        <v>361</v>
      </c>
      <c r="D219" s="11">
        <v>44473</v>
      </c>
      <c r="E219">
        <f>VLOOKUP(A219,home!$A$2:$E$405,3,FALSE)</f>
        <v>1.3409090909090899</v>
      </c>
      <c r="F219">
        <f>VLOOKUP(B219,home!$B$2:$E$405,3,FALSE)</f>
        <v>0.56999999999999995</v>
      </c>
      <c r="G219">
        <f>VLOOKUP(C219,away!$B$2:$E$405,4,FALSE)</f>
        <v>1.0900000000000001</v>
      </c>
      <c r="H219">
        <f>VLOOKUP(A219,away!$A$2:$E$405,3,FALSE)</f>
        <v>1.13961038961039</v>
      </c>
      <c r="I219">
        <f>VLOOKUP(C219,away!$B$2:$E$405,3,FALSE)</f>
        <v>0.65</v>
      </c>
      <c r="J219">
        <f>VLOOKUP(B219,home!$B$2:$E$405,4,FALSE)</f>
        <v>0.56999999999999995</v>
      </c>
      <c r="K219" s="3">
        <f t="shared" si="280"/>
        <v>0.83310681818181764</v>
      </c>
      <c r="L219" s="3">
        <f t="shared" si="281"/>
        <v>0.42222564935064949</v>
      </c>
      <c r="M219" s="5">
        <f t="shared" si="282"/>
        <v>0.28498108551426349</v>
      </c>
      <c r="N219" s="5">
        <f t="shared" si="283"/>
        <v>0.23741968539478853</v>
      </c>
      <c r="O219" s="5">
        <f t="shared" si="284"/>
        <v>0.12032632388391289</v>
      </c>
      <c r="P219" s="5">
        <f t="shared" si="285"/>
        <v>0.1002446808344415</v>
      </c>
      <c r="Q219" s="5">
        <f t="shared" si="286"/>
        <v>9.8897979336490222E-2</v>
      </c>
      <c r="R219" s="5">
        <f t="shared" si="287"/>
        <v>2.5402430117930835E-2</v>
      </c>
      <c r="S219" s="5">
        <f t="shared" si="288"/>
        <v>8.8154938576582159E-3</v>
      </c>
      <c r="T219" s="5">
        <f t="shared" si="289"/>
        <v>4.1757263544816701E-2</v>
      </c>
      <c r="U219" s="5">
        <f t="shared" si="290"/>
        <v>2.1162937729635331E-2</v>
      </c>
      <c r="V219" s="5">
        <f t="shared" si="291"/>
        <v>3.4454776633654376E-4</v>
      </c>
      <c r="W219" s="5">
        <f t="shared" si="292"/>
        <v>2.7464193629878172E-2</v>
      </c>
      <c r="X219" s="5">
        <f t="shared" si="293"/>
        <v>1.1596086989267283E-2</v>
      </c>
      <c r="Y219" s="5">
        <f t="shared" si="294"/>
        <v>2.4480826794849981E-3</v>
      </c>
      <c r="Z219" s="5">
        <f t="shared" si="295"/>
        <v>3.5751858505426145E-3</v>
      </c>
      <c r="AA219" s="5">
        <f t="shared" si="296"/>
        <v>2.9785117083542126E-3</v>
      </c>
      <c r="AB219" s="5">
        <f t="shared" si="297"/>
        <v>1.2407092061321341E-3</v>
      </c>
      <c r="AC219" s="5">
        <f t="shared" si="298"/>
        <v>7.5748625576103911E-6</v>
      </c>
      <c r="AD219" s="5">
        <f t="shared" si="299"/>
        <v>5.7201517422292873E-3</v>
      </c>
      <c r="AE219" s="5">
        <f t="shared" si="300"/>
        <v>2.4151947837470098E-3</v>
      </c>
      <c r="AF219" s="5">
        <f t="shared" si="301"/>
        <v>5.0987859293794122E-4</v>
      </c>
      <c r="AG219" s="5">
        <f t="shared" si="302"/>
        <v>7.1761273331072585E-5</v>
      </c>
      <c r="AH219" s="5">
        <f t="shared" si="303"/>
        <v>3.7738379182365234E-4</v>
      </c>
      <c r="AI219" s="5">
        <f t="shared" si="304"/>
        <v>3.1440101003959244E-4</v>
      </c>
      <c r="AJ219" s="5">
        <f t="shared" si="305"/>
        <v>1.3096481255361729E-4</v>
      </c>
      <c r="AK219" s="5">
        <f t="shared" si="306"/>
        <v>3.6369226093440753E-5</v>
      </c>
      <c r="AL219" s="5">
        <f t="shared" si="307"/>
        <v>1.065810635231663E-7</v>
      </c>
      <c r="AM219" s="5">
        <f t="shared" si="308"/>
        <v>9.5309948349716473E-4</v>
      </c>
      <c r="AN219" s="5">
        <f t="shared" si="309"/>
        <v>4.0242304831535904E-4</v>
      </c>
      <c r="AO219" s="5">
        <f t="shared" si="310"/>
        <v>8.4956666444310116E-5</v>
      </c>
      <c r="AP219" s="5">
        <f t="shared" si="311"/>
        <v>1.1956961218705126E-5</v>
      </c>
      <c r="AQ219" s="5">
        <f t="shared" si="312"/>
        <v>1.262133928707076E-6</v>
      </c>
      <c r="AR219" s="5">
        <f t="shared" si="313"/>
        <v>3.1868223311430383E-5</v>
      </c>
      <c r="AS219" s="5">
        <f t="shared" si="314"/>
        <v>2.654963412409339E-5</v>
      </c>
      <c r="AT219" s="5">
        <f t="shared" si="315"/>
        <v>1.1059340604507427E-5</v>
      </c>
      <c r="AU219" s="5">
        <f t="shared" si="316"/>
        <v>3.071204020736721E-6</v>
      </c>
      <c r="AV219" s="5">
        <f t="shared" si="317"/>
        <v>6.3966025242579363E-7</v>
      </c>
      <c r="AW219" s="5">
        <f t="shared" si="318"/>
        <v>1.0414126526439228E-9</v>
      </c>
      <c r="AX219" s="5">
        <f t="shared" si="319"/>
        <v>1.3233894635117607E-4</v>
      </c>
      <c r="AY219" s="5">
        <f t="shared" si="320"/>
        <v>5.5876897557506087E-5</v>
      </c>
      <c r="AZ219" s="5">
        <f t="shared" si="321"/>
        <v>1.1796329677458861E-5</v>
      </c>
      <c r="BA219" s="5">
        <f t="shared" si="322"/>
        <v>1.6602376526731352E-6</v>
      </c>
      <c r="BB219" s="5">
        <f t="shared" si="323"/>
        <v>1.7524873024407811E-7</v>
      </c>
      <c r="BC219" s="5">
        <f t="shared" si="324"/>
        <v>1.4798901785036535E-8</v>
      </c>
      <c r="BD219" s="5">
        <f t="shared" si="325"/>
        <v>2.2425968802200329E-6</v>
      </c>
      <c r="BE219" s="5">
        <f t="shared" si="326"/>
        <v>1.8683227513445823E-6</v>
      </c>
      <c r="BF219" s="5">
        <f t="shared" si="327"/>
        <v>7.7825621135469219E-7</v>
      </c>
      <c r="BG219" s="5">
        <f t="shared" si="328"/>
        <v>2.161235186573146E-7</v>
      </c>
      <c r="BH219" s="5">
        <f t="shared" si="329"/>
        <v>4.5013494240713515E-8</v>
      </c>
      <c r="BI219" s="5">
        <f t="shared" si="330"/>
        <v>7.5002097924252838E-9</v>
      </c>
      <c r="BJ219" s="8">
        <f t="shared" si="331"/>
        <v>0.42995583871924625</v>
      </c>
      <c r="BK219" s="8">
        <f t="shared" si="332"/>
        <v>0.39444936631387834</v>
      </c>
      <c r="BL219" s="8">
        <f t="shared" si="333"/>
        <v>0.17204837736185455</v>
      </c>
      <c r="BM219" s="8">
        <f t="shared" si="334"/>
        <v>0.13270070730754957</v>
      </c>
      <c r="BN219" s="8">
        <f t="shared" si="335"/>
        <v>0.86727218508182746</v>
      </c>
    </row>
    <row r="220" spans="1:66" x14ac:dyDescent="0.25">
      <c r="A220" t="s">
        <v>340</v>
      </c>
      <c r="B220" t="s">
        <v>352</v>
      </c>
      <c r="C220" t="s">
        <v>341</v>
      </c>
      <c r="D220" s="11">
        <v>44473</v>
      </c>
      <c r="E220">
        <f>VLOOKUP(A220,home!$A$2:$E$405,3,FALSE)</f>
        <v>1.3409090909090899</v>
      </c>
      <c r="F220">
        <f>VLOOKUP(B220,home!$B$2:$E$405,3,FALSE)</f>
        <v>1.1399999999999999</v>
      </c>
      <c r="G220">
        <f>VLOOKUP(C220,away!$B$2:$E$405,4,FALSE)</f>
        <v>1.34</v>
      </c>
      <c r="H220">
        <f>VLOOKUP(A220,away!$A$2:$E$405,3,FALSE)</f>
        <v>1.13961038961039</v>
      </c>
      <c r="I220">
        <f>VLOOKUP(C220,away!$B$2:$E$405,3,FALSE)</f>
        <v>0.6</v>
      </c>
      <c r="J220">
        <f>VLOOKUP(B220,home!$B$2:$E$405,4,FALSE)</f>
        <v>0.76</v>
      </c>
      <c r="K220" s="3">
        <f t="shared" si="280"/>
        <v>2.0483727272727257</v>
      </c>
      <c r="L220" s="3">
        <f t="shared" si="281"/>
        <v>0.51966233766233783</v>
      </c>
      <c r="M220" s="5">
        <f t="shared" si="282"/>
        <v>7.6686080648365185E-2</v>
      </c>
      <c r="N220" s="5">
        <f t="shared" si="283"/>
        <v>0.15708167616154797</v>
      </c>
      <c r="O220" s="5">
        <f t="shared" si="284"/>
        <v>3.9850867935892015E-2</v>
      </c>
      <c r="P220" s="5">
        <f t="shared" si="285"/>
        <v>8.1629431038028347E-2</v>
      </c>
      <c r="Q220" s="5">
        <f t="shared" si="286"/>
        <v>0.16088091070180061</v>
      </c>
      <c r="R220" s="5">
        <f t="shared" si="287"/>
        <v>1.0354497594719373E-2</v>
      </c>
      <c r="S220" s="5">
        <f t="shared" si="288"/>
        <v>2.1722860117686423E-2</v>
      </c>
      <c r="T220" s="5">
        <f t="shared" si="289"/>
        <v>8.3603750140543512E-2</v>
      </c>
      <c r="U220" s="5">
        <f t="shared" si="290"/>
        <v>2.1209870477634202E-2</v>
      </c>
      <c r="V220" s="5">
        <f t="shared" si="291"/>
        <v>2.5692402887969694E-3</v>
      </c>
      <c r="W220" s="5">
        <f t="shared" si="292"/>
        <v>0.10984802327345573</v>
      </c>
      <c r="X220" s="5">
        <f t="shared" si="293"/>
        <v>5.7083880561870894E-2</v>
      </c>
      <c r="Y220" s="5">
        <f t="shared" si="294"/>
        <v>1.4832171407809756E-2</v>
      </c>
      <c r="Z220" s="5">
        <f t="shared" si="295"/>
        <v>1.7936141417969748E-3</v>
      </c>
      <c r="AA220" s="5">
        <f t="shared" si="296"/>
        <v>3.6739902913075985E-3</v>
      </c>
      <c r="AB220" s="5">
        <f t="shared" si="297"/>
        <v>3.7628507564896317E-3</v>
      </c>
      <c r="AC220" s="5">
        <f t="shared" si="298"/>
        <v>1.709286916879901E-4</v>
      </c>
      <c r="AD220" s="5">
        <f t="shared" si="299"/>
        <v>5.6252423754541578E-2</v>
      </c>
      <c r="AE220" s="5">
        <f t="shared" si="300"/>
        <v>2.9232266027457498E-2</v>
      </c>
      <c r="AF220" s="5">
        <f t="shared" si="301"/>
        <v>7.5954538494979514E-3</v>
      </c>
      <c r="AG220" s="5">
        <f t="shared" si="302"/>
        <v>1.3156904343455029E-3</v>
      </c>
      <c r="AH220" s="5">
        <f t="shared" si="303"/>
        <v>2.3301842944761089E-4</v>
      </c>
      <c r="AI220" s="5">
        <f t="shared" si="304"/>
        <v>4.773085958324099E-4</v>
      </c>
      <c r="AJ220" s="5">
        <f t="shared" si="305"/>
        <v>4.8885295509797436E-4</v>
      </c>
      <c r="AK220" s="5">
        <f t="shared" si="306"/>
        <v>3.3378435362312314E-4</v>
      </c>
      <c r="AL220" s="5">
        <f t="shared" si="307"/>
        <v>7.2778849734382166E-6</v>
      </c>
      <c r="AM220" s="5">
        <f t="shared" si="308"/>
        <v>2.3045186132358283E-2</v>
      </c>
      <c r="AN220" s="5">
        <f t="shared" si="309"/>
        <v>1.1975715297404994E-2</v>
      </c>
      <c r="AO220" s="5">
        <f t="shared" si="310"/>
        <v>3.1116641033140488E-3</v>
      </c>
      <c r="AP220" s="5">
        <f t="shared" si="311"/>
        <v>5.3900488064938712E-4</v>
      </c>
      <c r="AQ220" s="5">
        <f t="shared" si="312"/>
        <v>7.0025134072417442E-5</v>
      </c>
      <c r="AR220" s="5">
        <f t="shared" si="313"/>
        <v>2.421818035303041E-5</v>
      </c>
      <c r="AS220" s="5">
        <f t="shared" si="314"/>
        <v>4.9607860139319641E-5</v>
      </c>
      <c r="AT220" s="5">
        <f t="shared" si="315"/>
        <v>5.0807693883871066E-5</v>
      </c>
      <c r="AU220" s="5">
        <f t="shared" si="316"/>
        <v>3.4691031495780929E-5</v>
      </c>
      <c r="AV220" s="5">
        <f t="shared" si="317"/>
        <v>1.7765040699229194E-5</v>
      </c>
      <c r="AW220" s="5">
        <f t="shared" si="318"/>
        <v>2.1519536550073545E-7</v>
      </c>
      <c r="AX220" s="5">
        <f t="shared" si="319"/>
        <v>7.8675217947410548E-3</v>
      </c>
      <c r="AY220" s="5">
        <f t="shared" si="320"/>
        <v>4.0884547674645277E-3</v>
      </c>
      <c r="AZ220" s="5">
        <f t="shared" si="321"/>
        <v>1.062307980943673E-3</v>
      </c>
      <c r="BA220" s="5">
        <f t="shared" si="322"/>
        <v>1.8401381623151582E-4</v>
      </c>
      <c r="BB220" s="5">
        <f t="shared" si="323"/>
        <v>2.3906262476259329E-5</v>
      </c>
      <c r="BC220" s="5">
        <f t="shared" si="324"/>
        <v>2.4846368486364713E-6</v>
      </c>
      <c r="BD220" s="5">
        <f t="shared" si="325"/>
        <v>2.0975460360306473E-6</v>
      </c>
      <c r="BE220" s="5">
        <f t="shared" si="326"/>
        <v>4.2965560944041913E-6</v>
      </c>
      <c r="BF220" s="5">
        <f t="shared" si="327"/>
        <v>4.4004741624874833E-6</v>
      </c>
      <c r="BG220" s="5">
        <f t="shared" si="328"/>
        <v>3.0046037538358838E-6</v>
      </c>
      <c r="BH220" s="5">
        <f t="shared" si="329"/>
        <v>1.5386370964046692E-6</v>
      </c>
      <c r="BI220" s="5">
        <f t="shared" si="330"/>
        <v>6.3034045308908406E-7</v>
      </c>
      <c r="BJ220" s="8">
        <f t="shared" si="331"/>
        <v>0.72969653111937594</v>
      </c>
      <c r="BK220" s="8">
        <f t="shared" si="332"/>
        <v>0.18687427343700286</v>
      </c>
      <c r="BL220" s="8">
        <f t="shared" si="333"/>
        <v>8.0578099354211397E-2</v>
      </c>
      <c r="BM220" s="8">
        <f t="shared" si="334"/>
        <v>0.46837081439993461</v>
      </c>
      <c r="BN220" s="8">
        <f t="shared" si="335"/>
        <v>0.52648346408035351</v>
      </c>
    </row>
    <row r="221" spans="1:66" x14ac:dyDescent="0.25">
      <c r="A221" t="s">
        <v>340</v>
      </c>
      <c r="B221" t="s">
        <v>377</v>
      </c>
      <c r="C221" t="s">
        <v>394</v>
      </c>
      <c r="D221" s="11">
        <v>44473</v>
      </c>
      <c r="E221">
        <f>VLOOKUP(A221,home!$A$2:$E$405,3,FALSE)</f>
        <v>1.3409090909090899</v>
      </c>
      <c r="F221">
        <f>VLOOKUP(B221,home!$B$2:$E$405,3,FALSE)</f>
        <v>0.4</v>
      </c>
      <c r="G221">
        <f>VLOOKUP(C221,away!$B$2:$E$405,4,FALSE)</f>
        <v>0.99</v>
      </c>
      <c r="H221">
        <f>VLOOKUP(A221,away!$A$2:$E$405,3,FALSE)</f>
        <v>1.13961038961039</v>
      </c>
      <c r="I221">
        <f>VLOOKUP(C221,away!$B$2:$E$405,3,FALSE)</f>
        <v>0.8</v>
      </c>
      <c r="J221">
        <f>VLOOKUP(B221,home!$B$2:$E$405,4,FALSE)</f>
        <v>1.05</v>
      </c>
      <c r="K221" s="3">
        <f t="shared" si="280"/>
        <v>0.53099999999999969</v>
      </c>
      <c r="L221" s="3">
        <f t="shared" si="281"/>
        <v>0.95727272727272761</v>
      </c>
      <c r="M221" s="5">
        <f t="shared" si="282"/>
        <v>0.22576227197087564</v>
      </c>
      <c r="N221" s="5">
        <f t="shared" si="283"/>
        <v>0.11987976641653489</v>
      </c>
      <c r="O221" s="5">
        <f t="shared" si="284"/>
        <v>0.21611606580484738</v>
      </c>
      <c r="P221" s="5">
        <f t="shared" si="285"/>
        <v>0.11475763094237389</v>
      </c>
      <c r="Q221" s="5">
        <f t="shared" si="286"/>
        <v>3.182807798358999E-2</v>
      </c>
      <c r="R221" s="5">
        <f t="shared" si="287"/>
        <v>0.10344100786022925</v>
      </c>
      <c r="S221" s="5">
        <f t="shared" si="288"/>
        <v>1.4583165008639031E-2</v>
      </c>
      <c r="T221" s="5">
        <f t="shared" si="289"/>
        <v>3.0468151015200246E-2</v>
      </c>
      <c r="U221" s="5">
        <f t="shared" si="290"/>
        <v>5.4927175173781699E-2</v>
      </c>
      <c r="V221" s="5">
        <f t="shared" si="291"/>
        <v>8.2364390226519766E-4</v>
      </c>
      <c r="W221" s="5">
        <f t="shared" si="292"/>
        <v>5.6335698030954284E-3</v>
      </c>
      <c r="X221" s="5">
        <f t="shared" si="293"/>
        <v>5.3928627296904426E-3</v>
      </c>
      <c r="Y221" s="5">
        <f t="shared" si="294"/>
        <v>2.581220206529108E-3</v>
      </c>
      <c r="Z221" s="5">
        <f t="shared" si="295"/>
        <v>3.3007085235400441E-2</v>
      </c>
      <c r="AA221" s="5">
        <f t="shared" si="296"/>
        <v>1.7526762259997625E-2</v>
      </c>
      <c r="AB221" s="5">
        <f t="shared" si="297"/>
        <v>4.6533553800293661E-3</v>
      </c>
      <c r="AC221" s="5">
        <f t="shared" si="298"/>
        <v>2.6166745593424379E-5</v>
      </c>
      <c r="AD221" s="5">
        <f t="shared" si="299"/>
        <v>7.4785639136091739E-4</v>
      </c>
      <c r="AE221" s="5">
        <f t="shared" si="300"/>
        <v>7.1590252736640568E-4</v>
      </c>
      <c r="AF221" s="5">
        <f t="shared" si="301"/>
        <v>3.4265698241673877E-4</v>
      </c>
      <c r="AG221" s="5">
        <f t="shared" si="302"/>
        <v>1.093387280257049E-4</v>
      </c>
      <c r="AH221" s="5">
        <f t="shared" si="303"/>
        <v>7.8991956256537887E-3</v>
      </c>
      <c r="AI221" s="5">
        <f t="shared" si="304"/>
        <v>4.1944728772221589E-3</v>
      </c>
      <c r="AJ221" s="5">
        <f t="shared" si="305"/>
        <v>1.1136325489024825E-3</v>
      </c>
      <c r="AK221" s="5">
        <f t="shared" si="306"/>
        <v>1.9711296115573938E-4</v>
      </c>
      <c r="AL221" s="5">
        <f t="shared" si="307"/>
        <v>5.3203464113978525E-7</v>
      </c>
      <c r="AM221" s="5">
        <f t="shared" si="308"/>
        <v>7.9422348762529408E-5</v>
      </c>
      <c r="AN221" s="5">
        <f t="shared" si="309"/>
        <v>7.6028848406312256E-5</v>
      </c>
      <c r="AO221" s="5">
        <f t="shared" si="310"/>
        <v>3.6390171532657648E-5</v>
      </c>
      <c r="AP221" s="5">
        <f t="shared" si="311"/>
        <v>1.1611772916329856E-5</v>
      </c>
      <c r="AQ221" s="5">
        <f t="shared" si="312"/>
        <v>2.7789083820216683E-6</v>
      </c>
      <c r="AR221" s="5">
        <f t="shared" si="313"/>
        <v>1.512336907966081E-3</v>
      </c>
      <c r="AS221" s="5">
        <f t="shared" si="314"/>
        <v>8.0305089812998849E-4</v>
      </c>
      <c r="AT221" s="5">
        <f t="shared" si="315"/>
        <v>2.132100134535118E-4</v>
      </c>
      <c r="AU221" s="5">
        <f t="shared" si="316"/>
        <v>3.773817238127158E-5</v>
      </c>
      <c r="AV221" s="5">
        <f t="shared" si="317"/>
        <v>5.009742383613798E-6</v>
      </c>
      <c r="AW221" s="5">
        <f t="shared" si="318"/>
        <v>7.5122082159298656E-9</v>
      </c>
      <c r="AX221" s="5">
        <f t="shared" si="319"/>
        <v>7.0288778654838475E-6</v>
      </c>
      <c r="AY221" s="5">
        <f t="shared" si="320"/>
        <v>6.72855308395863E-6</v>
      </c>
      <c r="AZ221" s="5">
        <f t="shared" si="321"/>
        <v>3.2205301806401995E-6</v>
      </c>
      <c r="BA221" s="5">
        <f t="shared" si="322"/>
        <v>1.0276419030951914E-6</v>
      </c>
      <c r="BB221" s="5">
        <f t="shared" si="323"/>
        <v>2.4593339180891747E-7</v>
      </c>
      <c r="BC221" s="5">
        <f t="shared" si="324"/>
        <v>4.7085065740870958E-8</v>
      </c>
      <c r="BD221" s="5">
        <f t="shared" si="325"/>
        <v>2.4128647940731561E-4</v>
      </c>
      <c r="BE221" s="5">
        <f t="shared" si="326"/>
        <v>1.2812312056528451E-4</v>
      </c>
      <c r="BF221" s="5">
        <f t="shared" si="327"/>
        <v>3.4016688510083013E-5</v>
      </c>
      <c r="BG221" s="5">
        <f t="shared" si="328"/>
        <v>6.0209538662846926E-6</v>
      </c>
      <c r="BH221" s="5">
        <f t="shared" si="329"/>
        <v>7.9928162574929229E-7</v>
      </c>
      <c r="BI221" s="5">
        <f t="shared" si="330"/>
        <v>8.4883708654574813E-8</v>
      </c>
      <c r="BJ221" s="8">
        <f t="shared" si="331"/>
        <v>0.19792393345530049</v>
      </c>
      <c r="BK221" s="8">
        <f t="shared" si="332"/>
        <v>0.35596013915747227</v>
      </c>
      <c r="BL221" s="8">
        <f t="shared" si="333"/>
        <v>0.41305045763381737</v>
      </c>
      <c r="BM221" s="8">
        <f t="shared" si="334"/>
        <v>0.1881500734626638</v>
      </c>
      <c r="BN221" s="8">
        <f t="shared" si="335"/>
        <v>0.81178482097845106</v>
      </c>
    </row>
    <row r="222" spans="1:66" x14ac:dyDescent="0.25">
      <c r="A222" t="s">
        <v>340</v>
      </c>
      <c r="B222" t="s">
        <v>413</v>
      </c>
      <c r="C222" t="s">
        <v>354</v>
      </c>
      <c r="D222" s="11">
        <v>44473</v>
      </c>
      <c r="E222">
        <f>VLOOKUP(A222,home!$A$2:$E$405,3,FALSE)</f>
        <v>1.3409090909090899</v>
      </c>
      <c r="F222">
        <f>VLOOKUP(B222,home!$B$2:$E$405,3,FALSE)</f>
        <v>1.34</v>
      </c>
      <c r="G222">
        <f>VLOOKUP(C222,away!$B$2:$E$405,4,FALSE)</f>
        <v>0.6</v>
      </c>
      <c r="H222">
        <f>VLOOKUP(A222,away!$A$2:$E$405,3,FALSE)</f>
        <v>1.13961038961039</v>
      </c>
      <c r="I222">
        <f>VLOOKUP(C222,away!$B$2:$E$405,3,FALSE)</f>
        <v>1.59</v>
      </c>
      <c r="J222">
        <f>VLOOKUP(B222,home!$B$2:$E$405,4,FALSE)</f>
        <v>0.57999999999999996</v>
      </c>
      <c r="K222" s="3">
        <f t="shared" si="280"/>
        <v>1.0780909090909083</v>
      </c>
      <c r="L222" s="3">
        <f t="shared" si="281"/>
        <v>1.0509487012987015</v>
      </c>
      <c r="M222" s="5">
        <f t="shared" si="282"/>
        <v>0.11895147877698345</v>
      </c>
      <c r="N222" s="5">
        <f t="shared" si="283"/>
        <v>0.12824050789238597</v>
      </c>
      <c r="O222" s="5">
        <f t="shared" si="284"/>
        <v>0.12501190213823082</v>
      </c>
      <c r="P222" s="5">
        <f t="shared" si="285"/>
        <v>0.13477419522338896</v>
      </c>
      <c r="Q222" s="5">
        <f t="shared" si="286"/>
        <v>6.9127462867991096E-2</v>
      </c>
      <c r="R222" s="5">
        <f t="shared" si="287"/>
        <v>6.5690548099527013E-2</v>
      </c>
      <c r="S222" s="5">
        <f t="shared" si="288"/>
        <v>3.8175405394007614E-2</v>
      </c>
      <c r="T222" s="5">
        <f t="shared" si="289"/>
        <v>7.2649417325189466E-2</v>
      </c>
      <c r="U222" s="5">
        <f t="shared" si="290"/>
        <v>7.0820382719299121E-2</v>
      </c>
      <c r="V222" s="5">
        <f t="shared" si="291"/>
        <v>4.8059367401114212E-3</v>
      </c>
      <c r="W222" s="5">
        <f t="shared" si="292"/>
        <v>2.4841896428833516E-2</v>
      </c>
      <c r="X222" s="5">
        <f t="shared" si="293"/>
        <v>2.6107558789679439E-2</v>
      </c>
      <c r="Y222" s="5">
        <f t="shared" si="294"/>
        <v>1.3718852502046549E-2</v>
      </c>
      <c r="Z222" s="5">
        <f t="shared" si="295"/>
        <v>2.3012465404265936E-2</v>
      </c>
      <c r="AA222" s="5">
        <f t="shared" si="296"/>
        <v>2.4809529748108142E-2</v>
      </c>
      <c r="AB222" s="5">
        <f t="shared" si="297"/>
        <v>1.3373464240127917E-2</v>
      </c>
      <c r="AC222" s="5">
        <f t="shared" si="298"/>
        <v>3.4032587441462517E-4</v>
      </c>
      <c r="AD222" s="5">
        <f t="shared" si="299"/>
        <v>6.6954556761258267E-3</v>
      </c>
      <c r="AE222" s="5">
        <f t="shared" si="300"/>
        <v>7.0365804474274585E-3</v>
      </c>
      <c r="AF222" s="5">
        <f t="shared" si="301"/>
        <v>3.6975425414038604E-3</v>
      </c>
      <c r="AG222" s="5">
        <f t="shared" si="302"/>
        <v>1.2953091772950293E-3</v>
      </c>
      <c r="AH222" s="5">
        <f t="shared" si="303"/>
        <v>6.0462301575736456E-3</v>
      </c>
      <c r="AI222" s="5">
        <f t="shared" si="304"/>
        <v>6.5183857671514377E-3</v>
      </c>
      <c r="AJ222" s="5">
        <f t="shared" si="305"/>
        <v>3.5137062187567654E-3</v>
      </c>
      <c r="AK222" s="5">
        <f t="shared" si="306"/>
        <v>1.2626982438859533E-3</v>
      </c>
      <c r="AL222" s="5">
        <f t="shared" si="307"/>
        <v>1.5423816940997063E-5</v>
      </c>
      <c r="AM222" s="5">
        <f t="shared" si="308"/>
        <v>1.4436619793304752E-3</v>
      </c>
      <c r="AN222" s="5">
        <f t="shared" si="309"/>
        <v>1.5172146822916761E-3</v>
      </c>
      <c r="AO222" s="5">
        <f t="shared" si="310"/>
        <v>7.9725739997287925E-4</v>
      </c>
      <c r="AP222" s="5">
        <f t="shared" si="311"/>
        <v>2.7929220970075898E-4</v>
      </c>
      <c r="AQ222" s="5">
        <f t="shared" si="312"/>
        <v>7.3380446266964319E-5</v>
      </c>
      <c r="AR222" s="5">
        <f t="shared" si="313"/>
        <v>1.2708555463710137E-3</v>
      </c>
      <c r="AS222" s="5">
        <f t="shared" si="314"/>
        <v>1.3700978113103492E-3</v>
      </c>
      <c r="AT222" s="5">
        <f t="shared" si="315"/>
        <v>7.3854499746951892E-4</v>
      </c>
      <c r="AU222" s="5">
        <f t="shared" si="316"/>
        <v>2.6540621590881886E-4</v>
      </c>
      <c r="AV222" s="5">
        <f t="shared" si="317"/>
        <v>7.1533007146879084E-5</v>
      </c>
      <c r="AW222" s="5">
        <f t="shared" si="318"/>
        <v>4.8542960935475888E-7</v>
      </c>
      <c r="AX222" s="5">
        <f t="shared" si="319"/>
        <v>2.5939980928606199E-4</v>
      </c>
      <c r="AY222" s="5">
        <f t="shared" si="320"/>
        <v>2.7261589268631775E-4</v>
      </c>
      <c r="AZ222" s="5">
        <f t="shared" si="321"/>
        <v>1.4325265918603585E-4</v>
      </c>
      <c r="BA222" s="5">
        <f t="shared" si="322"/>
        <v>5.0183732043049968E-5</v>
      </c>
      <c r="BB222" s="5">
        <f t="shared" si="323"/>
        <v>1.3185132004241349E-5</v>
      </c>
      <c r="BC222" s="5">
        <f t="shared" si="324"/>
        <v>2.7713794712618789E-6</v>
      </c>
      <c r="BD222" s="5">
        <f t="shared" si="325"/>
        <v>2.2260066433281138E-4</v>
      </c>
      <c r="BE222" s="5">
        <f t="shared" si="326"/>
        <v>2.3998375257480077E-4</v>
      </c>
      <c r="BF222" s="5">
        <f t="shared" si="327"/>
        <v>1.2936215099020726E-4</v>
      </c>
      <c r="BG222" s="5">
        <f t="shared" si="328"/>
        <v>4.6488052987662644E-5</v>
      </c>
      <c r="BH222" s="5">
        <f t="shared" si="329"/>
        <v>1.2529586826833881E-5</v>
      </c>
      <c r="BI222" s="5">
        <f t="shared" si="330"/>
        <v>2.701606730534962E-6</v>
      </c>
      <c r="BJ222" s="8">
        <f t="shared" si="331"/>
        <v>0.35826279897061802</v>
      </c>
      <c r="BK222" s="8">
        <f t="shared" si="332"/>
        <v>0.29733538171853335</v>
      </c>
      <c r="BL222" s="8">
        <f t="shared" si="333"/>
        <v>0.32141695072531029</v>
      </c>
      <c r="BM222" s="8">
        <f t="shared" si="334"/>
        <v>0.35795937135714334</v>
      </c>
      <c r="BN222" s="8">
        <f t="shared" si="335"/>
        <v>0.64179609499850732</v>
      </c>
    </row>
    <row r="223" spans="1:66" x14ac:dyDescent="0.25">
      <c r="A223" t="s">
        <v>342</v>
      </c>
      <c r="B223" t="s">
        <v>409</v>
      </c>
      <c r="C223" t="s">
        <v>384</v>
      </c>
      <c r="D223" s="11">
        <v>44473</v>
      </c>
      <c r="E223">
        <f>VLOOKUP(A223,home!$A$2:$E$405,3,FALSE)</f>
        <v>1.1770833333333299</v>
      </c>
      <c r="F223">
        <f>VLOOKUP(B223,home!$B$2:$E$405,3,FALSE)</f>
        <v>1.1000000000000001</v>
      </c>
      <c r="G223">
        <f>VLOOKUP(C223,away!$B$2:$E$405,4,FALSE)</f>
        <v>1.1000000000000001</v>
      </c>
      <c r="H223">
        <f>VLOOKUP(A223,away!$A$2:$E$405,3,FALSE)</f>
        <v>0.859375</v>
      </c>
      <c r="I223">
        <f>VLOOKUP(C223,away!$B$2:$E$405,3,FALSE)</f>
        <v>1</v>
      </c>
      <c r="J223">
        <f>VLOOKUP(B223,home!$B$2:$E$405,4,FALSE)</f>
        <v>1.1599999999999999</v>
      </c>
      <c r="K223" s="3">
        <f t="shared" si="280"/>
        <v>1.4242708333333294</v>
      </c>
      <c r="L223" s="3">
        <f t="shared" si="281"/>
        <v>0.99687499999999996</v>
      </c>
      <c r="M223" s="5">
        <f t="shared" si="282"/>
        <v>8.8819786457867214E-2</v>
      </c>
      <c r="N223" s="5">
        <f t="shared" si="283"/>
        <v>0.12650343127483488</v>
      </c>
      <c r="O223" s="5">
        <f t="shared" si="284"/>
        <v>8.8542224625186364E-2</v>
      </c>
      <c r="P223" s="5">
        <f t="shared" si="285"/>
        <v>0.12610810805210101</v>
      </c>
      <c r="Q223" s="5">
        <f t="shared" si="286"/>
        <v>9.0087573740667351E-2</v>
      </c>
      <c r="R223" s="5">
        <f t="shared" si="287"/>
        <v>4.4132765086616323E-2</v>
      </c>
      <c r="S223" s="5">
        <f t="shared" si="288"/>
        <v>4.4762703083125237E-2</v>
      </c>
      <c r="T223" s="5">
        <f t="shared" si="289"/>
        <v>8.9806050072727753E-2</v>
      </c>
      <c r="U223" s="5">
        <f t="shared" si="290"/>
        <v>6.2857010107219086E-2</v>
      </c>
      <c r="V223" s="5">
        <f t="shared" si="291"/>
        <v>7.0616645009594411E-3</v>
      </c>
      <c r="W223" s="5">
        <f t="shared" si="292"/>
        <v>4.2769701241532655E-2</v>
      </c>
      <c r="X223" s="5">
        <f t="shared" si="293"/>
        <v>4.2636045925152861E-2</v>
      </c>
      <c r="Y223" s="5">
        <f t="shared" si="294"/>
        <v>2.1251404140818379E-2</v>
      </c>
      <c r="Z223" s="5">
        <f t="shared" si="295"/>
        <v>1.4664950065240217E-2</v>
      </c>
      <c r="AA223" s="5">
        <f t="shared" si="296"/>
        <v>2.0886860650211347E-2</v>
      </c>
      <c r="AB223" s="5">
        <f t="shared" si="297"/>
        <v>1.4874273211996825E-2</v>
      </c>
      <c r="AC223" s="5">
        <f t="shared" si="298"/>
        <v>6.2664327498771605E-4</v>
      </c>
      <c r="AD223" s="5">
        <f t="shared" si="299"/>
        <v>1.522890950717383E-2</v>
      </c>
      <c r="AE223" s="5">
        <f t="shared" si="300"/>
        <v>1.5181319164963908E-2</v>
      </c>
      <c r="AF223" s="5">
        <f t="shared" si="301"/>
        <v>7.5669387712866973E-3</v>
      </c>
      <c r="AG223" s="5">
        <f t="shared" si="302"/>
        <v>2.514430695875476E-3</v>
      </c>
      <c r="AH223" s="5">
        <f t="shared" si="303"/>
        <v>3.6547805240715846E-3</v>
      </c>
      <c r="AI223" s="5">
        <f t="shared" si="304"/>
        <v>5.2053973026698576E-3</v>
      </c>
      <c r="AJ223" s="5">
        <f t="shared" si="305"/>
        <v>3.7069477770523326E-3</v>
      </c>
      <c r="AK223" s="5">
        <f t="shared" si="306"/>
        <v>1.7598991998484853E-3</v>
      </c>
      <c r="AL223" s="5">
        <f t="shared" si="307"/>
        <v>3.5588825861345536E-5</v>
      </c>
      <c r="AM223" s="5">
        <f t="shared" si="308"/>
        <v>4.3380183269080639E-3</v>
      </c>
      <c r="AN223" s="5">
        <f t="shared" si="309"/>
        <v>4.324462019636475E-3</v>
      </c>
      <c r="AO223" s="5">
        <f t="shared" si="310"/>
        <v>2.1554740379125551E-3</v>
      </c>
      <c r="AP223" s="5">
        <f t="shared" si="311"/>
        <v>7.16246060514693E-4</v>
      </c>
      <c r="AQ223" s="5">
        <f t="shared" si="312"/>
        <v>1.785019478938961E-4</v>
      </c>
      <c r="AR223" s="5">
        <f t="shared" si="313"/>
        <v>7.2867186698677227E-4</v>
      </c>
      <c r="AS223" s="5">
        <f t="shared" si="314"/>
        <v>1.0378260872198029E-3</v>
      </c>
      <c r="AT223" s="5">
        <f t="shared" si="315"/>
        <v>7.3907271304980888E-4</v>
      </c>
      <c r="AU223" s="5">
        <f t="shared" si="316"/>
        <v>3.5087990296979178E-4</v>
      </c>
      <c r="AV223" s="5">
        <f t="shared" si="317"/>
        <v>1.249370029506759E-4</v>
      </c>
      <c r="AW223" s="5">
        <f t="shared" si="318"/>
        <v>1.4036035075294234E-6</v>
      </c>
      <c r="AX223" s="5">
        <f t="shared" si="319"/>
        <v>1.0297521629134328E-3</v>
      </c>
      <c r="AY223" s="5">
        <f t="shared" si="320"/>
        <v>1.0265341874043281E-3</v>
      </c>
      <c r="AZ223" s="5">
        <f t="shared" si="321"/>
        <v>5.116631340343448E-4</v>
      </c>
      <c r="BA223" s="5">
        <f t="shared" si="322"/>
        <v>1.700213955801625E-4</v>
      </c>
      <c r="BB223" s="5">
        <f t="shared" si="323"/>
        <v>4.2372519679743608E-5</v>
      </c>
      <c r="BC223" s="5">
        <f t="shared" si="324"/>
        <v>8.4480211111488833E-6</v>
      </c>
      <c r="BD223" s="5">
        <f t="shared" si="325"/>
        <v>1.2106579456707307E-4</v>
      </c>
      <c r="BE223" s="5">
        <f t="shared" si="326"/>
        <v>1.724304801162068E-4</v>
      </c>
      <c r="BF223" s="5">
        <f t="shared" si="327"/>
        <v>1.2279385180358801E-4</v>
      </c>
      <c r="BG223" s="5">
        <f t="shared" si="328"/>
        <v>5.8297233878835184E-5</v>
      </c>
      <c r="BH223" s="5">
        <f t="shared" si="329"/>
        <v>2.0757762469409168E-5</v>
      </c>
      <c r="BI223" s="5">
        <f t="shared" si="330"/>
        <v>5.9129351300881371E-6</v>
      </c>
      <c r="BJ223" s="8">
        <f t="shared" si="331"/>
        <v>0.46804729834862263</v>
      </c>
      <c r="BK223" s="8">
        <f t="shared" si="332"/>
        <v>0.26844102838230638</v>
      </c>
      <c r="BL223" s="8">
        <f t="shared" si="333"/>
        <v>0.24910280411601426</v>
      </c>
      <c r="BM223" s="8">
        <f t="shared" si="334"/>
        <v>0.43503706109101342</v>
      </c>
      <c r="BN223" s="8">
        <f t="shared" si="335"/>
        <v>0.56419388923727309</v>
      </c>
    </row>
    <row r="224" spans="1:66" x14ac:dyDescent="0.25">
      <c r="A224" t="s">
        <v>342</v>
      </c>
      <c r="B224" t="s">
        <v>406</v>
      </c>
      <c r="C224" t="s">
        <v>392</v>
      </c>
      <c r="D224" s="11">
        <v>44473</v>
      </c>
      <c r="E224">
        <f>VLOOKUP(A224,home!$A$2:$E$405,3,FALSE)</f>
        <v>1.1770833333333299</v>
      </c>
      <c r="F224">
        <f>VLOOKUP(B224,home!$B$2:$E$405,3,FALSE)</f>
        <v>1.1000000000000001</v>
      </c>
      <c r="G224">
        <f>VLOOKUP(C224,away!$B$2:$E$405,4,FALSE)</f>
        <v>1.25</v>
      </c>
      <c r="H224">
        <f>VLOOKUP(A224,away!$A$2:$E$405,3,FALSE)</f>
        <v>0.859375</v>
      </c>
      <c r="I224">
        <f>VLOOKUP(C224,away!$B$2:$E$405,3,FALSE)</f>
        <v>0.55000000000000004</v>
      </c>
      <c r="J224">
        <f>VLOOKUP(B224,home!$B$2:$E$405,4,FALSE)</f>
        <v>1.3</v>
      </c>
      <c r="K224" s="3">
        <f t="shared" si="280"/>
        <v>1.6184895833333288</v>
      </c>
      <c r="L224" s="3">
        <f t="shared" si="281"/>
        <v>0.61445312500000004</v>
      </c>
      <c r="M224" s="5">
        <f t="shared" si="282"/>
        <v>0.10721247044497739</v>
      </c>
      <c r="N224" s="5">
        <f t="shared" si="283"/>
        <v>0.17352226661862827</v>
      </c>
      <c r="O224" s="5">
        <f t="shared" si="284"/>
        <v>6.5877037503886487E-2</v>
      </c>
      <c r="P224" s="5">
        <f t="shared" si="285"/>
        <v>0.10662129898089931</v>
      </c>
      <c r="Q224" s="5">
        <f t="shared" si="286"/>
        <v>0.14042199049931928</v>
      </c>
      <c r="R224" s="5">
        <f t="shared" si="287"/>
        <v>2.023917578000263E-2</v>
      </c>
      <c r="S224" s="5">
        <f t="shared" si="288"/>
        <v>2.6508346811690536E-2</v>
      </c>
      <c r="T224" s="5">
        <f t="shared" si="289"/>
        <v>8.6282730881027031E-2</v>
      </c>
      <c r="U224" s="5">
        <f t="shared" si="290"/>
        <v>3.2756895175186457E-2</v>
      </c>
      <c r="V224" s="5">
        <f t="shared" si="291"/>
        <v>2.9291310352321407E-3</v>
      </c>
      <c r="W224" s="5">
        <f t="shared" si="292"/>
        <v>7.5757176298026641E-2</v>
      </c>
      <c r="X224" s="5">
        <f t="shared" si="293"/>
        <v>4.6549233717498396E-2</v>
      </c>
      <c r="Y224" s="5">
        <f t="shared" si="294"/>
        <v>1.4301161062036131E-2</v>
      </c>
      <c r="Z224" s="5">
        <f t="shared" si="295"/>
        <v>4.1453416018156436E-3</v>
      </c>
      <c r="AA224" s="5">
        <f t="shared" si="296"/>
        <v>6.7091922018969151E-3</v>
      </c>
      <c r="AB224" s="5">
        <f t="shared" si="297"/>
        <v>5.4293788456756809E-3</v>
      </c>
      <c r="AC224" s="5">
        <f t="shared" si="298"/>
        <v>1.8206123467115522E-4</v>
      </c>
      <c r="AD224" s="5">
        <f t="shared" si="299"/>
        <v>3.0653050175275667E-2</v>
      </c>
      <c r="AE224" s="5">
        <f t="shared" si="300"/>
        <v>1.8834862470979929E-2</v>
      </c>
      <c r="AF224" s="5">
        <f t="shared" si="301"/>
        <v>5.7865700521194203E-3</v>
      </c>
      <c r="AG224" s="5">
        <f t="shared" si="302"/>
        <v>1.1851920171853973E-3</v>
      </c>
      <c r="AH224" s="5">
        <f t="shared" si="303"/>
        <v>6.3677952535703194E-4</v>
      </c>
      <c r="AI224" s="5">
        <f t="shared" si="304"/>
        <v>1.0306210286702975E-3</v>
      </c>
      <c r="AJ224" s="5">
        <f t="shared" si="305"/>
        <v>8.3402469963357844E-4</v>
      </c>
      <c r="AK224" s="5">
        <f t="shared" si="306"/>
        <v>4.4995342953321841E-4</v>
      </c>
      <c r="AL224" s="5">
        <f t="shared" si="307"/>
        <v>7.2422938317300207E-6</v>
      </c>
      <c r="AM224" s="5">
        <f t="shared" si="308"/>
        <v>9.9223284812155078E-3</v>
      </c>
      <c r="AN224" s="5">
        <f t="shared" si="309"/>
        <v>6.0968057425593719E-3</v>
      </c>
      <c r="AO224" s="5">
        <f t="shared" si="310"/>
        <v>1.8731006705167759E-3</v>
      </c>
      <c r="AP224" s="5">
        <f t="shared" si="311"/>
        <v>3.8364418681287625E-4</v>
      </c>
      <c r="AQ224" s="5">
        <f t="shared" si="312"/>
        <v>5.8932842368813887E-5</v>
      </c>
      <c r="AR224" s="5">
        <f t="shared" si="313"/>
        <v>7.8254233858329023E-5</v>
      </c>
      <c r="AS224" s="5">
        <f t="shared" si="314"/>
        <v>1.2665366235143581E-4</v>
      </c>
      <c r="AT224" s="5">
        <f t="shared" si="315"/>
        <v>1.0249381660340776E-4</v>
      </c>
      <c r="AU224" s="5">
        <f t="shared" si="316"/>
        <v>5.5295058176230677E-5</v>
      </c>
      <c r="AV224" s="5">
        <f t="shared" si="317"/>
        <v>2.2373618917009942E-5</v>
      </c>
      <c r="AW224" s="5">
        <f t="shared" si="318"/>
        <v>2.0006554708492044E-7</v>
      </c>
      <c r="AX224" s="5">
        <f t="shared" si="319"/>
        <v>2.6765308815431513E-3</v>
      </c>
      <c r="AY224" s="5">
        <f t="shared" si="320"/>
        <v>1.6446027643231939E-3</v>
      </c>
      <c r="AZ224" s="5">
        <f t="shared" si="321"/>
        <v>5.0526565396101259E-4</v>
      </c>
      <c r="BA224" s="5">
        <f t="shared" si="322"/>
        <v>1.0348735334383764E-4</v>
      </c>
      <c r="BB224" s="5">
        <f t="shared" si="323"/>
        <v>1.5897031915025056E-5</v>
      </c>
      <c r="BC224" s="5">
        <f t="shared" si="324"/>
        <v>1.9535961876823766E-6</v>
      </c>
      <c r="BD224" s="5">
        <f t="shared" si="325"/>
        <v>8.0139264231218451E-6</v>
      </c>
      <c r="BE224" s="5">
        <f t="shared" si="326"/>
        <v>1.2970456437422427E-5</v>
      </c>
      <c r="BF224" s="5">
        <f t="shared" si="327"/>
        <v>1.0496274317523462E-5</v>
      </c>
      <c r="BG224" s="5">
        <f t="shared" si="328"/>
        <v>5.662703548906956E-6</v>
      </c>
      <c r="BH224" s="5">
        <f t="shared" si="329"/>
        <v>2.2912566768526453E-6</v>
      </c>
      <c r="BI224" s="5">
        <f t="shared" si="330"/>
        <v>7.416750128457892E-7</v>
      </c>
      <c r="BJ224" s="8">
        <f t="shared" si="331"/>
        <v>0.6165767829968436</v>
      </c>
      <c r="BK224" s="8">
        <f t="shared" si="332"/>
        <v>0.24510515356562546</v>
      </c>
      <c r="BL224" s="8">
        <f t="shared" si="333"/>
        <v>0.13438830487216538</v>
      </c>
      <c r="BM224" s="8">
        <f t="shared" si="334"/>
        <v>0.38467694050996043</v>
      </c>
      <c r="BN224" s="8">
        <f t="shared" si="335"/>
        <v>0.61389423982771341</v>
      </c>
    </row>
    <row r="225" spans="1:66" x14ac:dyDescent="0.25">
      <c r="A225" t="s">
        <v>342</v>
      </c>
      <c r="B225" t="s">
        <v>430</v>
      </c>
      <c r="C225" t="s">
        <v>386</v>
      </c>
      <c r="D225" s="11">
        <v>44473</v>
      </c>
      <c r="E225">
        <f>VLOOKUP(A225,home!$A$2:$E$405,3,FALSE)</f>
        <v>1.1770833333333299</v>
      </c>
      <c r="F225">
        <f>VLOOKUP(B225,home!$B$2:$E$405,3,FALSE)</f>
        <v>1.2</v>
      </c>
      <c r="G225">
        <f>VLOOKUP(C225,away!$B$2:$E$405,4,FALSE)</f>
        <v>1.1000000000000001</v>
      </c>
      <c r="H225">
        <f>VLOOKUP(A225,away!$A$2:$E$405,3,FALSE)</f>
        <v>0.859375</v>
      </c>
      <c r="I225">
        <f>VLOOKUP(C225,away!$B$2:$E$405,3,FALSE)</f>
        <v>0.9</v>
      </c>
      <c r="J225">
        <f>VLOOKUP(B225,home!$B$2:$E$405,4,FALSE)</f>
        <v>1.03</v>
      </c>
      <c r="K225" s="3">
        <f t="shared" si="280"/>
        <v>1.5537499999999955</v>
      </c>
      <c r="L225" s="3">
        <f t="shared" si="281"/>
        <v>0.79664062499999999</v>
      </c>
      <c r="M225" s="5">
        <f t="shared" si="282"/>
        <v>9.5331915911701939E-2</v>
      </c>
      <c r="N225" s="5">
        <f t="shared" si="283"/>
        <v>0.14812196434780642</v>
      </c>
      <c r="O225" s="5">
        <f t="shared" si="284"/>
        <v>7.5945277074345674E-2</v>
      </c>
      <c r="P225" s="5">
        <f t="shared" si="285"/>
        <v>0.11799997425426423</v>
      </c>
      <c r="Q225" s="5">
        <f t="shared" si="286"/>
        <v>0.11507225105270182</v>
      </c>
      <c r="R225" s="5">
        <f t="shared" si="287"/>
        <v>3.0250546497152451E-2</v>
      </c>
      <c r="S225" s="5">
        <f t="shared" si="288"/>
        <v>3.6514512980373934E-2</v>
      </c>
      <c r="T225" s="5">
        <f t="shared" si="289"/>
        <v>9.1671229998781273E-2</v>
      </c>
      <c r="U225" s="5">
        <f t="shared" si="290"/>
        <v>4.7001786619950477E-2</v>
      </c>
      <c r="V225" s="5">
        <f t="shared" si="291"/>
        <v>5.0218830474616279E-3</v>
      </c>
      <c r="W225" s="5">
        <f t="shared" si="292"/>
        <v>5.9597836691044959E-2</v>
      </c>
      <c r="X225" s="5">
        <f t="shared" si="293"/>
        <v>4.7478057870201991E-2</v>
      </c>
      <c r="Y225" s="5">
        <f t="shared" si="294"/>
        <v>1.8911474847751939E-2</v>
      </c>
      <c r="Z225" s="5">
        <f t="shared" si="295"/>
        <v>8.0329380893610289E-3</v>
      </c>
      <c r="AA225" s="5">
        <f t="shared" si="296"/>
        <v>1.2481177556344661E-2</v>
      </c>
      <c r="AB225" s="5">
        <f t="shared" si="297"/>
        <v>9.6963148140852325E-3</v>
      </c>
      <c r="AC225" s="5">
        <f t="shared" si="298"/>
        <v>3.8849926637977799E-4</v>
      </c>
      <c r="AD225" s="5">
        <f t="shared" si="299"/>
        <v>2.3150034689677714E-2</v>
      </c>
      <c r="AE225" s="5">
        <f t="shared" si="300"/>
        <v>1.8442258103956534E-2</v>
      </c>
      <c r="AF225" s="5">
        <f t="shared" si="301"/>
        <v>7.3459260111736237E-3</v>
      </c>
      <c r="AG225" s="5">
        <f t="shared" si="302"/>
        <v>1.9506876962483708E-3</v>
      </c>
      <c r="AH225" s="5">
        <f t="shared" si="303"/>
        <v>1.5998412050237188E-3</v>
      </c>
      <c r="AI225" s="5">
        <f t="shared" si="304"/>
        <v>2.4857532723055954E-3</v>
      </c>
      <c r="AJ225" s="5">
        <f t="shared" si="305"/>
        <v>1.9311195734224044E-3</v>
      </c>
      <c r="AK225" s="5">
        <f t="shared" si="306"/>
        <v>1.0001590124016839E-3</v>
      </c>
      <c r="AL225" s="5">
        <f t="shared" si="307"/>
        <v>1.9235070644368388E-5</v>
      </c>
      <c r="AM225" s="5">
        <f t="shared" si="308"/>
        <v>7.1938732798173246E-3</v>
      </c>
      <c r="AN225" s="5">
        <f t="shared" si="309"/>
        <v>5.7309317058044738E-3</v>
      </c>
      <c r="AO225" s="5">
        <f t="shared" si="310"/>
        <v>2.282746507972196E-3</v>
      </c>
      <c r="AP225" s="5">
        <f t="shared" si="311"/>
        <v>6.0617620160917916E-4</v>
      </c>
      <c r="AQ225" s="5">
        <f t="shared" si="312"/>
        <v>1.2072614702751561E-4</v>
      </c>
      <c r="AR225" s="5">
        <f t="shared" si="313"/>
        <v>2.5489969949416978E-4</v>
      </c>
      <c r="AS225" s="5">
        <f t="shared" si="314"/>
        <v>3.9605040808906504E-4</v>
      </c>
      <c r="AT225" s="5">
        <f t="shared" si="315"/>
        <v>3.076816607841916E-4</v>
      </c>
      <c r="AU225" s="5">
        <f t="shared" si="316"/>
        <v>1.5935346014781207E-4</v>
      </c>
      <c r="AV225" s="5">
        <f t="shared" si="317"/>
        <v>6.1898859676165577E-5</v>
      </c>
      <c r="AW225" s="5">
        <f t="shared" si="318"/>
        <v>6.6135535778335415E-7</v>
      </c>
      <c r="AX225" s="5">
        <f t="shared" si="319"/>
        <v>1.8629134347526916E-3</v>
      </c>
      <c r="AY225" s="5">
        <f t="shared" si="320"/>
        <v>1.4840725229822809E-3</v>
      </c>
      <c r="AZ225" s="5">
        <f t="shared" si="321"/>
        <v>5.9113623112696558E-4</v>
      </c>
      <c r="BA225" s="5">
        <f t="shared" si="322"/>
        <v>1.5697437887504342E-4</v>
      </c>
      <c r="BB225" s="5">
        <f t="shared" si="323"/>
        <v>3.126304182400034E-5</v>
      </c>
      <c r="BC225" s="5">
        <f t="shared" si="324"/>
        <v>4.9810818356145553E-6</v>
      </c>
      <c r="BD225" s="5">
        <f t="shared" si="325"/>
        <v>3.3843909319557919E-5</v>
      </c>
      <c r="BE225" s="5">
        <f t="shared" si="326"/>
        <v>5.2584974105262954E-5</v>
      </c>
      <c r="BF225" s="5">
        <f t="shared" si="327"/>
        <v>4.0851951758026048E-5</v>
      </c>
      <c r="BG225" s="5">
        <f t="shared" si="328"/>
        <v>2.1157906681344256E-5</v>
      </c>
      <c r="BH225" s="5">
        <f t="shared" si="329"/>
        <v>8.2185243765346375E-6</v>
      </c>
      <c r="BI225" s="5">
        <f t="shared" si="330"/>
        <v>2.5539064500081299E-6</v>
      </c>
      <c r="BJ225" s="8">
        <f t="shared" si="331"/>
        <v>0.55180751584297216</v>
      </c>
      <c r="BK225" s="8">
        <f t="shared" si="332"/>
        <v>0.2567600930538082</v>
      </c>
      <c r="BL225" s="8">
        <f t="shared" si="333"/>
        <v>0.18373107088591403</v>
      </c>
      <c r="BM225" s="8">
        <f t="shared" si="334"/>
        <v>0.41612627756645798</v>
      </c>
      <c r="BN225" s="8">
        <f t="shared" si="335"/>
        <v>0.58272192913797249</v>
      </c>
    </row>
    <row r="226" spans="1:66" x14ac:dyDescent="0.25">
      <c r="A226" t="s">
        <v>40</v>
      </c>
      <c r="B226" t="s">
        <v>317</v>
      </c>
      <c r="C226" t="s">
        <v>233</v>
      </c>
      <c r="D226" s="11">
        <v>44473</v>
      </c>
      <c r="E226">
        <f>VLOOKUP(A226,home!$A$2:$E$405,3,FALSE)</f>
        <v>1.47142857142857</v>
      </c>
      <c r="F226">
        <f>VLOOKUP(B226,home!$B$2:$E$405,3,FALSE)</f>
        <v>1.19</v>
      </c>
      <c r="G226">
        <f>VLOOKUP(C226,away!$B$2:$E$405,4,FALSE)</f>
        <v>0.96</v>
      </c>
      <c r="H226">
        <f>VLOOKUP(A226,away!$A$2:$E$405,3,FALSE)</f>
        <v>1.1771428571428599</v>
      </c>
      <c r="I226">
        <f>VLOOKUP(C226,away!$B$2:$E$405,3,FALSE)</f>
        <v>0.68</v>
      </c>
      <c r="J226">
        <f>VLOOKUP(B226,home!$B$2:$E$405,4,FALSE)</f>
        <v>1.01</v>
      </c>
      <c r="K226" s="3">
        <f t="shared" si="280"/>
        <v>1.6809599999999982</v>
      </c>
      <c r="L226" s="3">
        <f t="shared" si="281"/>
        <v>0.80846171428571634</v>
      </c>
      <c r="M226" s="5">
        <f t="shared" si="282"/>
        <v>8.2957926090229672E-2</v>
      </c>
      <c r="N226" s="5">
        <f t="shared" si="283"/>
        <v>0.13944895544063232</v>
      </c>
      <c r="O226" s="5">
        <f t="shared" si="284"/>
        <v>6.7068307140494832E-2</v>
      </c>
      <c r="P226" s="5">
        <f t="shared" si="285"/>
        <v>0.11273914157088605</v>
      </c>
      <c r="Q226" s="5">
        <f t="shared" si="286"/>
        <v>0.11720405806874255</v>
      </c>
      <c r="R226" s="5">
        <f t="shared" si="287"/>
        <v>2.7111079282522699E-2</v>
      </c>
      <c r="S226" s="5">
        <f t="shared" si="288"/>
        <v>3.830289232494815E-2</v>
      </c>
      <c r="T226" s="5">
        <f t="shared" si="289"/>
        <v>9.4754993707498236E-2</v>
      </c>
      <c r="U226" s="5">
        <f t="shared" si="290"/>
        <v>4.5572639830749301E-2</v>
      </c>
      <c r="V226" s="5">
        <f t="shared" si="291"/>
        <v>5.7837018566897535E-3</v>
      </c>
      <c r="W226" s="5">
        <f t="shared" si="292"/>
        <v>6.5671777817077739E-2</v>
      </c>
      <c r="X226" s="5">
        <f t="shared" si="293"/>
        <v>5.3093118074185347E-2</v>
      </c>
      <c r="Y226" s="5">
        <f t="shared" si="294"/>
        <v>2.1461876627514916E-2</v>
      </c>
      <c r="Z226" s="5">
        <f t="shared" si="295"/>
        <v>7.3060898776280908E-3</v>
      </c>
      <c r="AA226" s="5">
        <f t="shared" si="296"/>
        <v>1.2281244840697701E-2</v>
      </c>
      <c r="AB226" s="5">
        <f t="shared" si="297"/>
        <v>1.0322140663709596E-2</v>
      </c>
      <c r="AC226" s="5">
        <f t="shared" si="298"/>
        <v>4.9125021347865049E-4</v>
      </c>
      <c r="AD226" s="5">
        <f t="shared" si="299"/>
        <v>2.7597907909848732E-2</v>
      </c>
      <c r="AE226" s="5">
        <f t="shared" si="300"/>
        <v>2.2311851939495635E-2</v>
      </c>
      <c r="AF226" s="5">
        <f t="shared" si="301"/>
        <v>9.0191390339468634E-3</v>
      </c>
      <c r="AG226" s="5">
        <f t="shared" si="302"/>
        <v>2.4305428682553001E-3</v>
      </c>
      <c r="AH226" s="5">
        <f t="shared" si="303"/>
        <v>1.4766734867981814E-3</v>
      </c>
      <c r="AI226" s="5">
        <f t="shared" si="304"/>
        <v>2.482229064368268E-3</v>
      </c>
      <c r="AJ226" s="5">
        <f t="shared" si="305"/>
        <v>2.0862638840202404E-3</v>
      </c>
      <c r="AK226" s="5">
        <f t="shared" si="306"/>
        <v>1.1689753794942195E-3</v>
      </c>
      <c r="AL226" s="5">
        <f t="shared" si="307"/>
        <v>2.6704200538407756E-5</v>
      </c>
      <c r="AM226" s="5">
        <f t="shared" si="308"/>
        <v>9.2781958560278471E-3</v>
      </c>
      <c r="AN226" s="5">
        <f t="shared" si="309"/>
        <v>7.5010661272429018E-3</v>
      </c>
      <c r="AO226" s="5">
        <f t="shared" si="310"/>
        <v>3.0321623901006576E-3</v>
      </c>
      <c r="AP226" s="5">
        <f t="shared" si="311"/>
        <v>8.1712906796448429E-4</v>
      </c>
      <c r="AQ226" s="5">
        <f t="shared" si="312"/>
        <v>1.6515439176981414E-4</v>
      </c>
      <c r="AR226" s="5">
        <f t="shared" si="313"/>
        <v>2.387667957154248E-4</v>
      </c>
      <c r="AS226" s="5">
        <f t="shared" si="314"/>
        <v>4.013574329258E-4</v>
      </c>
      <c r="AT226" s="5">
        <f t="shared" si="315"/>
        <v>3.3733289522547614E-4</v>
      </c>
      <c r="AU226" s="5">
        <f t="shared" si="316"/>
        <v>1.8901436785273855E-4</v>
      </c>
      <c r="AV226" s="5">
        <f t="shared" si="317"/>
        <v>7.9431397946434789E-5</v>
      </c>
      <c r="AW226" s="5">
        <f t="shared" si="318"/>
        <v>1.0080774901090557E-6</v>
      </c>
      <c r="AX226" s="5">
        <f t="shared" si="319"/>
        <v>2.599379351024762E-3</v>
      </c>
      <c r="AY226" s="5">
        <f t="shared" si="320"/>
        <v>2.1014986862083716E-3</v>
      </c>
      <c r="AZ226" s="5">
        <f t="shared" si="321"/>
        <v>8.4949061521060029E-4</v>
      </c>
      <c r="BA226" s="5">
        <f t="shared" si="322"/>
        <v>2.2892687968092994E-4</v>
      </c>
      <c r="BB226" s="5">
        <f t="shared" si="323"/>
        <v>4.6269654398231133E-5</v>
      </c>
      <c r="BC226" s="5">
        <f t="shared" si="324"/>
        <v>7.4814488228403172E-6</v>
      </c>
      <c r="BD226" s="5">
        <f t="shared" si="325"/>
        <v>3.2172302163099944E-5</v>
      </c>
      <c r="BE226" s="5">
        <f t="shared" si="326"/>
        <v>5.4080353044084422E-5</v>
      </c>
      <c r="BF226" s="5">
        <f t="shared" si="327"/>
        <v>4.5453455126492043E-5</v>
      </c>
      <c r="BG226" s="5">
        <f t="shared" si="328"/>
        <v>2.5468479976475988E-5</v>
      </c>
      <c r="BH226" s="5">
        <f t="shared" si="329"/>
        <v>1.0702874025314262E-5</v>
      </c>
      <c r="BI226" s="5">
        <f t="shared" si="330"/>
        <v>3.598220624318445E-6</v>
      </c>
      <c r="BJ226" s="8">
        <f t="shared" si="331"/>
        <v>0.57962097595564888</v>
      </c>
      <c r="BK226" s="8">
        <f t="shared" si="332"/>
        <v>0.24240311494297906</v>
      </c>
      <c r="BL226" s="8">
        <f t="shared" si="333"/>
        <v>0.17098693214748067</v>
      </c>
      <c r="BM226" s="8">
        <f t="shared" si="334"/>
        <v>0.45168715472151072</v>
      </c>
      <c r="BN226" s="8">
        <f t="shared" si="335"/>
        <v>0.54652946759350807</v>
      </c>
    </row>
    <row r="227" spans="1:66" x14ac:dyDescent="0.25">
      <c r="A227" t="s">
        <v>40</v>
      </c>
      <c r="B227" t="s">
        <v>319</v>
      </c>
      <c r="C227" t="s">
        <v>239</v>
      </c>
      <c r="D227" s="11">
        <v>44473</v>
      </c>
      <c r="E227">
        <f>VLOOKUP(A227,home!$A$2:$E$405,3,FALSE)</f>
        <v>1.47142857142857</v>
      </c>
      <c r="F227">
        <f>VLOOKUP(B227,home!$B$2:$E$405,3,FALSE)</f>
        <v>0.85</v>
      </c>
      <c r="G227">
        <f>VLOOKUP(C227,away!$B$2:$E$405,4,FALSE)</f>
        <v>0.4</v>
      </c>
      <c r="H227">
        <f>VLOOKUP(A227,away!$A$2:$E$405,3,FALSE)</f>
        <v>1.1771428571428599</v>
      </c>
      <c r="I227">
        <f>VLOOKUP(C227,away!$B$2:$E$405,3,FALSE)</f>
        <v>0.68</v>
      </c>
      <c r="J227">
        <f>VLOOKUP(B227,home!$B$2:$E$405,4,FALSE)</f>
        <v>0.96</v>
      </c>
      <c r="K227" s="3">
        <f t="shared" si="280"/>
        <v>0.50028571428571389</v>
      </c>
      <c r="L227" s="3">
        <f t="shared" si="281"/>
        <v>0.76843885714285909</v>
      </c>
      <c r="M227" s="5">
        <f t="shared" si="282"/>
        <v>0.2811900309666297</v>
      </c>
      <c r="N227" s="5">
        <f t="shared" si="283"/>
        <v>0.14067535549216234</v>
      </c>
      <c r="O227" s="5">
        <f t="shared" si="284"/>
        <v>0.2160773460359621</v>
      </c>
      <c r="P227" s="5">
        <f t="shared" si="285"/>
        <v>0.10810040940256266</v>
      </c>
      <c r="Q227" s="5">
        <f t="shared" si="286"/>
        <v>3.5188935352396582E-2</v>
      </c>
      <c r="R227" s="5">
        <f t="shared" si="287"/>
        <v>8.3021114421168385E-2</v>
      </c>
      <c r="S227" s="5">
        <f t="shared" si="288"/>
        <v>1.038950285046597E-2</v>
      </c>
      <c r="T227" s="5">
        <f t="shared" si="289"/>
        <v>2.7040545266269582E-2</v>
      </c>
      <c r="U227" s="5">
        <f t="shared" si="290"/>
        <v>4.1534277528990207E-2</v>
      </c>
      <c r="V227" s="5">
        <f t="shared" si="291"/>
        <v>4.4379221164800444E-4</v>
      </c>
      <c r="W227" s="5">
        <f t="shared" si="292"/>
        <v>5.8681738859091767E-3</v>
      </c>
      <c r="X227" s="5">
        <f t="shared" si="293"/>
        <v>4.5093328344036187E-3</v>
      </c>
      <c r="Y227" s="5">
        <f t="shared" si="294"/>
        <v>1.7325732848729428E-3</v>
      </c>
      <c r="Z227" s="5">
        <f t="shared" si="295"/>
        <v>2.1265550094843058E-2</v>
      </c>
      <c r="AA227" s="5">
        <f t="shared" si="296"/>
        <v>1.063885091887719E-2</v>
      </c>
      <c r="AB227" s="5">
        <f t="shared" si="297"/>
        <v>2.6612325655648492E-3</v>
      </c>
      <c r="AC227" s="5">
        <f t="shared" si="298"/>
        <v>1.0663189143810578E-5</v>
      </c>
      <c r="AD227" s="5">
        <f t="shared" si="299"/>
        <v>7.3394089101621153E-4</v>
      </c>
      <c r="AE227" s="5">
        <f t="shared" si="300"/>
        <v>5.6398869950290934E-4</v>
      </c>
      <c r="AF227" s="5">
        <f t="shared" si="301"/>
        <v>2.1669541584375148E-4</v>
      </c>
      <c r="AG227" s="5">
        <f t="shared" si="302"/>
        <v>5.550572589968966E-5</v>
      </c>
      <c r="AH227" s="5">
        <f t="shared" si="303"/>
        <v>4.0853187528488537E-3</v>
      </c>
      <c r="AI227" s="5">
        <f t="shared" si="304"/>
        <v>2.0438266103538108E-3</v>
      </c>
      <c r="AJ227" s="5">
        <f t="shared" si="305"/>
        <v>5.1124862781850276E-4</v>
      </c>
      <c r="AK227" s="5">
        <f t="shared" si="306"/>
        <v>8.5256794981923578E-5</v>
      </c>
      <c r="AL227" s="5">
        <f t="shared" si="307"/>
        <v>1.6397382339912079E-7</v>
      </c>
      <c r="AM227" s="5">
        <f t="shared" si="308"/>
        <v>7.343602858110777E-5</v>
      </c>
      <c r="AN227" s="5">
        <f t="shared" si="309"/>
        <v>5.6431097875976789E-5</v>
      </c>
      <c r="AO227" s="5">
        <f t="shared" si="310"/>
        <v>2.168192417956621E-5</v>
      </c>
      <c r="AP227" s="5">
        <f t="shared" si="311"/>
        <v>5.5537443457346606E-6</v>
      </c>
      <c r="AQ227" s="5">
        <f t="shared" si="312"/>
        <v>1.0669282394749893E-6</v>
      </c>
      <c r="AR227" s="5">
        <f t="shared" si="313"/>
        <v>6.2786353470069311E-4</v>
      </c>
      <c r="AS227" s="5">
        <f t="shared" si="314"/>
        <v>3.1411115693168932E-4</v>
      </c>
      <c r="AT227" s="5">
        <f t="shared" si="315"/>
        <v>7.8572662255341081E-5</v>
      </c>
      <c r="AU227" s="5">
        <f t="shared" si="316"/>
        <v>1.3102926819914487E-5</v>
      </c>
      <c r="AV227" s="5">
        <f t="shared" si="317"/>
        <v>1.6388017758335893E-6</v>
      </c>
      <c r="AW227" s="5">
        <f t="shared" si="318"/>
        <v>1.7510536063670083E-9</v>
      </c>
      <c r="AX227" s="5">
        <f t="shared" si="319"/>
        <v>6.1231660021675942E-6</v>
      </c>
      <c r="AY227" s="5">
        <f t="shared" si="320"/>
        <v>4.7052786848016759E-6</v>
      </c>
      <c r="AZ227" s="5">
        <f t="shared" si="321"/>
        <v>1.8078594875438269E-6</v>
      </c>
      <c r="BA227" s="5">
        <f t="shared" si="322"/>
        <v>4.6307649282768446E-7</v>
      </c>
      <c r="BB227" s="5">
        <f t="shared" si="323"/>
        <v>8.8961492729557296E-8</v>
      </c>
      <c r="BC227" s="5">
        <f t="shared" si="324"/>
        <v>1.3672293560564761E-8</v>
      </c>
      <c r="BD227" s="5">
        <f t="shared" si="325"/>
        <v>8.041245617451269E-5</v>
      </c>
      <c r="BE227" s="5">
        <f t="shared" si="326"/>
        <v>4.0229203074734746E-5</v>
      </c>
      <c r="BF227" s="5">
        <f t="shared" si="327"/>
        <v>1.0063047797694354E-5</v>
      </c>
      <c r="BG227" s="5">
        <f t="shared" si="328"/>
        <v>1.6781330184535997E-6</v>
      </c>
      <c r="BH227" s="5">
        <f t="shared" si="329"/>
        <v>2.0988649395087508E-7</v>
      </c>
      <c r="BI227" s="5">
        <f t="shared" si="330"/>
        <v>2.1000642909027552E-8</v>
      </c>
      <c r="BJ227" s="8">
        <f t="shared" si="331"/>
        <v>0.21675641858595235</v>
      </c>
      <c r="BK227" s="8">
        <f t="shared" si="332"/>
        <v>0.40013926787295839</v>
      </c>
      <c r="BL227" s="8">
        <f t="shared" si="333"/>
        <v>0.36182637506625154</v>
      </c>
      <c r="BM227" s="8">
        <f t="shared" si="334"/>
        <v>0.13572971642149237</v>
      </c>
      <c r="BN227" s="8">
        <f t="shared" si="335"/>
        <v>0.86425319167088177</v>
      </c>
    </row>
    <row r="228" spans="1:66" x14ac:dyDescent="0.25">
      <c r="A228" t="s">
        <v>40</v>
      </c>
      <c r="B228" t="s">
        <v>321</v>
      </c>
      <c r="C228" t="s">
        <v>42</v>
      </c>
      <c r="D228" s="11">
        <v>44473</v>
      </c>
      <c r="E228">
        <f>VLOOKUP(A228,home!$A$2:$E$405,3,FALSE)</f>
        <v>1.47142857142857</v>
      </c>
      <c r="F228">
        <f>VLOOKUP(B228,home!$B$2:$E$405,3,FALSE)</f>
        <v>1.57</v>
      </c>
      <c r="G228">
        <f>VLOOKUP(C228,away!$B$2:$E$405,4,FALSE)</f>
        <v>0.96</v>
      </c>
      <c r="H228">
        <f>VLOOKUP(A228,away!$A$2:$E$405,3,FALSE)</f>
        <v>1.1771428571428599</v>
      </c>
      <c r="I228">
        <f>VLOOKUP(C228,away!$B$2:$E$405,3,FALSE)</f>
        <v>0.76</v>
      </c>
      <c r="J228">
        <f>VLOOKUP(B228,home!$B$2:$E$405,4,FALSE)</f>
        <v>0.74</v>
      </c>
      <c r="K228" s="3">
        <f t="shared" si="280"/>
        <v>2.2177371428571404</v>
      </c>
      <c r="L228" s="3">
        <f t="shared" si="281"/>
        <v>0.66202514285714442</v>
      </c>
      <c r="M228" s="5">
        <f t="shared" si="282"/>
        <v>5.6148108455344195E-2</v>
      </c>
      <c r="N228" s="5">
        <f t="shared" si="283"/>
        <v>0.12452174562258786</v>
      </c>
      <c r="O228" s="5">
        <f t="shared" si="284"/>
        <v>3.7171459521307681E-2</v>
      </c>
      <c r="P228" s="5">
        <f t="shared" si="285"/>
        <v>8.2436526434614729E-2</v>
      </c>
      <c r="Q228" s="5">
        <f t="shared" si="286"/>
        <v>0.13807825018031086</v>
      </c>
      <c r="R228" s="5">
        <f t="shared" si="287"/>
        <v>1.2304220399901136E-2</v>
      </c>
      <c r="S228" s="5">
        <f t="shared" si="288"/>
        <v>3.0258280632952071E-2</v>
      </c>
      <c r="T228" s="5">
        <f t="shared" si="289"/>
        <v>9.1411273301084825E-2</v>
      </c>
      <c r="U228" s="5">
        <f t="shared" si="290"/>
        <v>2.7287526594761285E-2</v>
      </c>
      <c r="V228" s="5">
        <f t="shared" si="291"/>
        <v>4.9361266120501943E-3</v>
      </c>
      <c r="W228" s="5">
        <f t="shared" si="292"/>
        <v>0.10207375468186534</v>
      </c>
      <c r="X228" s="5">
        <f t="shared" si="293"/>
        <v>6.7575392025227013E-2</v>
      </c>
      <c r="Y228" s="5">
        <f t="shared" si="294"/>
        <v>2.2368304279564221E-2</v>
      </c>
      <c r="Z228" s="5">
        <f t="shared" si="295"/>
        <v>2.7152344226634472E-3</v>
      </c>
      <c r="AA228" s="5">
        <f t="shared" si="296"/>
        <v>6.0216762307049899E-3</v>
      </c>
      <c r="AB228" s="5">
        <f t="shared" si="297"/>
        <v>6.677247519547222E-3</v>
      </c>
      <c r="AC228" s="5">
        <f t="shared" si="298"/>
        <v>4.5295062373128654E-4</v>
      </c>
      <c r="AD228" s="5">
        <f t="shared" si="299"/>
        <v>5.6593189267215196E-2</v>
      </c>
      <c r="AE228" s="5">
        <f t="shared" si="300"/>
        <v>3.7466114209369551E-2</v>
      </c>
      <c r="AF228" s="5">
        <f t="shared" si="301"/>
        <v>1.240175480587998E-2</v>
      </c>
      <c r="AG228" s="5">
        <f t="shared" si="302"/>
        <v>2.7367578323473241E-3</v>
      </c>
      <c r="AH228" s="5">
        <f t="shared" si="303"/>
        <v>4.4938836413860116E-4</v>
      </c>
      <c r="AI228" s="5">
        <f t="shared" si="304"/>
        <v>9.9662526671798549E-4</v>
      </c>
      <c r="AJ228" s="5">
        <f t="shared" si="305"/>
        <v>1.1051264357551907E-3</v>
      </c>
      <c r="AK228" s="5">
        <f t="shared" si="306"/>
        <v>8.1695998137587046E-4</v>
      </c>
      <c r="AL228" s="5">
        <f t="shared" si="307"/>
        <v>2.6600843443548226E-5</v>
      </c>
      <c r="AM228" s="5">
        <f t="shared" si="308"/>
        <v>2.5101763574129438E-2</v>
      </c>
      <c r="AN228" s="5">
        <f t="shared" si="309"/>
        <v>1.6617998616129306E-2</v>
      </c>
      <c r="AO228" s="5">
        <f t="shared" si="310"/>
        <v>5.5007664539214142E-3</v>
      </c>
      <c r="AP228" s="5">
        <f t="shared" si="311"/>
        <v>1.2138818991603709E-3</v>
      </c>
      <c r="AQ228" s="5">
        <f t="shared" si="312"/>
        <v>2.0090508442583658E-4</v>
      </c>
      <c r="AR228" s="5">
        <f t="shared" si="313"/>
        <v>5.9501279193439179E-5</v>
      </c>
      <c r="AS228" s="5">
        <f t="shared" si="314"/>
        <v>1.319581969148028E-4</v>
      </c>
      <c r="AT228" s="5">
        <f t="shared" si="315"/>
        <v>1.4632429730120739E-4</v>
      </c>
      <c r="AU228" s="5">
        <f t="shared" si="316"/>
        <v>1.0816960967578613E-4</v>
      </c>
      <c r="AV228" s="5">
        <f t="shared" si="317"/>
        <v>5.9972940276587529E-5</v>
      </c>
      <c r="AW228" s="5">
        <f t="shared" si="318"/>
        <v>1.0848694016811088E-6</v>
      </c>
      <c r="AX228" s="5">
        <f t="shared" si="319"/>
        <v>9.2781855715942038E-3</v>
      </c>
      <c r="AY228" s="5">
        <f t="shared" si="320"/>
        <v>6.1423921284897492E-3</v>
      </c>
      <c r="AZ228" s="5">
        <f t="shared" si="321"/>
        <v>2.0332090131740125E-3</v>
      </c>
      <c r="BA228" s="5">
        <f t="shared" si="322"/>
        <v>4.4867849580165319E-4</v>
      </c>
      <c r="BB228" s="5">
        <f t="shared" si="323"/>
        <v>7.425911132000452E-5</v>
      </c>
      <c r="BC228" s="5">
        <f t="shared" si="324"/>
        <v>9.8322797560141172E-6</v>
      </c>
      <c r="BD228" s="5">
        <f t="shared" si="325"/>
        <v>6.5652238097032319E-6</v>
      </c>
      <c r="BE228" s="5">
        <f t="shared" si="326"/>
        <v>1.4559940693948913E-5</v>
      </c>
      <c r="BF228" s="5">
        <f t="shared" si="327"/>
        <v>1.6145060637383842E-5</v>
      </c>
      <c r="BG228" s="5">
        <f t="shared" si="328"/>
        <v>1.1935166883068974E-5</v>
      </c>
      <c r="BH228" s="5">
        <f t="shared" si="329"/>
        <v>6.617265725695139E-6</v>
      </c>
      <c r="BI228" s="5">
        <f t="shared" si="330"/>
        <v>2.9350711968059232E-6</v>
      </c>
      <c r="BJ228" s="8">
        <f t="shared" si="331"/>
        <v>0.72184840843335429</v>
      </c>
      <c r="BK228" s="8">
        <f t="shared" si="332"/>
        <v>0.1804009857306258</v>
      </c>
      <c r="BL228" s="8">
        <f t="shared" si="333"/>
        <v>9.3394914366518381E-2</v>
      </c>
      <c r="BM228" s="8">
        <f t="shared" si="334"/>
        <v>0.54155792508000722</v>
      </c>
      <c r="BN228" s="8">
        <f t="shared" si="335"/>
        <v>0.45066031061406647</v>
      </c>
    </row>
    <row r="229" spans="1:66" x14ac:dyDescent="0.25">
      <c r="A229" t="s">
        <v>10</v>
      </c>
      <c r="B229" t="s">
        <v>46</v>
      </c>
      <c r="C229" t="s">
        <v>246</v>
      </c>
      <c r="D229" s="11">
        <v>44504</v>
      </c>
      <c r="E229">
        <f>VLOOKUP(A229,home!$A$2:$E$405,3,FALSE)</f>
        <v>1.5424836601307199</v>
      </c>
      <c r="F229">
        <f>VLOOKUP(B229,home!$B$2:$E$405,3,FALSE)</f>
        <v>1.45</v>
      </c>
      <c r="G229">
        <f>VLOOKUP(C229,away!$B$2:$E$405,4,FALSE)</f>
        <v>1.22</v>
      </c>
      <c r="H229">
        <f>VLOOKUP(A229,away!$A$2:$E$405,3,FALSE)</f>
        <v>1.44444444444444</v>
      </c>
      <c r="I229">
        <f>VLOOKUP(C229,away!$B$2:$E$405,3,FALSE)</f>
        <v>0.8</v>
      </c>
      <c r="J229">
        <f>VLOOKUP(B229,home!$B$2:$E$405,4,FALSE)</f>
        <v>0.81</v>
      </c>
      <c r="K229" s="3">
        <f t="shared" ref="K229:K292" si="336">E229*F229*G229</f>
        <v>2.7286535947712434</v>
      </c>
      <c r="L229" s="3">
        <f t="shared" ref="L229:L292" si="337">H229*I229*J229</f>
        <v>0.93599999999999728</v>
      </c>
      <c r="M229" s="5">
        <f t="shared" ref="M229:M292" si="338">_xlfn.POISSON.DIST(0,K229,FALSE) * _xlfn.POISSON.DIST(0,L229,FALSE)</f>
        <v>2.561304223890731E-2</v>
      </c>
      <c r="N229" s="5">
        <f t="shared" ref="N229:N292" si="339">_xlfn.POISSON.DIST(1,K229,FALSE) * _xlfn.POISSON.DIST(0,L229,FALSE)</f>
        <v>6.9889119778222139E-2</v>
      </c>
      <c r="O229" s="5">
        <f t="shared" ref="O229:O292" si="340">_xlfn.POISSON.DIST(0,K229,FALSE) * _xlfn.POISSON.DIST(1,L229,FALSE)</f>
        <v>2.3973807535617172E-2</v>
      </c>
      <c r="P229" s="5">
        <f t="shared" ref="P229:P292" si="341">_xlfn.POISSON.DIST(1,K229,FALSE) * _xlfn.POISSON.DIST(1,L229,FALSE)</f>
        <v>6.5416216112415729E-2</v>
      </c>
      <c r="Q229" s="5">
        <f t="shared" ref="Q229:Q292" si="342">_xlfn.POISSON.DIST(2,K229,FALSE) * _xlfn.POISSON.DIST(0,L229,FALSE)</f>
        <v>9.5351598959121917E-2</v>
      </c>
      <c r="R229" s="5">
        <f t="shared" ref="R229:R292" si="343">_xlfn.POISSON.DIST(0,K229,FALSE) * _xlfn.POISSON.DIST(2,L229,FALSE)</f>
        <v>1.1219741926668803E-2</v>
      </c>
      <c r="S229" s="5">
        <f t="shared" ref="S229:S292" si="344">_xlfn.POISSON.DIST(2,K229,FALSE) * _xlfn.POISSON.DIST(2,L229,FALSE)</f>
        <v>4.1768577220845191E-2</v>
      </c>
      <c r="T229" s="5">
        <f t="shared" ref="T229:T292" si="345">_xlfn.POISSON.DIST(2,K229,FALSE) * _xlfn.POISSON.DIST(1,L229,FALSE)</f>
        <v>8.9249096625737864E-2</v>
      </c>
      <c r="U229" s="5">
        <f t="shared" ref="U229:U292" si="346">_xlfn.POISSON.DIST(1,K229,FALSE) * _xlfn.POISSON.DIST(2,L229,FALSE)</f>
        <v>3.0614789140610468E-2</v>
      </c>
      <c r="V229" s="5">
        <f t="shared" ref="V229:V292" si="347">_xlfn.POISSON.DIST(3,K229,FALSE) * _xlfn.POISSON.DIST(3,L229,FALSE)</f>
        <v>1.1853085751742475E-2</v>
      </c>
      <c r="W229" s="5">
        <f t="shared" ref="W229:W292" si="348">_xlfn.POISSON.DIST(3,K229,FALSE) * _xlfn.POISSON.DIST(0,L229,FALSE)</f>
        <v>8.6727161088997987E-2</v>
      </c>
      <c r="X229" s="5">
        <f t="shared" ref="X229:X292" si="349">_xlfn.POISSON.DIST(3,K229,FALSE) * _xlfn.POISSON.DIST(1,L229,FALSE)</f>
        <v>8.1176622779301891E-2</v>
      </c>
      <c r="Y229" s="5">
        <f t="shared" ref="Y229:Y292" si="350">_xlfn.POISSON.DIST(3,K229,FALSE) * _xlfn.POISSON.DIST(2,L229,FALSE)</f>
        <v>3.7990659460713165E-2</v>
      </c>
      <c r="Z229" s="5">
        <f t="shared" ref="Z229:Z292" si="351">_xlfn.POISSON.DIST(0,K229,FALSE) * _xlfn.POISSON.DIST(3,L229,FALSE)</f>
        <v>3.5005594811206566E-3</v>
      </c>
      <c r="AA229" s="5">
        <f t="shared" ref="AA229:AA292" si="352">_xlfn.POISSON.DIST(1,K229,FALSE) * _xlfn.POISSON.DIST(3,L229,FALSE)</f>
        <v>9.5518142118704401E-3</v>
      </c>
      <c r="AB229" s="5">
        <f t="shared" ref="AB229:AB292" si="353">_xlfn.POISSON.DIST(2,K229,FALSE) * _xlfn.POISSON.DIST(3,L229,FALSE)</f>
        <v>1.3031796092903664E-2</v>
      </c>
      <c r="AC229" s="5">
        <f t="shared" ref="AC229:AC292" si="354">_xlfn.POISSON.DIST(4,K229,FALSE) * _xlfn.POISSON.DIST(4,L229,FALSE)</f>
        <v>1.892063455168993E-3</v>
      </c>
      <c r="AD229" s="5">
        <f t="shared" ref="AD229:AD292" si="355">_xlfn.POISSON.DIST(4,K229,FALSE) * _xlfn.POISSON.DIST(0,L229,FALSE)</f>
        <v>5.9162094967449765E-2</v>
      </c>
      <c r="AE229" s="5">
        <f t="shared" ref="AE229:AE292" si="356">_xlfn.POISSON.DIST(4,K229,FALSE) * _xlfn.POISSON.DIST(1,L229,FALSE)</f>
        <v>5.5375720889532826E-2</v>
      </c>
      <c r="AF229" s="5">
        <f t="shared" ref="AF229:AF292" si="357">_xlfn.POISSON.DIST(4,K229,FALSE) * _xlfn.POISSON.DIST(2,L229,FALSE)</f>
        <v>2.5915837376301279E-2</v>
      </c>
      <c r="AG229" s="5">
        <f t="shared" ref="AG229:AG292" si="358">_xlfn.POISSON.DIST(4,K229,FALSE) * _xlfn.POISSON.DIST(3,L229,FALSE)</f>
        <v>8.0857412614059772E-3</v>
      </c>
      <c r="AH229" s="5">
        <f t="shared" ref="AH229:AH292" si="359">_xlfn.POISSON.DIST(0,K229,FALSE) * _xlfn.POISSON.DIST(4,L229,FALSE)</f>
        <v>8.1913091858223117E-4</v>
      </c>
      <c r="AI229" s="5">
        <f t="shared" ref="AI229:AI292" si="360">_xlfn.POISSON.DIST(1,K229,FALSE) * _xlfn.POISSON.DIST(4,L229,FALSE)</f>
        <v>2.2351245255776762E-3</v>
      </c>
      <c r="AJ229" s="5">
        <f t="shared" ref="AJ229:AJ292" si="361">_xlfn.POISSON.DIST(2,K229,FALSE) * _xlfn.POISSON.DIST(4,L229,FALSE)</f>
        <v>3.0494402857394482E-3</v>
      </c>
      <c r="AK229" s="5">
        <f t="shared" ref="AK229:AK292" si="362">_xlfn.POISSON.DIST(3,K229,FALSE) * _xlfn.POISSON.DIST(4,L229,FALSE)</f>
        <v>2.7736220659077306E-3</v>
      </c>
      <c r="AL229" s="5">
        <f t="shared" ref="AL229:AL292" si="363">_xlfn.POISSON.DIST(5,K229,FALSE) * _xlfn.POISSON.DIST(5,L229,FALSE)</f>
        <v>1.9329469842317202E-4</v>
      </c>
      <c r="AM229" s="5">
        <f t="shared" ref="AM229:AM292" si="364">_xlfn.POISSON.DIST(5,K229,FALSE) * _xlfn.POISSON.DIST(0,L229,FALSE)</f>
        <v>3.2286572621425896E-2</v>
      </c>
      <c r="AN229" s="5">
        <f t="shared" ref="AN229:AN292" si="365">_xlfn.POISSON.DIST(5,K229,FALSE) * _xlfn.POISSON.DIST(1,L229,FALSE)</f>
        <v>3.0220231973654553E-2</v>
      </c>
      <c r="AO229" s="5">
        <f t="shared" ref="AO229:AO292" si="366">_xlfn.POISSON.DIST(5,K229,FALSE) * _xlfn.POISSON.DIST(2,L229,FALSE)</f>
        <v>1.4143068563670287E-2</v>
      </c>
      <c r="AP229" s="5">
        <f t="shared" ref="AP229:AP292" si="367">_xlfn.POISSON.DIST(5,K229,FALSE) * _xlfn.POISSON.DIST(3,L229,FALSE)</f>
        <v>4.4126373918651172E-3</v>
      </c>
      <c r="AQ229" s="5">
        <f t="shared" ref="AQ229:AQ292" si="368">_xlfn.POISSON.DIST(5,K229,FALSE) * _xlfn.POISSON.DIST(4,L229,FALSE)</f>
        <v>1.0325571496964344E-3</v>
      </c>
      <c r="AR229" s="5">
        <f t="shared" ref="AR229:AR292" si="369">_xlfn.POISSON.DIST(0,K229,FALSE) * _xlfn.POISSON.DIST(5,L229,FALSE)</f>
        <v>1.5334130795859329E-4</v>
      </c>
      <c r="AS229" s="5">
        <f t="shared" ref="AS229:AS292" si="370">_xlfn.POISSON.DIST(1,K229,FALSE) * _xlfn.POISSON.DIST(5,L229,FALSE)</f>
        <v>4.1841531118813987E-4</v>
      </c>
      <c r="AT229" s="5">
        <f t="shared" ref="AT229:AT292" si="371">_xlfn.POISSON.DIST(2,K229,FALSE) * _xlfn.POISSON.DIST(5,L229,FALSE)</f>
        <v>5.7085522149042322E-4</v>
      </c>
      <c r="AU229" s="5">
        <f t="shared" ref="AU229:AU292" si="372">_xlfn.POISSON.DIST(3,K229,FALSE) * _xlfn.POISSON.DIST(5,L229,FALSE)</f>
        <v>5.1922205073792586E-4</v>
      </c>
      <c r="AV229" s="5">
        <f t="shared" ref="AV229:AV292" si="373">_xlfn.POISSON.DIST(4,K229,FALSE) * _xlfn.POISSON.DIST(5,L229,FALSE)</f>
        <v>3.5419427880763459E-4</v>
      </c>
      <c r="AW229" s="5">
        <f t="shared" ref="AW229:AW292" si="374">_xlfn.POISSON.DIST(6,K229,FALSE) * _xlfn.POISSON.DIST(6,L229,FALSE)</f>
        <v>1.3713291116267867E-5</v>
      </c>
      <c r="AX229" s="5">
        <f t="shared" ref="AX229:AX292" si="375">_xlfn.POISSON.DIST(6,K229,FALSE) * _xlfn.POISSON.DIST(0,L229,FALSE)</f>
        <v>1.4683145407716107E-2</v>
      </c>
      <c r="AY229" s="5">
        <f t="shared" ref="AY229:AY292" si="376">_xlfn.POISSON.DIST(6,K229,FALSE) * _xlfn.POISSON.DIST(1,L229,FALSE)</f>
        <v>1.3743424101622237E-2</v>
      </c>
      <c r="AZ229" s="5">
        <f t="shared" ref="AZ229:AZ292" si="377">_xlfn.POISSON.DIST(6,K229,FALSE) * _xlfn.POISSON.DIST(2,L229,FALSE)</f>
        <v>6.4319224795591871E-3</v>
      </c>
      <c r="BA229" s="5">
        <f t="shared" ref="BA229:BA292" si="378">_xlfn.POISSON.DIST(6,K229,FALSE) * _xlfn.POISSON.DIST(3,L229,FALSE)</f>
        <v>2.006759813622461E-3</v>
      </c>
      <c r="BB229" s="5">
        <f t="shared" ref="BB229:BB292" si="379">_xlfn.POISSON.DIST(6,K229,FALSE) * _xlfn.POISSON.DIST(4,L229,FALSE)</f>
        <v>4.6958179638765445E-4</v>
      </c>
      <c r="BC229" s="5">
        <f t="shared" ref="BC229:BC292" si="380">_xlfn.POISSON.DIST(6,K229,FALSE) * _xlfn.POISSON.DIST(5,L229,FALSE)</f>
        <v>8.7905712283768676E-5</v>
      </c>
      <c r="BD229" s="5">
        <f t="shared" ref="BD229:BD292" si="381">_xlfn.POISSON.DIST(0,K229,FALSE) * _xlfn.POISSON.DIST(6,L229,FALSE)</f>
        <v>2.3921244041540472E-5</v>
      </c>
      <c r="BE229" s="5">
        <f t="shared" ref="BE229:BE292" si="382">_xlfn.POISSON.DIST(1,K229,FALSE) * _xlfn.POISSON.DIST(6,L229,FALSE)</f>
        <v>6.5272788545349603E-5</v>
      </c>
      <c r="BF229" s="5">
        <f t="shared" ref="BF229:BF292" si="383">_xlfn.POISSON.DIST(2,K229,FALSE) * _xlfn.POISSON.DIST(6,L229,FALSE)</f>
        <v>8.9053414552505716E-5</v>
      </c>
      <c r="BG229" s="5">
        <f t="shared" ref="BG229:BG292" si="384">_xlfn.POISSON.DIST(3,K229,FALSE) * _xlfn.POISSON.DIST(6,L229,FALSE)</f>
        <v>8.0998639915116162E-5</v>
      </c>
      <c r="BH229" s="5">
        <f t="shared" ref="BH229:BH292" si="385">_xlfn.POISSON.DIST(4,K229,FALSE) * _xlfn.POISSON.DIST(6,L229,FALSE)</f>
        <v>5.5254307493990804E-5</v>
      </c>
      <c r="BI229" s="5">
        <f t="shared" ref="BI229:BI292" si="386">_xlfn.POISSON.DIST(5,K229,FALSE) * _xlfn.POISSON.DIST(6,L229,FALSE)</f>
        <v>3.0153972954014733E-5</v>
      </c>
      <c r="BJ229" s="8">
        <f t="shared" ref="BJ229:BJ292" si="387">SUM(N229,Q229,T229,W229,X229,Y229,AD229,AE229,AF229,AG229,AM229,AN229,AO229,AP229,AQ229,AX229,AY229,AZ229,BA229,BB229,BC229)</f>
        <v>0.72844146019828837</v>
      </c>
      <c r="BK229" s="8">
        <f t="shared" ref="BK229:BK292" si="388">SUM(M229,P229,S229,V229,AC229,AL229,AY229)</f>
        <v>0.16047970357912511</v>
      </c>
      <c r="BL229" s="8">
        <f t="shared" ref="BL229:BL292" si="389">SUM(O229,R229,U229,AA229,AB229,AH229,AI229,AJ229,AK229,AR229,AS229,AT229,AU229,AV229,BD229,BE229,BF229,BG229,BH229,BI229)</f>
        <v>9.9629949241162863E-2</v>
      </c>
      <c r="BM229" s="8">
        <f t="shared" ref="BM229:BM292" si="390">SUM(S229:BI229)</f>
        <v>0.68685843513823819</v>
      </c>
      <c r="BN229" s="8">
        <f t="shared" ref="BN229:BN292" si="391">SUM(M229:R229)</f>
        <v>0.29146352655095309</v>
      </c>
    </row>
    <row r="230" spans="1:66" s="10" customFormat="1" x14ac:dyDescent="0.25">
      <c r="A230" t="s">
        <v>10</v>
      </c>
      <c r="B230" t="s">
        <v>47</v>
      </c>
      <c r="C230" t="s">
        <v>44</v>
      </c>
      <c r="D230" s="11">
        <v>44504</v>
      </c>
      <c r="E230">
        <f>VLOOKUP(A230,home!$A$2:$E$405,3,FALSE)</f>
        <v>1.5424836601307199</v>
      </c>
      <c r="F230">
        <f>VLOOKUP(B230,home!$B$2:$E$405,3,FALSE)</f>
        <v>0.8</v>
      </c>
      <c r="G230">
        <f>VLOOKUP(C230,away!$B$2:$E$405,4,FALSE)</f>
        <v>0.84</v>
      </c>
      <c r="H230">
        <f>VLOOKUP(A230,away!$A$2:$E$405,3,FALSE)</f>
        <v>1.44444444444444</v>
      </c>
      <c r="I230">
        <f>VLOOKUP(C230,away!$B$2:$E$405,3,FALSE)</f>
        <v>0.76</v>
      </c>
      <c r="J230">
        <f>VLOOKUP(B230,home!$B$2:$E$405,4,FALSE)</f>
        <v>1.63</v>
      </c>
      <c r="K230" s="3">
        <f t="shared" si="336"/>
        <v>1.036549019607844</v>
      </c>
      <c r="L230" s="3">
        <f t="shared" si="337"/>
        <v>1.7893777777777722</v>
      </c>
      <c r="M230" s="5">
        <f t="shared" si="338"/>
        <v>5.9253715185163633E-2</v>
      </c>
      <c r="N230" s="5">
        <f t="shared" si="339"/>
        <v>6.1419380383303773E-2</v>
      </c>
      <c r="O230" s="5">
        <f t="shared" si="340"/>
        <v>0.10602728120310513</v>
      </c>
      <c r="P230" s="5">
        <f t="shared" si="341"/>
        <v>0.10990247438276381</v>
      </c>
      <c r="Q230" s="5">
        <f t="shared" si="342"/>
        <v>3.1832099260617377E-2</v>
      </c>
      <c r="R230" s="5">
        <f t="shared" si="343"/>
        <v>9.4861430411515638E-2</v>
      </c>
      <c r="S230" s="5">
        <f t="shared" si="344"/>
        <v>5.0961166897760916E-2</v>
      </c>
      <c r="T230" s="5">
        <f t="shared" si="345"/>
        <v>5.6959651036964994E-2</v>
      </c>
      <c r="U230" s="5">
        <f t="shared" si="346"/>
        <v>9.8328522691654235E-2</v>
      </c>
      <c r="V230" s="5">
        <f t="shared" si="347"/>
        <v>1.0502404452137069E-2</v>
      </c>
      <c r="W230" s="5">
        <f t="shared" si="348"/>
        <v>1.0998510426884175E-2</v>
      </c>
      <c r="X230" s="5">
        <f t="shared" si="349"/>
        <v>1.9680490146523663E-2</v>
      </c>
      <c r="Y230" s="5">
        <f t="shared" si="350"/>
        <v>1.7607915861981932E-2</v>
      </c>
      <c r="Z230" s="5">
        <f t="shared" si="351"/>
        <v>5.6580978515526195E-2</v>
      </c>
      <c r="AA230" s="5">
        <f t="shared" si="352"/>
        <v>5.8648957808721154E-2</v>
      </c>
      <c r="AB230" s="5">
        <f t="shared" si="353"/>
        <v>3.0396259858825856E-2</v>
      </c>
      <c r="AC230" s="5">
        <f t="shared" si="354"/>
        <v>1.2174766517292421E-3</v>
      </c>
      <c r="AD230" s="5">
        <f t="shared" si="355"/>
        <v>2.8501238000333599E-3</v>
      </c>
      <c r="AE230" s="5">
        <f t="shared" si="356"/>
        <v>5.0999481916952335E-3</v>
      </c>
      <c r="AF230" s="5">
        <f t="shared" si="357"/>
        <v>4.5628669810186939E-3</v>
      </c>
      <c r="AG230" s="5">
        <f t="shared" si="358"/>
        <v>2.7215642595969335E-3</v>
      </c>
      <c r="AH230" s="5">
        <f t="shared" si="359"/>
        <v>2.5311186400151033E-2</v>
      </c>
      <c r="AI230" s="5">
        <f t="shared" si="360"/>
        <v>2.6236285448187943E-2</v>
      </c>
      <c r="AJ230" s="5">
        <f t="shared" si="361"/>
        <v>1.3597597979735377E-2</v>
      </c>
      <c r="AK230" s="5">
        <f t="shared" si="362"/>
        <v>4.6981922849721027E-3</v>
      </c>
      <c r="AL230" s="5">
        <f t="shared" si="363"/>
        <v>9.0325945713384665E-5</v>
      </c>
      <c r="AM230" s="5">
        <f t="shared" si="364"/>
        <v>5.908586061371126E-4</v>
      </c>
      <c r="AN230" s="5">
        <f t="shared" si="365"/>
        <v>1.0572692596304985E-3</v>
      </c>
      <c r="AO230" s="5">
        <f t="shared" si="366"/>
        <v>9.4592705915518623E-4</v>
      </c>
      <c r="AP230" s="5">
        <f t="shared" si="367"/>
        <v>5.6420695301699002E-4</v>
      </c>
      <c r="AQ230" s="5">
        <f t="shared" si="368"/>
        <v>2.5239484594907736E-4</v>
      </c>
      <c r="AR230" s="5">
        <f t="shared" si="369"/>
        <v>9.0582548947242478E-3</v>
      </c>
      <c r="AS230" s="5">
        <f t="shared" si="370"/>
        <v>9.3893252304843716E-3</v>
      </c>
      <c r="AT230" s="5">
        <f t="shared" si="371"/>
        <v>4.8662479312188839E-3</v>
      </c>
      <c r="AU230" s="5">
        <f t="shared" si="372"/>
        <v>1.6813681740912114E-3</v>
      </c>
      <c r="AV230" s="5">
        <f t="shared" si="373"/>
        <v>4.357051331135189E-4</v>
      </c>
      <c r="AW230" s="5">
        <f t="shared" si="374"/>
        <v>4.6537376994669232E-6</v>
      </c>
      <c r="AX230" s="5">
        <f t="shared" si="375"/>
        <v>1.0207565148638017E-4</v>
      </c>
      <c r="AY230" s="5">
        <f t="shared" si="376"/>
        <v>1.8265190242191731E-4</v>
      </c>
      <c r="AZ230" s="5">
        <f t="shared" si="377"/>
        <v>1.6341662763130649E-4</v>
      </c>
      <c r="BA230" s="5">
        <f t="shared" si="378"/>
        <v>9.7471360667614944E-5</v>
      </c>
      <c r="BB230" s="5">
        <f t="shared" si="379"/>
        <v>4.3603271687098142E-5</v>
      </c>
      <c r="BC230" s="5">
        <f t="shared" si="380"/>
        <v>1.5604545079060028E-5</v>
      </c>
      <c r="BD230" s="5">
        <f t="shared" si="381"/>
        <v>2.7014400023443867E-3</v>
      </c>
      <c r="BE230" s="5">
        <f t="shared" si="382"/>
        <v>2.8001749859594854E-3</v>
      </c>
      <c r="BF230" s="5">
        <f t="shared" si="383"/>
        <v>1.4512593182133564E-3</v>
      </c>
      <c r="BG230" s="5">
        <f t="shared" si="384"/>
        <v>5.0143380783026765E-4</v>
      </c>
      <c r="BH230" s="5">
        <f t="shared" si="385"/>
        <v>1.2994018047617295E-4</v>
      </c>
      <c r="BI230" s="5">
        <f t="shared" si="386"/>
        <v>2.6937873336048688E-5</v>
      </c>
      <c r="BJ230" s="8">
        <f t="shared" si="387"/>
        <v>0.21774803043148239</v>
      </c>
      <c r="BK230" s="8">
        <f t="shared" si="388"/>
        <v>0.23211021541768997</v>
      </c>
      <c r="BL230" s="8">
        <f t="shared" si="389"/>
        <v>0.4911478016186604</v>
      </c>
      <c r="BM230" s="8">
        <f t="shared" si="390"/>
        <v>0.53411264699216732</v>
      </c>
      <c r="BN230" s="8">
        <f t="shared" si="391"/>
        <v>0.46329638082646935</v>
      </c>
    </row>
    <row r="231" spans="1:66" x14ac:dyDescent="0.25">
      <c r="A231" t="s">
        <v>10</v>
      </c>
      <c r="B231" t="s">
        <v>12</v>
      </c>
      <c r="C231" t="s">
        <v>245</v>
      </c>
      <c r="D231" s="11">
        <v>44504</v>
      </c>
      <c r="E231">
        <f>VLOOKUP(A231,home!$A$2:$E$405,3,FALSE)</f>
        <v>1.5424836601307199</v>
      </c>
      <c r="F231">
        <f>VLOOKUP(B231,home!$B$2:$E$405,3,FALSE)</f>
        <v>0.95</v>
      </c>
      <c r="G231">
        <f>VLOOKUP(C231,away!$B$2:$E$405,4,FALSE)</f>
        <v>0.42</v>
      </c>
      <c r="H231">
        <f>VLOOKUP(A231,away!$A$2:$E$405,3,FALSE)</f>
        <v>1.44444444444444</v>
      </c>
      <c r="I231">
        <f>VLOOKUP(C231,away!$B$2:$E$405,3,FALSE)</f>
        <v>1.49</v>
      </c>
      <c r="J231">
        <f>VLOOKUP(B231,home!$B$2:$E$405,4,FALSE)</f>
        <v>0.45</v>
      </c>
      <c r="K231" s="3">
        <f t="shared" si="336"/>
        <v>0.61545098039215718</v>
      </c>
      <c r="L231" s="3">
        <f t="shared" si="337"/>
        <v>0.96849999999999692</v>
      </c>
      <c r="M231" s="5">
        <f t="shared" si="338"/>
        <v>0.20516290017639716</v>
      </c>
      <c r="N231" s="5">
        <f t="shared" si="339"/>
        <v>0.12626770805366191</v>
      </c>
      <c r="O231" s="5">
        <f t="shared" si="340"/>
        <v>0.19870026882084002</v>
      </c>
      <c r="P231" s="5">
        <f t="shared" si="341"/>
        <v>0.12229027524997117</v>
      </c>
      <c r="Q231" s="5">
        <f t="shared" si="342"/>
        <v>3.885579235674845E-2</v>
      </c>
      <c r="R231" s="5">
        <f t="shared" si="343"/>
        <v>9.6220605176491447E-2</v>
      </c>
      <c r="S231" s="5">
        <f t="shared" si="344"/>
        <v>1.8223216049119521E-2</v>
      </c>
      <c r="T231" s="5">
        <f t="shared" si="345"/>
        <v>3.7631834897510749E-2</v>
      </c>
      <c r="U231" s="5">
        <f t="shared" si="346"/>
        <v>5.9219065789798339E-2</v>
      </c>
      <c r="V231" s="5">
        <f t="shared" si="347"/>
        <v>1.2069120059504241E-3</v>
      </c>
      <c r="W231" s="5">
        <f t="shared" si="348"/>
        <v>7.9712784999583074E-3</v>
      </c>
      <c r="X231" s="5">
        <f t="shared" si="349"/>
        <v>7.720183227209596E-3</v>
      </c>
      <c r="Y231" s="5">
        <f t="shared" si="350"/>
        <v>3.7384987277762341E-3</v>
      </c>
      <c r="Z231" s="5">
        <f t="shared" si="351"/>
        <v>3.1063218704477234E-2</v>
      </c>
      <c r="AA231" s="5">
        <f t="shared" si="352"/>
        <v>1.9117888405806509E-2</v>
      </c>
      <c r="AB231" s="5">
        <f t="shared" si="353"/>
        <v>5.8830615811907346E-3</v>
      </c>
      <c r="AC231" s="5">
        <f t="shared" si="354"/>
        <v>4.4962320576500595E-5</v>
      </c>
      <c r="AD231" s="5">
        <f t="shared" si="355"/>
        <v>1.226482791944566E-3</v>
      </c>
      <c r="AE231" s="5">
        <f t="shared" si="356"/>
        <v>1.1878485839983083E-3</v>
      </c>
      <c r="AF231" s="5">
        <f t="shared" si="357"/>
        <v>5.7521567680117881E-4</v>
      </c>
      <c r="AG231" s="5">
        <f t="shared" si="358"/>
        <v>1.8569879432731338E-4</v>
      </c>
      <c r="AH231" s="5">
        <f t="shared" si="359"/>
        <v>7.5211818288215245E-3</v>
      </c>
      <c r="AI231" s="5">
        <f t="shared" si="360"/>
        <v>4.6289187302558854E-3</v>
      </c>
      <c r="AJ231" s="5">
        <f t="shared" si="361"/>
        <v>1.4244362853458017E-3</v>
      </c>
      <c r="AK231" s="5">
        <f t="shared" si="362"/>
        <v>2.9222356944074546E-4</v>
      </c>
      <c r="AL231" s="5">
        <f t="shared" si="363"/>
        <v>1.0720173197883597E-6</v>
      </c>
      <c r="AM231" s="5">
        <f t="shared" si="364"/>
        <v>1.5096800734727865E-4</v>
      </c>
      <c r="AN231" s="5">
        <f t="shared" si="365"/>
        <v>1.462125151158389E-4</v>
      </c>
      <c r="AO231" s="5">
        <f t="shared" si="366"/>
        <v>7.0803410444844758E-5</v>
      </c>
      <c r="AP231" s="5">
        <f t="shared" si="367"/>
        <v>2.2857701005277316E-5</v>
      </c>
      <c r="AQ231" s="5">
        <f t="shared" si="368"/>
        <v>5.5344208559027506E-6</v>
      </c>
      <c r="AR231" s="5">
        <f t="shared" si="369"/>
        <v>1.4568529202427249E-3</v>
      </c>
      <c r="AS231" s="5">
        <f t="shared" si="370"/>
        <v>8.9662155805056226E-4</v>
      </c>
      <c r="AT231" s="5">
        <f t="shared" si="371"/>
        <v>2.7591330847148102E-4</v>
      </c>
      <c r="AU231" s="5">
        <f t="shared" si="372"/>
        <v>5.6603705400672227E-5</v>
      </c>
      <c r="AV231" s="5">
        <f t="shared" si="373"/>
        <v>8.70920149566814E-6</v>
      </c>
      <c r="AW231" s="5">
        <f t="shared" si="374"/>
        <v>1.774975627726642E-8</v>
      </c>
      <c r="AX231" s="5">
        <f t="shared" si="375"/>
        <v>1.5485568021622171E-5</v>
      </c>
      <c r="AY231" s="5">
        <f t="shared" si="376"/>
        <v>1.4997772628941024E-5</v>
      </c>
      <c r="AZ231" s="5">
        <f t="shared" si="377"/>
        <v>7.2626713955646665E-6</v>
      </c>
      <c r="BA231" s="5">
        <f t="shared" si="378"/>
        <v>2.3446324155347865E-6</v>
      </c>
      <c r="BB231" s="5">
        <f t="shared" si="379"/>
        <v>5.6769412361135826E-7</v>
      </c>
      <c r="BC231" s="5">
        <f t="shared" si="380"/>
        <v>1.0996235174351977E-7</v>
      </c>
      <c r="BD231" s="5">
        <f t="shared" si="381"/>
        <v>2.3516034220917904E-4</v>
      </c>
      <c r="BE231" s="5">
        <f t="shared" si="382"/>
        <v>1.4472966316199444E-4</v>
      </c>
      <c r="BF231" s="5">
        <f t="shared" si="383"/>
        <v>4.453700654243807E-5</v>
      </c>
      <c r="BG231" s="5">
        <f t="shared" si="384"/>
        <v>9.1367814467584767E-6</v>
      </c>
      <c r="BH231" s="5">
        <f t="shared" si="385"/>
        <v>1.4058102747590939E-6</v>
      </c>
      <c r="BI231" s="5">
        <f t="shared" si="386"/>
        <v>1.7304146236917047E-7</v>
      </c>
      <c r="BJ231" s="8">
        <f t="shared" si="387"/>
        <v>0.22579768596564279</v>
      </c>
      <c r="BK231" s="8">
        <f t="shared" si="388"/>
        <v>0.34694433559196347</v>
      </c>
      <c r="BL231" s="8">
        <f t="shared" si="389"/>
        <v>0.39613749352674954</v>
      </c>
      <c r="BM231" s="8">
        <f t="shared" si="390"/>
        <v>0.21243020393185036</v>
      </c>
      <c r="BN231" s="8">
        <f t="shared" si="391"/>
        <v>0.78749754983411013</v>
      </c>
    </row>
    <row r="232" spans="1:66" x14ac:dyDescent="0.25">
      <c r="A232" t="s">
        <v>10</v>
      </c>
      <c r="B232" t="s">
        <v>244</v>
      </c>
      <c r="C232" t="s">
        <v>43</v>
      </c>
      <c r="D232" s="11">
        <v>44504</v>
      </c>
      <c r="E232">
        <f>VLOOKUP(A232,home!$A$2:$E$405,3,FALSE)</f>
        <v>1.5424836601307199</v>
      </c>
      <c r="F232">
        <f>VLOOKUP(B232,home!$B$2:$E$405,3,FALSE)</f>
        <v>1.22</v>
      </c>
      <c r="G232">
        <f>VLOOKUP(C232,away!$B$2:$E$405,4,FALSE)</f>
        <v>0.76</v>
      </c>
      <c r="H232">
        <f>VLOOKUP(A232,away!$A$2:$E$405,3,FALSE)</f>
        <v>1.44444444444444</v>
      </c>
      <c r="I232">
        <f>VLOOKUP(C232,away!$B$2:$E$405,3,FALSE)</f>
        <v>0.61</v>
      </c>
      <c r="J232">
        <f>VLOOKUP(B232,home!$B$2:$E$405,4,FALSE)</f>
        <v>1.18</v>
      </c>
      <c r="K232" s="3">
        <f t="shared" si="336"/>
        <v>1.4301908496732034</v>
      </c>
      <c r="L232" s="3">
        <f t="shared" si="337"/>
        <v>1.0397111111111079</v>
      </c>
      <c r="M232" s="5">
        <f t="shared" si="338"/>
        <v>8.4593152041315275E-2</v>
      </c>
      <c r="N232" s="5">
        <f t="shared" si="339"/>
        <v>0.12098435199450318</v>
      </c>
      <c r="O232" s="5">
        <f t="shared" si="340"/>
        <v>8.7952440101266793E-2</v>
      </c>
      <c r="P232" s="5">
        <f t="shared" si="341"/>
        <v>0.12578877503926228</v>
      </c>
      <c r="Q232" s="5">
        <f t="shared" si="342"/>
        <v>8.6515356588090231E-2</v>
      </c>
      <c r="R232" s="5">
        <f t="shared" si="343"/>
        <v>4.5722564611310627E-2</v>
      </c>
      <c r="S232" s="5">
        <f t="shared" si="344"/>
        <v>4.6761515394739862E-2</v>
      </c>
      <c r="T232" s="5">
        <f t="shared" si="345"/>
        <v>8.9950977526376999E-2</v>
      </c>
      <c r="U232" s="5">
        <f t="shared" si="346"/>
        <v>6.5391993530688294E-2</v>
      </c>
      <c r="V232" s="5">
        <f t="shared" si="347"/>
        <v>7.7259652013375608E-3</v>
      </c>
      <c r="W232" s="5">
        <f t="shared" si="348"/>
        <v>4.1244490449500321E-2</v>
      </c>
      <c r="X232" s="5">
        <f t="shared" si="349"/>
        <v>4.2882354992461458E-2</v>
      </c>
      <c r="Y232" s="5">
        <f t="shared" si="350"/>
        <v>2.2292630478136531E-2</v>
      </c>
      <c r="Z232" s="5">
        <f t="shared" si="351"/>
        <v>1.5846086151625065E-2</v>
      </c>
      <c r="AA232" s="5">
        <f t="shared" si="352"/>
        <v>2.2662927417187433E-2</v>
      </c>
      <c r="AB232" s="5">
        <f t="shared" si="353"/>
        <v>1.6206155709434719E-2</v>
      </c>
      <c r="AC232" s="5">
        <f t="shared" si="354"/>
        <v>7.1802480107784961E-4</v>
      </c>
      <c r="AD232" s="5">
        <f t="shared" si="355"/>
        <v>1.4746873210077296E-2</v>
      </c>
      <c r="AE232" s="5">
        <f t="shared" si="356"/>
        <v>1.5332487930664097E-2</v>
      </c>
      <c r="AF232" s="5">
        <f t="shared" si="357"/>
        <v>7.97067903124421E-3</v>
      </c>
      <c r="AG232" s="5">
        <f t="shared" si="358"/>
        <v>2.7624011839616422E-3</v>
      </c>
      <c r="AH232" s="5">
        <f t="shared" si="359"/>
        <v>4.1188379598671087E-3</v>
      </c>
      <c r="AI232" s="5">
        <f t="shared" si="360"/>
        <v>5.8907243614885838E-3</v>
      </c>
      <c r="AJ232" s="5">
        <f t="shared" si="361"/>
        <v>4.2124300398739987E-3</v>
      </c>
      <c r="AK232" s="5">
        <f t="shared" si="362"/>
        <v>2.0081929659721072E-3</v>
      </c>
      <c r="AL232" s="5">
        <f t="shared" si="363"/>
        <v>4.2707693469693917E-5</v>
      </c>
      <c r="AM232" s="5">
        <f t="shared" si="364"/>
        <v>4.2181686252686862E-3</v>
      </c>
      <c r="AN232" s="5">
        <f t="shared" si="365"/>
        <v>4.38567678823212E-3</v>
      </c>
      <c r="AO232" s="5">
        <f t="shared" si="366"/>
        <v>2.2799184432335065E-3</v>
      </c>
      <c r="AP232" s="5">
        <f t="shared" si="367"/>
        <v>7.9015217928567205E-4</v>
      </c>
      <c r="AQ232" s="5">
        <f t="shared" si="368"/>
        <v>2.0538250006799235E-4</v>
      </c>
      <c r="AR232" s="5">
        <f t="shared" si="369"/>
        <v>8.5648031834800829E-4</v>
      </c>
      <c r="AS232" s="5">
        <f t="shared" si="370"/>
        <v>1.2249303142265139E-3</v>
      </c>
      <c r="AT232" s="5">
        <f t="shared" si="371"/>
        <v>8.7594206344704113E-4</v>
      </c>
      <c r="AU232" s="5">
        <f t="shared" si="372"/>
        <v>4.1758810799527433E-4</v>
      </c>
      <c r="AV232" s="5">
        <f t="shared" si="373"/>
        <v>1.4930767274679672E-4</v>
      </c>
      <c r="AW232" s="5">
        <f t="shared" si="374"/>
        <v>1.7640475869466972E-6</v>
      </c>
      <c r="AX232" s="5">
        <f t="shared" si="375"/>
        <v>1.0054643617063127E-3</v>
      </c>
      <c r="AY232" s="5">
        <f t="shared" si="376"/>
        <v>1.0453924686922914E-3</v>
      </c>
      <c r="AZ232" s="5">
        <f t="shared" si="377"/>
        <v>5.4345308258562308E-4</v>
      </c>
      <c r="BA232" s="5">
        <f t="shared" si="378"/>
        <v>1.883447361106183E-4</v>
      </c>
      <c r="BB232" s="5">
        <f t="shared" si="379"/>
        <v>4.8956028713374835E-5</v>
      </c>
      <c r="BC232" s="5">
        <f t="shared" si="380"/>
        <v>1.0180025401834054E-5</v>
      </c>
      <c r="BD232" s="5">
        <f t="shared" si="381"/>
        <v>1.4841535057240048E-4</v>
      </c>
      <c r="BE232" s="5">
        <f t="shared" si="382"/>
        <v>2.1226227633968779E-4</v>
      </c>
      <c r="BF232" s="5">
        <f t="shared" si="383"/>
        <v>1.5178778267591325E-4</v>
      </c>
      <c r="BG232" s="5">
        <f t="shared" si="384"/>
        <v>7.2361832625091968E-5</v>
      </c>
      <c r="BH232" s="5">
        <f t="shared" si="385"/>
        <v>2.5872807721497606E-5</v>
      </c>
      <c r="BI232" s="5">
        <f t="shared" si="386"/>
        <v>7.400610571728009E-6</v>
      </c>
      <c r="BJ232" s="8">
        <f t="shared" si="387"/>
        <v>0.45940369262431391</v>
      </c>
      <c r="BK232" s="8">
        <f t="shared" si="388"/>
        <v>0.26667553263989485</v>
      </c>
      <c r="BL232" s="8">
        <f t="shared" si="389"/>
        <v>0.2583086158343596</v>
      </c>
      <c r="BM232" s="8">
        <f t="shared" si="390"/>
        <v>0.44763365845333974</v>
      </c>
      <c r="BN232" s="8">
        <f t="shared" si="391"/>
        <v>0.55155664037574836</v>
      </c>
    </row>
    <row r="233" spans="1:66" x14ac:dyDescent="0.25">
      <c r="A233" t="s">
        <v>13</v>
      </c>
      <c r="B233" t="s">
        <v>251</v>
      </c>
      <c r="C233" t="s">
        <v>58</v>
      </c>
      <c r="D233" s="11">
        <v>44504</v>
      </c>
      <c r="E233">
        <f>VLOOKUP(A233,home!$A$2:$E$405,3,FALSE)</f>
        <v>1.62692307692308</v>
      </c>
      <c r="F233">
        <f>VLOOKUP(B233,home!$B$2:$E$405,3,FALSE)</f>
        <v>0.37</v>
      </c>
      <c r="G233">
        <f>VLOOKUP(C233,away!$B$2:$E$405,4,FALSE)</f>
        <v>0.88</v>
      </c>
      <c r="H233">
        <f>VLOOKUP(A233,away!$A$2:$E$405,3,FALSE)</f>
        <v>1.37307692307692</v>
      </c>
      <c r="I233">
        <f>VLOOKUP(C233,away!$B$2:$E$405,3,FALSE)</f>
        <v>0.53</v>
      </c>
      <c r="J233">
        <f>VLOOKUP(B233,home!$B$2:$E$405,4,FALSE)</f>
        <v>1.41</v>
      </c>
      <c r="K233" s="3">
        <f t="shared" si="336"/>
        <v>0.52972615384615485</v>
      </c>
      <c r="L233" s="3">
        <f t="shared" si="337"/>
        <v>1.0261003846153822</v>
      </c>
      <c r="M233" s="5">
        <f t="shared" si="338"/>
        <v>0.21101489861236389</v>
      </c>
      <c r="N233" s="5">
        <f t="shared" si="339"/>
        <v>0.11178011064616383</v>
      </c>
      <c r="O233" s="5">
        <f t="shared" si="340"/>
        <v>0.21652246862572247</v>
      </c>
      <c r="P233" s="5">
        <f t="shared" si="341"/>
        <v>0.11469761452637869</v>
      </c>
      <c r="Q233" s="5">
        <f t="shared" si="342"/>
        <v>2.9606424044544999E-2</v>
      </c>
      <c r="R233" s="5">
        <f t="shared" si="343"/>
        <v>0.11108689416736292</v>
      </c>
      <c r="S233" s="5">
        <f t="shared" si="344"/>
        <v>1.5586035470188052E-2</v>
      </c>
      <c r="T233" s="5">
        <f t="shared" si="345"/>
        <v>3.0379163099193723E-2</v>
      </c>
      <c r="U233" s="5">
        <f t="shared" si="346"/>
        <v>5.884563318999201E-2</v>
      </c>
      <c r="V233" s="5">
        <f t="shared" si="347"/>
        <v>9.413137809014668E-4</v>
      </c>
      <c r="W233" s="5">
        <f t="shared" si="348"/>
        <v>5.227765712751715E-3</v>
      </c>
      <c r="X233" s="5">
        <f t="shared" si="349"/>
        <v>5.3642124085336428E-3</v>
      </c>
      <c r="Y233" s="5">
        <f t="shared" si="350"/>
        <v>2.7521102077774878E-3</v>
      </c>
      <c r="Z233" s="5">
        <f t="shared" si="351"/>
        <v>3.7995434943619788E-2</v>
      </c>
      <c r="AA233" s="5">
        <f t="shared" si="352"/>
        <v>2.0127175616395501E-2</v>
      </c>
      <c r="AB233" s="5">
        <f t="shared" si="353"/>
        <v>5.3309456635296506E-3</v>
      </c>
      <c r="AC233" s="5">
        <f t="shared" si="354"/>
        <v>3.1978324131433646E-5</v>
      </c>
      <c r="AD233" s="5">
        <f t="shared" si="355"/>
        <v>6.9232105605619189E-4</v>
      </c>
      <c r="AE233" s="5">
        <f t="shared" si="356"/>
        <v>7.1039090189658604E-4</v>
      </c>
      <c r="AF233" s="5">
        <f t="shared" si="357"/>
        <v>3.6446618883167759E-4</v>
      </c>
      <c r="AG233" s="5">
        <f t="shared" si="358"/>
        <v>1.2465963217982897E-4</v>
      </c>
      <c r="AH233" s="5">
        <f t="shared" si="359"/>
        <v>9.7467826023192473E-3</v>
      </c>
      <c r="AI233" s="5">
        <f t="shared" si="360"/>
        <v>5.1631256603011915E-3</v>
      </c>
      <c r="AJ233" s="5">
        <f t="shared" si="361"/>
        <v>1.3675213489278693E-3</v>
      </c>
      <c r="AK233" s="5">
        <f t="shared" si="362"/>
        <v>2.4147060815668861E-4</v>
      </c>
      <c r="AL233" s="5">
        <f t="shared" si="363"/>
        <v>6.9527555040833761E-7</v>
      </c>
      <c r="AM233" s="5">
        <f t="shared" si="364"/>
        <v>7.3348114050270953E-5</v>
      </c>
      <c r="AN233" s="5">
        <f t="shared" si="365"/>
        <v>7.5262528037795941E-5</v>
      </c>
      <c r="AO233" s="5">
        <f t="shared" si="366"/>
        <v>3.8613454483354201E-5</v>
      </c>
      <c r="AP233" s="5">
        <f t="shared" si="367"/>
        <v>1.3207093498899435E-5</v>
      </c>
      <c r="AQ233" s="5">
        <f t="shared" si="368"/>
        <v>3.3879509297180055E-6</v>
      </c>
      <c r="AR233" s="5">
        <f t="shared" si="369"/>
        <v>2.0002354754004598E-3</v>
      </c>
      <c r="AS233" s="5">
        <f t="shared" si="370"/>
        <v>1.0595770451705207E-3</v>
      </c>
      <c r="AT233" s="5">
        <f t="shared" si="371"/>
        <v>2.8064283642092666E-4</v>
      </c>
      <c r="AU233" s="5">
        <f t="shared" si="372"/>
        <v>4.9554616780577702E-5</v>
      </c>
      <c r="AV233" s="5">
        <f t="shared" si="373"/>
        <v>6.5625941381238855E-6</v>
      </c>
      <c r="AW233" s="5">
        <f t="shared" si="374"/>
        <v>1.0497737836781077E-8</v>
      </c>
      <c r="AX233" s="5">
        <f t="shared" si="375"/>
        <v>6.475735724619858E-6</v>
      </c>
      <c r="AY233" s="5">
        <f t="shared" si="376"/>
        <v>6.6447549177000068E-6</v>
      </c>
      <c r="AZ233" s="5">
        <f t="shared" si="377"/>
        <v>3.4090927883634642E-6</v>
      </c>
      <c r="BA233" s="5">
        <f t="shared" si="378"/>
        <v>1.166023807109759E-6</v>
      </c>
      <c r="BB233" s="5">
        <f t="shared" si="379"/>
        <v>2.9911436923650394E-7</v>
      </c>
      <c r="BC233" s="5">
        <f t="shared" si="380"/>
        <v>6.1384273863512847E-8</v>
      </c>
      <c r="BD233" s="5">
        <f t="shared" si="381"/>
        <v>3.420737317716238E-4</v>
      </c>
      <c r="BE233" s="5">
        <f t="shared" si="382"/>
        <v>1.8120540226318349E-4</v>
      </c>
      <c r="BF233" s="5">
        <f t="shared" si="383"/>
        <v>4.7994620398510758E-5</v>
      </c>
      <c r="BG233" s="5">
        <f t="shared" si="384"/>
        <v>8.47466855633644E-6</v>
      </c>
      <c r="BH233" s="5">
        <f t="shared" si="385"/>
        <v>1.1223133948672615E-6</v>
      </c>
      <c r="BI233" s="5">
        <f t="shared" si="386"/>
        <v>1.1890375161461109E-7</v>
      </c>
      <c r="BJ233" s="8">
        <f t="shared" si="387"/>
        <v>0.18722349914481065</v>
      </c>
      <c r="BK233" s="8">
        <f t="shared" si="388"/>
        <v>0.34227918074443164</v>
      </c>
      <c r="BL233" s="8">
        <f t="shared" si="389"/>
        <v>0.43240957969075439</v>
      </c>
      <c r="BM233" s="8">
        <f t="shared" si="390"/>
        <v>0.20519264964389969</v>
      </c>
      <c r="BN233" s="8">
        <f t="shared" si="391"/>
        <v>0.79470841062253694</v>
      </c>
    </row>
    <row r="234" spans="1:66" x14ac:dyDescent="0.25">
      <c r="A234" t="s">
        <v>13</v>
      </c>
      <c r="B234" t="s">
        <v>53</v>
      </c>
      <c r="C234" t="s">
        <v>52</v>
      </c>
      <c r="D234" s="11">
        <v>44504</v>
      </c>
      <c r="E234">
        <f>VLOOKUP(A234,home!$A$2:$E$405,3,FALSE)</f>
        <v>1.62692307692308</v>
      </c>
      <c r="F234">
        <f>VLOOKUP(B234,home!$B$2:$E$405,3,FALSE)</f>
        <v>0.7</v>
      </c>
      <c r="G234">
        <f>VLOOKUP(C234,away!$B$2:$E$405,4,FALSE)</f>
        <v>1.19</v>
      </c>
      <c r="H234">
        <f>VLOOKUP(A234,away!$A$2:$E$405,3,FALSE)</f>
        <v>1.37307692307692</v>
      </c>
      <c r="I234">
        <f>VLOOKUP(C234,away!$B$2:$E$405,3,FALSE)</f>
        <v>0.79</v>
      </c>
      <c r="J234">
        <f>VLOOKUP(B234,home!$B$2:$E$405,4,FALSE)</f>
        <v>1.35</v>
      </c>
      <c r="K234" s="3">
        <f t="shared" si="336"/>
        <v>1.3552269230769254</v>
      </c>
      <c r="L234" s="3">
        <f t="shared" si="337"/>
        <v>1.4643865384615353</v>
      </c>
      <c r="M234" s="5">
        <f t="shared" si="338"/>
        <v>5.9628987151827482E-2</v>
      </c>
      <c r="N234" s="5">
        <f t="shared" si="339"/>
        <v>8.0810808783964683E-2</v>
      </c>
      <c r="O234" s="5">
        <f t="shared" si="340"/>
        <v>8.7319886087232013E-2</v>
      </c>
      <c r="P234" s="5">
        <f t="shared" si="341"/>
        <v>0.11833826054542707</v>
      </c>
      <c r="Q234" s="5">
        <f t="shared" si="342"/>
        <v>5.4758491869825121E-2</v>
      </c>
      <c r="R234" s="5">
        <f t="shared" si="343"/>
        <v>6.3935032863068647E-2</v>
      </c>
      <c r="S234" s="5">
        <f t="shared" si="344"/>
        <v>5.8712819795431484E-2</v>
      </c>
      <c r="T234" s="5">
        <f t="shared" si="345"/>
        <v>8.0187598360627332E-2</v>
      </c>
      <c r="U234" s="5">
        <f t="shared" si="346"/>
        <v>8.6646477863838625E-2</v>
      </c>
      <c r="V234" s="5">
        <f t="shared" si="347"/>
        <v>1.294667297116479E-2</v>
      </c>
      <c r="W234" s="5">
        <f t="shared" si="348"/>
        <v>2.4736727483025297E-2</v>
      </c>
      <c r="X234" s="5">
        <f t="shared" si="349"/>
        <v>3.6224130731733736E-2</v>
      </c>
      <c r="Y234" s="5">
        <f t="shared" si="350"/>
        <v>2.6523064705510854E-2</v>
      </c>
      <c r="Z234" s="5">
        <f t="shared" si="351"/>
        <v>3.1208533820257872E-2</v>
      </c>
      <c r="AA234" s="5">
        <f t="shared" si="352"/>
        <v>4.2294645262970242E-2</v>
      </c>
      <c r="AB234" s="5">
        <f t="shared" si="353"/>
        <v>2.8659420981182612E-2</v>
      </c>
      <c r="AC234" s="5">
        <f t="shared" si="354"/>
        <v>1.605853579397902E-3</v>
      </c>
      <c r="AD234" s="5">
        <f t="shared" si="355"/>
        <v>8.3809697684532058E-3</v>
      </c>
      <c r="AE234" s="5">
        <f t="shared" si="356"/>
        <v>1.2272979308175965E-2</v>
      </c>
      <c r="AF234" s="5">
        <f t="shared" si="357"/>
        <v>8.9861928428549287E-3</v>
      </c>
      <c r="AG234" s="5">
        <f t="shared" si="358"/>
        <v>4.386419943698718E-3</v>
      </c>
      <c r="AH234" s="5">
        <f t="shared" si="359"/>
        <v>1.1425339202876795E-2</v>
      </c>
      <c r="AI234" s="5">
        <f t="shared" si="360"/>
        <v>1.5483927293024891E-2</v>
      </c>
      <c r="AJ234" s="5">
        <f t="shared" si="361"/>
        <v>1.0492117571236475E-2</v>
      </c>
      <c r="AK234" s="5">
        <f t="shared" si="362"/>
        <v>4.7397334042093816E-3</v>
      </c>
      <c r="AL234" s="5">
        <f t="shared" si="363"/>
        <v>1.274775429558988E-4</v>
      </c>
      <c r="AM234" s="5">
        <f t="shared" si="364"/>
        <v>2.2716231743403143E-3</v>
      </c>
      <c r="AN234" s="5">
        <f t="shared" si="365"/>
        <v>3.3265343969612177E-3</v>
      </c>
      <c r="AO234" s="5">
        <f t="shared" si="366"/>
        <v>2.435666095319635E-3</v>
      </c>
      <c r="AP234" s="5">
        <f t="shared" si="367"/>
        <v>1.188918880724415E-3</v>
      </c>
      <c r="AQ234" s="5">
        <f t="shared" si="368"/>
        <v>4.3525920106389721E-4</v>
      </c>
      <c r="AR234" s="5">
        <f t="shared" si="369"/>
        <v>3.3462225852099259E-3</v>
      </c>
      <c r="AS234" s="5">
        <f t="shared" si="370"/>
        <v>4.5348909380845629E-3</v>
      </c>
      <c r="AT234" s="5">
        <f t="shared" si="371"/>
        <v>3.0729031462548872E-3</v>
      </c>
      <c r="AU234" s="5">
        <f t="shared" si="372"/>
        <v>1.3881603586041373E-3</v>
      </c>
      <c r="AV234" s="5">
        <f t="shared" si="373"/>
        <v>4.7031807288211208E-4</v>
      </c>
      <c r="AW234" s="5">
        <f t="shared" si="374"/>
        <v>7.0274688967759829E-6</v>
      </c>
      <c r="AX234" s="5">
        <f t="shared" si="375"/>
        <v>5.1309414749191003E-4</v>
      </c>
      <c r="AY234" s="5">
        <f t="shared" si="376"/>
        <v>7.5136816255055058E-4</v>
      </c>
      <c r="AZ234" s="5">
        <f t="shared" si="377"/>
        <v>5.5014671133380257E-4</v>
      </c>
      <c r="BA234" s="5">
        <f t="shared" si="378"/>
        <v>2.6854247941870166E-4</v>
      </c>
      <c r="BB234" s="5">
        <f t="shared" si="379"/>
        <v>9.8312497966457636E-5</v>
      </c>
      <c r="BC234" s="5">
        <f t="shared" si="380"/>
        <v>2.8793499716921529E-5</v>
      </c>
      <c r="BD234" s="5">
        <f t="shared" si="381"/>
        <v>8.1669388474622849E-4</v>
      </c>
      <c r="BE234" s="5">
        <f t="shared" si="382"/>
        <v>1.1068055405203724E-3</v>
      </c>
      <c r="BF234" s="5">
        <f t="shared" si="383"/>
        <v>7.4998633356195888E-4</v>
      </c>
      <c r="BG234" s="5">
        <f t="shared" si="384"/>
        <v>3.3880055706097254E-4</v>
      </c>
      <c r="BH234" s="5">
        <f t="shared" si="385"/>
        <v>1.1478790912062264E-4</v>
      </c>
      <c r="BI234" s="5">
        <f t="shared" si="386"/>
        <v>3.1112732976795032E-5</v>
      </c>
      <c r="BJ234" s="8">
        <f t="shared" si="387"/>
        <v>0.34913564304475764</v>
      </c>
      <c r="BK234" s="8">
        <f t="shared" si="388"/>
        <v>0.25211143974875516</v>
      </c>
      <c r="BL234" s="8">
        <f t="shared" si="389"/>
        <v>0.3669672625886623</v>
      </c>
      <c r="BM234" s="8">
        <f t="shared" si="390"/>
        <v>0.53388707120743406</v>
      </c>
      <c r="BN234" s="8">
        <f t="shared" si="391"/>
        <v>0.46479146730134502</v>
      </c>
    </row>
    <row r="235" spans="1:66" x14ac:dyDescent="0.25">
      <c r="A235" t="s">
        <v>16</v>
      </c>
      <c r="B235" t="s">
        <v>67</v>
      </c>
      <c r="C235" t="s">
        <v>252</v>
      </c>
      <c r="D235" s="11">
        <v>44504</v>
      </c>
      <c r="E235">
        <f>VLOOKUP(A235,home!$A$2:$E$405,3,FALSE)</f>
        <v>1.5354330708661399</v>
      </c>
      <c r="F235">
        <f>VLOOKUP(B235,home!$B$2:$E$405,3,FALSE)</f>
        <v>1.1599999999999999</v>
      </c>
      <c r="G235">
        <f>VLOOKUP(C235,away!$B$2:$E$405,4,FALSE)</f>
        <v>1.0900000000000001</v>
      </c>
      <c r="H235">
        <f>VLOOKUP(A235,away!$A$2:$E$405,3,FALSE)</f>
        <v>1.2913385826771699</v>
      </c>
      <c r="I235">
        <f>VLOOKUP(C235,away!$B$2:$E$405,3,FALSE)</f>
        <v>0.82</v>
      </c>
      <c r="J235">
        <f>VLOOKUP(B235,home!$B$2:$E$405,4,FALSE)</f>
        <v>0.94</v>
      </c>
      <c r="K235" s="3">
        <f t="shared" si="336"/>
        <v>1.9414015748031472</v>
      </c>
      <c r="L235" s="3">
        <f t="shared" si="337"/>
        <v>0.99536377952756239</v>
      </c>
      <c r="M235" s="5">
        <f t="shared" si="338"/>
        <v>5.3037007502584409E-2</v>
      </c>
      <c r="N235" s="5">
        <f t="shared" si="339"/>
        <v>0.10296612988836371</v>
      </c>
      <c r="O235" s="5">
        <f t="shared" si="340"/>
        <v>5.2791116242604109E-2</v>
      </c>
      <c r="P235" s="5">
        <f t="shared" si="341"/>
        <v>0.10248875620900762</v>
      </c>
      <c r="Q235" s="5">
        <f t="shared" si="342"/>
        <v>9.9949303358327371E-2</v>
      </c>
      <c r="R235" s="5">
        <f t="shared" si="343"/>
        <v>2.627318249435865E-2</v>
      </c>
      <c r="S235" s="5">
        <f t="shared" si="344"/>
        <v>4.9512338854890876E-2</v>
      </c>
      <c r="T235" s="5">
        <f t="shared" si="345"/>
        <v>9.9485916351891635E-2</v>
      </c>
      <c r="U235" s="5">
        <f t="shared" si="346"/>
        <v>5.1006797869638354E-2</v>
      </c>
      <c r="V235" s="5">
        <f t="shared" si="347"/>
        <v>1.0630853740275214E-2</v>
      </c>
      <c r="W235" s="5">
        <f t="shared" si="348"/>
        <v>6.4680578313444745E-2</v>
      </c>
      <c r="X235" s="5">
        <f t="shared" si="349"/>
        <v>6.438070489209885E-2</v>
      </c>
      <c r="Y235" s="5">
        <f t="shared" si="350"/>
        <v>3.2041110875024058E-2</v>
      </c>
      <c r="Z235" s="5">
        <f t="shared" si="351"/>
        <v>8.717124742600741E-3</v>
      </c>
      <c r="AA235" s="5">
        <f t="shared" si="352"/>
        <v>1.6923439703040555E-2</v>
      </c>
      <c r="AB235" s="5">
        <f t="shared" si="353"/>
        <v>1.6427596245284525E-2</v>
      </c>
      <c r="AC235" s="5">
        <f t="shared" si="354"/>
        <v>1.2839418980553244E-3</v>
      </c>
      <c r="AD235" s="5">
        <f t="shared" si="355"/>
        <v>3.1392744149224994E-2</v>
      </c>
      <c r="AE235" s="5">
        <f t="shared" si="356"/>
        <v>3.1247200466114365E-2</v>
      </c>
      <c r="AF235" s="5">
        <f t="shared" si="357"/>
        <v>1.5551165777803497E-2</v>
      </c>
      <c r="AG235" s="5">
        <f t="shared" si="358"/>
        <v>5.1596890482180592E-3</v>
      </c>
      <c r="AH235" s="5">
        <f t="shared" si="359"/>
        <v>2.1691775576020752E-3</v>
      </c>
      <c r="AI235" s="5">
        <f t="shared" si="360"/>
        <v>4.211244726356313E-3</v>
      </c>
      <c r="AJ235" s="5">
        <f t="shared" si="361"/>
        <v>4.0878585718147984E-3</v>
      </c>
      <c r="AK235" s="5">
        <f t="shared" si="362"/>
        <v>2.6453916896312644E-3</v>
      </c>
      <c r="AL235" s="5">
        <f t="shared" si="363"/>
        <v>9.9243614504389592E-5</v>
      </c>
      <c r="AM235" s="5">
        <f t="shared" si="364"/>
        <v>1.2189184585739537E-2</v>
      </c>
      <c r="AN235" s="5">
        <f t="shared" si="365"/>
        <v>1.2132672838620812E-2</v>
      </c>
      <c r="AO235" s="5">
        <f t="shared" si="366"/>
        <v>6.038211546210503E-3</v>
      </c>
      <c r="AP235" s="5">
        <f t="shared" si="367"/>
        <v>2.0034056887410184E-3</v>
      </c>
      <c r="AQ235" s="5">
        <f t="shared" si="368"/>
        <v>4.9852936456806969E-4</v>
      </c>
      <c r="AR235" s="5">
        <f t="shared" si="369"/>
        <v>4.3182415444023375E-4</v>
      </c>
      <c r="AS235" s="5">
        <f t="shared" si="370"/>
        <v>8.3834409346830719E-4</v>
      </c>
      <c r="AT235" s="5">
        <f t="shared" si="371"/>
        <v>8.1378127164314436E-4</v>
      </c>
      <c r="AU235" s="5">
        <f t="shared" si="372"/>
        <v>5.2662541410443604E-4</v>
      </c>
      <c r="AV235" s="5">
        <f t="shared" si="373"/>
        <v>2.5559785206842801E-4</v>
      </c>
      <c r="AW235" s="5">
        <f t="shared" si="374"/>
        <v>5.3271789156664068E-6</v>
      </c>
      <c r="AX235" s="5">
        <f t="shared" si="375"/>
        <v>3.9440170250534977E-3</v>
      </c>
      <c r="AY235" s="5">
        <f t="shared" si="376"/>
        <v>3.925731692578302E-3</v>
      </c>
      <c r="AZ235" s="5">
        <f t="shared" si="377"/>
        <v>1.9537655674679365E-3</v>
      </c>
      <c r="BA235" s="5">
        <f t="shared" si="378"/>
        <v>6.4823582651523282E-4</v>
      </c>
      <c r="BB235" s="5">
        <f t="shared" si="379"/>
        <v>1.613076155763438E-4</v>
      </c>
      <c r="BC235" s="5">
        <f t="shared" si="380"/>
        <v>3.2111951581329736E-5</v>
      </c>
      <c r="BD235" s="5">
        <f t="shared" si="381"/>
        <v>7.1637020409154122E-5</v>
      </c>
      <c r="BE235" s="5">
        <f t="shared" si="382"/>
        <v>1.3907622423653699E-4</v>
      </c>
      <c r="BF235" s="5">
        <f t="shared" si="383"/>
        <v>1.3500140037524431E-4</v>
      </c>
      <c r="BG235" s="5">
        <f t="shared" si="384"/>
        <v>8.7363977096376489E-5</v>
      </c>
      <c r="BH235" s="5">
        <f t="shared" si="385"/>
        <v>4.2402140678992867E-5</v>
      </c>
      <c r="BI235" s="5">
        <f t="shared" si="386"/>
        <v>1.6463916537844268E-5</v>
      </c>
      <c r="BJ235" s="8">
        <f t="shared" si="387"/>
        <v>0.59038171682316398</v>
      </c>
      <c r="BK235" s="8">
        <f t="shared" si="388"/>
        <v>0.22097787351189613</v>
      </c>
      <c r="BL235" s="8">
        <f t="shared" si="389"/>
        <v>0.17989392256538936</v>
      </c>
      <c r="BM235" s="8">
        <f t="shared" si="390"/>
        <v>0.55854473743414168</v>
      </c>
      <c r="BN235" s="8">
        <f t="shared" si="391"/>
        <v>0.43750549569524588</v>
      </c>
    </row>
    <row r="236" spans="1:66" x14ac:dyDescent="0.25">
      <c r="A236" t="s">
        <v>16</v>
      </c>
      <c r="B236" t="s">
        <v>323</v>
      </c>
      <c r="C236" t="s">
        <v>20</v>
      </c>
      <c r="D236" s="11">
        <v>44504</v>
      </c>
      <c r="E236">
        <f>VLOOKUP(A236,home!$A$2:$E$405,3,FALSE)</f>
        <v>1.5354330708661399</v>
      </c>
      <c r="F236">
        <f>VLOOKUP(B236,home!$B$2:$E$405,3,FALSE)</f>
        <v>0.52</v>
      </c>
      <c r="G236">
        <f>VLOOKUP(C236,away!$B$2:$E$405,4,FALSE)</f>
        <v>1.26</v>
      </c>
      <c r="H236">
        <f>VLOOKUP(A236,away!$A$2:$E$405,3,FALSE)</f>
        <v>1.2913385826771699</v>
      </c>
      <c r="I236">
        <f>VLOOKUP(C236,away!$B$2:$E$405,3,FALSE)</f>
        <v>0.51</v>
      </c>
      <c r="J236">
        <f>VLOOKUP(B236,home!$B$2:$E$405,4,FALSE)</f>
        <v>1.5</v>
      </c>
      <c r="K236" s="3">
        <f t="shared" si="336"/>
        <v>1.0060157480314948</v>
      </c>
      <c r="L236" s="3">
        <f t="shared" si="337"/>
        <v>0.98787401574803502</v>
      </c>
      <c r="M236" s="5">
        <f t="shared" si="338"/>
        <v>0.1361647453100937</v>
      </c>
      <c r="N236" s="5">
        <f t="shared" si="339"/>
        <v>0.1369838781086519</v>
      </c>
      <c r="O236" s="5">
        <f t="shared" si="340"/>
        <v>0.13451361375279069</v>
      </c>
      <c r="P236" s="5">
        <f t="shared" si="341"/>
        <v>0.1353228137599333</v>
      </c>
      <c r="Q236" s="5">
        <f t="shared" si="342"/>
        <v>6.8903969301865278E-2</v>
      </c>
      <c r="R236" s="5">
        <f t="shared" si="343"/>
        <v>6.6441251895374726E-2</v>
      </c>
      <c r="S236" s="5">
        <f t="shared" si="344"/>
        <v>3.3621522006673427E-2</v>
      </c>
      <c r="T236" s="5">
        <f t="shared" si="345"/>
        <v>6.8068440855212978E-2</v>
      </c>
      <c r="U236" s="5">
        <f t="shared" si="346"/>
        <v>6.6840945725674381E-2</v>
      </c>
      <c r="V236" s="5">
        <f t="shared" si="347"/>
        <v>3.7126259978293294E-3</v>
      </c>
      <c r="W236" s="5">
        <f t="shared" si="348"/>
        <v>2.310615940651839E-2</v>
      </c>
      <c r="X236" s="5">
        <f t="shared" si="349"/>
        <v>2.2825974481431553E-2</v>
      </c>
      <c r="Y236" s="5">
        <f t="shared" si="350"/>
        <v>1.1274593537166982E-2</v>
      </c>
      <c r="Z236" s="5">
        <f t="shared" si="351"/>
        <v>2.1878528773736861E-2</v>
      </c>
      <c r="AA236" s="5">
        <f t="shared" si="352"/>
        <v>2.201014449013947E-2</v>
      </c>
      <c r="AB236" s="5">
        <f t="shared" si="353"/>
        <v>1.1071275986764471E-2</v>
      </c>
      <c r="AC236" s="5">
        <f t="shared" si="354"/>
        <v>2.3060438447209717E-4</v>
      </c>
      <c r="AD236" s="5">
        <f t="shared" si="355"/>
        <v>5.8112900598708888E-3</v>
      </c>
      <c r="AE236" s="5">
        <f t="shared" si="356"/>
        <v>5.7408224481212931E-3</v>
      </c>
      <c r="AF236" s="5">
        <f t="shared" si="357"/>
        <v>2.8356046627610238E-3</v>
      </c>
      <c r="AG236" s="5">
        <f t="shared" si="358"/>
        <v>9.337400550918617E-4</v>
      </c>
      <c r="AH236" s="5">
        <f t="shared" si="359"/>
        <v>5.4033075195925899E-3</v>
      </c>
      <c r="AI236" s="5">
        <f t="shared" si="360"/>
        <v>5.4358124561671396E-3</v>
      </c>
      <c r="AJ236" s="5">
        <f t="shared" si="361"/>
        <v>2.7342564671249511E-3</v>
      </c>
      <c r="AK236" s="5">
        <f t="shared" si="362"/>
        <v>9.1690168836155365E-4</v>
      </c>
      <c r="AL236" s="5">
        <f t="shared" si="363"/>
        <v>9.167140613695523E-6</v>
      </c>
      <c r="AM236" s="5">
        <f t="shared" si="364"/>
        <v>1.1692498633218006E-3</v>
      </c>
      <c r="AN236" s="5">
        <f t="shared" si="365"/>
        <v>1.1550715578925483E-3</v>
      </c>
      <c r="AO236" s="5">
        <f t="shared" si="366"/>
        <v>5.7053258918582535E-4</v>
      </c>
      <c r="AP236" s="5">
        <f t="shared" si="367"/>
        <v>1.8787143999804174E-4</v>
      </c>
      <c r="AQ236" s="5">
        <f t="shared" si="368"/>
        <v>4.6398328468807863E-5</v>
      </c>
      <c r="AR236" s="5">
        <f t="shared" si="369"/>
        <v>1.0675574195402977E-3</v>
      </c>
      <c r="AS236" s="5">
        <f t="shared" si="370"/>
        <v>1.0739795759854049E-3</v>
      </c>
      <c r="AT236" s="5">
        <f t="shared" si="371"/>
        <v>5.4022018325275228E-4</v>
      </c>
      <c r="AU236" s="5">
        <f t="shared" si="372"/>
        <v>1.8115667058557632E-4</v>
      </c>
      <c r="AV236" s="5">
        <f t="shared" si="373"/>
        <v>4.5561615867510906E-5</v>
      </c>
      <c r="AW236" s="5">
        <f t="shared" si="374"/>
        <v>2.5306829180284988E-7</v>
      </c>
      <c r="AX236" s="5">
        <f t="shared" si="375"/>
        <v>1.9604729598090068E-4</v>
      </c>
      <c r="AY236" s="5">
        <f t="shared" si="376"/>
        <v>1.9367002955719595E-4</v>
      </c>
      <c r="AZ236" s="5">
        <f t="shared" si="377"/>
        <v>9.5660794914353907E-5</v>
      </c>
      <c r="BA236" s="5">
        <f t="shared" si="378"/>
        <v>3.1500271207230664E-5</v>
      </c>
      <c r="BB236" s="5">
        <f t="shared" si="379"/>
        <v>7.7795748536597889E-6</v>
      </c>
      <c r="BC236" s="5">
        <f t="shared" si="380"/>
        <v>1.537047970299466E-6</v>
      </c>
      <c r="BD236" s="5">
        <f t="shared" si="381"/>
        <v>1.7576870584714717E-4</v>
      </c>
      <c r="BE236" s="5">
        <f t="shared" si="382"/>
        <v>1.7682608609334555E-4</v>
      </c>
      <c r="BF236" s="5">
        <f t="shared" si="383"/>
        <v>8.8944913636339253E-5</v>
      </c>
      <c r="BG236" s="5">
        <f t="shared" si="384"/>
        <v>2.9826661275152856E-5</v>
      </c>
      <c r="BH236" s="5">
        <f t="shared" si="385"/>
        <v>7.5015227385012286E-6</v>
      </c>
      <c r="BI236" s="5">
        <f t="shared" si="386"/>
        <v>1.5093300018297164E-6</v>
      </c>
      <c r="BJ236" s="8">
        <f t="shared" si="387"/>
        <v>0.35013979171004272</v>
      </c>
      <c r="BK236" s="8">
        <f t="shared" si="388"/>
        <v>0.30925514862917275</v>
      </c>
      <c r="BL236" s="8">
        <f t="shared" si="389"/>
        <v>0.31875636266681379</v>
      </c>
      <c r="BM236" s="8">
        <f t="shared" si="390"/>
        <v>0.32150614268979116</v>
      </c>
      <c r="BN236" s="8">
        <f t="shared" si="391"/>
        <v>0.67833027212870955</v>
      </c>
    </row>
    <row r="237" spans="1:66" x14ac:dyDescent="0.25">
      <c r="A237" t="s">
        <v>16</v>
      </c>
      <c r="B237" t="s">
        <v>19</v>
      </c>
      <c r="C237" t="s">
        <v>64</v>
      </c>
      <c r="D237" s="11">
        <v>44504</v>
      </c>
      <c r="E237">
        <f>VLOOKUP(A237,home!$A$2:$E$405,3,FALSE)</f>
        <v>1.5354330708661399</v>
      </c>
      <c r="F237">
        <f>VLOOKUP(B237,home!$B$2:$E$405,3,FALSE)</f>
        <v>0.88</v>
      </c>
      <c r="G237">
        <f>VLOOKUP(C237,away!$B$2:$E$405,4,FALSE)</f>
        <v>1.02</v>
      </c>
      <c r="H237">
        <f>VLOOKUP(A237,away!$A$2:$E$405,3,FALSE)</f>
        <v>1.2913385826771699</v>
      </c>
      <c r="I237">
        <f>VLOOKUP(C237,away!$B$2:$E$405,3,FALSE)</f>
        <v>0.88</v>
      </c>
      <c r="J237">
        <f>VLOOKUP(B237,home!$B$2:$E$405,4,FALSE)</f>
        <v>1.44</v>
      </c>
      <c r="K237" s="3">
        <f t="shared" si="336"/>
        <v>1.3782047244094473</v>
      </c>
      <c r="L237" s="3">
        <f t="shared" si="337"/>
        <v>1.6363842519685097</v>
      </c>
      <c r="M237" s="5">
        <f t="shared" si="338"/>
        <v>4.9065998627444381E-2</v>
      </c>
      <c r="N237" s="5">
        <f t="shared" si="339"/>
        <v>6.7622991116211312E-2</v>
      </c>
      <c r="O237" s="5">
        <f t="shared" si="340"/>
        <v>8.0290827461058506E-2</v>
      </c>
      <c r="P237" s="5">
        <f t="shared" si="341"/>
        <v>0.11065719773357462</v>
      </c>
      <c r="Q237" s="5">
        <f t="shared" si="342"/>
        <v>4.659916291753026E-2</v>
      </c>
      <c r="R237" s="5">
        <f t="shared" si="343"/>
        <v>6.5693322817398453E-2</v>
      </c>
      <c r="S237" s="5">
        <f t="shared" si="344"/>
        <v>6.2390533937886447E-2</v>
      </c>
      <c r="T237" s="5">
        <f t="shared" si="345"/>
        <v>7.6254136353161472E-2</v>
      </c>
      <c r="U237" s="5">
        <f t="shared" si="346"/>
        <v>9.0538847869093497E-2</v>
      </c>
      <c r="V237" s="5">
        <f t="shared" si="347"/>
        <v>1.5634183987547581E-2</v>
      </c>
      <c r="W237" s="5">
        <f t="shared" si="348"/>
        <v>2.1407728828821918E-2</v>
      </c>
      <c r="X237" s="5">
        <f t="shared" si="349"/>
        <v>3.5031270325896459E-2</v>
      </c>
      <c r="Y237" s="5">
        <f t="shared" si="350"/>
        <v>2.8662309543874366E-2</v>
      </c>
      <c r="Z237" s="5">
        <f t="shared" si="351"/>
        <v>3.583317297262481E-2</v>
      </c>
      <c r="AA237" s="5">
        <f t="shared" si="352"/>
        <v>4.9385448281452429E-2</v>
      </c>
      <c r="AB237" s="5">
        <f t="shared" si="353"/>
        <v>3.4031629069288083E-2</v>
      </c>
      <c r="AC237" s="5">
        <f t="shared" si="354"/>
        <v>2.2037090822929171E-3</v>
      </c>
      <c r="AD237" s="5">
        <f t="shared" si="355"/>
        <v>7.3760582526896656E-3</v>
      </c>
      <c r="AE237" s="5">
        <f t="shared" si="356"/>
        <v>1.2070065566303733E-2</v>
      </c>
      <c r="AF237" s="5">
        <f t="shared" si="357"/>
        <v>9.8756326064634008E-3</v>
      </c>
      <c r="AG237" s="5">
        <f t="shared" si="358"/>
        <v>5.386776558481147E-3</v>
      </c>
      <c r="AH237" s="5">
        <f t="shared" si="359"/>
        <v>1.4659209987616708E-2</v>
      </c>
      <c r="AI237" s="5">
        <f t="shared" si="360"/>
        <v>2.0203392461043503E-2</v>
      </c>
      <c r="AJ237" s="5">
        <f t="shared" si="361"/>
        <v>1.3922205469454184E-2</v>
      </c>
      <c r="AK237" s="5">
        <f t="shared" si="362"/>
        <v>6.3958831174002707E-3</v>
      </c>
      <c r="AL237" s="5">
        <f t="shared" si="363"/>
        <v>1.9879858026993372E-4</v>
      </c>
      <c r="AM237" s="5">
        <f t="shared" si="364"/>
        <v>2.0331436662752379E-3</v>
      </c>
      <c r="AN237" s="5">
        <f t="shared" si="365"/>
        <v>3.3270042774823194E-3</v>
      </c>
      <c r="AO237" s="5">
        <f t="shared" si="366"/>
        <v>2.7221287029519686E-3</v>
      </c>
      <c r="AP237" s="5">
        <f t="shared" si="367"/>
        <v>1.484816180447356E-3</v>
      </c>
      <c r="AQ237" s="5">
        <f t="shared" si="368"/>
        <v>6.0743245368802127E-4</v>
      </c>
      <c r="AR237" s="5">
        <f t="shared" si="369"/>
        <v>4.7976200740070928E-3</v>
      </c>
      <c r="AS237" s="5">
        <f t="shared" si="370"/>
        <v>6.6121026519181773E-3</v>
      </c>
      <c r="AT237" s="5">
        <f t="shared" si="371"/>
        <v>4.5564155565769341E-3</v>
      </c>
      <c r="AU237" s="5">
        <f t="shared" si="372"/>
        <v>2.0932244821490116E-3</v>
      </c>
      <c r="AV237" s="5">
        <f t="shared" si="373"/>
        <v>7.2122296763682103E-4</v>
      </c>
      <c r="AW237" s="5">
        <f t="shared" si="374"/>
        <v>1.2454027014329009E-5</v>
      </c>
      <c r="AX237" s="5">
        <f t="shared" si="375"/>
        <v>4.6701470104394682E-4</v>
      </c>
      <c r="AY237" s="5">
        <f t="shared" si="376"/>
        <v>7.6421550222609616E-4</v>
      </c>
      <c r="AZ237" s="5">
        <f t="shared" si="377"/>
        <v>6.2527510647649473E-4</v>
      </c>
      <c r="BA237" s="5">
        <f t="shared" si="378"/>
        <v>3.4106344579535642E-4</v>
      </c>
      <c r="BB237" s="5">
        <f t="shared" si="379"/>
        <v>1.395277129054091E-4</v>
      </c>
      <c r="BC237" s="5">
        <f t="shared" si="380"/>
        <v>4.5664190422318947E-5</v>
      </c>
      <c r="BD237" s="5">
        <f t="shared" si="381"/>
        <v>1.3084583226722019E-3</v>
      </c>
      <c r="BE237" s="5">
        <f t="shared" si="382"/>
        <v>1.8033234419996898E-3</v>
      </c>
      <c r="BF237" s="5">
        <f t="shared" si="383"/>
        <v>1.2426744437011392E-3</v>
      </c>
      <c r="BG237" s="5">
        <f t="shared" si="384"/>
        <v>5.7088659640393085E-4</v>
      </c>
      <c r="BH237" s="5">
        <f t="shared" si="385"/>
        <v>1.9669965106648157E-4</v>
      </c>
      <c r="BI237" s="5">
        <f t="shared" si="386"/>
        <v>5.4218477677902931E-5</v>
      </c>
      <c r="BJ237" s="8">
        <f t="shared" si="387"/>
        <v>0.32284341800914829</v>
      </c>
      <c r="BK237" s="8">
        <f t="shared" si="388"/>
        <v>0.240914637451242</v>
      </c>
      <c r="BL237" s="8">
        <f t="shared" si="389"/>
        <v>0.39907761319961493</v>
      </c>
      <c r="BM237" s="8">
        <f t="shared" si="390"/>
        <v>0.57798757948420076</v>
      </c>
      <c r="BN237" s="8">
        <f t="shared" si="391"/>
        <v>0.41992950067321755</v>
      </c>
    </row>
    <row r="238" spans="1:66" x14ac:dyDescent="0.25">
      <c r="A238" t="s">
        <v>69</v>
      </c>
      <c r="B238" t="s">
        <v>75</v>
      </c>
      <c r="C238" t="s">
        <v>325</v>
      </c>
      <c r="D238" s="11">
        <v>44504</v>
      </c>
      <c r="E238">
        <f>VLOOKUP(A238,home!$A$2:$E$405,3,FALSE)</f>
        <v>1.34493670886076</v>
      </c>
      <c r="F238">
        <f>VLOOKUP(B238,home!$B$2:$E$405,3,FALSE)</f>
        <v>0.6</v>
      </c>
      <c r="G238">
        <f>VLOOKUP(C238,away!$B$2:$E$405,4,FALSE)</f>
        <v>1.21</v>
      </c>
      <c r="H238">
        <f>VLOOKUP(A238,away!$A$2:$E$405,3,FALSE)</f>
        <v>1.32911392405063</v>
      </c>
      <c r="I238">
        <f>VLOOKUP(C238,away!$B$2:$E$405,3,FALSE)</f>
        <v>0.6</v>
      </c>
      <c r="J238">
        <f>VLOOKUP(B238,home!$B$2:$E$405,4,FALSE)</f>
        <v>0.85</v>
      </c>
      <c r="K238" s="3">
        <f t="shared" si="336"/>
        <v>0.97642405063291171</v>
      </c>
      <c r="L238" s="3">
        <f t="shared" si="337"/>
        <v>0.67784810126582129</v>
      </c>
      <c r="M238" s="5">
        <f t="shared" si="338"/>
        <v>0.19123119232439659</v>
      </c>
      <c r="N238" s="5">
        <f t="shared" si="339"/>
        <v>0.18672273541674869</v>
      </c>
      <c r="O238" s="5">
        <f t="shared" si="340"/>
        <v>0.12962570061989129</v>
      </c>
      <c r="P238" s="5">
        <f t="shared" si="341"/>
        <v>0.1265696516654034</v>
      </c>
      <c r="Q238" s="5">
        <f t="shared" si="342"/>
        <v>9.1160284830439586E-2</v>
      </c>
      <c r="R238" s="5">
        <f t="shared" si="343"/>
        <v>4.3933267520222558E-2</v>
      </c>
      <c r="S238" s="5">
        <f t="shared" si="344"/>
        <v>2.0943074882268823E-2</v>
      </c>
      <c r="T238" s="5">
        <f t="shared" si="345"/>
        <v>6.1792825983164913E-2</v>
      </c>
      <c r="U238" s="5">
        <f t="shared" si="346"/>
        <v>4.2897499029635043E-2</v>
      </c>
      <c r="V238" s="5">
        <f t="shared" si="347"/>
        <v>1.5401704551273035E-3</v>
      </c>
      <c r="W238" s="5">
        <f t="shared" si="348"/>
        <v>2.9670364856995937E-2</v>
      </c>
      <c r="X238" s="5">
        <f t="shared" si="349"/>
        <v>2.0112000482178843E-2</v>
      </c>
      <c r="Y238" s="5">
        <f t="shared" si="350"/>
        <v>6.8164406697511061E-3</v>
      </c>
      <c r="Z238" s="5">
        <f t="shared" si="351"/>
        <v>9.9266939903287464E-3</v>
      </c>
      <c r="AA238" s="5">
        <f t="shared" si="352"/>
        <v>9.6926627554301762E-3</v>
      </c>
      <c r="AB238" s="5">
        <f t="shared" si="353"/>
        <v>4.7320745145379454E-3</v>
      </c>
      <c r="AC238" s="5">
        <f t="shared" si="354"/>
        <v>6.3711768083355667E-5</v>
      </c>
      <c r="AD238" s="5">
        <f t="shared" si="355"/>
        <v>7.2427144593560895E-3</v>
      </c>
      <c r="AE238" s="5">
        <f t="shared" si="356"/>
        <v>4.9094602442850341E-3</v>
      </c>
      <c r="AF238" s="5">
        <f t="shared" si="357"/>
        <v>1.6639341524143226E-3</v>
      </c>
      <c r="AG238" s="5">
        <f t="shared" si="358"/>
        <v>3.7596486861513415E-4</v>
      </c>
      <c r="AH238" s="5">
        <f t="shared" si="359"/>
        <v>1.682197668297795E-3</v>
      </c>
      <c r="AI238" s="5">
        <f t="shared" si="360"/>
        <v>1.642538261244572E-3</v>
      </c>
      <c r="AJ238" s="5">
        <f t="shared" si="361"/>
        <v>8.0190693118198234E-4</v>
      </c>
      <c r="AK238" s="5">
        <f t="shared" si="362"/>
        <v>2.6100040465843962E-4</v>
      </c>
      <c r="AL238" s="5">
        <f t="shared" si="363"/>
        <v>1.686749153269495E-6</v>
      </c>
      <c r="AM238" s="5">
        <f t="shared" si="364"/>
        <v>1.4143921179964069E-3</v>
      </c>
      <c r="AN238" s="5">
        <f t="shared" si="365"/>
        <v>9.5874301162920765E-4</v>
      </c>
      <c r="AO238" s="5">
        <f t="shared" si="366"/>
        <v>3.2494106501736685E-4</v>
      </c>
      <c r="AP238" s="5">
        <f t="shared" si="367"/>
        <v>7.3420227981771968E-5</v>
      </c>
      <c r="AQ238" s="5">
        <f t="shared" si="368"/>
        <v>1.2441940532986962E-5</v>
      </c>
      <c r="AR238" s="5">
        <f t="shared" si="369"/>
        <v>2.2805489908189048E-4</v>
      </c>
      <c r="AS238" s="5">
        <f t="shared" si="370"/>
        <v>2.226782883282194E-4</v>
      </c>
      <c r="AT238" s="5">
        <f t="shared" si="371"/>
        <v>1.0871421813872169E-4</v>
      </c>
      <c r="AU238" s="5">
        <f t="shared" si="372"/>
        <v>3.5383725745466873E-5</v>
      </c>
      <c r="AV238" s="5">
        <f t="shared" si="373"/>
        <v>8.6373802047182004E-6</v>
      </c>
      <c r="AW238" s="5">
        <f t="shared" si="374"/>
        <v>3.1011220005665581E-8</v>
      </c>
      <c r="AX238" s="5">
        <f t="shared" si="375"/>
        <v>2.3017441350621908E-4</v>
      </c>
      <c r="AY238" s="5">
        <f t="shared" si="376"/>
        <v>1.5602328915516458E-4</v>
      </c>
      <c r="AZ238" s="5">
        <f t="shared" si="377"/>
        <v>5.2880045153538259E-5</v>
      </c>
      <c r="BA238" s="5">
        <f t="shared" si="378"/>
        <v>1.1948212734058935E-5</v>
      </c>
      <c r="BB238" s="5">
        <f t="shared" si="379"/>
        <v>2.024768328825489E-6</v>
      </c>
      <c r="BC238" s="5">
        <f t="shared" si="380"/>
        <v>2.7449707343950565E-7</v>
      </c>
      <c r="BD238" s="5">
        <f t="shared" si="381"/>
        <v>2.5764430054504641E-5</v>
      </c>
      <c r="BE238" s="5">
        <f t="shared" si="382"/>
        <v>2.5157009156067753E-5</v>
      </c>
      <c r="BF238" s="5">
        <f t="shared" si="383"/>
        <v>1.228195439098846E-5</v>
      </c>
      <c r="BG238" s="5">
        <f t="shared" si="384"/>
        <v>3.9974652187125437E-6</v>
      </c>
      <c r="BH238" s="5">
        <f t="shared" si="385"/>
        <v>9.7580529527986972E-7</v>
      </c>
      <c r="BI238" s="5">
        <f t="shared" si="386"/>
        <v>1.9055995180924304E-7</v>
      </c>
      <c r="BJ238" s="8">
        <f t="shared" si="387"/>
        <v>0.41370398955305865</v>
      </c>
      <c r="BK238" s="8">
        <f t="shared" si="388"/>
        <v>0.3405055111335879</v>
      </c>
      <c r="BL238" s="8">
        <f t="shared" si="389"/>
        <v>0.23594068344066618</v>
      </c>
      <c r="BM238" s="8">
        <f t="shared" si="390"/>
        <v>0.23067805346260423</v>
      </c>
      <c r="BN238" s="8">
        <f t="shared" si="391"/>
        <v>0.769242832377102</v>
      </c>
    </row>
    <row r="239" spans="1:66" x14ac:dyDescent="0.25">
      <c r="A239" t="s">
        <v>69</v>
      </c>
      <c r="B239" t="s">
        <v>74</v>
      </c>
      <c r="C239" t="s">
        <v>78</v>
      </c>
      <c r="D239" s="11">
        <v>44504</v>
      </c>
      <c r="E239">
        <f>VLOOKUP(A239,home!$A$2:$E$405,3,FALSE)</f>
        <v>1.34493670886076</v>
      </c>
      <c r="F239">
        <f>VLOOKUP(B239,home!$B$2:$E$405,3,FALSE)</f>
        <v>1.35</v>
      </c>
      <c r="G239">
        <f>VLOOKUP(C239,away!$B$2:$E$405,4,FALSE)</f>
        <v>0.74</v>
      </c>
      <c r="H239">
        <f>VLOOKUP(A239,away!$A$2:$E$405,3,FALSE)</f>
        <v>1.32911392405063</v>
      </c>
      <c r="I239">
        <f>VLOOKUP(C239,away!$B$2:$E$405,3,FALSE)</f>
        <v>1.39</v>
      </c>
      <c r="J239">
        <f>VLOOKUP(B239,home!$B$2:$E$405,4,FALSE)</f>
        <v>0.94</v>
      </c>
      <c r="K239" s="3">
        <f t="shared" si="336"/>
        <v>1.3435917721518993</v>
      </c>
      <c r="L239" s="3">
        <f t="shared" si="337"/>
        <v>1.7366202531645529</v>
      </c>
      <c r="M239" s="5">
        <f t="shared" si="338"/>
        <v>4.5949513156079376E-2</v>
      </c>
      <c r="N239" s="5">
        <f t="shared" si="339"/>
        <v>6.1737387810893697E-2</v>
      </c>
      <c r="O239" s="5">
        <f t="shared" si="340"/>
        <v>7.9796855169898526E-2</v>
      </c>
      <c r="P239" s="5">
        <f t="shared" si="341"/>
        <v>0.1072143980498724</v>
      </c>
      <c r="Q239" s="5">
        <f t="shared" si="342"/>
        <v>4.1474923148433873E-2</v>
      </c>
      <c r="R239" s="5">
        <f t="shared" si="343"/>
        <v>6.9288417413442188E-2</v>
      </c>
      <c r="S239" s="5">
        <f t="shared" si="344"/>
        <v>6.2541071491611894E-2</v>
      </c>
      <c r="T239" s="5">
        <f t="shared" si="345"/>
        <v>7.2026191538013609E-2</v>
      </c>
      <c r="U239" s="5">
        <f t="shared" si="346"/>
        <v>9.3095347542127296E-2</v>
      </c>
      <c r="V239" s="5">
        <f t="shared" si="347"/>
        <v>1.6214180576337507E-2</v>
      </c>
      <c r="W239" s="5">
        <f t="shared" si="348"/>
        <v>1.857512183095603E-2</v>
      </c>
      <c r="X239" s="5">
        <f t="shared" si="349"/>
        <v>3.2257932776637271E-2</v>
      </c>
      <c r="Y239" s="5">
        <f t="shared" si="350"/>
        <v>2.8009889692564481E-2</v>
      </c>
      <c r="Z239" s="5">
        <f t="shared" si="351"/>
        <v>4.0109222996634386E-2</v>
      </c>
      <c r="AA239" s="5">
        <f t="shared" si="352"/>
        <v>5.3890422005683704E-2</v>
      </c>
      <c r="AB239" s="5">
        <f t="shared" si="353"/>
        <v>3.6203363802315147E-2</v>
      </c>
      <c r="AC239" s="5">
        <f t="shared" si="354"/>
        <v>2.3645430209171337E-3</v>
      </c>
      <c r="AD239" s="5">
        <f t="shared" si="355"/>
        <v>6.2393452146979125E-3</v>
      </c>
      <c r="AE239" s="5">
        <f t="shared" si="356"/>
        <v>1.0835373266329731E-2</v>
      </c>
      <c r="AF239" s="5">
        <f t="shared" si="357"/>
        <v>9.4084643324529853E-3</v>
      </c>
      <c r="AG239" s="5">
        <f t="shared" si="358"/>
        <v>5.4463099036380549E-3</v>
      </c>
      <c r="AH239" s="5">
        <f t="shared" si="359"/>
        <v>1.7413622248662188E-2</v>
      </c>
      <c r="AI239" s="5">
        <f t="shared" si="360"/>
        <v>2.3396799576663768E-2</v>
      </c>
      <c r="AJ239" s="5">
        <f t="shared" si="361"/>
        <v>1.571787370294624E-2</v>
      </c>
      <c r="AK239" s="5">
        <f t="shared" si="362"/>
        <v>7.0394685943337577E-3</v>
      </c>
      <c r="AL239" s="5">
        <f t="shared" si="363"/>
        <v>2.2068835052901193E-4</v>
      </c>
      <c r="AM239" s="5">
        <f t="shared" si="364"/>
        <v>1.6766265788166882E-3</v>
      </c>
      <c r="AN239" s="5">
        <f t="shared" si="365"/>
        <v>2.9116636737670553E-3</v>
      </c>
      <c r="AO239" s="5">
        <f t="shared" si="366"/>
        <v>2.5282270531336885E-3</v>
      </c>
      <c r="AP239" s="5">
        <f t="shared" si="367"/>
        <v>1.463523435023499E-3</v>
      </c>
      <c r="AQ239" s="5">
        <f t="shared" si="368"/>
        <v>6.3539610956069145E-4</v>
      </c>
      <c r="AR239" s="5">
        <f t="shared" si="369"/>
        <v>6.0481698155967212E-3</v>
      </c>
      <c r="AS239" s="5">
        <f t="shared" si="370"/>
        <v>8.1262712008132246E-3</v>
      </c>
      <c r="AT239" s="5">
        <f t="shared" si="371"/>
        <v>5.459195561843792E-3</v>
      </c>
      <c r="AU239" s="5">
        <f t="shared" si="372"/>
        <v>2.4449767464871609E-3</v>
      </c>
      <c r="AV239" s="5">
        <f t="shared" si="373"/>
        <v>8.2126265992071758E-4</v>
      </c>
      <c r="AW239" s="5">
        <f t="shared" si="374"/>
        <v>1.4303723462154747E-5</v>
      </c>
      <c r="AX239" s="5">
        <f t="shared" si="375"/>
        <v>3.7545027937821456E-4</v>
      </c>
      <c r="AY239" s="5">
        <f t="shared" si="376"/>
        <v>6.5201455922449714E-4</v>
      </c>
      <c r="AZ239" s="5">
        <f t="shared" si="377"/>
        <v>5.6615084445371048E-4</v>
      </c>
      <c r="BA239" s="5">
        <f t="shared" si="378"/>
        <v>3.2772967427484258E-4</v>
      </c>
      <c r="BB239" s="5">
        <f t="shared" si="379"/>
        <v>1.4228549747717845E-4</v>
      </c>
      <c r="BC239" s="5">
        <f t="shared" si="380"/>
        <v>4.9419175330092386E-5</v>
      </c>
      <c r="BD239" s="5">
        <f t="shared" si="381"/>
        <v>1.750562366057298E-3</v>
      </c>
      <c r="BE239" s="5">
        <f t="shared" si="382"/>
        <v>2.3520411916733465E-3</v>
      </c>
      <c r="BF239" s="5">
        <f t="shared" si="383"/>
        <v>1.5800915964473286E-3</v>
      </c>
      <c r="BG239" s="5">
        <f t="shared" si="384"/>
        <v>7.0766602274432988E-4</v>
      </c>
      <c r="BH239" s="5">
        <f t="shared" si="385"/>
        <v>2.3770356139768517E-4</v>
      </c>
      <c r="BI239" s="5">
        <f t="shared" si="386"/>
        <v>6.3875309861026724E-5</v>
      </c>
      <c r="BJ239" s="8">
        <f t="shared" si="387"/>
        <v>0.29733942639505778</v>
      </c>
      <c r="BK239" s="8">
        <f t="shared" si="388"/>
        <v>0.23515640920457181</v>
      </c>
      <c r="BL239" s="8">
        <f t="shared" si="389"/>
        <v>0.42543398608891547</v>
      </c>
      <c r="BM239" s="8">
        <f t="shared" si="390"/>
        <v>0.59193983910079706</v>
      </c>
      <c r="BN239" s="8">
        <f t="shared" si="391"/>
        <v>0.40546149474862003</v>
      </c>
    </row>
    <row r="240" spans="1:66" x14ac:dyDescent="0.25">
      <c r="A240" t="s">
        <v>69</v>
      </c>
      <c r="B240" t="s">
        <v>259</v>
      </c>
      <c r="C240" t="s">
        <v>261</v>
      </c>
      <c r="D240" s="11">
        <v>44504</v>
      </c>
      <c r="E240">
        <f>VLOOKUP(A240,home!$A$2:$E$405,3,FALSE)</f>
        <v>1.34493670886076</v>
      </c>
      <c r="F240">
        <f>VLOOKUP(B240,home!$B$2:$E$405,3,FALSE)</f>
        <v>1.29</v>
      </c>
      <c r="G240">
        <f>VLOOKUP(C240,away!$B$2:$E$405,4,FALSE)</f>
        <v>0.65</v>
      </c>
      <c r="H240">
        <f>VLOOKUP(A240,away!$A$2:$E$405,3,FALSE)</f>
        <v>1.32911392405063</v>
      </c>
      <c r="I240">
        <f>VLOOKUP(C240,away!$B$2:$E$405,3,FALSE)</f>
        <v>1.39</v>
      </c>
      <c r="J240">
        <f>VLOOKUP(B240,home!$B$2:$E$405,4,FALSE)</f>
        <v>0.85</v>
      </c>
      <c r="K240" s="3">
        <f t="shared" si="336"/>
        <v>1.1277294303797474</v>
      </c>
      <c r="L240" s="3">
        <f t="shared" si="337"/>
        <v>1.5703481012658191</v>
      </c>
      <c r="M240" s="5">
        <f t="shared" si="338"/>
        <v>6.7334837482767584E-2</v>
      </c>
      <c r="N240" s="5">
        <f t="shared" si="339"/>
        <v>7.5935477919154351E-2</v>
      </c>
      <c r="O240" s="5">
        <f t="shared" si="340"/>
        <v>0.10573913419010658</v>
      </c>
      <c r="P240" s="5">
        <f t="shared" si="341"/>
        <v>0.11924513356905656</v>
      </c>
      <c r="Q240" s="5">
        <f t="shared" si="342"/>
        <v>4.2817336629690922E-2</v>
      </c>
      <c r="R240" s="5">
        <f t="shared" si="343"/>
        <v>8.3023624302462781E-2</v>
      </c>
      <c r="S240" s="5">
        <f t="shared" si="344"/>
        <v>5.2793629610902358E-2</v>
      </c>
      <c r="T240" s="5">
        <f t="shared" si="345"/>
        <v>6.7238123277694545E-2</v>
      </c>
      <c r="U240" s="5">
        <f t="shared" si="346"/>
        <v>9.3628184542678503E-2</v>
      </c>
      <c r="V240" s="5">
        <f t="shared" si="347"/>
        <v>1.0388189415914611E-2</v>
      </c>
      <c r="W240" s="5">
        <f t="shared" si="348"/>
        <v>1.6095456882593073E-2</v>
      </c>
      <c r="X240" s="5">
        <f t="shared" si="349"/>
        <v>2.527547015458589E-2</v>
      </c>
      <c r="Y240" s="5">
        <f t="shared" si="350"/>
        <v>1.9845643282927421E-2</v>
      </c>
      <c r="Z240" s="5">
        <f t="shared" si="351"/>
        <v>4.3458663594526381E-2</v>
      </c>
      <c r="AA240" s="5">
        <f t="shared" si="352"/>
        <v>4.9009613940520301E-2</v>
      </c>
      <c r="AB240" s="5">
        <f t="shared" si="353"/>
        <v>2.7634792006137152E-2</v>
      </c>
      <c r="AC240" s="5">
        <f t="shared" si="354"/>
        <v>1.1497958196216203E-3</v>
      </c>
      <c r="AD240" s="5">
        <f t="shared" si="355"/>
        <v>4.5378301054771171E-3</v>
      </c>
      <c r="AE240" s="5">
        <f t="shared" si="356"/>
        <v>7.1259728900028626E-3</v>
      </c>
      <c r="AF240" s="5">
        <f t="shared" si="357"/>
        <v>5.5951289987438493E-3</v>
      </c>
      <c r="AG240" s="5">
        <f t="shared" si="358"/>
        <v>2.9287667331715761E-3</v>
      </c>
      <c r="AH240" s="5">
        <f t="shared" si="359"/>
        <v>1.7061307464803624E-2</v>
      </c>
      <c r="AI240" s="5">
        <f t="shared" si="360"/>
        <v>1.9240538548816719E-2</v>
      </c>
      <c r="AJ240" s="5">
        <f t="shared" si="361"/>
        <v>1.084906078892833E-2</v>
      </c>
      <c r="AK240" s="5">
        <f t="shared" si="362"/>
        <v>4.0782683812177973E-3</v>
      </c>
      <c r="AL240" s="5">
        <f t="shared" si="363"/>
        <v>8.1448213859882992E-5</v>
      </c>
      <c r="AM240" s="5">
        <f t="shared" si="364"/>
        <v>1.0234889120019556E-3</v>
      </c>
      <c r="AN240" s="5">
        <f t="shared" si="365"/>
        <v>1.6072338696288897E-3</v>
      </c>
      <c r="AO240" s="5">
        <f t="shared" si="366"/>
        <v>1.2619583277309215E-3</v>
      </c>
      <c r="AP240" s="5">
        <f t="shared" si="367"/>
        <v>6.6057128794294693E-4</v>
      </c>
      <c r="AQ240" s="5">
        <f t="shared" si="368"/>
        <v>2.5933171694298091E-4</v>
      </c>
      <c r="AR240" s="5">
        <f t="shared" si="369"/>
        <v>5.3584383564933445E-3</v>
      </c>
      <c r="AS240" s="5">
        <f t="shared" si="370"/>
        <v>6.0428686354932291E-3</v>
      </c>
      <c r="AT240" s="5">
        <f t="shared" si="371"/>
        <v>3.4073604020822112E-3</v>
      </c>
      <c r="AU240" s="5">
        <f t="shared" si="372"/>
        <v>1.2808602017795592E-3</v>
      </c>
      <c r="AV240" s="5">
        <f t="shared" si="373"/>
        <v>3.6111593643723761E-4</v>
      </c>
      <c r="AW240" s="5">
        <f t="shared" si="374"/>
        <v>4.0066362144461257E-6</v>
      </c>
      <c r="AX240" s="5">
        <f t="shared" si="375"/>
        <v>1.9236976128865878E-4</v>
      </c>
      <c r="AY240" s="5">
        <f t="shared" si="376"/>
        <v>3.0208748938060417E-4</v>
      </c>
      <c r="AZ240" s="5">
        <f t="shared" si="377"/>
        <v>2.3719125768249507E-4</v>
      </c>
      <c r="BA240" s="5">
        <f t="shared" si="378"/>
        <v>1.241576137128526E-4</v>
      </c>
      <c r="BB240" s="5">
        <f t="shared" si="379"/>
        <v>4.8742668237918283E-5</v>
      </c>
      <c r="BC240" s="5">
        <f t="shared" si="380"/>
        <v>1.5308591303608948E-5</v>
      </c>
      <c r="BD240" s="5">
        <f t="shared" si="381"/>
        <v>1.4024355831448773E-3</v>
      </c>
      <c r="BE240" s="5">
        <f t="shared" si="382"/>
        <v>1.5815678813242613E-3</v>
      </c>
      <c r="BF240" s="5">
        <f t="shared" si="383"/>
        <v>8.917903229563567E-4</v>
      </c>
      <c r="BG240" s="5">
        <f t="shared" si="384"/>
        <v>3.3523273097524759E-4</v>
      </c>
      <c r="BH240" s="5">
        <f t="shared" si="385"/>
        <v>9.4512954186840766E-5</v>
      </c>
      <c r="BI240" s="5">
        <f t="shared" si="386"/>
        <v>2.1317007997726616E-5</v>
      </c>
      <c r="BJ240" s="8">
        <f t="shared" si="387"/>
        <v>0.27312764836989545</v>
      </c>
      <c r="BK240" s="8">
        <f t="shared" si="388"/>
        <v>0.25129512160150319</v>
      </c>
      <c r="BL240" s="8">
        <f t="shared" si="389"/>
        <v>0.43104202417854265</v>
      </c>
      <c r="BM240" s="8">
        <f t="shared" si="390"/>
        <v>0.50452983279806274</v>
      </c>
      <c r="BN240" s="8">
        <f t="shared" si="391"/>
        <v>0.49409554409323875</v>
      </c>
    </row>
    <row r="241" spans="1:66" x14ac:dyDescent="0.25">
      <c r="A241" t="s">
        <v>69</v>
      </c>
      <c r="B241" t="s">
        <v>258</v>
      </c>
      <c r="C241" t="s">
        <v>324</v>
      </c>
      <c r="D241" s="11">
        <v>44504</v>
      </c>
      <c r="E241">
        <f>VLOOKUP(A241,home!$A$2:$E$405,3,FALSE)</f>
        <v>1.34493670886076</v>
      </c>
      <c r="F241">
        <f>VLOOKUP(B241,home!$B$2:$E$405,3,FALSE)</f>
        <v>0.46</v>
      </c>
      <c r="G241">
        <f>VLOOKUP(C241,away!$B$2:$E$405,4,FALSE)</f>
        <v>0.79</v>
      </c>
      <c r="H241">
        <f>VLOOKUP(A241,away!$A$2:$E$405,3,FALSE)</f>
        <v>1.32911392405063</v>
      </c>
      <c r="I241">
        <f>VLOOKUP(C241,away!$B$2:$E$405,3,FALSE)</f>
        <v>1.1599999999999999</v>
      </c>
      <c r="J241">
        <f>VLOOKUP(B241,home!$B$2:$E$405,4,FALSE)</f>
        <v>1.18</v>
      </c>
      <c r="K241" s="3">
        <f t="shared" si="336"/>
        <v>0.48875000000000024</v>
      </c>
      <c r="L241" s="3">
        <f t="shared" si="337"/>
        <v>1.819291139240502</v>
      </c>
      <c r="M241" s="5">
        <f t="shared" si="338"/>
        <v>9.9455881094108342E-2</v>
      </c>
      <c r="N241" s="5">
        <f t="shared" si="339"/>
        <v>4.8609061884745473E-2</v>
      </c>
      <c r="O241" s="5">
        <f t="shared" si="340"/>
        <v>0.18093920321986826</v>
      </c>
      <c r="P241" s="5">
        <f t="shared" si="341"/>
        <v>8.8434035573710656E-2</v>
      </c>
      <c r="Q241" s="5">
        <f t="shared" si="342"/>
        <v>1.1878839498084682E-2</v>
      </c>
      <c r="R241" s="5">
        <f t="shared" si="343"/>
        <v>0.16459054457957145</v>
      </c>
      <c r="S241" s="5">
        <f t="shared" si="344"/>
        <v>1.9658411754585537E-2</v>
      </c>
      <c r="T241" s="5">
        <f t="shared" si="345"/>
        <v>2.1611067443325551E-2</v>
      </c>
      <c r="U241" s="5">
        <f t="shared" si="346"/>
        <v>8.0443628663265584E-2</v>
      </c>
      <c r="V241" s="5">
        <f t="shared" si="347"/>
        <v>1.9422042163629999E-3</v>
      </c>
      <c r="W241" s="5">
        <f t="shared" si="348"/>
        <v>1.9352609348962976E-3</v>
      </c>
      <c r="X241" s="5">
        <f t="shared" si="349"/>
        <v>3.5208030709751236E-3</v>
      </c>
      <c r="Y241" s="5">
        <f t="shared" si="350"/>
        <v>3.2026829150178966E-3</v>
      </c>
      <c r="Z241" s="5">
        <f t="shared" si="351"/>
        <v>9.9812706452127725E-2</v>
      </c>
      <c r="AA241" s="5">
        <f t="shared" si="352"/>
        <v>4.8783460278477443E-2</v>
      </c>
      <c r="AB241" s="5">
        <f t="shared" si="353"/>
        <v>1.1921458105552932E-2</v>
      </c>
      <c r="AC241" s="5">
        <f t="shared" si="354"/>
        <v>1.0793539486539664E-4</v>
      </c>
      <c r="AD241" s="5">
        <f t="shared" si="355"/>
        <v>2.3646469548264134E-4</v>
      </c>
      <c r="AE241" s="5">
        <f t="shared" si="356"/>
        <v>4.3019812523477293E-4</v>
      </c>
      <c r="AF241" s="5">
        <f t="shared" si="357"/>
        <v>3.9132781867874921E-4</v>
      </c>
      <c r="AG241" s="5">
        <f t="shared" si="358"/>
        <v>2.3731307768685406E-4</v>
      </c>
      <c r="AH241" s="5">
        <f t="shared" si="359"/>
        <v>4.5397093107992323E-2</v>
      </c>
      <c r="AI241" s="5">
        <f t="shared" si="360"/>
        <v>2.2187829256531257E-2</v>
      </c>
      <c r="AJ241" s="5">
        <f t="shared" si="361"/>
        <v>5.4221507745648287E-3</v>
      </c>
      <c r="AK241" s="5">
        <f t="shared" si="362"/>
        <v>8.8335873035618731E-4</v>
      </c>
      <c r="AL241" s="5">
        <f t="shared" si="363"/>
        <v>3.8389534914107516E-6</v>
      </c>
      <c r="AM241" s="5">
        <f t="shared" si="364"/>
        <v>2.3114423983428206E-5</v>
      </c>
      <c r="AN241" s="5">
        <f t="shared" si="365"/>
        <v>4.2051866741699078E-5</v>
      </c>
      <c r="AO241" s="5">
        <f t="shared" si="366"/>
        <v>3.8252294275847762E-5</v>
      </c>
      <c r="AP241" s="5">
        <f t="shared" si="367"/>
        <v>2.3197353343889997E-5</v>
      </c>
      <c r="AQ241" s="5">
        <f t="shared" si="368"/>
        <v>1.0550684848092528E-5</v>
      </c>
      <c r="AR241" s="5">
        <f t="shared" si="369"/>
        <v>1.6518105847729298E-2</v>
      </c>
      <c r="AS241" s="5">
        <f t="shared" si="370"/>
        <v>8.0732242330776981E-3</v>
      </c>
      <c r="AT241" s="5">
        <f t="shared" si="371"/>
        <v>1.9728941719583636E-3</v>
      </c>
      <c r="AU241" s="5">
        <f t="shared" si="372"/>
        <v>3.214173421815503E-4</v>
      </c>
      <c r="AV241" s="5">
        <f t="shared" si="373"/>
        <v>3.9273181497808178E-5</v>
      </c>
      <c r="AW241" s="5">
        <f t="shared" si="374"/>
        <v>9.4819863253960678E-8</v>
      </c>
      <c r="AX241" s="5">
        <f t="shared" si="375"/>
        <v>1.8828624536500909E-6</v>
      </c>
      <c r="AY241" s="5">
        <f t="shared" si="376"/>
        <v>3.4254749783342406E-6</v>
      </c>
      <c r="AZ241" s="5">
        <f t="shared" si="377"/>
        <v>3.1159681378867679E-6</v>
      </c>
      <c r="BA241" s="5">
        <f t="shared" si="378"/>
        <v>1.8896177411377076E-6</v>
      </c>
      <c r="BB241" s="5">
        <f t="shared" si="379"/>
        <v>8.594412032508712E-7</v>
      </c>
      <c r="BC241" s="5">
        <f t="shared" si="380"/>
        <v>3.1271475315450107E-7</v>
      </c>
      <c r="BD241" s="5">
        <f t="shared" si="381"/>
        <v>5.0085406009684344E-3</v>
      </c>
      <c r="BE241" s="5">
        <f t="shared" si="382"/>
        <v>2.4479242187233231E-3</v>
      </c>
      <c r="BF241" s="5">
        <f t="shared" si="383"/>
        <v>5.9821148095051246E-4</v>
      </c>
      <c r="BG241" s="5">
        <f t="shared" si="384"/>
        <v>9.7458620438187725E-5</v>
      </c>
      <c r="BH241" s="5">
        <f t="shared" si="385"/>
        <v>1.1908225184791061E-5</v>
      </c>
      <c r="BI241" s="5">
        <f t="shared" si="386"/>
        <v>1.1640290118133271E-6</v>
      </c>
      <c r="BJ241" s="8">
        <f t="shared" si="387"/>
        <v>9.2201672166588367E-2</v>
      </c>
      <c r="BK241" s="8">
        <f t="shared" si="388"/>
        <v>0.20960573246210268</v>
      </c>
      <c r="BL241" s="8">
        <f t="shared" si="389"/>
        <v>0.59565884866790197</v>
      </c>
      <c r="BM241" s="8">
        <f t="shared" si="390"/>
        <v>0.40336806324351693</v>
      </c>
      <c r="BN241" s="8">
        <f t="shared" si="391"/>
        <v>0.59390756585008886</v>
      </c>
    </row>
    <row r="242" spans="1:66" x14ac:dyDescent="0.25">
      <c r="A242" t="s">
        <v>21</v>
      </c>
      <c r="B242" t="s">
        <v>265</v>
      </c>
      <c r="C242" t="s">
        <v>266</v>
      </c>
      <c r="D242" s="11">
        <v>44504</v>
      </c>
      <c r="E242">
        <f>VLOOKUP(A242,home!$A$2:$E$405,3,FALSE)</f>
        <v>1.37575757575758</v>
      </c>
      <c r="F242">
        <f>VLOOKUP(B242,home!$B$2:$E$405,3,FALSE)</f>
        <v>0.82</v>
      </c>
      <c r="G242">
        <f>VLOOKUP(C242,away!$B$2:$E$405,4,FALSE)</f>
        <v>1.0900000000000001</v>
      </c>
      <c r="H242">
        <f>VLOOKUP(A242,away!$A$2:$E$405,3,FALSE)</f>
        <v>1.3303030303030301</v>
      </c>
      <c r="I242">
        <f>VLOOKUP(C242,away!$B$2:$E$405,3,FALSE)</f>
        <v>0.73</v>
      </c>
      <c r="J242">
        <f>VLOOKUP(B242,home!$B$2:$E$405,4,FALSE)</f>
        <v>0.89</v>
      </c>
      <c r="K242" s="3">
        <f t="shared" si="336"/>
        <v>1.229652121212125</v>
      </c>
      <c r="L242" s="3">
        <f t="shared" si="337"/>
        <v>0.86429787878787867</v>
      </c>
      <c r="M242" s="5">
        <f t="shared" si="338"/>
        <v>0.12319953527602687</v>
      </c>
      <c r="N242" s="5">
        <f t="shared" si="339"/>
        <v>0.15149256988451446</v>
      </c>
      <c r="O242" s="5">
        <f t="shared" si="340"/>
        <v>0.10648109700672245</v>
      </c>
      <c r="P242" s="5">
        <f t="shared" si="341"/>
        <v>0.13093470680331032</v>
      </c>
      <c r="Q242" s="5">
        <f t="shared" si="342"/>
        <v>9.3141579953184672E-2</v>
      </c>
      <c r="R242" s="5">
        <f t="shared" si="343"/>
        <v>4.6015693136958268E-2</v>
      </c>
      <c r="S242" s="5">
        <f t="shared" si="344"/>
        <v>3.4788884161085047E-2</v>
      </c>
      <c r="T242" s="5">
        <f t="shared" si="345"/>
        <v>8.0502069980489116E-2</v>
      </c>
      <c r="U242" s="5">
        <f t="shared" si="346"/>
        <v>5.6583294674906956E-2</v>
      </c>
      <c r="V242" s="5">
        <f t="shared" si="347"/>
        <v>4.1081254779451173E-3</v>
      </c>
      <c r="W242" s="5">
        <f t="shared" si="348"/>
        <v>3.8177247120827422E-2</v>
      </c>
      <c r="X242" s="5">
        <f t="shared" si="349"/>
        <v>3.2996513704491789E-2</v>
      </c>
      <c r="Y242" s="5">
        <f t="shared" si="350"/>
        <v>1.425940840109371E-2</v>
      </c>
      <c r="Z242" s="5">
        <f t="shared" si="351"/>
        <v>1.3257088656408995E-2</v>
      </c>
      <c r="AA242" s="5">
        <f t="shared" si="352"/>
        <v>1.630160718745052E-2</v>
      </c>
      <c r="AB242" s="5">
        <f t="shared" si="353"/>
        <v>1.002265292860768E-2</v>
      </c>
      <c r="AC242" s="5">
        <f t="shared" si="354"/>
        <v>2.7287856837325108E-4</v>
      </c>
      <c r="AD242" s="5">
        <f t="shared" si="355"/>
        <v>1.1736183226041233E-2</v>
      </c>
      <c r="AE242" s="5">
        <f t="shared" si="356"/>
        <v>1.0143558267333321E-2</v>
      </c>
      <c r="AF242" s="5">
        <f t="shared" si="357"/>
        <v>4.3835279469087189E-3</v>
      </c>
      <c r="AG242" s="5">
        <f t="shared" si="358"/>
        <v>1.262891302040197E-3</v>
      </c>
      <c r="AH242" s="5">
        <f t="shared" si="359"/>
        <v>2.864518401159285E-3</v>
      </c>
      <c r="AI242" s="5">
        <f t="shared" si="360"/>
        <v>3.5223611282366799E-3</v>
      </c>
      <c r="AJ242" s="5">
        <f t="shared" si="361"/>
        <v>2.1656394165056841E-3</v>
      </c>
      <c r="AK242" s="5">
        <f t="shared" si="362"/>
        <v>8.8766103409560111E-4</v>
      </c>
      <c r="AL242" s="5">
        <f t="shared" si="363"/>
        <v>1.1600457830561688E-5</v>
      </c>
      <c r="AM242" s="5">
        <f t="shared" si="364"/>
        <v>2.8862845197671493E-3</v>
      </c>
      <c r="AN242" s="5">
        <f t="shared" si="365"/>
        <v>2.4946095880130385E-3</v>
      </c>
      <c r="AO242" s="5">
        <f t="shared" si="366"/>
        <v>1.0780428876617863E-3</v>
      </c>
      <c r="AP242" s="5">
        <f t="shared" si="367"/>
        <v>3.105833936828138E-4</v>
      </c>
      <c r="AQ242" s="5">
        <f t="shared" si="368"/>
        <v>6.7109142086699134E-5</v>
      </c>
      <c r="AR242" s="5">
        <f t="shared" si="369"/>
        <v>4.9515943557416322E-4</v>
      </c>
      <c r="AS242" s="5">
        <f t="shared" si="370"/>
        <v>6.0887385029196846E-4</v>
      </c>
      <c r="AT242" s="5">
        <f t="shared" si="371"/>
        <v>3.7435151078105654E-4</v>
      </c>
      <c r="AU242" s="5">
        <f t="shared" si="372"/>
        <v>1.5344070977029662E-4</v>
      </c>
      <c r="AV242" s="5">
        <f t="shared" si="373"/>
        <v>4.7169673562334816E-5</v>
      </c>
      <c r="AW242" s="5">
        <f t="shared" si="374"/>
        <v>3.424666924418543E-7</v>
      </c>
      <c r="AX242" s="5">
        <f t="shared" si="375"/>
        <v>5.9152098035889986E-4</v>
      </c>
      <c r="AY242" s="5">
        <f t="shared" si="376"/>
        <v>5.1125032858272362E-4</v>
      </c>
      <c r="AZ242" s="5">
        <f t="shared" si="377"/>
        <v>2.2093628726182696E-4</v>
      </c>
      <c r="BA242" s="5">
        <f t="shared" si="378"/>
        <v>6.3651588142555495E-5</v>
      </c>
      <c r="BB242" s="5">
        <f t="shared" si="379"/>
        <v>1.3753483153272599E-5</v>
      </c>
      <c r="BC242" s="5">
        <f t="shared" si="380"/>
        <v>2.3774212630636669E-6</v>
      </c>
      <c r="BD242" s="5">
        <f t="shared" si="381"/>
        <v>7.1327541638092074E-5</v>
      </c>
      <c r="BE242" s="5">
        <f t="shared" si="382"/>
        <v>8.770806287612608E-5</v>
      </c>
      <c r="BF242" s="5">
        <f t="shared" si="383"/>
        <v>5.3925202781517451E-5</v>
      </c>
      <c r="BG242" s="5">
        <f t="shared" si="384"/>
        <v>2.210307999569564E-5</v>
      </c>
      <c r="BH242" s="5">
        <f t="shared" si="385"/>
        <v>6.7947748005071083E-6</v>
      </c>
      <c r="BI242" s="5">
        <f t="shared" si="386"/>
        <v>1.6710418493204498E-6</v>
      </c>
      <c r="BJ242" s="8">
        <f t="shared" si="387"/>
        <v>0.44633566940689851</v>
      </c>
      <c r="BK242" s="8">
        <f t="shared" si="388"/>
        <v>0.29382698107315391</v>
      </c>
      <c r="BL242" s="8">
        <f t="shared" si="389"/>
        <v>0.2467670497985642</v>
      </c>
      <c r="BM242" s="8">
        <f t="shared" si="390"/>
        <v>0.34841069901241822</v>
      </c>
      <c r="BN242" s="8">
        <f t="shared" si="391"/>
        <v>0.65126518206071704</v>
      </c>
    </row>
    <row r="243" spans="1:66" x14ac:dyDescent="0.25">
      <c r="A243" t="s">
        <v>21</v>
      </c>
      <c r="B243" t="s">
        <v>264</v>
      </c>
      <c r="C243" t="s">
        <v>151</v>
      </c>
      <c r="D243" s="11">
        <v>44504</v>
      </c>
      <c r="E243">
        <f>VLOOKUP(A243,home!$A$2:$E$405,3,FALSE)</f>
        <v>1.37575757575758</v>
      </c>
      <c r="F243">
        <f>VLOOKUP(B243,home!$B$2:$E$405,3,FALSE)</f>
        <v>1.33</v>
      </c>
      <c r="G243">
        <f>VLOOKUP(C243,away!$B$2:$E$405,4,FALSE)</f>
        <v>1.27</v>
      </c>
      <c r="H243">
        <f>VLOOKUP(A243,away!$A$2:$E$405,3,FALSE)</f>
        <v>1.3303030303030301</v>
      </c>
      <c r="I243">
        <f>VLOOKUP(C243,away!$B$2:$E$405,3,FALSE)</f>
        <v>0.64</v>
      </c>
      <c r="J243">
        <f>VLOOKUP(B243,home!$B$2:$E$405,4,FALSE)</f>
        <v>1.19</v>
      </c>
      <c r="K243" s="3">
        <f t="shared" si="336"/>
        <v>2.3237921212121284</v>
      </c>
      <c r="L243" s="3">
        <f t="shared" si="337"/>
        <v>1.0131587878787878</v>
      </c>
      <c r="M243" s="5">
        <f t="shared" si="338"/>
        <v>3.554517312269153E-2</v>
      </c>
      <c r="N243" s="5">
        <f t="shared" si="339"/>
        <v>8.2599593249631689E-2</v>
      </c>
      <c r="O243" s="5">
        <f t="shared" si="340"/>
        <v>3.6012904515927813E-2</v>
      </c>
      <c r="P243" s="5">
        <f t="shared" si="341"/>
        <v>8.3686503776077739E-2</v>
      </c>
      <c r="Q243" s="5">
        <f t="shared" si="342"/>
        <v>9.597214200441033E-2</v>
      </c>
      <c r="R243" s="5">
        <f t="shared" si="343"/>
        <v>1.8243395343675969E-2</v>
      </c>
      <c r="S243" s="5">
        <f t="shared" si="344"/>
        <v>4.9257257026781673E-2</v>
      </c>
      <c r="T243" s="5">
        <f t="shared" si="345"/>
        <v>9.7235019063319258E-2</v>
      </c>
      <c r="U243" s="5">
        <f t="shared" si="346"/>
        <v>4.2393858363792253E-2</v>
      </c>
      <c r="V243" s="5">
        <f t="shared" si="347"/>
        <v>1.2885536484775714E-2</v>
      </c>
      <c r="W243" s="5">
        <f t="shared" si="348"/>
        <v>7.4339769148566756E-2</v>
      </c>
      <c r="X243" s="5">
        <f t="shared" si="349"/>
        <v>7.5317990401750787E-2</v>
      </c>
      <c r="Y243" s="5">
        <f t="shared" si="350"/>
        <v>3.8154541930451993E-2</v>
      </c>
      <c r="Z243" s="5">
        <f t="shared" si="351"/>
        <v>6.1611521043974243E-3</v>
      </c>
      <c r="AA243" s="5">
        <f t="shared" si="352"/>
        <v>1.4317236717788262E-2</v>
      </c>
      <c r="AB243" s="5">
        <f t="shared" si="353"/>
        <v>1.6635140941162679E-2</v>
      </c>
      <c r="AC243" s="5">
        <f t="shared" si="354"/>
        <v>1.8960828625869909E-3</v>
      </c>
      <c r="AD243" s="5">
        <f t="shared" si="355"/>
        <v>4.3187542460041972E-2</v>
      </c>
      <c r="AE243" s="5">
        <f t="shared" si="356"/>
        <v>4.3755838170279802E-2</v>
      </c>
      <c r="AF243" s="5">
        <f t="shared" si="357"/>
        <v>2.2165805981610536E-2</v>
      </c>
      <c r="AG243" s="5">
        <f t="shared" si="358"/>
        <v>7.4858270402283081E-3</v>
      </c>
      <c r="AH243" s="5">
        <f t="shared" si="359"/>
        <v>1.5605563495070338E-3</v>
      </c>
      <c r="AI243" s="5">
        <f t="shared" si="360"/>
        <v>3.6264085496920061E-3</v>
      </c>
      <c r="AJ243" s="5">
        <f t="shared" si="361"/>
        <v>4.213509808035293E-3</v>
      </c>
      <c r="AK243" s="5">
        <f t="shared" si="362"/>
        <v>3.2637736315208137E-3</v>
      </c>
      <c r="AL243" s="5">
        <f t="shared" si="363"/>
        <v>1.7856325537302919E-4</v>
      </c>
      <c r="AM243" s="5">
        <f t="shared" si="364"/>
        <v>2.0071774180631958E-2</v>
      </c>
      <c r="AN243" s="5">
        <f t="shared" si="365"/>
        <v>2.0335894399425822E-2</v>
      </c>
      <c r="AO243" s="5">
        <f t="shared" si="366"/>
        <v>1.0301745060076646E-2</v>
      </c>
      <c r="AP243" s="5">
        <f t="shared" si="367"/>
        <v>3.4791011793678492E-3</v>
      </c>
      <c r="AQ243" s="5">
        <f t="shared" si="368"/>
        <v>8.8122048344899757E-4</v>
      </c>
      <c r="AR243" s="5">
        <f t="shared" si="369"/>
        <v>3.1621827589661854E-4</v>
      </c>
      <c r="AS243" s="5">
        <f t="shared" si="370"/>
        <v>7.3482553811184527E-4</v>
      </c>
      <c r="AT243" s="5">
        <f t="shared" si="371"/>
        <v>8.5379089796488452E-4</v>
      </c>
      <c r="AU243" s="5">
        <f t="shared" si="372"/>
        <v>6.613441872844756E-4</v>
      </c>
      <c r="AV243" s="5">
        <f t="shared" si="373"/>
        <v>3.8420660295527566E-4</v>
      </c>
      <c r="AW243" s="5">
        <f t="shared" si="374"/>
        <v>1.1677890126415661E-5</v>
      </c>
      <c r="AX243" s="5">
        <f t="shared" si="375"/>
        <v>7.7737717832835921E-3</v>
      </c>
      <c r="AY243" s="5">
        <f t="shared" si="376"/>
        <v>7.8760651971979262E-3</v>
      </c>
      <c r="AZ243" s="5">
        <f t="shared" si="377"/>
        <v>3.9898523342236777E-3</v>
      </c>
      <c r="BA243" s="5">
        <f t="shared" si="378"/>
        <v>1.3474513182524716E-3</v>
      </c>
      <c r="BB243" s="5">
        <f t="shared" si="379"/>
        <v>3.4129553608158708E-4</v>
      </c>
      <c r="BC243" s="5">
        <f t="shared" si="380"/>
        <v>6.9157314328972385E-5</v>
      </c>
      <c r="BD243" s="5">
        <f t="shared" si="381"/>
        <v>5.3396554185423004E-5</v>
      </c>
      <c r="BE243" s="5">
        <f t="shared" si="382"/>
        <v>1.2408249191596249E-4</v>
      </c>
      <c r="BF243" s="5">
        <f t="shared" si="383"/>
        <v>1.4417095854734065E-4</v>
      </c>
      <c r="BG243" s="5">
        <f t="shared" si="384"/>
        <v>1.1167444585997018E-4</v>
      </c>
      <c r="BH243" s="5">
        <f t="shared" si="385"/>
        <v>6.4877049357532271E-5</v>
      </c>
      <c r="BI243" s="5">
        <f t="shared" si="386"/>
        <v>3.0152155228904772E-5</v>
      </c>
      <c r="BJ243" s="8">
        <f t="shared" si="387"/>
        <v>0.65668139823661109</v>
      </c>
      <c r="BK243" s="8">
        <f t="shared" si="388"/>
        <v>0.19132518172548457</v>
      </c>
      <c r="BL243" s="8">
        <f t="shared" si="389"/>
        <v>0.14374552337841034</v>
      </c>
      <c r="BM243" s="8">
        <f t="shared" si="390"/>
        <v>0.63798915612541707</v>
      </c>
      <c r="BN243" s="8">
        <f t="shared" si="391"/>
        <v>0.35205971201241509</v>
      </c>
    </row>
    <row r="244" spans="1:66" x14ac:dyDescent="0.25">
      <c r="A244" t="s">
        <v>21</v>
      </c>
      <c r="B244" t="s">
        <v>267</v>
      </c>
      <c r="C244" t="s">
        <v>397</v>
      </c>
      <c r="D244" s="11">
        <v>44504</v>
      </c>
      <c r="E244">
        <f>VLOOKUP(A244,home!$A$2:$E$405,3,FALSE)</f>
        <v>1.37575757575758</v>
      </c>
      <c r="F244">
        <f>VLOOKUP(B244,home!$B$2:$E$405,3,FALSE)</f>
        <v>1.18</v>
      </c>
      <c r="G244">
        <f>VLOOKUP(C244,away!$B$2:$E$405,4,FALSE)</f>
        <v>1.45</v>
      </c>
      <c r="H244">
        <f>VLOOKUP(A244,away!$A$2:$E$405,3,FALSE)</f>
        <v>1.3303030303030301</v>
      </c>
      <c r="I244">
        <f>VLOOKUP(C244,away!$B$2:$E$405,3,FALSE)</f>
        <v>0.73</v>
      </c>
      <c r="J244">
        <f>VLOOKUP(B244,home!$B$2:$E$405,4,FALSE)</f>
        <v>1.03</v>
      </c>
      <c r="K244" s="3">
        <f t="shared" si="336"/>
        <v>2.353921212121219</v>
      </c>
      <c r="L244" s="3">
        <f t="shared" si="337"/>
        <v>1.0002548484848484</v>
      </c>
      <c r="M244" s="5">
        <f t="shared" si="338"/>
        <v>3.493814521286772E-2</v>
      </c>
      <c r="N244" s="5">
        <f t="shared" si="339"/>
        <v>8.2241641128740745E-2</v>
      </c>
      <c r="O244" s="5">
        <f t="shared" si="340"/>
        <v>3.4947049146238633E-2</v>
      </c>
      <c r="P244" s="5">
        <f t="shared" si="341"/>
        <v>8.2262600286373846E-2</v>
      </c>
      <c r="Q244" s="5">
        <f t="shared" si="342"/>
        <v>9.679517178630187E-2</v>
      </c>
      <c r="R244" s="5">
        <f t="shared" si="343"/>
        <v>1.7477977674381733E-2</v>
      </c>
      <c r="S244" s="5">
        <f t="shared" si="344"/>
        <v>4.842225713933563E-2</v>
      </c>
      <c r="T244" s="5">
        <f t="shared" si="345"/>
        <v>9.6819839889172254E-2</v>
      </c>
      <c r="U244" s="5">
        <f t="shared" si="346"/>
        <v>4.1141782392708257E-2</v>
      </c>
      <c r="V244" s="5">
        <f t="shared" si="347"/>
        <v>1.2667914044943237E-2</v>
      </c>
      <c r="W244" s="5">
        <f t="shared" si="348"/>
        <v>7.5949402699564433E-2</v>
      </c>
      <c r="X244" s="5">
        <f t="shared" si="349"/>
        <v>7.5968758289767555E-2</v>
      </c>
      <c r="Y244" s="5">
        <f t="shared" si="350"/>
        <v>3.7994059406356757E-2</v>
      </c>
      <c r="Z244" s="5">
        <f t="shared" si="351"/>
        <v>5.8274773035034222E-3</v>
      </c>
      <c r="AA244" s="5">
        <f t="shared" si="352"/>
        <v>1.3717422437871668E-2</v>
      </c>
      <c r="AB244" s="5">
        <f t="shared" si="353"/>
        <v>1.6144865826066845E-2</v>
      </c>
      <c r="AC244" s="5">
        <f t="shared" si="354"/>
        <v>1.8641794362439115E-3</v>
      </c>
      <c r="AD244" s="5">
        <f t="shared" si="355"/>
        <v>4.4694727515610322E-2</v>
      </c>
      <c r="AE244" s="5">
        <f t="shared" si="356"/>
        <v>4.4706117899198386E-2</v>
      </c>
      <c r="AF244" s="5">
        <f t="shared" si="357"/>
        <v>2.2358755592804223E-2</v>
      </c>
      <c r="AG244" s="5">
        <f t="shared" si="358"/>
        <v>7.4548178959300496E-3</v>
      </c>
      <c r="AH244" s="5">
        <f t="shared" si="359"/>
        <v>1.4572406068161768E-3</v>
      </c>
      <c r="AI244" s="5">
        <f t="shared" si="360"/>
        <v>3.4302295755489955E-3</v>
      </c>
      <c r="AJ244" s="5">
        <f t="shared" si="361"/>
        <v>4.037245080165174E-3</v>
      </c>
      <c r="AK244" s="5">
        <f t="shared" si="362"/>
        <v>3.1677856109109444E-3</v>
      </c>
      <c r="AL244" s="5">
        <f t="shared" si="363"/>
        <v>1.7556999307373768E-4</v>
      </c>
      <c r="AM244" s="5">
        <f t="shared" si="364"/>
        <v>2.1041573433794612E-2</v>
      </c>
      <c r="AN244" s="5">
        <f t="shared" si="365"/>
        <v>2.104693584690304E-2</v>
      </c>
      <c r="AO244" s="5">
        <f t="shared" si="366"/>
        <v>1.052614981330716E-2</v>
      </c>
      <c r="AP244" s="5">
        <f t="shared" si="367"/>
        <v>3.5096107955461236E-3</v>
      </c>
      <c r="AQ244" s="5">
        <f t="shared" si="368"/>
        <v>8.7762630363494385E-4</v>
      </c>
      <c r="AR244" s="5">
        <f t="shared" si="369"/>
        <v>2.9152239647537673E-4</v>
      </c>
      <c r="AS244" s="5">
        <f t="shared" si="370"/>
        <v>6.8622075287180133E-4</v>
      </c>
      <c r="AT244" s="5">
        <f t="shared" si="371"/>
        <v>8.0765479319136327E-4</v>
      </c>
      <c r="AU244" s="5">
        <f t="shared" si="372"/>
        <v>6.3371858325484201E-4</v>
      </c>
      <c r="AV244" s="5">
        <f t="shared" si="373"/>
        <v>3.7293090390974485E-4</v>
      </c>
      <c r="AW244" s="5">
        <f t="shared" si="374"/>
        <v>1.1482868171187767E-5</v>
      </c>
      <c r="AX244" s="5">
        <f t="shared" si="375"/>
        <v>8.2550343403692394E-3</v>
      </c>
      <c r="AY244" s="5">
        <f t="shared" si="376"/>
        <v>8.2571381233632526E-3</v>
      </c>
      <c r="AZ244" s="5">
        <f t="shared" si="377"/>
        <v>4.1296212212515873E-3</v>
      </c>
      <c r="BA244" s="5">
        <f t="shared" si="378"/>
        <v>1.3768912163209406E-3</v>
      </c>
      <c r="BB244" s="5">
        <f t="shared" si="379"/>
        <v>3.4431052874030519E-4</v>
      </c>
      <c r="BC244" s="5">
        <f t="shared" si="380"/>
        <v>6.8879655151374411E-5</v>
      </c>
      <c r="BD244" s="5">
        <f t="shared" si="381"/>
        <v>4.8599448419402955E-5</v>
      </c>
      <c r="BE244" s="5">
        <f t="shared" si="382"/>
        <v>1.1439927253182367E-4</v>
      </c>
      <c r="BF244" s="5">
        <f t="shared" si="383"/>
        <v>1.3464343713194806E-4</v>
      </c>
      <c r="BG244" s="5">
        <f t="shared" si="384"/>
        <v>1.0564668091260076E-4</v>
      </c>
      <c r="BH244" s="5">
        <f t="shared" si="385"/>
        <v>6.2170990797593204E-5</v>
      </c>
      <c r="BI244" s="5">
        <f t="shared" si="386"/>
        <v>2.9269122803409549E-5</v>
      </c>
      <c r="BJ244" s="8">
        <f t="shared" si="387"/>
        <v>0.66441706338182915</v>
      </c>
      <c r="BK244" s="8">
        <f t="shared" si="388"/>
        <v>0.18858780423620136</v>
      </c>
      <c r="BL244" s="8">
        <f t="shared" si="389"/>
        <v>0.13880837473300831</v>
      </c>
      <c r="BM244" s="8">
        <f t="shared" si="390"/>
        <v>0.64073247916444576</v>
      </c>
      <c r="BN244" s="8">
        <f t="shared" si="391"/>
        <v>0.34866258523490457</v>
      </c>
    </row>
    <row r="245" spans="1:66" x14ac:dyDescent="0.25">
      <c r="A245" t="s">
        <v>21</v>
      </c>
      <c r="B245" t="s">
        <v>268</v>
      </c>
      <c r="C245" t="s">
        <v>273</v>
      </c>
      <c r="D245" s="11">
        <v>44504</v>
      </c>
      <c r="E245">
        <f>VLOOKUP(A245,home!$A$2:$E$405,3,FALSE)</f>
        <v>1.37575757575758</v>
      </c>
      <c r="F245">
        <f>VLOOKUP(B245,home!$B$2:$E$405,3,FALSE)</f>
        <v>0.86</v>
      </c>
      <c r="G245">
        <f>VLOOKUP(C245,away!$B$2:$E$405,4,FALSE)</f>
        <v>0.98</v>
      </c>
      <c r="H245">
        <f>VLOOKUP(A245,away!$A$2:$E$405,3,FALSE)</f>
        <v>1.3303030303030301</v>
      </c>
      <c r="I245">
        <f>VLOOKUP(C245,away!$B$2:$E$405,3,FALSE)</f>
        <v>1.03</v>
      </c>
      <c r="J245">
        <f>VLOOKUP(B245,home!$B$2:$E$405,4,FALSE)</f>
        <v>1.17</v>
      </c>
      <c r="K245" s="3">
        <f t="shared" si="336"/>
        <v>1.1594884848484885</v>
      </c>
      <c r="L245" s="3">
        <f t="shared" si="337"/>
        <v>1.6031481818181814</v>
      </c>
      <c r="M245" s="5">
        <f t="shared" si="338"/>
        <v>6.3125108873040292E-2</v>
      </c>
      <c r="N245" s="5">
        <f t="shared" si="339"/>
        <v>7.3192836843097381E-2</v>
      </c>
      <c r="O245" s="5">
        <f t="shared" si="340"/>
        <v>0.10119890351688932</v>
      </c>
      <c r="P245" s="5">
        <f t="shared" si="341"/>
        <v>0.11733896330712638</v>
      </c>
      <c r="Q245" s="5">
        <f t="shared" si="342"/>
        <v>4.2433125746482815E-2</v>
      </c>
      <c r="R245" s="5">
        <f t="shared" si="343"/>
        <v>8.1118419087547342E-2</v>
      </c>
      <c r="S245" s="5">
        <f t="shared" si="344"/>
        <v>5.4528350745829068E-2</v>
      </c>
      <c r="T245" s="5">
        <f t="shared" si="345"/>
        <v>6.8026588389336187E-2</v>
      </c>
      <c r="U245" s="5">
        <f t="shared" si="346"/>
        <v>9.4055872841124988E-2</v>
      </c>
      <c r="V245" s="5">
        <f t="shared" si="347"/>
        <v>1.1262115048794898E-2</v>
      </c>
      <c r="W245" s="5">
        <f t="shared" si="348"/>
        <v>1.6400240226391583E-2</v>
      </c>
      <c r="X245" s="5">
        <f t="shared" si="349"/>
        <v>2.6292015300321065E-2</v>
      </c>
      <c r="Y245" s="5">
        <f t="shared" si="350"/>
        <v>2.1074998262522765E-2</v>
      </c>
      <c r="Z245" s="5">
        <f t="shared" si="351"/>
        <v>4.3348282024055586E-2</v>
      </c>
      <c r="AA245" s="5">
        <f t="shared" si="352"/>
        <v>5.026183384485719E-2</v>
      </c>
      <c r="AB245" s="5">
        <f t="shared" si="353"/>
        <v>2.9139008785239975E-2</v>
      </c>
      <c r="AC245" s="5">
        <f t="shared" si="354"/>
        <v>1.3083986388928482E-3</v>
      </c>
      <c r="AD245" s="5">
        <f t="shared" si="355"/>
        <v>4.7539724228125007E-3</v>
      </c>
      <c r="AE245" s="5">
        <f t="shared" si="356"/>
        <v>7.6213222460456359E-3</v>
      </c>
      <c r="AF245" s="5">
        <f t="shared" si="357"/>
        <v>6.1090544508992607E-3</v>
      </c>
      <c r="AG245" s="5">
        <f t="shared" si="358"/>
        <v>3.2645731785291387E-3</v>
      </c>
      <c r="AH245" s="5">
        <f t="shared" si="359"/>
        <v>1.7373429877951627E-2</v>
      </c>
      <c r="AI245" s="5">
        <f t="shared" si="360"/>
        <v>2.0144291885807596E-2</v>
      </c>
      <c r="AJ245" s="5">
        <f t="shared" si="361"/>
        <v>1.1678537238510377E-2</v>
      </c>
      <c r="AK245" s="5">
        <f t="shared" si="362"/>
        <v>4.5137098159756832E-3</v>
      </c>
      <c r="AL245" s="5">
        <f t="shared" si="363"/>
        <v>9.7283722829798102E-5</v>
      </c>
      <c r="AM245" s="5">
        <f t="shared" si="364"/>
        <v>1.1024352563076736E-3</v>
      </c>
      <c r="AN245" s="5">
        <f t="shared" si="365"/>
        <v>1.7673670767219078E-3</v>
      </c>
      <c r="AO245" s="5">
        <f t="shared" si="366"/>
        <v>1.4166756578260205E-3</v>
      </c>
      <c r="AP245" s="5">
        <f t="shared" si="367"/>
        <v>7.5704700168995347E-4</v>
      </c>
      <c r="AQ245" s="5">
        <f t="shared" si="368"/>
        <v>3.0341463107753886E-4</v>
      </c>
      <c r="AR245" s="5">
        <f t="shared" si="369"/>
        <v>5.5704365041567621E-3</v>
      </c>
      <c r="AS245" s="5">
        <f t="shared" si="370"/>
        <v>6.4588569821494362E-3</v>
      </c>
      <c r="AT245" s="5">
        <f t="shared" si="371"/>
        <v>3.7444851480427661E-3</v>
      </c>
      <c r="AU245" s="5">
        <f t="shared" si="372"/>
        <v>1.4472291369472584E-3</v>
      </c>
      <c r="AV245" s="5">
        <f t="shared" si="373"/>
        <v>4.1951137980689049E-4</v>
      </c>
      <c r="AW245" s="5">
        <f t="shared" si="374"/>
        <v>5.0231689749394577E-6</v>
      </c>
      <c r="AX245" s="5">
        <f t="shared" si="375"/>
        <v>2.1304349749662313E-4</v>
      </c>
      <c r="AY245" s="5">
        <f t="shared" si="376"/>
        <v>3.415402956598977E-4</v>
      </c>
      <c r="AZ245" s="5">
        <f t="shared" si="377"/>
        <v>2.737698520024046E-4</v>
      </c>
      <c r="BA245" s="5">
        <f t="shared" si="378"/>
        <v>1.4629788015809581E-4</v>
      </c>
      <c r="BB245" s="5">
        <f t="shared" si="379"/>
        <v>5.8634295144826407E-5</v>
      </c>
      <c r="BC245" s="5">
        <f t="shared" si="380"/>
        <v>1.8799892730723808E-5</v>
      </c>
      <c r="BD245" s="5">
        <f t="shared" si="381"/>
        <v>1.4883725255954246E-3</v>
      </c>
      <c r="BE245" s="5">
        <f t="shared" si="382"/>
        <v>1.7257508045927573E-3</v>
      </c>
      <c r="BF245" s="5">
        <f t="shared" si="383"/>
        <v>1.0004940928216581E-3</v>
      </c>
      <c r="BG245" s="5">
        <f t="shared" si="384"/>
        <v>3.8668712659521584E-4</v>
      </c>
      <c r="BH245" s="5">
        <f t="shared" si="385"/>
        <v>1.1208981763157559E-4</v>
      </c>
      <c r="BI245" s="5">
        <f t="shared" si="386"/>
        <v>2.5993370562515812E-5</v>
      </c>
      <c r="BJ245" s="8">
        <f t="shared" si="387"/>
        <v>0.27556775240325387</v>
      </c>
      <c r="BK245" s="8">
        <f t="shared" si="388"/>
        <v>0.24800176063217319</v>
      </c>
      <c r="BL245" s="8">
        <f t="shared" si="389"/>
        <v>0.43186391378280642</v>
      </c>
      <c r="BM245" s="8">
        <f t="shared" si="390"/>
        <v>0.5200378343414207</v>
      </c>
      <c r="BN245" s="8">
        <f t="shared" si="391"/>
        <v>0.47840735737418355</v>
      </c>
    </row>
    <row r="246" spans="1:66" x14ac:dyDescent="0.25">
      <c r="A246" t="s">
        <v>21</v>
      </c>
      <c r="B246" t="s">
        <v>271</v>
      </c>
      <c r="C246" t="s">
        <v>269</v>
      </c>
      <c r="D246" s="11">
        <v>44504</v>
      </c>
      <c r="E246">
        <f>VLOOKUP(A246,home!$A$2:$E$405,3,FALSE)</f>
        <v>1.37575757575758</v>
      </c>
      <c r="F246">
        <f>VLOOKUP(B246,home!$B$2:$E$405,3,FALSE)</f>
        <v>0.82</v>
      </c>
      <c r="G246">
        <f>VLOOKUP(C246,away!$B$2:$E$405,4,FALSE)</f>
        <v>1.23</v>
      </c>
      <c r="H246">
        <f>VLOOKUP(A246,away!$A$2:$E$405,3,FALSE)</f>
        <v>1.3303030303030301</v>
      </c>
      <c r="I246">
        <f>VLOOKUP(C246,away!$B$2:$E$405,3,FALSE)</f>
        <v>0.91</v>
      </c>
      <c r="J246">
        <f>VLOOKUP(B246,home!$B$2:$E$405,4,FALSE)</f>
        <v>1.22</v>
      </c>
      <c r="K246" s="3">
        <f t="shared" si="336"/>
        <v>1.3875890909090949</v>
      </c>
      <c r="L246" s="3">
        <f t="shared" si="337"/>
        <v>1.476902424242424</v>
      </c>
      <c r="M246" s="5">
        <f t="shared" si="338"/>
        <v>5.7012113558771664E-2</v>
      </c>
      <c r="N246" s="5">
        <f t="shared" si="339"/>
        <v>7.9109386823822056E-2</v>
      </c>
      <c r="O246" s="5">
        <f t="shared" si="340"/>
        <v>8.4201328726134228E-2</v>
      </c>
      <c r="P246" s="5">
        <f t="shared" si="341"/>
        <v>0.11683684518043447</v>
      </c>
      <c r="Q246" s="5">
        <f t="shared" si="342"/>
        <v>5.4885661072621598E-2</v>
      </c>
      <c r="R246" s="5">
        <f t="shared" si="343"/>
        <v>6.2178573260030463E-2</v>
      </c>
      <c r="S246" s="5">
        <f t="shared" si="344"/>
        <v>5.9859420830121773E-2</v>
      </c>
      <c r="T246" s="5">
        <f t="shared" si="345"/>
        <v>8.1060765894302875E-2</v>
      </c>
      <c r="U246" s="5">
        <f t="shared" si="346"/>
        <v>8.6278309943910239E-2</v>
      </c>
      <c r="V246" s="5">
        <f t="shared" si="347"/>
        <v>1.363021421152265E-2</v>
      </c>
      <c r="W246" s="5">
        <f t="shared" si="348"/>
        <v>2.5386248183901245E-2</v>
      </c>
      <c r="X246" s="5">
        <f t="shared" si="349"/>
        <v>3.7493011485223583E-2</v>
      </c>
      <c r="Y246" s="5">
        <f t="shared" si="350"/>
        <v>2.7686759777337883E-2</v>
      </c>
      <c r="Z246" s="5">
        <f t="shared" si="351"/>
        <v>3.0610561861224718E-2</v>
      </c>
      <c r="AA246" s="5">
        <f t="shared" si="352"/>
        <v>4.2474881705233419E-2</v>
      </c>
      <c r="AB246" s="5">
        <f t="shared" si="353"/>
        <v>2.9468841245918097E-2</v>
      </c>
      <c r="AC246" s="5">
        <f t="shared" si="354"/>
        <v>1.7458035759871555E-3</v>
      </c>
      <c r="AD246" s="5">
        <f t="shared" si="355"/>
        <v>8.8064202597730474E-3</v>
      </c>
      <c r="AE246" s="5">
        <f t="shared" si="356"/>
        <v>1.3006223430556409E-2</v>
      </c>
      <c r="AF246" s="5">
        <f t="shared" si="357"/>
        <v>9.6044614574136902E-3</v>
      </c>
      <c r="AG246" s="5">
        <f t="shared" si="358"/>
        <v>4.7282841366657344E-3</v>
      </c>
      <c r="AH246" s="5">
        <f t="shared" si="359"/>
        <v>1.1302203255066371E-2</v>
      </c>
      <c r="AI246" s="5">
        <f t="shared" si="360"/>
        <v>1.5682813939967358E-2</v>
      </c>
      <c r="AJ246" s="5">
        <f t="shared" si="361"/>
        <v>1.0880650768927896E-2</v>
      </c>
      <c r="AK246" s="5">
        <f t="shared" si="362"/>
        <v>5.0326241029853367E-3</v>
      </c>
      <c r="AL246" s="5">
        <f t="shared" si="363"/>
        <v>1.43109363530465E-4</v>
      </c>
      <c r="AM246" s="5">
        <f t="shared" si="364"/>
        <v>2.4439385364843835E-3</v>
      </c>
      <c r="AN246" s="5">
        <f t="shared" si="365"/>
        <v>3.6094587492332673E-3</v>
      </c>
      <c r="AO246" s="5">
        <f t="shared" si="366"/>
        <v>2.6654091884728208E-3</v>
      </c>
      <c r="AP246" s="5">
        <f t="shared" si="367"/>
        <v>1.3121830973511803E-3</v>
      </c>
      <c r="AQ246" s="5">
        <f t="shared" si="368"/>
        <v>4.844915993819728E-4</v>
      </c>
      <c r="AR246" s="5">
        <f t="shared" si="369"/>
        <v>3.3384502773376279E-3</v>
      </c>
      <c r="AS246" s="5">
        <f t="shared" si="370"/>
        <v>4.6323971853761345E-3</v>
      </c>
      <c r="AT246" s="5">
        <f t="shared" si="371"/>
        <v>3.2139318995929611E-3</v>
      </c>
      <c r="AU246" s="5">
        <f t="shared" si="372"/>
        <v>1.4865389475999797E-3</v>
      </c>
      <c r="AV246" s="5">
        <f t="shared" si="373"/>
        <v>5.1567630672530462E-4</v>
      </c>
      <c r="AW246" s="5">
        <f t="shared" si="374"/>
        <v>8.1466344542935315E-6</v>
      </c>
      <c r="AX246" s="5">
        <f t="shared" si="375"/>
        <v>5.6519707534634486E-4</v>
      </c>
      <c r="AY246" s="5">
        <f t="shared" si="376"/>
        <v>8.3474093075374463E-4</v>
      </c>
      <c r="AZ246" s="5">
        <f t="shared" si="377"/>
        <v>6.1641545212229158E-4</v>
      </c>
      <c r="BA246" s="5">
        <f t="shared" si="378"/>
        <v>3.0346182519330072E-4</v>
      </c>
      <c r="BB246" s="5">
        <f t="shared" si="379"/>
        <v>1.1204587632325416E-4</v>
      </c>
      <c r="BC246" s="5">
        <f t="shared" si="380"/>
        <v>3.3096165273636177E-5</v>
      </c>
      <c r="BD246" s="5">
        <f t="shared" si="381"/>
        <v>8.2176088463545565E-4</v>
      </c>
      <c r="BE246" s="5">
        <f t="shared" si="382"/>
        <v>1.1402664388559657E-3</v>
      </c>
      <c r="BF246" s="5">
        <f t="shared" si="383"/>
        <v>7.9111063564315035E-4</v>
      </c>
      <c r="BG246" s="5">
        <f t="shared" si="384"/>
        <v>3.6591216257353187E-4</v>
      </c>
      <c r="BH246" s="5">
        <f t="shared" si="385"/>
        <v>1.2693393125449699E-4</v>
      </c>
      <c r="BI246" s="5">
        <f t="shared" si="386"/>
        <v>3.5226427654989008E-5</v>
      </c>
      <c r="BJ246" s="8">
        <f t="shared" si="387"/>
        <v>0.35474766101755428</v>
      </c>
      <c r="BK246" s="8">
        <f t="shared" si="388"/>
        <v>0.25006224765112195</v>
      </c>
      <c r="BL246" s="8">
        <f t="shared" si="389"/>
        <v>0.36396843204542301</v>
      </c>
      <c r="BM246" s="8">
        <f t="shared" si="390"/>
        <v>0.54433839965720987</v>
      </c>
      <c r="BN246" s="8">
        <f t="shared" si="391"/>
        <v>0.45422390862181444</v>
      </c>
    </row>
    <row r="247" spans="1:66" x14ac:dyDescent="0.25">
      <c r="A247" t="s">
        <v>21</v>
      </c>
      <c r="B247" t="s">
        <v>23</v>
      </c>
      <c r="C247" t="s">
        <v>372</v>
      </c>
      <c r="D247" s="11">
        <v>44504</v>
      </c>
      <c r="E247">
        <f>VLOOKUP(A247,home!$A$2:$E$405,3,FALSE)</f>
        <v>1.37575757575758</v>
      </c>
      <c r="F247">
        <f>VLOOKUP(B247,home!$B$2:$E$405,3,FALSE)</f>
        <v>1.67</v>
      </c>
      <c r="G247">
        <f>VLOOKUP(C247,away!$B$2:$E$405,4,FALSE)</f>
        <v>1.54</v>
      </c>
      <c r="H247">
        <f>VLOOKUP(A247,away!$A$2:$E$405,3,FALSE)</f>
        <v>1.3303030303030301</v>
      </c>
      <c r="I247">
        <f>VLOOKUP(C247,away!$B$2:$E$405,3,FALSE)</f>
        <v>0.68</v>
      </c>
      <c r="J247">
        <f>VLOOKUP(B247,home!$B$2:$E$405,4,FALSE)</f>
        <v>0.75</v>
      </c>
      <c r="K247" s="3">
        <f t="shared" si="336"/>
        <v>3.5381733333333441</v>
      </c>
      <c r="L247" s="3">
        <f t="shared" si="337"/>
        <v>0.67845454545454542</v>
      </c>
      <c r="M247" s="5">
        <f t="shared" si="338"/>
        <v>1.4748293780466029E-2</v>
      </c>
      <c r="N247" s="5">
        <f t="shared" si="339"/>
        <v>5.2182019766210924E-2</v>
      </c>
      <c r="O247" s="5">
        <f t="shared" si="340"/>
        <v>1.0006046953056178E-2</v>
      </c>
      <c r="P247" s="5">
        <f t="shared" si="341"/>
        <v>3.5403128501384731E-2</v>
      </c>
      <c r="Q247" s="5">
        <f t="shared" si="342"/>
        <v>9.2314515408140493E-2</v>
      </c>
      <c r="R247" s="5">
        <f t="shared" si="343"/>
        <v>3.394324018666284E-3</v>
      </c>
      <c r="S247" s="5">
        <f t="shared" si="344"/>
        <v>2.1246212042264366E-2</v>
      </c>
      <c r="T247" s="5">
        <f t="shared" si="345"/>
        <v>6.2631202590086588E-2</v>
      </c>
      <c r="U247" s="5">
        <f t="shared" si="346"/>
        <v>1.2009706727537917E-2</v>
      </c>
      <c r="V247" s="5">
        <f t="shared" si="347"/>
        <v>5.6668127648939097E-3</v>
      </c>
      <c r="W247" s="5">
        <f t="shared" si="348"/>
        <v>0.10887491889889091</v>
      </c>
      <c r="X247" s="5">
        <f t="shared" si="349"/>
        <v>7.3866683612947528E-2</v>
      </c>
      <c r="Y247" s="5">
        <f t="shared" si="350"/>
        <v>2.5057593627428511E-2</v>
      </c>
      <c r="Z247" s="5">
        <f t="shared" si="351"/>
        <v>7.6763151973656006E-4</v>
      </c>
      <c r="AA247" s="5">
        <f t="shared" si="352"/>
        <v>2.7160133729580457E-3</v>
      </c>
      <c r="AB247" s="5">
        <f t="shared" si="353"/>
        <v>4.8048630445884548E-3</v>
      </c>
      <c r="AC247" s="5">
        <f t="shared" si="354"/>
        <v>8.5019538317099026E-4</v>
      </c>
      <c r="AD247" s="5">
        <f t="shared" si="355"/>
        <v>9.6304583679221595E-2</v>
      </c>
      <c r="AE247" s="5">
        <f t="shared" si="356"/>
        <v>6.5338282545275517E-2</v>
      </c>
      <c r="AF247" s="5">
        <f t="shared" si="357"/>
        <v>2.2164527392517775E-2</v>
      </c>
      <c r="AG247" s="5">
        <f t="shared" si="358"/>
        <v>5.0125414524351576E-3</v>
      </c>
      <c r="AH247" s="5">
        <f t="shared" si="359"/>
        <v>1.3020077344986242E-4</v>
      </c>
      <c r="AI247" s="5">
        <f t="shared" si="360"/>
        <v>4.6067290459967931E-4</v>
      </c>
      <c r="AJ247" s="5">
        <f t="shared" si="361"/>
        <v>8.1497029322190068E-4</v>
      </c>
      <c r="AK247" s="5">
        <f t="shared" si="362"/>
        <v>9.6116871964552816E-4</v>
      </c>
      <c r="AL247" s="5">
        <f t="shared" si="363"/>
        <v>8.163541315281689E-5</v>
      </c>
      <c r="AM247" s="5">
        <f t="shared" si="364"/>
        <v>6.8148461970318291E-2</v>
      </c>
      <c r="AN247" s="5">
        <f t="shared" si="365"/>
        <v>4.6235633789498666E-2</v>
      </c>
      <c r="AO247" s="5">
        <f t="shared" si="366"/>
        <v>1.5684387953228567E-2</v>
      </c>
      <c r="AP247" s="5">
        <f t="shared" si="367"/>
        <v>3.5470480998468124E-3</v>
      </c>
      <c r="AQ247" s="5">
        <f t="shared" si="368"/>
        <v>6.0162772657174448E-4</v>
      </c>
      <c r="AR247" s="5">
        <f t="shared" si="369"/>
        <v>1.7667061313751333E-5</v>
      </c>
      <c r="AS247" s="5">
        <f t="shared" si="370"/>
        <v>6.2509125218680132E-5</v>
      </c>
      <c r="AT247" s="5">
        <f t="shared" si="371"/>
        <v>1.1058405996936446E-4</v>
      </c>
      <c r="AU247" s="5">
        <f t="shared" si="372"/>
        <v>1.3042185735844686E-4</v>
      </c>
      <c r="AV247" s="5">
        <f t="shared" si="373"/>
        <v>1.1536378444736546E-4</v>
      </c>
      <c r="AW247" s="5">
        <f t="shared" si="374"/>
        <v>5.4434715280247542E-6</v>
      </c>
      <c r="AX247" s="5">
        <f t="shared" si="375"/>
        <v>4.0186845141843626E-2</v>
      </c>
      <c r="AY247" s="5">
        <f t="shared" si="376"/>
        <v>2.7264947753961724E-2</v>
      </c>
      <c r="AZ247" s="5">
        <f t="shared" si="377"/>
        <v>9.2490138676280132E-3</v>
      </c>
      <c r="BA247" s="5">
        <f t="shared" si="378"/>
        <v>2.0916784998214507E-3</v>
      </c>
      <c r="BB247" s="5">
        <f t="shared" si="379"/>
        <v>3.5477719645835189E-4</v>
      </c>
      <c r="BC247" s="5">
        <f t="shared" si="380"/>
        <v>4.8140040312157831E-5</v>
      </c>
      <c r="BD247" s="5">
        <f t="shared" si="381"/>
        <v>1.9977163421897906E-6</v>
      </c>
      <c r="BE247" s="5">
        <f t="shared" si="382"/>
        <v>7.0682666895001462E-6</v>
      </c>
      <c r="BF247" s="5">
        <f t="shared" si="383"/>
        <v>1.250437635683889E-5</v>
      </c>
      <c r="BG247" s="5">
        <f t="shared" si="384"/>
        <v>1.4747550325243768E-5</v>
      </c>
      <c r="BH247" s="5">
        <f t="shared" si="385"/>
        <v>1.3044847323192246E-5</v>
      </c>
      <c r="BI247" s="5">
        <f t="shared" si="386"/>
        <v>9.2309861872647327E-6</v>
      </c>
      <c r="BJ247" s="8">
        <f t="shared" si="387"/>
        <v>0.81715943101264454</v>
      </c>
      <c r="BK247" s="8">
        <f t="shared" si="388"/>
        <v>0.10526122563929456</v>
      </c>
      <c r="BL247" s="8">
        <f t="shared" si="389"/>
        <v>3.5793106439255706E-2</v>
      </c>
      <c r="BM247" s="8">
        <f t="shared" si="390"/>
        <v>0.72367356190057308</v>
      </c>
      <c r="BN247" s="8">
        <f t="shared" si="391"/>
        <v>0.20804832842792464</v>
      </c>
    </row>
    <row r="248" spans="1:66" x14ac:dyDescent="0.25">
      <c r="A248" t="s">
        <v>21</v>
      </c>
      <c r="B248" t="s">
        <v>274</v>
      </c>
      <c r="C248" t="s">
        <v>152</v>
      </c>
      <c r="D248" s="11">
        <v>44504</v>
      </c>
      <c r="E248">
        <f>VLOOKUP(A248,home!$A$2:$E$405,3,FALSE)</f>
        <v>1.37575757575758</v>
      </c>
      <c r="F248">
        <f>VLOOKUP(B248,home!$B$2:$E$405,3,FALSE)</f>
        <v>1.54</v>
      </c>
      <c r="G248">
        <f>VLOOKUP(C248,away!$B$2:$E$405,4,FALSE)</f>
        <v>1.1100000000000001</v>
      </c>
      <c r="H248">
        <f>VLOOKUP(A248,away!$A$2:$E$405,3,FALSE)</f>
        <v>1.3303030303030301</v>
      </c>
      <c r="I248">
        <f>VLOOKUP(C248,away!$B$2:$E$405,3,FALSE)</f>
        <v>0.77</v>
      </c>
      <c r="J248">
        <f>VLOOKUP(B248,home!$B$2:$E$405,4,FALSE)</f>
        <v>0.75</v>
      </c>
      <c r="K248" s="3">
        <f t="shared" si="336"/>
        <v>2.3517200000000074</v>
      </c>
      <c r="L248" s="3">
        <f t="shared" si="337"/>
        <v>0.76824999999999988</v>
      </c>
      <c r="M248" s="5">
        <f t="shared" si="338"/>
        <v>4.4158493154616063E-2</v>
      </c>
      <c r="N248" s="5">
        <f t="shared" si="339"/>
        <v>0.10384841152157401</v>
      </c>
      <c r="O248" s="5">
        <f t="shared" si="340"/>
        <v>3.3924762366033784E-2</v>
      </c>
      <c r="P248" s="5">
        <f t="shared" si="341"/>
        <v>7.9781542151449225E-2</v>
      </c>
      <c r="Q248" s="5">
        <f t="shared" si="342"/>
        <v>0.12211119317175841</v>
      </c>
      <c r="R248" s="5">
        <f t="shared" si="343"/>
        <v>1.3031349343852723E-2</v>
      </c>
      <c r="S248" s="5">
        <f t="shared" si="344"/>
        <v>3.6035505365733363E-2</v>
      </c>
      <c r="T248" s="5">
        <f t="shared" si="345"/>
        <v>9.3811924154203377E-2</v>
      </c>
      <c r="U248" s="5">
        <f t="shared" si="346"/>
        <v>3.0646084878925423E-2</v>
      </c>
      <c r="V248" s="5">
        <f t="shared" si="347"/>
        <v>7.2339630999903775E-3</v>
      </c>
      <c r="W248" s="5">
        <f t="shared" si="348"/>
        <v>9.5723778401962875E-2</v>
      </c>
      <c r="X248" s="5">
        <f t="shared" si="349"/>
        <v>7.3539792757307973E-2</v>
      </c>
      <c r="Y248" s="5">
        <f t="shared" si="350"/>
        <v>2.8248472892900917E-2</v>
      </c>
      <c r="Z248" s="5">
        <f t="shared" si="351"/>
        <v>3.3371113778049521E-3</v>
      </c>
      <c r="AA248" s="5">
        <f t="shared" si="352"/>
        <v>7.8479515694114856E-3</v>
      </c>
      <c r="AB248" s="5">
        <f t="shared" si="353"/>
        <v>9.2280923324082192E-3</v>
      </c>
      <c r="AC248" s="5">
        <f t="shared" si="354"/>
        <v>8.1685409016778805E-4</v>
      </c>
      <c r="AD248" s="5">
        <f t="shared" si="355"/>
        <v>5.6278881035866202E-2</v>
      </c>
      <c r="AE248" s="5">
        <f t="shared" si="356"/>
        <v>4.3236250355804202E-2</v>
      </c>
      <c r="AF248" s="5">
        <f t="shared" si="357"/>
        <v>1.6608124667923285E-2</v>
      </c>
      <c r="AG248" s="5">
        <f t="shared" si="358"/>
        <v>4.2530639253773551E-3</v>
      </c>
      <c r="AH248" s="5">
        <f t="shared" si="359"/>
        <v>6.4093395399966344E-4</v>
      </c>
      <c r="AI248" s="5">
        <f t="shared" si="360"/>
        <v>1.5072971983000933E-3</v>
      </c>
      <c r="AJ248" s="5">
        <f t="shared" si="361"/>
        <v>1.7723704835931533E-3</v>
      </c>
      <c r="AK248" s="5">
        <f t="shared" si="362"/>
        <v>1.3893730378919016E-3</v>
      </c>
      <c r="AL248" s="5">
        <f t="shared" si="363"/>
        <v>5.9032701861560359E-5</v>
      </c>
      <c r="AM248" s="5">
        <f t="shared" si="364"/>
        <v>2.6470434021933532E-2</v>
      </c>
      <c r="AN248" s="5">
        <f t="shared" si="365"/>
        <v>2.0335910937350432E-2</v>
      </c>
      <c r="AO248" s="5">
        <f t="shared" si="366"/>
        <v>7.8115317888097328E-3</v>
      </c>
      <c r="AP248" s="5">
        <f t="shared" si="367"/>
        <v>2.0004030989176926E-3</v>
      </c>
      <c r="AQ248" s="5">
        <f t="shared" si="368"/>
        <v>3.8420242018587925E-4</v>
      </c>
      <c r="AR248" s="5">
        <f t="shared" si="369"/>
        <v>9.8479502032048315E-5</v>
      </c>
      <c r="AS248" s="5">
        <f t="shared" si="370"/>
        <v>2.3159621451880936E-4</v>
      </c>
      <c r="AT248" s="5">
        <f t="shared" si="371"/>
        <v>2.7232472480408806E-4</v>
      </c>
      <c r="AU248" s="5">
        <f t="shared" si="372"/>
        <v>2.1347716727209071E-4</v>
      </c>
      <c r="AV248" s="5">
        <f t="shared" si="373"/>
        <v>1.2550963095428065E-4</v>
      </c>
      <c r="AW248" s="5">
        <f t="shared" si="374"/>
        <v>2.9626363126111387E-6</v>
      </c>
      <c r="AX248" s="5">
        <f t="shared" si="375"/>
        <v>1.0375174849676965E-2</v>
      </c>
      <c r="AY248" s="5">
        <f t="shared" si="376"/>
        <v>7.9707280782643272E-3</v>
      </c>
      <c r="AZ248" s="5">
        <f t="shared" si="377"/>
        <v>3.0617559230632836E-3</v>
      </c>
      <c r="BA248" s="5">
        <f t="shared" si="378"/>
        <v>7.8406466263112261E-4</v>
      </c>
      <c r="BB248" s="5">
        <f t="shared" si="379"/>
        <v>1.5058941926658994E-4</v>
      </c>
      <c r="BC248" s="5">
        <f t="shared" si="380"/>
        <v>2.313806427031155E-5</v>
      </c>
      <c r="BD248" s="5">
        <f t="shared" si="381"/>
        <v>1.2609479572686841E-5</v>
      </c>
      <c r="BE248" s="5">
        <f t="shared" si="382"/>
        <v>2.9653965300679188E-5</v>
      </c>
      <c r="BF248" s="5">
        <f t="shared" si="383"/>
        <v>3.4868911638456747E-5</v>
      </c>
      <c r="BG248" s="5">
        <f t="shared" si="384"/>
        <v>2.7333972292797256E-5</v>
      </c>
      <c r="BH248" s="5">
        <f t="shared" si="385"/>
        <v>1.6070462330104339E-5</v>
      </c>
      <c r="BI248" s="5">
        <f t="shared" si="386"/>
        <v>7.5586455341906173E-6</v>
      </c>
      <c r="BJ248" s="8">
        <f t="shared" si="387"/>
        <v>0.7170278261490487</v>
      </c>
      <c r="BK248" s="8">
        <f t="shared" si="388"/>
        <v>0.1760561186420827</v>
      </c>
      <c r="BL248" s="8">
        <f t="shared" si="389"/>
        <v>0.10105769784066664</v>
      </c>
      <c r="BM248" s="8">
        <f t="shared" si="390"/>
        <v>0.59265523685836707</v>
      </c>
      <c r="BN248" s="8">
        <f t="shared" si="391"/>
        <v>0.39685575170928422</v>
      </c>
    </row>
    <row r="249" spans="1:66" x14ac:dyDescent="0.25">
      <c r="A249" t="s">
        <v>154</v>
      </c>
      <c r="B249" t="s">
        <v>161</v>
      </c>
      <c r="C249" t="s">
        <v>171</v>
      </c>
      <c r="D249" s="11">
        <v>44504</v>
      </c>
      <c r="E249">
        <f>VLOOKUP(A249,home!$A$2:$E$405,3,FALSE)</f>
        <v>1.3262195121951199</v>
      </c>
      <c r="F249">
        <f>VLOOKUP(B249,home!$B$2:$E$405,3,FALSE)</f>
        <v>0.56999999999999995</v>
      </c>
      <c r="G249">
        <f>VLOOKUP(C249,away!$B$2:$E$405,4,FALSE)</f>
        <v>0.99</v>
      </c>
      <c r="H249">
        <f>VLOOKUP(A249,away!$A$2:$E$405,3,FALSE)</f>
        <v>1.0243902439024399</v>
      </c>
      <c r="I249">
        <f>VLOOKUP(C249,away!$B$2:$E$405,3,FALSE)</f>
        <v>0.61</v>
      </c>
      <c r="J249">
        <f>VLOOKUP(B249,home!$B$2:$E$405,4,FALSE)</f>
        <v>0.49</v>
      </c>
      <c r="K249" s="3">
        <f t="shared" si="336"/>
        <v>0.74838567073170614</v>
      </c>
      <c r="L249" s="3">
        <f t="shared" si="337"/>
        <v>0.30619024390243932</v>
      </c>
      <c r="M249" s="5">
        <f t="shared" si="338"/>
        <v>0.34834012193447111</v>
      </c>
      <c r="N249" s="5">
        <f t="shared" si="339"/>
        <v>0.26069275579669349</v>
      </c>
      <c r="O249" s="5">
        <f t="shared" si="340"/>
        <v>0.10665834689612119</v>
      </c>
      <c r="P249" s="5">
        <f t="shared" si="341"/>
        <v>7.9821578480988642E-2</v>
      </c>
      <c r="Q249" s="5">
        <f t="shared" si="342"/>
        <v>9.7549361450902664E-2</v>
      </c>
      <c r="R249" s="5">
        <f t="shared" si="343"/>
        <v>1.6328872625177161E-2</v>
      </c>
      <c r="S249" s="5">
        <f t="shared" si="344"/>
        <v>4.5727465700858994E-3</v>
      </c>
      <c r="T249" s="5">
        <f t="shared" si="345"/>
        <v>2.9868662775179106E-2</v>
      </c>
      <c r="U249" s="5">
        <f t="shared" si="346"/>
        <v>1.2220294291885807E-2</v>
      </c>
      <c r="V249" s="5">
        <f t="shared" si="347"/>
        <v>1.1642639102609508E-4</v>
      </c>
      <c r="W249" s="5">
        <f t="shared" si="348"/>
        <v>2.4334848099627812E-2</v>
      </c>
      <c r="X249" s="5">
        <f t="shared" si="349"/>
        <v>7.4510930749538528E-3</v>
      </c>
      <c r="Y249" s="5">
        <f t="shared" si="350"/>
        <v>1.1407260029799482E-3</v>
      </c>
      <c r="Z249" s="5">
        <f t="shared" si="351"/>
        <v>1.6665804972516207E-3</v>
      </c>
      <c r="AA249" s="5">
        <f t="shared" si="352"/>
        <v>1.2472449632640345E-3</v>
      </c>
      <c r="AB249" s="5">
        <f t="shared" si="353"/>
        <v>4.6671012919954837E-4</v>
      </c>
      <c r="AC249" s="5">
        <f t="shared" si="354"/>
        <v>1.6674325112439878E-6</v>
      </c>
      <c r="AD249" s="5">
        <f t="shared" si="355"/>
        <v>4.5529629042985352E-3</v>
      </c>
      <c r="AE249" s="5">
        <f t="shared" si="356"/>
        <v>1.3940728221459272E-3</v>
      </c>
      <c r="AF249" s="5">
        <f t="shared" si="357"/>
        <v>2.1342574871531164E-4</v>
      </c>
      <c r="AG249" s="5">
        <f t="shared" si="358"/>
        <v>2.178296068473401E-5</v>
      </c>
      <c r="AH249" s="5">
        <f t="shared" si="359"/>
        <v>1.2757267223413056E-4</v>
      </c>
      <c r="AI249" s="5">
        <f t="shared" si="360"/>
        <v>9.5473559876975902E-5</v>
      </c>
      <c r="AJ249" s="5">
        <f t="shared" si="361"/>
        <v>3.5725522072837158E-5</v>
      </c>
      <c r="AK249" s="5">
        <f t="shared" si="362"/>
        <v>8.9121562662402028E-6</v>
      </c>
      <c r="AL249" s="5">
        <f t="shared" si="363"/>
        <v>1.5283579085736421E-8</v>
      </c>
      <c r="AM249" s="5">
        <f t="shared" si="364"/>
        <v>6.8147443939000729E-4</v>
      </c>
      <c r="AN249" s="5">
        <f t="shared" si="365"/>
        <v>2.0866082481010446E-4</v>
      </c>
      <c r="AO249" s="5">
        <f t="shared" si="366"/>
        <v>3.1944954420745023E-5</v>
      </c>
      <c r="AP249" s="5">
        <f t="shared" si="367"/>
        <v>3.2604111285134098E-6</v>
      </c>
      <c r="AQ249" s="5">
        <f t="shared" si="368"/>
        <v>2.4957651966543704E-7</v>
      </c>
      <c r="AR249" s="5">
        <f t="shared" si="369"/>
        <v>7.8123015253308765E-6</v>
      </c>
      <c r="AS249" s="5">
        <f t="shared" si="370"/>
        <v>5.8466145169930798E-6</v>
      </c>
      <c r="AT249" s="5">
        <f t="shared" si="371"/>
        <v>2.1877612634047981E-6</v>
      </c>
      <c r="AU249" s="5">
        <f t="shared" si="372"/>
        <v>5.4576306017134827E-7</v>
      </c>
      <c r="AV249" s="5">
        <f t="shared" si="373"/>
        <v>1.0211031346173071E-7</v>
      </c>
      <c r="AW249" s="5">
        <f t="shared" si="374"/>
        <v>9.7283543251379602E-11</v>
      </c>
      <c r="AX249" s="5">
        <f t="shared" si="375"/>
        <v>8.5000950901567332E-5</v>
      </c>
      <c r="AY249" s="5">
        <f t="shared" si="376"/>
        <v>2.6026461888490174E-5</v>
      </c>
      <c r="AZ249" s="5">
        <f t="shared" si="377"/>
        <v>3.9845243567771735E-6</v>
      </c>
      <c r="BA249" s="5">
        <f t="shared" si="378"/>
        <v>4.066741615456045E-7</v>
      </c>
      <c r="BB249" s="5">
        <f t="shared" si="379"/>
        <v>3.1129915178117156E-8</v>
      </c>
      <c r="BC249" s="5">
        <f t="shared" si="380"/>
        <v>1.9063352642099881E-9</v>
      </c>
      <c r="BD249" s="5">
        <f t="shared" si="381"/>
        <v>3.9867508491341018E-7</v>
      </c>
      <c r="BE249" s="5">
        <f t="shared" si="382"/>
        <v>2.9836272082694238E-7</v>
      </c>
      <c r="BF249" s="5">
        <f t="shared" si="383"/>
        <v>1.1164519247370404E-7</v>
      </c>
      <c r="BG249" s="5">
        <f t="shared" si="384"/>
        <v>2.7851220751134477E-8</v>
      </c>
      <c r="BH249" s="5">
        <f t="shared" si="385"/>
        <v>5.2108636306336462E-9</v>
      </c>
      <c r="BI249" s="5">
        <f t="shared" si="386"/>
        <v>7.7994713466064299E-10</v>
      </c>
      <c r="BJ249" s="8">
        <f t="shared" si="387"/>
        <v>0.4282607334900092</v>
      </c>
      <c r="BK249" s="8">
        <f t="shared" si="388"/>
        <v>0.43287858255455053</v>
      </c>
      <c r="BL249" s="8">
        <f t="shared" si="389"/>
        <v>0.137206489891807</v>
      </c>
      <c r="BM249" s="8">
        <f t="shared" si="390"/>
        <v>9.0595322884659241E-2</v>
      </c>
      <c r="BN249" s="8">
        <f t="shared" si="391"/>
        <v>0.90939103718435432</v>
      </c>
    </row>
    <row r="250" spans="1:66" x14ac:dyDescent="0.25">
      <c r="A250" t="s">
        <v>175</v>
      </c>
      <c r="B250" t="s">
        <v>282</v>
      </c>
      <c r="C250" t="s">
        <v>284</v>
      </c>
      <c r="D250" s="11">
        <v>44504</v>
      </c>
      <c r="E250">
        <f>VLOOKUP(A250,home!$A$2:$E$405,3,FALSE)</f>
        <v>1.21428571428571</v>
      </c>
      <c r="F250">
        <f>VLOOKUP(B250,home!$B$2:$E$405,3,FALSE)</f>
        <v>1.04</v>
      </c>
      <c r="G250">
        <f>VLOOKUP(C250,away!$B$2:$E$405,4,FALSE)</f>
        <v>0.99</v>
      </c>
      <c r="H250">
        <f>VLOOKUP(A250,away!$A$2:$E$405,3,FALSE)</f>
        <v>1.0619047619047599</v>
      </c>
      <c r="I250">
        <f>VLOOKUP(C250,away!$B$2:$E$405,3,FALSE)</f>
        <v>1.32</v>
      </c>
      <c r="J250">
        <f>VLOOKUP(B250,home!$B$2:$E$405,4,FALSE)</f>
        <v>0.63</v>
      </c>
      <c r="K250" s="3">
        <f t="shared" si="336"/>
        <v>1.250228571428567</v>
      </c>
      <c r="L250" s="3">
        <f t="shared" si="337"/>
        <v>0.88307999999999842</v>
      </c>
      <c r="M250" s="5">
        <f t="shared" si="338"/>
        <v>0.11844476189540599</v>
      </c>
      <c r="N250" s="5">
        <f t="shared" si="339"/>
        <v>0.1480830254576902</v>
      </c>
      <c r="O250" s="5">
        <f t="shared" si="340"/>
        <v>0.10459620033459494</v>
      </c>
      <c r="P250" s="5">
        <f t="shared" si="341"/>
        <v>0.13076915812117682</v>
      </c>
      <c r="Q250" s="5">
        <f t="shared" si="342"/>
        <v>9.2568814685394102E-2</v>
      </c>
      <c r="R250" s="5">
        <f t="shared" si="343"/>
        <v>4.6183406295736959E-2</v>
      </c>
      <c r="S250" s="5">
        <f t="shared" si="344"/>
        <v>3.6093982633909567E-2</v>
      </c>
      <c r="T250" s="5">
        <f t="shared" si="345"/>
        <v>8.1745668872377678E-2</v>
      </c>
      <c r="U250" s="5">
        <f t="shared" si="346"/>
        <v>5.7739814076824304E-2</v>
      </c>
      <c r="V250" s="5">
        <f t="shared" si="347"/>
        <v>4.4277364652663669E-3</v>
      </c>
      <c r="W250" s="5">
        <f t="shared" si="348"/>
        <v>3.8577392314318684E-2</v>
      </c>
      <c r="X250" s="5">
        <f t="shared" si="349"/>
        <v>3.4066923604928481E-2</v>
      </c>
      <c r="Y250" s="5">
        <f t="shared" si="350"/>
        <v>1.5041909448520093E-2</v>
      </c>
      <c r="Z250" s="5">
        <f t="shared" si="351"/>
        <v>1.3594547477213106E-2</v>
      </c>
      <c r="AA250" s="5">
        <f t="shared" si="352"/>
        <v>1.6996291671653972E-2</v>
      </c>
      <c r="AB250" s="5">
        <f t="shared" si="353"/>
        <v>1.0624624728117602E-2</v>
      </c>
      <c r="AC250" s="5">
        <f t="shared" si="354"/>
        <v>3.0552816386712636E-4</v>
      </c>
      <c r="AD250" s="5">
        <f t="shared" si="355"/>
        <v>1.2057639520642505E-2</v>
      </c>
      <c r="AE250" s="5">
        <f t="shared" si="356"/>
        <v>1.0647860307888963E-2</v>
      </c>
      <c r="AF250" s="5">
        <f t="shared" si="357"/>
        <v>4.7014562403452842E-3</v>
      </c>
      <c r="AG250" s="5">
        <f t="shared" si="358"/>
        <v>1.3839206589080354E-3</v>
      </c>
      <c r="AH250" s="5">
        <f t="shared" si="359"/>
        <v>3.0012682465443319E-3</v>
      </c>
      <c r="AI250" s="5">
        <f t="shared" si="360"/>
        <v>3.7522713123510402E-3</v>
      </c>
      <c r="AJ250" s="5">
        <f t="shared" si="361"/>
        <v>2.3455984012265185E-3</v>
      </c>
      <c r="AK250" s="5">
        <f t="shared" si="362"/>
        <v>9.7751137943685403E-4</v>
      </c>
      <c r="AL250" s="5">
        <f t="shared" si="363"/>
        <v>1.3492757343374837E-5</v>
      </c>
      <c r="AM250" s="5">
        <f t="shared" si="364"/>
        <v>3.0149610865387024E-3</v>
      </c>
      <c r="AN250" s="5">
        <f t="shared" si="365"/>
        <v>2.6624518363005923E-3</v>
      </c>
      <c r="AO250" s="5">
        <f t="shared" si="366"/>
        <v>1.1755789838001614E-3</v>
      </c>
      <c r="AP250" s="5">
        <f t="shared" si="367"/>
        <v>3.4604342967141486E-4</v>
      </c>
      <c r="AQ250" s="5">
        <f t="shared" si="368"/>
        <v>7.639600796855811E-5</v>
      </c>
      <c r="AR250" s="5">
        <f t="shared" si="369"/>
        <v>5.3007199263167284E-4</v>
      </c>
      <c r="AS250" s="5">
        <f t="shared" si="370"/>
        <v>6.6271115010219019E-4</v>
      </c>
      <c r="AT250" s="5">
        <f t="shared" si="371"/>
        <v>4.1427020723102211E-4</v>
      </c>
      <c r="AU250" s="5">
        <f t="shared" si="372"/>
        <v>1.726441497906191E-4</v>
      </c>
      <c r="AV250" s="5">
        <f t="shared" si="373"/>
        <v>5.3961162189556301E-5</v>
      </c>
      <c r="AW250" s="5">
        <f t="shared" si="374"/>
        <v>4.1379732400411615E-7</v>
      </c>
      <c r="AX250" s="5">
        <f t="shared" si="375"/>
        <v>6.2823174868933355E-4</v>
      </c>
      <c r="AY250" s="5">
        <f t="shared" si="376"/>
        <v>5.5477889263257562E-4</v>
      </c>
      <c r="AZ250" s="5">
        <f t="shared" si="377"/>
        <v>2.4495707225298698E-4</v>
      </c>
      <c r="BA250" s="5">
        <f t="shared" si="378"/>
        <v>7.2105563788389118E-5</v>
      </c>
      <c r="BB250" s="5">
        <f t="shared" si="379"/>
        <v>1.5918745317562634E-5</v>
      </c>
      <c r="BC250" s="5">
        <f t="shared" si="380"/>
        <v>2.8115051230066375E-6</v>
      </c>
      <c r="BD250" s="5">
        <f t="shared" si="381"/>
        <v>7.8015995875529453E-5</v>
      </c>
      <c r="BE250" s="5">
        <f t="shared" si="382"/>
        <v>9.7537827072040166E-5</v>
      </c>
      <c r="BF250" s="5">
        <f t="shared" si="383"/>
        <v>6.0972289100261713E-5</v>
      </c>
      <c r="BG250" s="5">
        <f t="shared" si="384"/>
        <v>2.5409765966183272E-5</v>
      </c>
      <c r="BH250" s="5">
        <f t="shared" si="385"/>
        <v>7.9420038510588807E-6</v>
      </c>
      <c r="BI250" s="5">
        <f t="shared" si="386"/>
        <v>1.9858640257979048E-6</v>
      </c>
      <c r="BJ250" s="8">
        <f t="shared" si="387"/>
        <v>0.4476688459830972</v>
      </c>
      <c r="BK250" s="8">
        <f t="shared" si="388"/>
        <v>0.29060943892960178</v>
      </c>
      <c r="BL250" s="8">
        <f t="shared" si="389"/>
        <v>0.2483225088543225</v>
      </c>
      <c r="BM250" s="8">
        <f t="shared" si="390"/>
        <v>0.35899560935892694</v>
      </c>
      <c r="BN250" s="8">
        <f t="shared" si="391"/>
        <v>0.64064536678999895</v>
      </c>
    </row>
    <row r="251" spans="1:66" x14ac:dyDescent="0.25">
      <c r="A251" t="s">
        <v>175</v>
      </c>
      <c r="B251" t="s">
        <v>176</v>
      </c>
      <c r="C251" t="s">
        <v>279</v>
      </c>
      <c r="D251" s="11">
        <v>44504</v>
      </c>
      <c r="E251">
        <f>VLOOKUP(A251,home!$A$2:$E$405,3,FALSE)</f>
        <v>1.21428571428571</v>
      </c>
      <c r="F251">
        <f>VLOOKUP(B251,home!$B$2:$E$405,3,FALSE)</f>
        <v>0.88</v>
      </c>
      <c r="G251">
        <f>VLOOKUP(C251,away!$B$2:$E$405,4,FALSE)</f>
        <v>1.04</v>
      </c>
      <c r="H251">
        <f>VLOOKUP(A251,away!$A$2:$E$405,3,FALSE)</f>
        <v>1.0619047619047599</v>
      </c>
      <c r="I251">
        <f>VLOOKUP(C251,away!$B$2:$E$405,3,FALSE)</f>
        <v>1.1000000000000001</v>
      </c>
      <c r="J251">
        <f>VLOOKUP(B251,home!$B$2:$E$405,4,FALSE)</f>
        <v>0.82</v>
      </c>
      <c r="K251" s="3">
        <f t="shared" si="336"/>
        <v>1.1113142857142817</v>
      </c>
      <c r="L251" s="3">
        <f t="shared" si="337"/>
        <v>0.95783809523809349</v>
      </c>
      <c r="M251" s="5">
        <f t="shared" si="338"/>
        <v>0.12629278451955681</v>
      </c>
      <c r="N251" s="5">
        <f t="shared" si="339"/>
        <v>0.14035097561921894</v>
      </c>
      <c r="O251" s="5">
        <f t="shared" si="340"/>
        <v>0.12096804016652726</v>
      </c>
      <c r="P251" s="5">
        <f t="shared" si="341"/>
        <v>0.13443351115192076</v>
      </c>
      <c r="Q251" s="5">
        <f t="shared" si="342"/>
        <v>7.798702210978746E-2</v>
      </c>
      <c r="R251" s="5">
        <f t="shared" si="343"/>
        <v>5.7933898588895832E-2</v>
      </c>
      <c r="S251" s="5">
        <f t="shared" si="344"/>
        <v>3.5774745543430186E-2</v>
      </c>
      <c r="T251" s="5">
        <f t="shared" si="345"/>
        <v>7.4698940710929904E-2</v>
      </c>
      <c r="U251" s="5">
        <f t="shared" si="346"/>
        <v>6.4382769128962389E-2</v>
      </c>
      <c r="V251" s="5">
        <f t="shared" si="347"/>
        <v>4.2311950601889026E-3</v>
      </c>
      <c r="W251" s="5">
        <f t="shared" si="348"/>
        <v>2.888936392364079E-2</v>
      </c>
      <c r="X251" s="5">
        <f t="shared" si="349"/>
        <v>2.7671333313260184E-2</v>
      </c>
      <c r="Y251" s="5">
        <f t="shared" si="350"/>
        <v>1.3252328596735769E-2</v>
      </c>
      <c r="Z251" s="5">
        <f t="shared" si="351"/>
        <v>1.8497098358034956E-2</v>
      </c>
      <c r="AA251" s="5">
        <f t="shared" si="352"/>
        <v>2.0556089649546427E-2</v>
      </c>
      <c r="AB251" s="5">
        <f t="shared" si="353"/>
        <v>1.1422138042982217E-2</v>
      </c>
      <c r="AC251" s="5">
        <f t="shared" si="354"/>
        <v>2.8149589586300464E-4</v>
      </c>
      <c r="AD251" s="5">
        <f t="shared" si="355"/>
        <v>8.0262907083851979E-3</v>
      </c>
      <c r="AE251" s="5">
        <f t="shared" si="356"/>
        <v>7.6878870039468845E-3</v>
      </c>
      <c r="AF251" s="5">
        <f t="shared" si="357"/>
        <v>3.6818755221330888E-3</v>
      </c>
      <c r="AG251" s="5">
        <f t="shared" si="358"/>
        <v>1.1755468790079064E-3</v>
      </c>
      <c r="AH251" s="5">
        <f t="shared" si="359"/>
        <v>4.4293063646729663E-3</v>
      </c>
      <c r="AI251" s="5">
        <f t="shared" si="360"/>
        <v>4.9223514388662586E-3</v>
      </c>
      <c r="AJ251" s="5">
        <f t="shared" si="361"/>
        <v>2.7351397366591626E-3</v>
      </c>
      <c r="AK251" s="5">
        <f t="shared" si="362"/>
        <v>1.0131999542580422E-3</v>
      </c>
      <c r="AL251" s="5">
        <f t="shared" si="363"/>
        <v>1.1985635378831689E-5</v>
      </c>
      <c r="AM251" s="5">
        <f t="shared" si="364"/>
        <v>1.7839463051048544E-3</v>
      </c>
      <c r="AN251" s="5">
        <f t="shared" si="365"/>
        <v>1.7087317308886684E-3</v>
      </c>
      <c r="AO251" s="5">
        <f t="shared" si="366"/>
        <v>8.1834417319364631E-4</v>
      </c>
      <c r="AP251" s="5">
        <f t="shared" si="367"/>
        <v>2.6128040803366493E-4</v>
      </c>
      <c r="AQ251" s="5">
        <f t="shared" si="368"/>
        <v>6.2566082088499366E-5</v>
      </c>
      <c r="AR251" s="5">
        <f t="shared" si="369"/>
        <v>8.4851167431286394E-4</v>
      </c>
      <c r="AS251" s="5">
        <f t="shared" si="370"/>
        <v>9.4296314525922945E-4</v>
      </c>
      <c r="AT251" s="5">
        <f t="shared" si="371"/>
        <v>5.2396420711432669E-4</v>
      </c>
      <c r="AU251" s="5">
        <f t="shared" si="372"/>
        <v>1.9409630285636934E-4</v>
      </c>
      <c r="AV251" s="5">
        <f t="shared" si="373"/>
        <v>5.3925498542152232E-5</v>
      </c>
      <c r="AW251" s="5">
        <f t="shared" si="374"/>
        <v>3.5439498197528883E-7</v>
      </c>
      <c r="AX251" s="5">
        <f t="shared" si="375"/>
        <v>3.3042083563503881E-4</v>
      </c>
      <c r="AY251" s="5">
        <f t="shared" si="376"/>
        <v>3.1648966383164475E-4</v>
      </c>
      <c r="AZ251" s="5">
        <f t="shared" si="377"/>
        <v>1.5157292838352356E-4</v>
      </c>
      <c r="BA251" s="5">
        <f t="shared" si="378"/>
        <v>4.8394108337511398E-5</v>
      </c>
      <c r="BB251" s="5">
        <f t="shared" si="379"/>
        <v>1.1588430137686962E-5</v>
      </c>
      <c r="BC251" s="5">
        <f t="shared" si="380"/>
        <v>2.2199679699763601E-6</v>
      </c>
      <c r="BD251" s="5">
        <f t="shared" si="381"/>
        <v>1.3545613431851979E-4</v>
      </c>
      <c r="BE251" s="5">
        <f t="shared" si="382"/>
        <v>1.5053433715580359E-4</v>
      </c>
      <c r="BF251" s="5">
        <f t="shared" si="383"/>
        <v>8.3645479685887396E-5</v>
      </c>
      <c r="BG251" s="5">
        <f t="shared" si="384"/>
        <v>3.098547217011681E-5</v>
      </c>
      <c r="BH251" s="5">
        <f t="shared" si="385"/>
        <v>8.6086494680632762E-6</v>
      </c>
      <c r="BI251" s="5">
        <f t="shared" si="386"/>
        <v>1.9133830269130742E-6</v>
      </c>
      <c r="BJ251" s="8">
        <f t="shared" si="387"/>
        <v>0.38891711902065079</v>
      </c>
      <c r="BK251" s="8">
        <f t="shared" si="388"/>
        <v>0.3013422074701701</v>
      </c>
      <c r="BL251" s="8">
        <f t="shared" si="389"/>
        <v>0.29133753735528078</v>
      </c>
      <c r="BM251" s="8">
        <f t="shared" si="390"/>
        <v>0.34181159477938</v>
      </c>
      <c r="BN251" s="8">
        <f t="shared" si="391"/>
        <v>0.65796623215590722</v>
      </c>
    </row>
    <row r="252" spans="1:66" x14ac:dyDescent="0.25">
      <c r="A252" t="s">
        <v>175</v>
      </c>
      <c r="B252" t="s">
        <v>276</v>
      </c>
      <c r="C252" t="s">
        <v>283</v>
      </c>
      <c r="D252" s="11">
        <v>44504</v>
      </c>
      <c r="E252">
        <f>VLOOKUP(A252,home!$A$2:$E$405,3,FALSE)</f>
        <v>1.21428571428571</v>
      </c>
      <c r="F252">
        <f>VLOOKUP(B252,home!$B$2:$E$405,3,FALSE)</f>
        <v>2.14</v>
      </c>
      <c r="G252">
        <f>VLOOKUP(C252,away!$B$2:$E$405,4,FALSE)</f>
        <v>0.93</v>
      </c>
      <c r="H252">
        <f>VLOOKUP(A252,away!$A$2:$E$405,3,FALSE)</f>
        <v>1.0619047619047599</v>
      </c>
      <c r="I252">
        <f>VLOOKUP(C252,away!$B$2:$E$405,3,FALSE)</f>
        <v>0.99</v>
      </c>
      <c r="J252">
        <f>VLOOKUP(B252,home!$B$2:$E$405,4,FALSE)</f>
        <v>0.25</v>
      </c>
      <c r="K252" s="3">
        <f t="shared" si="336"/>
        <v>2.4166714285714201</v>
      </c>
      <c r="L252" s="3">
        <f t="shared" si="337"/>
        <v>0.2628214285714281</v>
      </c>
      <c r="M252" s="5">
        <f t="shared" si="338"/>
        <v>6.8597934286673476E-2</v>
      </c>
      <c r="N252" s="5">
        <f t="shared" si="339"/>
        <v>0.16577866784962356</v>
      </c>
      <c r="O252" s="5">
        <f t="shared" si="340"/>
        <v>1.8029007086272475E-2</v>
      </c>
      <c r="P252" s="5">
        <f t="shared" si="341"/>
        <v>4.3570186310906346E-2</v>
      </c>
      <c r="Q252" s="5">
        <f t="shared" si="342"/>
        <v>0.20031628502940843</v>
      </c>
      <c r="R252" s="5">
        <f t="shared" si="343"/>
        <v>2.3692046990692658E-3</v>
      </c>
      <c r="S252" s="5">
        <f t="shared" si="344"/>
        <v>6.9184340421745254E-3</v>
      </c>
      <c r="T252" s="5">
        <f t="shared" si="345"/>
        <v>5.2647412197550501E-2</v>
      </c>
      <c r="U252" s="5">
        <f t="shared" si="346"/>
        <v>5.7255893046778425E-3</v>
      </c>
      <c r="V252" s="5">
        <f t="shared" si="347"/>
        <v>4.8825159942951404E-4</v>
      </c>
      <c r="W252" s="5">
        <f t="shared" si="348"/>
        <v>0.16136621423604675</v>
      </c>
      <c r="X252" s="5">
        <f t="shared" si="349"/>
        <v>4.241049894868093E-2</v>
      </c>
      <c r="Y252" s="5">
        <f t="shared" si="350"/>
        <v>5.5731939600596851E-3</v>
      </c>
      <c r="Z252" s="5">
        <f t="shared" si="351"/>
        <v>2.0755925452917512E-4</v>
      </c>
      <c r="AA252" s="5">
        <f t="shared" si="352"/>
        <v>5.0160252015624043E-4</v>
      </c>
      <c r="AB252" s="5">
        <f t="shared" si="353"/>
        <v>6.0610423948050335E-4</v>
      </c>
      <c r="AC252" s="5">
        <f t="shared" si="354"/>
        <v>1.9382155394833335E-5</v>
      </c>
      <c r="AD252" s="5">
        <f t="shared" si="355"/>
        <v>9.7492279870247278E-2</v>
      </c>
      <c r="AE252" s="5">
        <f t="shared" si="356"/>
        <v>2.5623060270183875E-2</v>
      </c>
      <c r="AF252" s="5">
        <f t="shared" si="357"/>
        <v>3.3671446522907638E-3</v>
      </c>
      <c r="AG252" s="5">
        <f t="shared" si="358"/>
        <v>2.9498592257390128E-4</v>
      </c>
      <c r="AH252" s="5">
        <f t="shared" si="359"/>
        <v>1.3637754947144602E-5</v>
      </c>
      <c r="AI252" s="5">
        <f t="shared" si="360"/>
        <v>3.2957972730622887E-5</v>
      </c>
      <c r="AJ252" s="5">
        <f t="shared" si="361"/>
        <v>3.9824295520866177E-5</v>
      </c>
      <c r="AK252" s="5">
        <f t="shared" si="362"/>
        <v>3.2080745716087362E-5</v>
      </c>
      <c r="AL252" s="5">
        <f t="shared" si="363"/>
        <v>4.924253946952359E-7</v>
      </c>
      <c r="AM252" s="5">
        <f t="shared" si="364"/>
        <v>4.7121361453742981E-2</v>
      </c>
      <c r="AN252" s="5">
        <f t="shared" si="365"/>
        <v>1.2384503533503358E-2</v>
      </c>
      <c r="AO252" s="5">
        <f t="shared" si="366"/>
        <v>1.6274564554116255E-3</v>
      </c>
      <c r="AP252" s="5">
        <f t="shared" si="367"/>
        <v>1.4257681018302548E-4</v>
      </c>
      <c r="AQ252" s="5">
        <f t="shared" si="368"/>
        <v>9.3680602333650155E-6</v>
      </c>
      <c r="AR252" s="5">
        <f t="shared" si="369"/>
        <v>7.168588475431211E-7</v>
      </c>
      <c r="AS252" s="5">
        <f t="shared" si="370"/>
        <v>1.732412295176096E-6</v>
      </c>
      <c r="AT252" s="5">
        <f t="shared" si="371"/>
        <v>2.0933356481289549E-6</v>
      </c>
      <c r="AU252" s="5">
        <f t="shared" si="372"/>
        <v>1.6863014837477605E-6</v>
      </c>
      <c r="AV252" s="5">
        <f t="shared" si="373"/>
        <v>1.018809153932702E-6</v>
      </c>
      <c r="AW252" s="5">
        <f t="shared" si="374"/>
        <v>8.6879301404776571E-9</v>
      </c>
      <c r="AX252" s="5">
        <f t="shared" si="375"/>
        <v>1.8979474650107898E-2</v>
      </c>
      <c r="AY252" s="5">
        <f t="shared" si="376"/>
        <v>4.9882126410765639E-3</v>
      </c>
      <c r="AZ252" s="5">
        <f t="shared" si="377"/>
        <v>6.5550458617289939E-4</v>
      </c>
      <c r="BA252" s="5">
        <f t="shared" si="378"/>
        <v>5.7426883924361449E-5</v>
      </c>
      <c r="BB252" s="5">
        <f t="shared" si="379"/>
        <v>3.7732539178515603E-6</v>
      </c>
      <c r="BC252" s="5">
        <f t="shared" si="380"/>
        <v>1.9833839701049704E-7</v>
      </c>
      <c r="BD252" s="5">
        <f t="shared" si="381"/>
        <v>3.1400977732558476E-8</v>
      </c>
      <c r="BE252" s="5">
        <f t="shared" si="382"/>
        <v>7.5885845715481427E-8</v>
      </c>
      <c r="BF252" s="5">
        <f t="shared" si="383"/>
        <v>9.1695577586791474E-8</v>
      </c>
      <c r="BG252" s="5">
        <f t="shared" si="384"/>
        <v>7.3866027493450941E-8</v>
      </c>
      <c r="BH252" s="5">
        <f t="shared" si="385"/>
        <v>4.4627479546373498E-8</v>
      </c>
      <c r="BI252" s="5">
        <f t="shared" si="386"/>
        <v>2.1569990949775225E-8</v>
      </c>
      <c r="BJ252" s="8">
        <f t="shared" si="387"/>
        <v>0.84083959960333665</v>
      </c>
      <c r="BK252" s="8">
        <f t="shared" si="388"/>
        <v>0.12458289346104996</v>
      </c>
      <c r="BL252" s="8">
        <f t="shared" si="389"/>
        <v>2.7357595381898595E-2</v>
      </c>
      <c r="BM252" s="8">
        <f t="shared" si="390"/>
        <v>0.48933815848571427</v>
      </c>
      <c r="BN252" s="8">
        <f t="shared" si="391"/>
        <v>0.49866128526195358</v>
      </c>
    </row>
    <row r="253" spans="1:66" x14ac:dyDescent="0.25">
      <c r="A253" t="s">
        <v>24</v>
      </c>
      <c r="B253" t="s">
        <v>294</v>
      </c>
      <c r="C253" t="s">
        <v>326</v>
      </c>
      <c r="D253" s="11">
        <v>44504</v>
      </c>
      <c r="E253">
        <f>VLOOKUP(A253,home!$A$2:$E$405,3,FALSE)</f>
        <v>1.61812297734628</v>
      </c>
      <c r="F253">
        <f>VLOOKUP(B253,home!$B$2:$E$405,3,FALSE)</f>
        <v>1.61</v>
      </c>
      <c r="G253">
        <f>VLOOKUP(C253,away!$B$2:$E$405,4,FALSE)</f>
        <v>1.03</v>
      </c>
      <c r="H253">
        <f>VLOOKUP(A253,away!$A$2:$E$405,3,FALSE)</f>
        <v>1.4142394822006501</v>
      </c>
      <c r="I253">
        <f>VLOOKUP(C253,away!$B$2:$E$405,3,FALSE)</f>
        <v>0.66</v>
      </c>
      <c r="J253">
        <f>VLOOKUP(B253,home!$B$2:$E$405,4,FALSE)</f>
        <v>0.71</v>
      </c>
      <c r="K253" s="3">
        <f t="shared" si="336"/>
        <v>2.6833333333333362</v>
      </c>
      <c r="L253" s="3">
        <f t="shared" si="337"/>
        <v>0.66271262135922471</v>
      </c>
      <c r="M253" s="5">
        <f t="shared" si="338"/>
        <v>3.5223353851098163E-2</v>
      </c>
      <c r="N253" s="5">
        <f t="shared" si="339"/>
        <v>9.451599950044684E-2</v>
      </c>
      <c r="O253" s="5">
        <f t="shared" si="340"/>
        <v>2.3342961163724807E-2</v>
      </c>
      <c r="P253" s="5">
        <f t="shared" si="341"/>
        <v>6.2636945789328297E-2</v>
      </c>
      <c r="Q253" s="5">
        <f t="shared" si="342"/>
        <v>0.12680896599643299</v>
      </c>
      <c r="R253" s="5">
        <f t="shared" si="343"/>
        <v>7.7348374915493208E-3</v>
      </c>
      <c r="S253" s="5">
        <f t="shared" si="344"/>
        <v>2.7846489252562556E-2</v>
      </c>
      <c r="T253" s="5">
        <f t="shared" si="345"/>
        <v>8.4037902267348905E-2</v>
      </c>
      <c r="U253" s="5">
        <f t="shared" si="346"/>
        <v>2.0755147268990699E-2</v>
      </c>
      <c r="V253" s="5">
        <f t="shared" si="347"/>
        <v>5.5020914851906929E-3</v>
      </c>
      <c r="W253" s="5">
        <f t="shared" si="348"/>
        <v>0.11342357514125408</v>
      </c>
      <c r="X253" s="5">
        <f t="shared" si="349"/>
        <v>7.5167234805795485E-2</v>
      </c>
      <c r="Y253" s="5">
        <f t="shared" si="350"/>
        <v>2.4907137609236536E-2</v>
      </c>
      <c r="Z253" s="5">
        <f t="shared" si="351"/>
        <v>1.7086581432707538E-3</v>
      </c>
      <c r="AA253" s="5">
        <f t="shared" si="352"/>
        <v>4.5848993511098607E-3</v>
      </c>
      <c r="AB253" s="5">
        <f t="shared" si="353"/>
        <v>6.1514066294057366E-3</v>
      </c>
      <c r="AC253" s="5">
        <f t="shared" si="354"/>
        <v>6.1151581338390491E-4</v>
      </c>
      <c r="AD253" s="5">
        <f t="shared" si="355"/>
        <v>7.6088314990591377E-2</v>
      </c>
      <c r="AE253" s="5">
        <f t="shared" si="356"/>
        <v>5.0424686682221199E-2</v>
      </c>
      <c r="AF253" s="5">
        <f t="shared" si="357"/>
        <v>1.6708538146196196E-2</v>
      </c>
      <c r="AG253" s="5">
        <f t="shared" si="358"/>
        <v>3.6909863713154279E-3</v>
      </c>
      <c r="AH253" s="5">
        <f t="shared" si="359"/>
        <v>2.8308732928343673E-4</v>
      </c>
      <c r="AI253" s="5">
        <f t="shared" si="360"/>
        <v>7.5961766691055605E-4</v>
      </c>
      <c r="AJ253" s="5">
        <f t="shared" si="361"/>
        <v>1.0191537031049973E-3</v>
      </c>
      <c r="AK253" s="5">
        <f t="shared" si="362"/>
        <v>9.1157636777724853E-4</v>
      </c>
      <c r="AL253" s="5">
        <f t="shared" si="363"/>
        <v>4.349782591875527E-5</v>
      </c>
      <c r="AM253" s="5">
        <f t="shared" si="364"/>
        <v>4.0834062378284068E-2</v>
      </c>
      <c r="AN253" s="5">
        <f t="shared" si="365"/>
        <v>2.7061248519458733E-2</v>
      </c>
      <c r="AO253" s="5">
        <f t="shared" si="366"/>
        <v>8.9669154717919655E-3</v>
      </c>
      <c r="AP253" s="5">
        <f t="shared" si="367"/>
        <v>1.9808293526059478E-3</v>
      </c>
      <c r="AQ253" s="5">
        <f t="shared" si="368"/>
        <v>3.2818015318269593E-4</v>
      </c>
      <c r="AR253" s="5">
        <f t="shared" si="369"/>
        <v>3.7521109212601679E-5</v>
      </c>
      <c r="AS253" s="5">
        <f t="shared" si="370"/>
        <v>1.006816430538146E-4</v>
      </c>
      <c r="AT253" s="5">
        <f t="shared" si="371"/>
        <v>1.3508120443053476E-4</v>
      </c>
      <c r="AU253" s="5">
        <f t="shared" si="372"/>
        <v>1.2082263285175622E-4</v>
      </c>
      <c r="AV253" s="5">
        <f t="shared" si="373"/>
        <v>8.1051849538053234E-5</v>
      </c>
      <c r="AW253" s="5">
        <f t="shared" si="374"/>
        <v>2.1486462390395083E-6</v>
      </c>
      <c r="AX253" s="5">
        <f t="shared" si="375"/>
        <v>1.8261900119177076E-2</v>
      </c>
      <c r="AY253" s="5">
        <f t="shared" si="376"/>
        <v>1.2102391698980178E-2</v>
      </c>
      <c r="AZ253" s="5">
        <f t="shared" si="377"/>
        <v>4.0102038637736363E-3</v>
      </c>
      <c r="BA253" s="5">
        <f t="shared" si="378"/>
        <v>8.8587090491543943E-4</v>
      </c>
      <c r="BB253" s="5">
        <f t="shared" si="379"/>
        <v>1.4676945739559483E-4</v>
      </c>
      <c r="BC253" s="5">
        <f t="shared" si="380"/>
        <v>1.9453194369221142E-5</v>
      </c>
      <c r="BD253" s="5">
        <f t="shared" si="381"/>
        <v>4.1442854404315006E-6</v>
      </c>
      <c r="BE253" s="5">
        <f t="shared" si="382"/>
        <v>1.1120499265157872E-5</v>
      </c>
      <c r="BF253" s="5">
        <f t="shared" si="383"/>
        <v>1.4920003180753496E-5</v>
      </c>
      <c r="BG253" s="5">
        <f t="shared" si="384"/>
        <v>1.334511395611842E-5</v>
      </c>
      <c r="BH253" s="5">
        <f t="shared" si="385"/>
        <v>8.9523472788961172E-6</v>
      </c>
      <c r="BI253" s="5">
        <f t="shared" si="386"/>
        <v>4.8044263730075868E-6</v>
      </c>
      <c r="BJ253" s="8">
        <f t="shared" si="387"/>
        <v>0.78037116662477346</v>
      </c>
      <c r="BK253" s="8">
        <f t="shared" si="388"/>
        <v>0.14396628571646253</v>
      </c>
      <c r="BL253" s="8">
        <f t="shared" si="389"/>
        <v>6.6075132086437768E-2</v>
      </c>
      <c r="BM253" s="8">
        <f t="shared" si="390"/>
        <v>0.62975793572562266</v>
      </c>
      <c r="BN253" s="8">
        <f t="shared" si="391"/>
        <v>0.35026306379258038</v>
      </c>
    </row>
    <row r="254" spans="1:66" x14ac:dyDescent="0.25">
      <c r="A254" t="s">
        <v>24</v>
      </c>
      <c r="B254" t="s">
        <v>295</v>
      </c>
      <c r="C254" t="s">
        <v>293</v>
      </c>
      <c r="D254" s="11">
        <v>44504</v>
      </c>
      <c r="E254">
        <f>VLOOKUP(A254,home!$A$2:$E$405,3,FALSE)</f>
        <v>1.61812297734628</v>
      </c>
      <c r="F254">
        <f>VLOOKUP(B254,home!$B$2:$E$405,3,FALSE)</f>
        <v>1.31</v>
      </c>
      <c r="G254">
        <f>VLOOKUP(C254,away!$B$2:$E$405,4,FALSE)</f>
        <v>0.93</v>
      </c>
      <c r="H254">
        <f>VLOOKUP(A254,away!$A$2:$E$405,3,FALSE)</f>
        <v>1.4142394822006501</v>
      </c>
      <c r="I254">
        <f>VLOOKUP(C254,away!$B$2:$E$405,3,FALSE)</f>
        <v>0.46</v>
      </c>
      <c r="J254">
        <f>VLOOKUP(B254,home!$B$2:$E$405,4,FALSE)</f>
        <v>0.53</v>
      </c>
      <c r="K254" s="3">
        <f t="shared" si="336"/>
        <v>1.9713592233009734</v>
      </c>
      <c r="L254" s="3">
        <f t="shared" si="337"/>
        <v>0.34479158576051855</v>
      </c>
      <c r="M254" s="5">
        <f t="shared" si="338"/>
        <v>9.8652588358597679E-2</v>
      </c>
      <c r="N254" s="5">
        <f t="shared" si="339"/>
        <v>0.19447968996323575</v>
      </c>
      <c r="O254" s="5">
        <f t="shared" si="340"/>
        <v>3.4014582379540567E-2</v>
      </c>
      <c r="P254" s="5">
        <f t="shared" si="341"/>
        <v>6.7054960700638058E-2</v>
      </c>
      <c r="Q254" s="5">
        <f t="shared" si="342"/>
        <v>0.19169466527686932</v>
      </c>
      <c r="R254" s="5">
        <f t="shared" si="343"/>
        <v>5.863970898811792E-3</v>
      </c>
      <c r="S254" s="5">
        <f t="shared" si="344"/>
        <v>1.1394449525794556E-2</v>
      </c>
      <c r="T254" s="5">
        <f t="shared" si="345"/>
        <v>6.6094707622643578E-2</v>
      </c>
      <c r="U254" s="5">
        <f t="shared" si="346"/>
        <v>1.1559993116541125E-2</v>
      </c>
      <c r="V254" s="5">
        <f t="shared" si="347"/>
        <v>8.6054436963540896E-4</v>
      </c>
      <c r="W254" s="5">
        <f t="shared" si="348"/>
        <v>0.12596634881704974</v>
      </c>
      <c r="X254" s="5">
        <f t="shared" si="349"/>
        <v>4.3432137161093197E-2</v>
      </c>
      <c r="Y254" s="5">
        <f t="shared" si="350"/>
        <v>7.487517722370835E-3</v>
      </c>
      <c r="Z254" s="5">
        <f t="shared" si="351"/>
        <v>6.7394927501828383E-4</v>
      </c>
      <c r="AA254" s="5">
        <f t="shared" si="352"/>
        <v>1.3285961193442979E-3</v>
      </c>
      <c r="AB254" s="5">
        <f t="shared" si="353"/>
        <v>1.3095701069556316E-3</v>
      </c>
      <c r="AC254" s="5">
        <f t="shared" si="354"/>
        <v>3.6557434685156924E-5</v>
      </c>
      <c r="AD254" s="5">
        <f t="shared" si="355"/>
        <v>6.2081230891509673E-2</v>
      </c>
      <c r="AE254" s="5">
        <f t="shared" si="356"/>
        <v>2.140508604504851E-2</v>
      </c>
      <c r="AF254" s="5">
        <f t="shared" si="357"/>
        <v>3.6901467804063112E-3</v>
      </c>
      <c r="AG254" s="5">
        <f t="shared" si="358"/>
        <v>4.2411052003512141E-4</v>
      </c>
      <c r="AH254" s="5">
        <f t="shared" si="359"/>
        <v>5.809300981392648E-5</v>
      </c>
      <c r="AI254" s="5">
        <f t="shared" si="360"/>
        <v>1.1452219070599792E-4</v>
      </c>
      <c r="AJ254" s="5">
        <f t="shared" si="361"/>
        <v>1.1288218846045103E-4</v>
      </c>
      <c r="AK254" s="5">
        <f t="shared" si="362"/>
        <v>7.4177114455969623E-5</v>
      </c>
      <c r="AL254" s="5">
        <f t="shared" si="363"/>
        <v>9.9393533891630563E-7</v>
      </c>
      <c r="AM254" s="5">
        <f t="shared" si="364"/>
        <v>2.4476881422370974E-2</v>
      </c>
      <c r="AN254" s="5">
        <f t="shared" si="365"/>
        <v>8.4394227600914657E-3</v>
      </c>
      <c r="AO254" s="5">
        <f t="shared" si="366"/>
        <v>1.4549209781776744E-3</v>
      </c>
      <c r="AP254" s="5">
        <f t="shared" si="367"/>
        <v>1.6721483707404176E-4</v>
      </c>
      <c r="AQ254" s="5">
        <f t="shared" si="368"/>
        <v>1.4413567209361401E-5</v>
      </c>
      <c r="AR254" s="5">
        <f t="shared" si="369"/>
        <v>4.0059961950690147E-6</v>
      </c>
      <c r="AS254" s="5">
        <f t="shared" si="370"/>
        <v>7.8972575476579075E-6</v>
      </c>
      <c r="AT254" s="5">
        <f t="shared" si="371"/>
        <v>7.7841657526793215E-6</v>
      </c>
      <c r="AU254" s="5">
        <f t="shared" si="372"/>
        <v>5.1151289840826489E-6</v>
      </c>
      <c r="AV254" s="5">
        <f t="shared" si="373"/>
        <v>2.5209391752863672E-6</v>
      </c>
      <c r="AW254" s="5">
        <f t="shared" si="374"/>
        <v>1.8766274266909891E-8</v>
      </c>
      <c r="AX254" s="5">
        <f t="shared" si="375"/>
        <v>8.0421209916058719E-3</v>
      </c>
      <c r="AY254" s="5">
        <f t="shared" si="376"/>
        <v>2.7728556495737423E-3</v>
      </c>
      <c r="AZ254" s="5">
        <f t="shared" si="377"/>
        <v>4.7802864825077166E-4</v>
      </c>
      <c r="BA254" s="5">
        <f t="shared" si="378"/>
        <v>5.4940085223113579E-5</v>
      </c>
      <c r="BB254" s="5">
        <f t="shared" si="379"/>
        <v>4.7357197764738412E-6</v>
      </c>
      <c r="BC254" s="5">
        <f t="shared" si="380"/>
        <v>3.2656726628957275E-7</v>
      </c>
      <c r="BD254" s="5">
        <f t="shared" si="381"/>
        <v>2.3020563010807492E-7</v>
      </c>
      <c r="BE254" s="5">
        <f t="shared" si="382"/>
        <v>4.5381799216936571E-7</v>
      </c>
      <c r="BF254" s="5">
        <f t="shared" si="383"/>
        <v>4.4731914228150412E-7</v>
      </c>
      <c r="BG254" s="5">
        <f t="shared" si="384"/>
        <v>2.9394223896524123E-7</v>
      </c>
      <c r="BH254" s="5">
        <f t="shared" si="385"/>
        <v>1.4486643597546676E-7</v>
      </c>
      <c r="BI254" s="5">
        <f t="shared" si="386"/>
        <v>5.7116756941395266E-8</v>
      </c>
      <c r="BJ254" s="8">
        <f t="shared" si="387"/>
        <v>0.76266150202688177</v>
      </c>
      <c r="BK254" s="8">
        <f t="shared" si="388"/>
        <v>0.18077294997426352</v>
      </c>
      <c r="BL254" s="8">
        <f t="shared" si="389"/>
        <v>5.4465337880480975E-2</v>
      </c>
      <c r="BM254" s="8">
        <f t="shared" si="390"/>
        <v>0.40404044469565203</v>
      </c>
      <c r="BN254" s="8">
        <f t="shared" si="391"/>
        <v>0.59176045757769313</v>
      </c>
    </row>
    <row r="255" spans="1:66" x14ac:dyDescent="0.25">
      <c r="A255" t="s">
        <v>24</v>
      </c>
      <c r="B255" t="s">
        <v>184</v>
      </c>
      <c r="C255" t="s">
        <v>286</v>
      </c>
      <c r="D255" s="11">
        <v>44504</v>
      </c>
      <c r="E255">
        <f>VLOOKUP(A255,home!$A$2:$E$405,3,FALSE)</f>
        <v>1.61812297734628</v>
      </c>
      <c r="F255">
        <f>VLOOKUP(B255,home!$B$2:$E$405,3,FALSE)</f>
        <v>0.97</v>
      </c>
      <c r="G255">
        <f>VLOOKUP(C255,away!$B$2:$E$405,4,FALSE)</f>
        <v>0.77</v>
      </c>
      <c r="H255">
        <f>VLOOKUP(A255,away!$A$2:$E$405,3,FALSE)</f>
        <v>1.4142394822006501</v>
      </c>
      <c r="I255">
        <f>VLOOKUP(C255,away!$B$2:$E$405,3,FALSE)</f>
        <v>1.08</v>
      </c>
      <c r="J255">
        <f>VLOOKUP(B255,home!$B$2:$E$405,4,FALSE)</f>
        <v>1.06</v>
      </c>
      <c r="K255" s="3">
        <f t="shared" si="336"/>
        <v>1.2085760517799364</v>
      </c>
      <c r="L255" s="3">
        <f t="shared" si="337"/>
        <v>1.6190213592233045</v>
      </c>
      <c r="M255" s="5">
        <f t="shared" si="338"/>
        <v>5.9154807762727642E-2</v>
      </c>
      <c r="N255" s="5">
        <f t="shared" si="339"/>
        <v>7.1493084009678506E-2</v>
      </c>
      <c r="O255" s="5">
        <f t="shared" si="340"/>
        <v>9.5772897268604593E-2</v>
      </c>
      <c r="P255" s="5">
        <f t="shared" si="341"/>
        <v>0.11574883004841559</v>
      </c>
      <c r="Q255" s="5">
        <f t="shared" si="342"/>
        <v>4.3202414600994291E-2</v>
      </c>
      <c r="R255" s="5">
        <f t="shared" si="343"/>
        <v>7.7529183156285084E-2</v>
      </c>
      <c r="S255" s="5">
        <f t="shared" si="344"/>
        <v>5.6621736103496842E-2</v>
      </c>
      <c r="T255" s="5">
        <f t="shared" si="345"/>
        <v>6.9945632009030506E-2</v>
      </c>
      <c r="U255" s="5">
        <f t="shared" si="346"/>
        <v>9.3699914076746563E-2</v>
      </c>
      <c r="V255" s="5">
        <f t="shared" si="347"/>
        <v>1.2310260253585352E-2</v>
      </c>
      <c r="W255" s="5">
        <f t="shared" si="348"/>
        <v>1.7404467888609856E-2</v>
      </c>
      <c r="X255" s="5">
        <f t="shared" si="349"/>
        <v>2.8178205257575483E-2</v>
      </c>
      <c r="Y255" s="5">
        <f t="shared" si="350"/>
        <v>2.281055808829657E-2</v>
      </c>
      <c r="Z255" s="5">
        <f t="shared" si="351"/>
        <v>4.1840467831053732E-2</v>
      </c>
      <c r="AA255" s="5">
        <f t="shared" si="352"/>
        <v>5.0567387415880356E-2</v>
      </c>
      <c r="AB255" s="5">
        <f t="shared" si="353"/>
        <v>3.0557266715955572E-2</v>
      </c>
      <c r="AC255" s="5">
        <f t="shared" si="354"/>
        <v>1.5054759239301195E-3</v>
      </c>
      <c r="AD255" s="5">
        <f t="shared" si="355"/>
        <v>5.2586557710366938E-3</v>
      </c>
      <c r="AE255" s="5">
        <f t="shared" si="356"/>
        <v>8.5138760141113025E-3</v>
      </c>
      <c r="AF255" s="5">
        <f t="shared" si="357"/>
        <v>6.8920735583125874E-3</v>
      </c>
      <c r="AG255" s="5">
        <f t="shared" si="358"/>
        <v>3.7194714334154145E-3</v>
      </c>
      <c r="AH255" s="5">
        <f t="shared" si="359"/>
        <v>1.6935152774592895E-2</v>
      </c>
      <c r="AI255" s="5">
        <f t="shared" si="360"/>
        <v>2.0467420076607512E-2</v>
      </c>
      <c r="AJ255" s="5">
        <f t="shared" si="361"/>
        <v>1.236821687315386E-2</v>
      </c>
      <c r="AK255" s="5">
        <f t="shared" si="362"/>
        <v>4.982643572038095E-3</v>
      </c>
      <c r="AL255" s="5">
        <f t="shared" si="363"/>
        <v>1.1783121842601262E-4</v>
      </c>
      <c r="AM255" s="5">
        <f t="shared" si="364"/>
        <v>1.271097085885861E-3</v>
      </c>
      <c r="AN255" s="5">
        <f t="shared" si="365"/>
        <v>2.0579333316957083E-3</v>
      </c>
      <c r="AO255" s="5">
        <f t="shared" si="366"/>
        <v>1.6659190099364649E-3</v>
      </c>
      <c r="AP255" s="5">
        <f t="shared" si="367"/>
        <v>8.9905281994109246E-4</v>
      </c>
      <c r="AQ255" s="5">
        <f t="shared" si="368"/>
        <v>3.6389642963864313E-4</v>
      </c>
      <c r="AR255" s="5">
        <f t="shared" si="369"/>
        <v>5.4836748127551358E-3</v>
      </c>
      <c r="AS255" s="5">
        <f t="shared" si="370"/>
        <v>6.6274380544446834E-3</v>
      </c>
      <c r="AT255" s="5">
        <f t="shared" si="371"/>
        <v>4.0048814586284304E-3</v>
      </c>
      <c r="AU255" s="5">
        <f t="shared" si="372"/>
        <v>1.6134012737052741E-3</v>
      </c>
      <c r="AV255" s="5">
        <f t="shared" si="373"/>
        <v>4.8747953532785998E-4</v>
      </c>
      <c r="AW255" s="5">
        <f t="shared" si="374"/>
        <v>6.4044882082470006E-6</v>
      </c>
      <c r="AX255" s="5">
        <f t="shared" si="375"/>
        <v>2.5603624958148597E-4</v>
      </c>
      <c r="AY255" s="5">
        <f t="shared" si="376"/>
        <v>4.1452815680785462E-4</v>
      </c>
      <c r="AZ255" s="5">
        <f t="shared" si="377"/>
        <v>3.3556496993569204E-4</v>
      </c>
      <c r="BA255" s="5">
        <f t="shared" si="378"/>
        <v>1.8109561791100382E-4</v>
      </c>
      <c r="BB255" s="5">
        <f t="shared" si="379"/>
        <v>7.3299418364914412E-5</v>
      </c>
      <c r="BC255" s="5">
        <f t="shared" si="380"/>
        <v>2.3734664790288255E-5</v>
      </c>
      <c r="BD255" s="5">
        <f t="shared" si="381"/>
        <v>1.4796977748142369E-3</v>
      </c>
      <c r="BE255" s="5">
        <f t="shared" si="382"/>
        <v>1.7883272945125477E-3</v>
      </c>
      <c r="BF255" s="5">
        <f t="shared" si="383"/>
        <v>1.0806647704461356E-3</v>
      </c>
      <c r="BG255" s="5">
        <f t="shared" si="384"/>
        <v>4.3535518718782065E-4</v>
      </c>
      <c r="BH255" s="5">
        <f t="shared" si="385"/>
        <v>1.3153996331334282E-4</v>
      </c>
      <c r="BI255" s="5">
        <f t="shared" si="386"/>
        <v>3.179520990250351E-5</v>
      </c>
      <c r="BJ255" s="8">
        <f t="shared" si="387"/>
        <v>0.2849605963855501</v>
      </c>
      <c r="BK255" s="8">
        <f t="shared" si="388"/>
        <v>0.24587346946738942</v>
      </c>
      <c r="BL255" s="8">
        <f t="shared" si="389"/>
        <v>0.42604433726490254</v>
      </c>
      <c r="BM255" s="8">
        <f t="shared" si="390"/>
        <v>0.53540953043359052</v>
      </c>
      <c r="BN255" s="8">
        <f t="shared" si="391"/>
        <v>0.46290121684670571</v>
      </c>
    </row>
    <row r="256" spans="1:66" x14ac:dyDescent="0.25">
      <c r="A256" t="s">
        <v>24</v>
      </c>
      <c r="B256" t="s">
        <v>181</v>
      </c>
      <c r="C256" t="s">
        <v>25</v>
      </c>
      <c r="D256" s="11">
        <v>44504</v>
      </c>
      <c r="E256">
        <f>VLOOKUP(A256,home!$A$2:$E$405,3,FALSE)</f>
        <v>1.61812297734628</v>
      </c>
      <c r="F256">
        <f>VLOOKUP(B256,home!$B$2:$E$405,3,FALSE)</f>
        <v>0.62</v>
      </c>
      <c r="G256">
        <f>VLOOKUP(C256,away!$B$2:$E$405,4,FALSE)</f>
        <v>0.87</v>
      </c>
      <c r="H256">
        <f>VLOOKUP(A256,away!$A$2:$E$405,3,FALSE)</f>
        <v>1.4142394822006501</v>
      </c>
      <c r="I256">
        <f>VLOOKUP(C256,away!$B$2:$E$405,3,FALSE)</f>
        <v>0.95</v>
      </c>
      <c r="J256">
        <f>VLOOKUP(B256,home!$B$2:$E$405,4,FALSE)</f>
        <v>0.8</v>
      </c>
      <c r="K256" s="3">
        <f t="shared" si="336"/>
        <v>0.87281553398058331</v>
      </c>
      <c r="L256" s="3">
        <f t="shared" si="337"/>
        <v>1.074822006472494</v>
      </c>
      <c r="M256" s="5">
        <f t="shared" si="338"/>
        <v>0.14261058566915319</v>
      </c>
      <c r="N256" s="5">
        <f t="shared" si="339"/>
        <v>0.12447273448210565</v>
      </c>
      <c r="O256" s="5">
        <f t="shared" si="340"/>
        <v>0.15328099583313673</v>
      </c>
      <c r="P256" s="5">
        <f t="shared" si="341"/>
        <v>0.1337860342271748</v>
      </c>
      <c r="Q256" s="5">
        <f t="shared" si="342"/>
        <v>5.4320868106511204E-2</v>
      </c>
      <c r="R256" s="5">
        <f t="shared" si="343"/>
        <v>8.2374893747736988E-2</v>
      </c>
      <c r="S256" s="5">
        <f t="shared" si="344"/>
        <v>3.1376883543130785E-2</v>
      </c>
      <c r="T256" s="5">
        <f t="shared" si="345"/>
        <v>5.8385264451568088E-2</v>
      </c>
      <c r="U256" s="5">
        <f t="shared" si="346"/>
        <v>7.1898086873024875E-2</v>
      </c>
      <c r="V256" s="5">
        <f t="shared" si="347"/>
        <v>3.2705915716382743E-3</v>
      </c>
      <c r="W256" s="5">
        <f t="shared" si="348"/>
        <v>1.580403250089114E-2</v>
      </c>
      <c r="X256" s="5">
        <f t="shared" si="349"/>
        <v>1.6986521922964327E-2</v>
      </c>
      <c r="Y256" s="5">
        <f t="shared" si="350"/>
        <v>9.1287437881147591E-3</v>
      </c>
      <c r="Z256" s="5">
        <f t="shared" si="351"/>
        <v>2.9512782860300395E-2</v>
      </c>
      <c r="AA256" s="5">
        <f t="shared" si="352"/>
        <v>2.5759215331466096E-2</v>
      </c>
      <c r="AB256" s="5">
        <f t="shared" si="353"/>
        <v>1.1241521642227203E-2</v>
      </c>
      <c r="AC256" s="5">
        <f t="shared" si="354"/>
        <v>1.917632349543005E-4</v>
      </c>
      <c r="AD256" s="5">
        <f t="shared" si="355"/>
        <v>3.4485012665779486E-3</v>
      </c>
      <c r="AE256" s="5">
        <f t="shared" si="356"/>
        <v>3.7065250506662481E-3</v>
      </c>
      <c r="AF256" s="5">
        <f t="shared" si="357"/>
        <v>1.9919273459988291E-3</v>
      </c>
      <c r="AG256" s="5">
        <f t="shared" si="358"/>
        <v>7.1365578225796391E-4</v>
      </c>
      <c r="AH256" s="5">
        <f t="shared" si="359"/>
        <v>7.9302471226237754E-3</v>
      </c>
      <c r="AI256" s="5">
        <f t="shared" si="360"/>
        <v>6.9216428769308547E-3</v>
      </c>
      <c r="AJ256" s="5">
        <f t="shared" si="361"/>
        <v>3.0206587118256521E-3</v>
      </c>
      <c r="AK256" s="5">
        <f t="shared" si="362"/>
        <v>8.7882594884506943E-4</v>
      </c>
      <c r="AL256" s="5">
        <f t="shared" si="363"/>
        <v>7.1958873444719547E-6</v>
      </c>
      <c r="AM256" s="5">
        <f t="shared" si="364"/>
        <v>6.0198109488419005E-4</v>
      </c>
      <c r="AN256" s="5">
        <f t="shared" si="365"/>
        <v>6.4702252826193411E-4</v>
      </c>
      <c r="AO256" s="5">
        <f t="shared" si="366"/>
        <v>3.4771702602969884E-4</v>
      </c>
      <c r="AP256" s="5">
        <f t="shared" si="367"/>
        <v>1.2457797053396313E-4</v>
      </c>
      <c r="AQ256" s="5">
        <f t="shared" si="368"/>
        <v>3.3474786062896372E-5</v>
      </c>
      <c r="AR256" s="5">
        <f t="shared" si="369"/>
        <v>1.7047208248322423E-3</v>
      </c>
      <c r="AS256" s="5">
        <f t="shared" si="370"/>
        <v>1.4879068170137739E-3</v>
      </c>
      <c r="AT256" s="5">
        <f t="shared" si="371"/>
        <v>6.4933409150261354E-4</v>
      </c>
      <c r="AU256" s="5">
        <f t="shared" si="372"/>
        <v>1.8891629393555023E-4</v>
      </c>
      <c r="AV256" s="5">
        <f t="shared" si="373"/>
        <v>4.1222268992247529E-5</v>
      </c>
      <c r="AW256" s="5">
        <f t="shared" si="374"/>
        <v>1.8751709731574705E-7</v>
      </c>
      <c r="AX256" s="5">
        <f t="shared" si="375"/>
        <v>8.7569741796260039E-5</v>
      </c>
      <c r="AY256" s="5">
        <f t="shared" si="376"/>
        <v>9.4121885583734453E-5</v>
      </c>
      <c r="AZ256" s="5">
        <f t="shared" si="377"/>
        <v>5.0582136958041972E-5</v>
      </c>
      <c r="BA256" s="5">
        <f t="shared" si="378"/>
        <v>1.8122264645636392E-5</v>
      </c>
      <c r="BB256" s="5">
        <f t="shared" si="379"/>
        <v>4.8695522120621119E-6</v>
      </c>
      <c r="BC256" s="5">
        <f t="shared" si="380"/>
        <v>1.0467803758382345E-6</v>
      </c>
      <c r="BD256" s="5">
        <f t="shared" si="381"/>
        <v>3.0537857623693916E-4</v>
      </c>
      <c r="BE256" s="5">
        <f t="shared" si="382"/>
        <v>2.6653916508447435E-4</v>
      </c>
      <c r="BF256" s="5">
        <f t="shared" si="383"/>
        <v>1.1631976184997216E-4</v>
      </c>
      <c r="BG256" s="5">
        <f t="shared" si="384"/>
        <v>3.3841898350525916E-5</v>
      </c>
      <c r="BH256" s="5">
        <f t="shared" si="385"/>
        <v>7.3844336449327244E-6</v>
      </c>
      <c r="BI256" s="5">
        <f t="shared" si="386"/>
        <v>1.2890496789892285E-6</v>
      </c>
      <c r="BJ256" s="8">
        <f t="shared" si="387"/>
        <v>0.2909698604650004</v>
      </c>
      <c r="BK256" s="8">
        <f t="shared" si="388"/>
        <v>0.31133717601897959</v>
      </c>
      <c r="BL256" s="8">
        <f t="shared" si="389"/>
        <v>0.3681089412689395</v>
      </c>
      <c r="BM256" s="8">
        <f t="shared" si="390"/>
        <v>0.30898871417891488</v>
      </c>
      <c r="BN256" s="8">
        <f t="shared" si="391"/>
        <v>0.69084611206581859</v>
      </c>
    </row>
    <row r="257" spans="1:66" x14ac:dyDescent="0.25">
      <c r="A257" t="s">
        <v>24</v>
      </c>
      <c r="B257" t="s">
        <v>26</v>
      </c>
      <c r="C257" t="s">
        <v>180</v>
      </c>
      <c r="D257" s="11">
        <v>44504</v>
      </c>
      <c r="E257">
        <f>VLOOKUP(A257,home!$A$2:$E$405,3,FALSE)</f>
        <v>1.61812297734628</v>
      </c>
      <c r="F257">
        <f>VLOOKUP(B257,home!$B$2:$E$405,3,FALSE)</f>
        <v>1.31</v>
      </c>
      <c r="G257">
        <f>VLOOKUP(C257,away!$B$2:$E$405,4,FALSE)</f>
        <v>0.93</v>
      </c>
      <c r="H257">
        <f>VLOOKUP(A257,away!$A$2:$E$405,3,FALSE)</f>
        <v>1.4142394822006501</v>
      </c>
      <c r="I257">
        <f>VLOOKUP(C257,away!$B$2:$E$405,3,FALSE)</f>
        <v>0.57999999999999996</v>
      </c>
      <c r="J257">
        <f>VLOOKUP(B257,home!$B$2:$E$405,4,FALSE)</f>
        <v>0.75</v>
      </c>
      <c r="K257" s="3">
        <f t="shared" si="336"/>
        <v>1.9713592233009734</v>
      </c>
      <c r="L257" s="3">
        <f t="shared" si="337"/>
        <v>0.61519417475728277</v>
      </c>
      <c r="M257" s="5">
        <f t="shared" si="338"/>
        <v>7.5279050397477176E-2</v>
      </c>
      <c r="N257" s="5">
        <f t="shared" si="339"/>
        <v>0.14840205032240542</v>
      </c>
      <c r="O257" s="5">
        <f t="shared" si="340"/>
        <v>4.6311233285787873E-2</v>
      </c>
      <c r="P257" s="5">
        <f t="shared" si="341"/>
        <v>9.1296076880380952E-2</v>
      </c>
      <c r="Q257" s="5">
        <f t="shared" si="342"/>
        <v>0.14627687532992459</v>
      </c>
      <c r="R257" s="5">
        <f t="shared" si="343"/>
        <v>1.4245200471621136E-2</v>
      </c>
      <c r="S257" s="5">
        <f t="shared" si="344"/>
        <v>2.7680256358639459E-2</v>
      </c>
      <c r="T257" s="5">
        <f t="shared" si="345"/>
        <v>8.9988681604666887E-2</v>
      </c>
      <c r="U257" s="5">
        <f t="shared" si="346"/>
        <v>2.8082407337501697E-2</v>
      </c>
      <c r="V257" s="5">
        <f t="shared" si="347"/>
        <v>3.7299720901304233E-3</v>
      </c>
      <c r="W257" s="5">
        <f t="shared" si="348"/>
        <v>9.6121422445764493E-2</v>
      </c>
      <c r="X257" s="5">
        <f t="shared" si="349"/>
        <v>5.9133339158018244E-2</v>
      </c>
      <c r="Y257" s="5">
        <f t="shared" si="350"/>
        <v>1.8189242891979773E-2</v>
      </c>
      <c r="Z257" s="5">
        <f t="shared" si="351"/>
        <v>2.9211881161303405E-3</v>
      </c>
      <c r="AA257" s="5">
        <f t="shared" si="352"/>
        <v>5.7587111357307414E-3</v>
      </c>
      <c r="AB257" s="5">
        <f t="shared" si="353"/>
        <v>5.676244155874411E-3</v>
      </c>
      <c r="AC257" s="5">
        <f t="shared" si="354"/>
        <v>2.8272459012849293E-4</v>
      </c>
      <c r="AD257" s="5">
        <f t="shared" si="355"/>
        <v>4.7372463173816763E-2</v>
      </c>
      <c r="AE257" s="5">
        <f t="shared" si="356"/>
        <v>2.9143263388435973E-2</v>
      </c>
      <c r="AF257" s="5">
        <f t="shared" si="357"/>
        <v>8.9643829349914991E-3</v>
      </c>
      <c r="AG257" s="5">
        <f t="shared" si="358"/>
        <v>1.8382787206334551E-3</v>
      </c>
      <c r="AH257" s="5">
        <f t="shared" si="359"/>
        <v>4.4927447810339644E-4</v>
      </c>
      <c r="AI257" s="5">
        <f t="shared" si="360"/>
        <v>8.8568138620286172E-4</v>
      </c>
      <c r="AJ257" s="5">
        <f t="shared" si="361"/>
        <v>8.7299808479850171E-4</v>
      </c>
      <c r="AK257" s="5">
        <f t="shared" si="362"/>
        <v>5.7366427546387056E-4</v>
      </c>
      <c r="AL257" s="5">
        <f t="shared" si="363"/>
        <v>1.3715181464196642E-5</v>
      </c>
      <c r="AM257" s="5">
        <f t="shared" si="364"/>
        <v>1.8677628441637874E-2</v>
      </c>
      <c r="AN257" s="5">
        <f t="shared" si="365"/>
        <v>1.1490368215576564E-2</v>
      </c>
      <c r="AO257" s="5">
        <f t="shared" si="366"/>
        <v>3.534403796019468E-3</v>
      </c>
      <c r="AP257" s="5">
        <f t="shared" si="367"/>
        <v>7.2478154218373495E-4</v>
      </c>
      <c r="AQ257" s="5">
        <f t="shared" si="368"/>
        <v>1.1147034568075835E-4</v>
      </c>
      <c r="AR257" s="5">
        <f t="shared" si="369"/>
        <v>5.5278208359265607E-5</v>
      </c>
      <c r="AS257" s="5">
        <f t="shared" si="370"/>
        <v>1.0897320589659121E-4</v>
      </c>
      <c r="AT257" s="5">
        <f t="shared" si="371"/>
        <v>1.0741266726846057E-4</v>
      </c>
      <c r="AU257" s="5">
        <f t="shared" si="372"/>
        <v>7.0582984106346119E-5</v>
      </c>
      <c r="AV257" s="5">
        <f t="shared" si="373"/>
        <v>3.4786104181537863E-5</v>
      </c>
      <c r="AW257" s="5">
        <f t="shared" si="374"/>
        <v>4.6203730386117341E-7</v>
      </c>
      <c r="AX257" s="5">
        <f t="shared" si="375"/>
        <v>6.1367191829685627E-3</v>
      </c>
      <c r="AY257" s="5">
        <f t="shared" si="376"/>
        <v>3.7752738934835315E-3</v>
      </c>
      <c r="AZ257" s="5">
        <f t="shared" si="377"/>
        <v>1.1612632536921574E-3</v>
      </c>
      <c r="BA257" s="5">
        <f t="shared" si="378"/>
        <v>2.3813412967703469E-4</v>
      </c>
      <c r="BB257" s="5">
        <f t="shared" si="379"/>
        <v>3.6624682347051766E-5</v>
      </c>
      <c r="BC257" s="5">
        <f t="shared" si="380"/>
        <v>4.5062582464484293E-6</v>
      </c>
      <c r="BD257" s="5">
        <f t="shared" si="381"/>
        <v>5.667805295606587E-6</v>
      </c>
      <c r="BE257" s="5">
        <f t="shared" si="382"/>
        <v>1.1173280245368144E-5</v>
      </c>
      <c r="BF257" s="5">
        <f t="shared" si="383"/>
        <v>1.1013274533116529E-5</v>
      </c>
      <c r="BG257" s="5">
        <f t="shared" si="384"/>
        <v>7.2370401098683308E-6</v>
      </c>
      <c r="BH257" s="5">
        <f t="shared" si="385"/>
        <v>3.5667014424970063E-6</v>
      </c>
      <c r="BI257" s="5">
        <f t="shared" si="386"/>
        <v>1.4062499570854718E-6</v>
      </c>
      <c r="BJ257" s="8">
        <f t="shared" si="387"/>
        <v>0.69132117371214996</v>
      </c>
      <c r="BK257" s="8">
        <f t="shared" si="388"/>
        <v>0.20205706939170423</v>
      </c>
      <c r="BL257" s="8">
        <f t="shared" si="389"/>
        <v>0.10327251213248026</v>
      </c>
      <c r="BM257" s="8">
        <f t="shared" si="390"/>
        <v>0.47398664480868835</v>
      </c>
      <c r="BN257" s="8">
        <f t="shared" si="391"/>
        <v>0.52181048668759711</v>
      </c>
    </row>
    <row r="258" spans="1:66" x14ac:dyDescent="0.25">
      <c r="A258" t="s">
        <v>24</v>
      </c>
      <c r="B258" t="s">
        <v>287</v>
      </c>
      <c r="C258" t="s">
        <v>292</v>
      </c>
      <c r="D258" s="11">
        <v>44504</v>
      </c>
      <c r="E258">
        <f>VLOOKUP(A258,home!$A$2:$E$405,3,FALSE)</f>
        <v>1.61812297734628</v>
      </c>
      <c r="F258">
        <f>VLOOKUP(B258,home!$B$2:$E$405,3,FALSE)</f>
        <v>0.85</v>
      </c>
      <c r="G258">
        <f>VLOOKUP(C258,away!$B$2:$E$405,4,FALSE)</f>
        <v>0.66</v>
      </c>
      <c r="H258">
        <f>VLOOKUP(A258,away!$A$2:$E$405,3,FALSE)</f>
        <v>1.4142394822006501</v>
      </c>
      <c r="I258">
        <f>VLOOKUP(C258,away!$B$2:$E$405,3,FALSE)</f>
        <v>1.24</v>
      </c>
      <c r="J258">
        <f>VLOOKUP(B258,home!$B$2:$E$405,4,FALSE)</f>
        <v>0.97</v>
      </c>
      <c r="K258" s="3">
        <f t="shared" si="336"/>
        <v>0.90776699029126307</v>
      </c>
      <c r="L258" s="3">
        <f t="shared" si="337"/>
        <v>1.7010472491909419</v>
      </c>
      <c r="M258" s="5">
        <f t="shared" si="338"/>
        <v>7.3621789837998358E-2</v>
      </c>
      <c r="N258" s="5">
        <f t="shared" si="339"/>
        <v>6.6831430581095655E-2</v>
      </c>
      <c r="O258" s="5">
        <f t="shared" si="340"/>
        <v>0.12523414308444072</v>
      </c>
      <c r="P258" s="5">
        <f t="shared" si="341"/>
        <v>0.11368342114946815</v>
      </c>
      <c r="Q258" s="5">
        <f t="shared" si="342"/>
        <v>3.0333683297730344E-2</v>
      </c>
      <c r="R258" s="5">
        <f t="shared" si="343"/>
        <v>0.10651459729928639</v>
      </c>
      <c r="S258" s="5">
        <f t="shared" si="344"/>
        <v>4.3886192772159882E-2</v>
      </c>
      <c r="T258" s="5">
        <f t="shared" si="345"/>
        <v>5.1599028531433416E-2</v>
      </c>
      <c r="U258" s="5">
        <f t="shared" si="346"/>
        <v>9.66904354124591E-2</v>
      </c>
      <c r="V258" s="5">
        <f t="shared" si="347"/>
        <v>7.5296737654294002E-3</v>
      </c>
      <c r="W258" s="5">
        <f t="shared" si="348"/>
        <v>9.1786387972096761E-3</v>
      </c>
      <c r="X258" s="5">
        <f t="shared" si="349"/>
        <v>1.5613298277310774E-2</v>
      </c>
      <c r="Y258" s="5">
        <f t="shared" si="350"/>
        <v>1.3279479042708587E-2</v>
      </c>
      <c r="Z258" s="5">
        <f t="shared" si="351"/>
        <v>6.0395454244877342E-2</v>
      </c>
      <c r="AA258" s="5">
        <f t="shared" si="352"/>
        <v>5.4824999727145982E-2</v>
      </c>
      <c r="AB258" s="5">
        <f t="shared" si="353"/>
        <v>2.4884162497515318E-2</v>
      </c>
      <c r="AC258" s="5">
        <f t="shared" si="354"/>
        <v>7.2668624641988009E-4</v>
      </c>
      <c r="AD258" s="5">
        <f t="shared" si="355"/>
        <v>2.0830163289784118E-3</v>
      </c>
      <c r="AE258" s="5">
        <f t="shared" si="356"/>
        <v>3.5433091964285411E-3</v>
      </c>
      <c r="AF258" s="5">
        <f t="shared" si="357"/>
        <v>3.0136681808088693E-3</v>
      </c>
      <c r="AG258" s="5">
        <f t="shared" si="358"/>
        <v>1.7087973229797321E-3</v>
      </c>
      <c r="AH258" s="5">
        <f t="shared" si="359"/>
        <v>2.568388032672151E-2</v>
      </c>
      <c r="AI258" s="5">
        <f t="shared" si="360"/>
        <v>2.3314978743188965E-2</v>
      </c>
      <c r="AJ258" s="5">
        <f t="shared" si="361"/>
        <v>1.0582284041204712E-2</v>
      </c>
      <c r="AK258" s="5">
        <f t="shared" si="362"/>
        <v>3.202082711497222E-3</v>
      </c>
      <c r="AL258" s="5">
        <f t="shared" si="363"/>
        <v>4.488463471320761E-5</v>
      </c>
      <c r="AM258" s="5">
        <f t="shared" si="364"/>
        <v>3.7817869273685774E-4</v>
      </c>
      <c r="AN258" s="5">
        <f t="shared" si="365"/>
        <v>6.4329982498265831E-4</v>
      </c>
      <c r="AO258" s="5">
        <f t="shared" si="366"/>
        <v>5.4714169884588276E-4</v>
      </c>
      <c r="AP258" s="5">
        <f t="shared" si="367"/>
        <v>3.1023796057981582E-4</v>
      </c>
      <c r="AQ258" s="5">
        <f t="shared" si="368"/>
        <v>1.3193235735972595E-4</v>
      </c>
      <c r="AR258" s="5">
        <f t="shared" si="369"/>
        <v>8.7378987956637909E-3</v>
      </c>
      <c r="AS258" s="5">
        <f t="shared" si="370"/>
        <v>7.9319760912093702E-3</v>
      </c>
      <c r="AT258" s="5">
        <f t="shared" si="371"/>
        <v>3.6001930316896945E-3</v>
      </c>
      <c r="AU258" s="5">
        <f t="shared" si="372"/>
        <v>1.089378797614844E-3</v>
      </c>
      <c r="AV258" s="5">
        <f t="shared" si="373"/>
        <v>2.4722552809948548E-4</v>
      </c>
      <c r="AW258" s="5">
        <f t="shared" si="374"/>
        <v>1.9252447929666218E-6</v>
      </c>
      <c r="AX258" s="5">
        <f t="shared" si="375"/>
        <v>5.7216355616336924E-5</v>
      </c>
      <c r="AY258" s="5">
        <f t="shared" si="376"/>
        <v>9.7327724329900609E-5</v>
      </c>
      <c r="AZ258" s="5">
        <f t="shared" si="377"/>
        <v>8.2779528870695896E-5</v>
      </c>
      <c r="BA258" s="5">
        <f t="shared" si="378"/>
        <v>4.6937296624939795E-5</v>
      </c>
      <c r="BB258" s="5">
        <f t="shared" si="379"/>
        <v>1.9960639827078291E-5</v>
      </c>
      <c r="BC258" s="5">
        <f t="shared" si="380"/>
        <v>6.7907982939885331E-6</v>
      </c>
      <c r="BD258" s="5">
        <f t="shared" si="381"/>
        <v>2.4772631183454549E-3</v>
      </c>
      <c r="BE258" s="5">
        <f t="shared" si="382"/>
        <v>2.2487776851000023E-3</v>
      </c>
      <c r="BF258" s="5">
        <f t="shared" si="383"/>
        <v>1.0206830755186914E-3</v>
      </c>
      <c r="BG258" s="5">
        <f t="shared" si="384"/>
        <v>3.0884746783494418E-4</v>
      </c>
      <c r="BH258" s="5">
        <f t="shared" si="385"/>
        <v>7.0090384083901241E-5</v>
      </c>
      <c r="BI258" s="5">
        <f t="shared" si="386"/>
        <v>1.2725147401640338E-5</v>
      </c>
      <c r="BJ258" s="8">
        <f t="shared" si="387"/>
        <v>0.19950615243475192</v>
      </c>
      <c r="BK258" s="8">
        <f t="shared" si="388"/>
        <v>0.2395899761305188</v>
      </c>
      <c r="BL258" s="8">
        <f t="shared" si="389"/>
        <v>0.49867662296602167</v>
      </c>
      <c r="BM258" s="8">
        <f t="shared" si="390"/>
        <v>0.48185373804661313</v>
      </c>
      <c r="BN258" s="8">
        <f t="shared" si="391"/>
        <v>0.51621906525001959</v>
      </c>
    </row>
    <row r="259" spans="1:66" x14ac:dyDescent="0.25">
      <c r="A259" t="s">
        <v>27</v>
      </c>
      <c r="B259" t="s">
        <v>194</v>
      </c>
      <c r="C259" t="s">
        <v>30</v>
      </c>
      <c r="D259" s="11">
        <v>44504</v>
      </c>
      <c r="E259">
        <f>VLOOKUP(A259,home!$A$2:$E$405,3,FALSE)</f>
        <v>1.2700296735904999</v>
      </c>
      <c r="F259">
        <f>VLOOKUP(B259,home!$B$2:$E$405,3,FALSE)</f>
        <v>0.83</v>
      </c>
      <c r="G259">
        <f>VLOOKUP(C259,away!$B$2:$E$405,4,FALSE)</f>
        <v>1.25</v>
      </c>
      <c r="H259">
        <f>VLOOKUP(A259,away!$A$2:$E$405,3,FALSE)</f>
        <v>1.07418397626113</v>
      </c>
      <c r="I259">
        <f>VLOOKUP(C259,away!$B$2:$E$405,3,FALSE)</f>
        <v>1.07</v>
      </c>
      <c r="J259">
        <f>VLOOKUP(B259,home!$B$2:$E$405,4,FALSE)</f>
        <v>0.88</v>
      </c>
      <c r="K259" s="3">
        <f t="shared" si="336"/>
        <v>1.3176557863501437</v>
      </c>
      <c r="L259" s="3">
        <f t="shared" si="337"/>
        <v>1.01145163204748</v>
      </c>
      <c r="M259" s="5">
        <f t="shared" si="338"/>
        <v>9.7382630252762545E-2</v>
      </c>
      <c r="N259" s="5">
        <f t="shared" si="339"/>
        <v>0.12831678624254911</v>
      </c>
      <c r="O259" s="5">
        <f t="shared" si="340"/>
        <v>9.8497820302232975E-2</v>
      </c>
      <c r="P259" s="5">
        <f t="shared" si="341"/>
        <v>0.12978622286411393</v>
      </c>
      <c r="Q259" s="5">
        <f t="shared" si="342"/>
        <v>8.4538677939174717E-2</v>
      </c>
      <c r="R259" s="5">
        <f t="shared" si="343"/>
        <v>4.9812890548906474E-2</v>
      </c>
      <c r="S259" s="5">
        <f t="shared" si="344"/>
        <v>4.3242987999021557E-2</v>
      </c>
      <c r="T259" s="5">
        <f t="shared" si="345"/>
        <v>8.5506783772714562E-2</v>
      </c>
      <c r="U259" s="5">
        <f t="shared" si="346"/>
        <v>6.5636243466592997E-2</v>
      </c>
      <c r="V259" s="5">
        <f t="shared" si="347"/>
        <v>6.4035422415499171E-3</v>
      </c>
      <c r="W259" s="5">
        <f t="shared" si="348"/>
        <v>3.7130959385648261E-2</v>
      </c>
      <c r="X259" s="5">
        <f t="shared" si="349"/>
        <v>3.7556169470102631E-2</v>
      </c>
      <c r="Y259" s="5">
        <f t="shared" si="350"/>
        <v>1.8993124451993523E-2</v>
      </c>
      <c r="Z259" s="5">
        <f t="shared" si="351"/>
        <v>1.6794443147564651E-2</v>
      </c>
      <c r="AA259" s="5">
        <f t="shared" si="352"/>
        <v>2.212929519191708E-2</v>
      </c>
      <c r="AB259" s="5">
        <f t="shared" si="353"/>
        <v>1.4579396928739984E-2</v>
      </c>
      <c r="AC259" s="5">
        <f t="shared" si="354"/>
        <v>5.3339309479807689E-4</v>
      </c>
      <c r="AD259" s="5">
        <f t="shared" si="355"/>
        <v>1.2231455871807908E-2</v>
      </c>
      <c r="AE259" s="5">
        <f t="shared" si="356"/>
        <v>1.2371526003856839E-2</v>
      </c>
      <c r="AF259" s="5">
        <f t="shared" si="357"/>
        <v>6.2566000837594197E-3</v>
      </c>
      <c r="AG259" s="5">
        <f t="shared" si="358"/>
        <v>2.109416121928955E-3</v>
      </c>
      <c r="AH259" s="5">
        <f t="shared" si="359"/>
        <v>4.2466917327332199E-3</v>
      </c>
      <c r="AI259" s="5">
        <f t="shared" si="360"/>
        <v>5.5956779344812444E-3</v>
      </c>
      <c r="AJ259" s="5">
        <f t="shared" si="361"/>
        <v>3.6865887044605179E-3</v>
      </c>
      <c r="AK259" s="5">
        <f t="shared" si="362"/>
        <v>1.6192183127751601E-3</v>
      </c>
      <c r="AL259" s="5">
        <f t="shared" si="363"/>
        <v>2.8435081244349022E-5</v>
      </c>
      <c r="AM259" s="5">
        <f t="shared" si="364"/>
        <v>3.2233697209948218E-3</v>
      </c>
      <c r="AN259" s="5">
        <f t="shared" si="365"/>
        <v>3.2602825649926427E-3</v>
      </c>
      <c r="AO259" s="5">
        <f t="shared" si="366"/>
        <v>1.6488090606488763E-3</v>
      </c>
      <c r="AP259" s="5">
        <f t="shared" si="367"/>
        <v>5.5589687177599282E-4</v>
      </c>
      <c r="AQ259" s="5">
        <f t="shared" si="368"/>
        <v>1.4056569955197914E-4</v>
      </c>
      <c r="AR259" s="5">
        <f t="shared" si="369"/>
        <v>8.590646567751116E-4</v>
      </c>
      <c r="AS259" s="5">
        <f t="shared" si="370"/>
        <v>1.1319515158486259E-3</v>
      </c>
      <c r="AT259" s="5">
        <f t="shared" si="371"/>
        <v>7.4576123236287954E-4</v>
      </c>
      <c r="AU259" s="5">
        <f t="shared" si="372"/>
        <v>3.2755220101952069E-4</v>
      </c>
      <c r="AV259" s="5">
        <f t="shared" si="373"/>
        <v>1.0790026325127426E-4</v>
      </c>
      <c r="AW259" s="5">
        <f t="shared" si="374"/>
        <v>1.0526865297456588E-6</v>
      </c>
      <c r="AX259" s="5">
        <f t="shared" si="375"/>
        <v>7.0788196073577939E-4</v>
      </c>
      <c r="AY259" s="5">
        <f t="shared" si="376"/>
        <v>7.159883644831742E-4</v>
      </c>
      <c r="AZ259" s="5">
        <f t="shared" si="377"/>
        <v>3.6209379989175626E-4</v>
      </c>
      <c r="BA259" s="5">
        <f t="shared" si="378"/>
        <v>1.2208012161826353E-4</v>
      </c>
      <c r="BB259" s="5">
        <f t="shared" si="379"/>
        <v>3.0869534562836866E-5</v>
      </c>
      <c r="BC259" s="5">
        <f t="shared" si="380"/>
        <v>6.2446082228254911E-6</v>
      </c>
      <c r="BD259" s="5">
        <f t="shared" si="381"/>
        <v>1.4481705818824908E-4</v>
      </c>
      <c r="BE259" s="5">
        <f t="shared" si="382"/>
        <v>1.9081903468395184E-4</v>
      </c>
      <c r="BF259" s="5">
        <f t="shared" si="383"/>
        <v>1.2571690259852901E-4</v>
      </c>
      <c r="BG259" s="5">
        <f t="shared" si="384"/>
        <v>5.5217201383656384E-5</v>
      </c>
      <c r="BH259" s="5">
        <f t="shared" si="385"/>
        <v>1.8189316227309005E-5</v>
      </c>
      <c r="BI259" s="5">
        <f t="shared" si="386"/>
        <v>4.7934515553332487E-6</v>
      </c>
      <c r="BJ259" s="8">
        <f t="shared" si="387"/>
        <v>0.43578558165101489</v>
      </c>
      <c r="BK259" s="8">
        <f t="shared" si="388"/>
        <v>0.27809319989797349</v>
      </c>
      <c r="BL259" s="8">
        <f t="shared" si="389"/>
        <v>0.26951560595673413</v>
      </c>
      <c r="BM259" s="8">
        <f t="shared" si="390"/>
        <v>0.41113886682559403</v>
      </c>
      <c r="BN259" s="8">
        <f t="shared" si="391"/>
        <v>0.5883350281497397</v>
      </c>
    </row>
    <row r="260" spans="1:66" x14ac:dyDescent="0.25">
      <c r="A260" t="s">
        <v>27</v>
      </c>
      <c r="B260" t="s">
        <v>193</v>
      </c>
      <c r="C260" t="s">
        <v>189</v>
      </c>
      <c r="D260" s="11">
        <v>44504</v>
      </c>
      <c r="E260">
        <f>VLOOKUP(A260,home!$A$2:$E$405,3,FALSE)</f>
        <v>1.2700296735904999</v>
      </c>
      <c r="F260">
        <f>VLOOKUP(B260,home!$B$2:$E$405,3,FALSE)</f>
        <v>1.1599999999999999</v>
      </c>
      <c r="G260">
        <f>VLOOKUP(C260,away!$B$2:$E$405,4,FALSE)</f>
        <v>0.97</v>
      </c>
      <c r="H260">
        <f>VLOOKUP(A260,away!$A$2:$E$405,3,FALSE)</f>
        <v>1.07418397626113</v>
      </c>
      <c r="I260">
        <f>VLOOKUP(C260,away!$B$2:$E$405,3,FALSE)</f>
        <v>0.65</v>
      </c>
      <c r="J260">
        <f>VLOOKUP(B260,home!$B$2:$E$405,4,FALSE)</f>
        <v>0.99</v>
      </c>
      <c r="K260" s="3">
        <f t="shared" si="336"/>
        <v>1.4290373887240302</v>
      </c>
      <c r="L260" s="3">
        <f t="shared" si="337"/>
        <v>0.69123738872403717</v>
      </c>
      <c r="M260" s="5">
        <f t="shared" si="338"/>
        <v>0.11999865105782474</v>
      </c>
      <c r="N260" s="5">
        <f t="shared" si="339"/>
        <v>0.17148255895807996</v>
      </c>
      <c r="O260" s="5">
        <f t="shared" si="340"/>
        <v>8.2947554207617707E-2</v>
      </c>
      <c r="P260" s="5">
        <f t="shared" si="341"/>
        <v>0.11853515626589896</v>
      </c>
      <c r="Q260" s="5">
        <f t="shared" si="342"/>
        <v>0.12252749413258458</v>
      </c>
      <c r="R260" s="5">
        <f t="shared" si="343"/>
        <v>2.8668225385759586E-2</v>
      </c>
      <c r="S260" s="5">
        <f t="shared" si="344"/>
        <v>2.9272377537415836E-2</v>
      </c>
      <c r="T260" s="5">
        <f t="shared" si="345"/>
        <v>8.4695585091107556E-2</v>
      </c>
      <c r="U260" s="5">
        <f t="shared" si="346"/>
        <v>4.096796594461783E-2</v>
      </c>
      <c r="V260" s="5">
        <f t="shared" si="347"/>
        <v>3.212819306332547E-3</v>
      </c>
      <c r="W260" s="5">
        <f t="shared" si="348"/>
        <v>5.836545675404254E-2</v>
      </c>
      <c r="X260" s="5">
        <f t="shared" si="349"/>
        <v>4.0344385918350087E-2</v>
      </c>
      <c r="Y260" s="5">
        <f t="shared" si="350"/>
        <v>1.3943773985937562E-2</v>
      </c>
      <c r="Z260" s="5">
        <f t="shared" si="351"/>
        <v>6.6055164183348707E-3</v>
      </c>
      <c r="AA260" s="5">
        <f t="shared" si="352"/>
        <v>9.4395299336309715E-3</v>
      </c>
      <c r="AB260" s="5">
        <f t="shared" si="353"/>
        <v>6.7447206035691617E-3</v>
      </c>
      <c r="AC260" s="5">
        <f t="shared" si="354"/>
        <v>1.9835224978211971E-4</v>
      </c>
      <c r="AD260" s="5">
        <f t="shared" si="355"/>
        <v>2.0851604977870558E-2</v>
      </c>
      <c r="AE260" s="5">
        <f t="shared" si="356"/>
        <v>1.441340897560838E-2</v>
      </c>
      <c r="AF260" s="5">
        <f t="shared" si="357"/>
        <v>4.9815435914555665E-3</v>
      </c>
      <c r="AG260" s="5">
        <f t="shared" si="358"/>
        <v>1.1478097279909029E-3</v>
      </c>
      <c r="AH260" s="5">
        <f t="shared" si="359"/>
        <v>1.1414949800458874E-3</v>
      </c>
      <c r="AI260" s="5">
        <f t="shared" si="360"/>
        <v>1.6312390055263641E-3</v>
      </c>
      <c r="AJ260" s="5">
        <f t="shared" si="361"/>
        <v>1.1655507644210896E-3</v>
      </c>
      <c r="AK260" s="5">
        <f t="shared" si="362"/>
        <v>5.552052069378704E-4</v>
      </c>
      <c r="AL260" s="5">
        <f t="shared" si="363"/>
        <v>7.8373264087065191E-6</v>
      </c>
      <c r="AM260" s="5">
        <f t="shared" si="364"/>
        <v>5.9595446256562297E-3</v>
      </c>
      <c r="AN260" s="5">
        <f t="shared" si="365"/>
        <v>4.1194600650229819E-3</v>
      </c>
      <c r="AO260" s="5">
        <f t="shared" si="366"/>
        <v>1.423762409149719E-3</v>
      </c>
      <c r="AP260" s="5">
        <f t="shared" si="367"/>
        <v>3.2805260328803201E-4</v>
      </c>
      <c r="AQ260" s="5">
        <f t="shared" si="368"/>
        <v>5.6690556215235424E-5</v>
      </c>
      <c r="AR260" s="5">
        <f t="shared" si="369"/>
        <v>1.5780880184970331E-4</v>
      </c>
      <c r="AS260" s="5">
        <f t="shared" si="370"/>
        <v>2.2551467811296794E-4</v>
      </c>
      <c r="AT260" s="5">
        <f t="shared" si="371"/>
        <v>1.6113445336474796E-4</v>
      </c>
      <c r="AU260" s="5">
        <f t="shared" si="372"/>
        <v>7.675571948994449E-5</v>
      </c>
      <c r="AV260" s="5">
        <f t="shared" si="373"/>
        <v>2.7421698237386096E-5</v>
      </c>
      <c r="AW260" s="5">
        <f t="shared" si="374"/>
        <v>2.1504841521445699E-7</v>
      </c>
      <c r="AX260" s="5">
        <f t="shared" si="375"/>
        <v>1.4194020149720164E-3</v>
      </c>
      <c r="AY260" s="5">
        <f t="shared" si="376"/>
        <v>9.8114374237889346E-4</v>
      </c>
      <c r="AZ260" s="5">
        <f t="shared" si="377"/>
        <v>3.3910161922245778E-4</v>
      </c>
      <c r="BA260" s="5">
        <f t="shared" si="378"/>
        <v>7.8133239261141504E-5</v>
      </c>
      <c r="BB260" s="5">
        <f t="shared" si="379"/>
        <v>1.3502154069855466E-5</v>
      </c>
      <c r="BC260" s="5">
        <f t="shared" si="380"/>
        <v>1.8666387442793057E-6</v>
      </c>
      <c r="BD260" s="5">
        <f t="shared" si="381"/>
        <v>1.8180557351376306E-5</v>
      </c>
      <c r="BE260" s="5">
        <f t="shared" si="382"/>
        <v>2.5980696202958268E-5</v>
      </c>
      <c r="BF260" s="5">
        <f t="shared" si="383"/>
        <v>1.8563693129553907E-5</v>
      </c>
      <c r="BG260" s="5">
        <f t="shared" si="384"/>
        <v>8.842737184977312E-6</v>
      </c>
      <c r="BH260" s="5">
        <f t="shared" si="385"/>
        <v>3.1591505139982136E-6</v>
      </c>
      <c r="BI260" s="5">
        <f t="shared" si="386"/>
        <v>9.0290884022203757E-7</v>
      </c>
      <c r="BJ260" s="8">
        <f t="shared" si="387"/>
        <v>0.54747428178100832</v>
      </c>
      <c r="BK260" s="8">
        <f t="shared" si="388"/>
        <v>0.27220633748604178</v>
      </c>
      <c r="BL260" s="8">
        <f t="shared" si="389"/>
        <v>0.1739857511264043</v>
      </c>
      <c r="BM260" s="8">
        <f t="shared" si="390"/>
        <v>0.35513131811006032</v>
      </c>
      <c r="BN260" s="8">
        <f t="shared" si="391"/>
        <v>0.6441596400077656</v>
      </c>
    </row>
    <row r="261" spans="1:66" x14ac:dyDescent="0.25">
      <c r="A261" t="s">
        <v>196</v>
      </c>
      <c r="B261" t="s">
        <v>201</v>
      </c>
      <c r="C261" t="s">
        <v>307</v>
      </c>
      <c r="D261" s="11">
        <v>44504</v>
      </c>
      <c r="E261">
        <f>VLOOKUP(A261,home!$A$2:$E$405,3,FALSE)</f>
        <v>1.6</v>
      </c>
      <c r="F261">
        <f>VLOOKUP(B261,home!$B$2:$E$405,3,FALSE)</f>
        <v>0.96</v>
      </c>
      <c r="G261">
        <f>VLOOKUP(C261,away!$B$2:$E$405,4,FALSE)</f>
        <v>0.79</v>
      </c>
      <c r="H261">
        <f>VLOOKUP(A261,away!$A$2:$E$405,3,FALSE)</f>
        <v>1.4115384615384601</v>
      </c>
      <c r="I261">
        <f>VLOOKUP(C261,away!$B$2:$E$405,3,FALSE)</f>
        <v>1.08</v>
      </c>
      <c r="J261">
        <f>VLOOKUP(B261,home!$B$2:$E$405,4,FALSE)</f>
        <v>1.04</v>
      </c>
      <c r="K261" s="3">
        <f t="shared" si="336"/>
        <v>1.2134400000000001</v>
      </c>
      <c r="L261" s="3">
        <f t="shared" si="337"/>
        <v>1.5854399999999984</v>
      </c>
      <c r="M261" s="5">
        <f t="shared" si="338"/>
        <v>6.0878208049672526E-2</v>
      </c>
      <c r="N261" s="5">
        <f t="shared" si="339"/>
        <v>7.387205277579463E-2</v>
      </c>
      <c r="O261" s="5">
        <f t="shared" si="340"/>
        <v>9.6518746170272715E-2</v>
      </c>
      <c r="P261" s="5">
        <f t="shared" si="341"/>
        <v>0.11711970735285573</v>
      </c>
      <c r="Q261" s="5">
        <f t="shared" si="342"/>
        <v>4.4819651860130136E-2</v>
      </c>
      <c r="R261" s="5">
        <f t="shared" si="343"/>
        <v>7.6512340464098522E-2</v>
      </c>
      <c r="S261" s="5">
        <f t="shared" si="344"/>
        <v>5.632978651090717E-2</v>
      </c>
      <c r="T261" s="5">
        <f t="shared" si="345"/>
        <v>7.1058868845124662E-2</v>
      </c>
      <c r="U261" s="5">
        <f t="shared" si="346"/>
        <v>9.2843134412755712E-2</v>
      </c>
      <c r="V261" s="5">
        <f t="shared" si="347"/>
        <v>1.2041032091890955E-2</v>
      </c>
      <c r="W261" s="5">
        <f t="shared" si="348"/>
        <v>1.8128652784385441E-2</v>
      </c>
      <c r="X261" s="5">
        <f t="shared" si="349"/>
        <v>2.8741891270476026E-2</v>
      </c>
      <c r="Y261" s="5">
        <f t="shared" si="350"/>
        <v>2.2784272047931733E-2</v>
      </c>
      <c r="Z261" s="5">
        <f t="shared" si="351"/>
        <v>4.043524168846676E-2</v>
      </c>
      <c r="AA261" s="5">
        <f t="shared" si="352"/>
        <v>4.9065739674453109E-2</v>
      </c>
      <c r="AB261" s="5">
        <f t="shared" si="353"/>
        <v>2.9769165575284202E-2</v>
      </c>
      <c r="AC261" s="5">
        <f t="shared" si="354"/>
        <v>1.4478109244751723E-3</v>
      </c>
      <c r="AD261" s="5">
        <f t="shared" si="355"/>
        <v>5.499508108671166E-3</v>
      </c>
      <c r="AE261" s="5">
        <f t="shared" si="356"/>
        <v>8.7191401358116052E-3</v>
      </c>
      <c r="AF261" s="5">
        <f t="shared" si="357"/>
        <v>6.9118367684605697E-3</v>
      </c>
      <c r="AG261" s="5">
        <f t="shared" si="358"/>
        <v>3.6527674953960396E-3</v>
      </c>
      <c r="AH261" s="5">
        <f t="shared" si="359"/>
        <v>1.6026912395640663E-2</v>
      </c>
      <c r="AI261" s="5">
        <f t="shared" si="360"/>
        <v>1.9447696577366207E-2</v>
      </c>
      <c r="AJ261" s="5">
        <f t="shared" si="361"/>
        <v>1.179930646741963E-2</v>
      </c>
      <c r="AK261" s="5">
        <f t="shared" si="362"/>
        <v>4.7725834799418922E-3</v>
      </c>
      <c r="AL261" s="5">
        <f t="shared" si="363"/>
        <v>1.1141404926928468E-4</v>
      </c>
      <c r="AM261" s="5">
        <f t="shared" si="364"/>
        <v>1.3346646238771875E-3</v>
      </c>
      <c r="AN261" s="5">
        <f t="shared" si="365"/>
        <v>2.1160306812798464E-3</v>
      </c>
      <c r="AO261" s="5">
        <f t="shared" si="366"/>
        <v>1.6774198416641582E-3</v>
      </c>
      <c r="AP261" s="5">
        <f t="shared" si="367"/>
        <v>8.8648283792267381E-4</v>
      </c>
      <c r="AQ261" s="5">
        <f t="shared" si="368"/>
        <v>3.5136633763903049E-4</v>
      </c>
      <c r="AR261" s="5">
        <f t="shared" si="369"/>
        <v>5.0819415977088967E-3</v>
      </c>
      <c r="AS261" s="5">
        <f t="shared" si="370"/>
        <v>6.1666312123238847E-3</v>
      </c>
      <c r="AT261" s="5">
        <f t="shared" si="371"/>
        <v>3.7414184891411484E-3</v>
      </c>
      <c r="AU261" s="5">
        <f t="shared" si="372"/>
        <v>1.5133289504878119E-3</v>
      </c>
      <c r="AV261" s="5">
        <f t="shared" si="373"/>
        <v>4.5908347041998253E-4</v>
      </c>
      <c r="AW261" s="5">
        <f t="shared" si="374"/>
        <v>5.9539553841519315E-6</v>
      </c>
      <c r="AX261" s="5">
        <f t="shared" si="375"/>
        <v>2.6992257353292262E-4</v>
      </c>
      <c r="AY261" s="5">
        <f t="shared" si="376"/>
        <v>4.2794604498203639E-4</v>
      </c>
      <c r="AZ261" s="5">
        <f t="shared" si="377"/>
        <v>3.3924138877815957E-4</v>
      </c>
      <c r="BA261" s="5">
        <f t="shared" si="378"/>
        <v>1.7928228914148165E-4</v>
      </c>
      <c r="BB261" s="5">
        <f t="shared" si="379"/>
        <v>7.1060328124117572E-5</v>
      </c>
      <c r="BC261" s="5">
        <f t="shared" si="380"/>
        <v>2.2532377324220151E-5</v>
      </c>
      <c r="BD261" s="5">
        <f t="shared" si="381"/>
        <v>1.3428522477785987E-3</v>
      </c>
      <c r="BE261" s="5">
        <f t="shared" si="382"/>
        <v>1.629470631544463E-3</v>
      </c>
      <c r="BF261" s="5">
        <f t="shared" si="383"/>
        <v>9.8863242157065699E-4</v>
      </c>
      <c r="BG261" s="5">
        <f t="shared" si="384"/>
        <v>3.9988204187689936E-4</v>
      </c>
      <c r="BH261" s="5">
        <f t="shared" si="385"/>
        <v>1.2130821622377617E-4</v>
      </c>
      <c r="BI261" s="5">
        <f t="shared" si="386"/>
        <v>2.9440048378915782E-5</v>
      </c>
      <c r="BJ261" s="8">
        <f t="shared" si="387"/>
        <v>0.29186459141644794</v>
      </c>
      <c r="BK261" s="8">
        <f t="shared" si="388"/>
        <v>0.24835590502405289</v>
      </c>
      <c r="BL261" s="8">
        <f t="shared" si="389"/>
        <v>0.41822961454468777</v>
      </c>
      <c r="BM261" s="8">
        <f t="shared" si="390"/>
        <v>0.5287426539112331</v>
      </c>
      <c r="BN261" s="8">
        <f t="shared" si="391"/>
        <v>0.46972070667282428</v>
      </c>
    </row>
    <row r="262" spans="1:66" x14ac:dyDescent="0.25">
      <c r="A262" t="s">
        <v>196</v>
      </c>
      <c r="B262" t="s">
        <v>302</v>
      </c>
      <c r="C262" t="s">
        <v>305</v>
      </c>
      <c r="D262" s="11">
        <v>44504</v>
      </c>
      <c r="E262">
        <f>VLOOKUP(A262,home!$A$2:$E$405,3,FALSE)</f>
        <v>1.6</v>
      </c>
      <c r="F262">
        <f>VLOOKUP(B262,home!$B$2:$E$405,3,FALSE)</f>
        <v>0.67</v>
      </c>
      <c r="G262">
        <f>VLOOKUP(C262,away!$B$2:$E$405,4,FALSE)</f>
        <v>1.08</v>
      </c>
      <c r="H262">
        <f>VLOOKUP(A262,away!$A$2:$E$405,3,FALSE)</f>
        <v>1.4115384615384601</v>
      </c>
      <c r="I262">
        <f>VLOOKUP(C262,away!$B$2:$E$405,3,FALSE)</f>
        <v>0.75</v>
      </c>
      <c r="J262">
        <f>VLOOKUP(B262,home!$B$2:$E$405,4,FALSE)</f>
        <v>0.52</v>
      </c>
      <c r="K262" s="3">
        <f t="shared" si="336"/>
        <v>1.1577600000000001</v>
      </c>
      <c r="L262" s="3">
        <f t="shared" si="337"/>
        <v>0.55049999999999943</v>
      </c>
      <c r="M262" s="5">
        <f t="shared" si="338"/>
        <v>0.18118077304978281</v>
      </c>
      <c r="N262" s="5">
        <f t="shared" si="339"/>
        <v>0.20976385180611656</v>
      </c>
      <c r="O262" s="5">
        <f t="shared" si="340"/>
        <v>9.9740015563905327E-2</v>
      </c>
      <c r="P262" s="5">
        <f t="shared" si="341"/>
        <v>0.11547500041926705</v>
      </c>
      <c r="Q262" s="5">
        <f t="shared" si="342"/>
        <v>0.12142809853352479</v>
      </c>
      <c r="R262" s="5">
        <f t="shared" si="343"/>
        <v>2.745343928396491E-2</v>
      </c>
      <c r="S262" s="5">
        <f t="shared" si="344"/>
        <v>1.839940780880462E-2</v>
      </c>
      <c r="T262" s="5">
        <f t="shared" si="345"/>
        <v>6.6846168242705326E-2</v>
      </c>
      <c r="U262" s="5">
        <f t="shared" si="346"/>
        <v>3.1784493865403218E-2</v>
      </c>
      <c r="V262" s="5">
        <f t="shared" si="347"/>
        <v>1.3029783511988051E-3</v>
      </c>
      <c r="W262" s="5">
        <f t="shared" si="348"/>
        <v>4.6861531786057883E-2</v>
      </c>
      <c r="X262" s="5">
        <f t="shared" si="349"/>
        <v>2.5797273248224836E-2</v>
      </c>
      <c r="Y262" s="5">
        <f t="shared" si="350"/>
        <v>7.1006994615738775E-3</v>
      </c>
      <c r="Z262" s="5">
        <f t="shared" si="351"/>
        <v>5.0377061086075547E-3</v>
      </c>
      <c r="AA262" s="5">
        <f t="shared" si="352"/>
        <v>5.8324546243014828E-3</v>
      </c>
      <c r="AB262" s="5">
        <f t="shared" si="353"/>
        <v>3.3762913329156439E-3</v>
      </c>
      <c r="AC262" s="5">
        <f t="shared" si="354"/>
        <v>5.1903074177756379E-5</v>
      </c>
      <c r="AD262" s="5">
        <f t="shared" si="355"/>
        <v>1.3563601760156597E-2</v>
      </c>
      <c r="AE262" s="5">
        <f t="shared" si="356"/>
        <v>7.4667627689661989E-3</v>
      </c>
      <c r="AF262" s="5">
        <f t="shared" si="357"/>
        <v>2.0552264521579437E-3</v>
      </c>
      <c r="AG262" s="5">
        <f t="shared" si="358"/>
        <v>3.7713405397098225E-4</v>
      </c>
      <c r="AH262" s="5">
        <f t="shared" si="359"/>
        <v>6.93314303197114E-4</v>
      </c>
      <c r="AI262" s="5">
        <f t="shared" si="360"/>
        <v>8.0269156766949075E-4</v>
      </c>
      <c r="AJ262" s="5">
        <f t="shared" si="361"/>
        <v>4.6466209469251497E-4</v>
      </c>
      <c r="AK262" s="5">
        <f t="shared" si="362"/>
        <v>1.7932239558373535E-4</v>
      </c>
      <c r="AL262" s="5">
        <f t="shared" si="363"/>
        <v>1.3232104955840616E-6</v>
      </c>
      <c r="AM262" s="5">
        <f t="shared" si="364"/>
        <v>3.1406791147677773E-3</v>
      </c>
      <c r="AN262" s="5">
        <f t="shared" si="365"/>
        <v>1.7289438526796594E-3</v>
      </c>
      <c r="AO262" s="5">
        <f t="shared" si="366"/>
        <v>4.7589179545007575E-4</v>
      </c>
      <c r="AP262" s="5">
        <f t="shared" si="367"/>
        <v>8.7326144465088787E-5</v>
      </c>
      <c r="AQ262" s="5">
        <f t="shared" si="368"/>
        <v>1.2018260632007832E-5</v>
      </c>
      <c r="AR262" s="5">
        <f t="shared" si="369"/>
        <v>7.6333904782002212E-5</v>
      </c>
      <c r="AS262" s="5">
        <f t="shared" si="370"/>
        <v>8.837634160041089E-5</v>
      </c>
      <c r="AT262" s="5">
        <f t="shared" si="371"/>
        <v>5.1159296625645869E-5</v>
      </c>
      <c r="AU262" s="5">
        <f t="shared" si="372"/>
        <v>1.9743395753769251E-5</v>
      </c>
      <c r="AV262" s="5">
        <f t="shared" si="373"/>
        <v>5.714528466970974E-6</v>
      </c>
      <c r="AW262" s="5">
        <f t="shared" si="374"/>
        <v>2.3426224470659878E-8</v>
      </c>
      <c r="AX262" s="5">
        <f t="shared" si="375"/>
        <v>6.0602544198559152E-4</v>
      </c>
      <c r="AY262" s="5">
        <f t="shared" si="376"/>
        <v>3.3361700581306777E-4</v>
      </c>
      <c r="AZ262" s="5">
        <f t="shared" si="377"/>
        <v>9.1828080850046793E-5</v>
      </c>
      <c r="BA262" s="5">
        <f t="shared" si="378"/>
        <v>1.6850452835983568E-5</v>
      </c>
      <c r="BB262" s="5">
        <f t="shared" si="379"/>
        <v>2.3190435715522362E-6</v>
      </c>
      <c r="BC262" s="5">
        <f t="shared" si="380"/>
        <v>2.5532669722790102E-7</v>
      </c>
      <c r="BD262" s="5">
        <f t="shared" si="381"/>
        <v>7.0036357637486903E-6</v>
      </c>
      <c r="BE262" s="5">
        <f t="shared" si="382"/>
        <v>8.1085293418376842E-6</v>
      </c>
      <c r="BF262" s="5">
        <f t="shared" si="383"/>
        <v>4.6938654654030001E-6</v>
      </c>
      <c r="BG262" s="5">
        <f t="shared" si="384"/>
        <v>1.8114565604083255E-6</v>
      </c>
      <c r="BH262" s="5">
        <f t="shared" si="385"/>
        <v>5.2430798684458594E-7</v>
      </c>
      <c r="BI262" s="5">
        <f t="shared" si="386"/>
        <v>1.2140456296983745E-7</v>
      </c>
      <c r="BJ262" s="8">
        <f t="shared" si="387"/>
        <v>0.50775610263320292</v>
      </c>
      <c r="BK262" s="8">
        <f t="shared" si="388"/>
        <v>0.31674500291953966</v>
      </c>
      <c r="BL262" s="8">
        <f t="shared" si="389"/>
        <v>0.17059027569854343</v>
      </c>
      <c r="BM262" s="8">
        <f t="shared" si="390"/>
        <v>0.24475431512374377</v>
      </c>
      <c r="BN262" s="8">
        <f t="shared" si="391"/>
        <v>0.7550411786565614</v>
      </c>
    </row>
    <row r="263" spans="1:66" x14ac:dyDescent="0.25">
      <c r="A263" t="s">
        <v>196</v>
      </c>
      <c r="B263" t="s">
        <v>304</v>
      </c>
      <c r="C263" t="s">
        <v>200</v>
      </c>
      <c r="D263" s="11">
        <v>44504</v>
      </c>
      <c r="E263">
        <f>VLOOKUP(A263,home!$A$2:$E$405,3,FALSE)</f>
        <v>1.6</v>
      </c>
      <c r="F263">
        <f>VLOOKUP(B263,home!$B$2:$E$405,3,FALSE)</f>
        <v>0.71</v>
      </c>
      <c r="G263">
        <f>VLOOKUP(C263,away!$B$2:$E$405,4,FALSE)</f>
        <v>0.87</v>
      </c>
      <c r="H263">
        <f>VLOOKUP(A263,away!$A$2:$E$405,3,FALSE)</f>
        <v>1.4115384615384601</v>
      </c>
      <c r="I263">
        <f>VLOOKUP(C263,away!$B$2:$E$405,3,FALSE)</f>
        <v>1.33</v>
      </c>
      <c r="J263">
        <f>VLOOKUP(B263,home!$B$2:$E$405,4,FALSE)</f>
        <v>1.84</v>
      </c>
      <c r="K263" s="3">
        <f t="shared" si="336"/>
        <v>0.98831999999999987</v>
      </c>
      <c r="L263" s="3">
        <f t="shared" si="337"/>
        <v>3.4543169230769197</v>
      </c>
      <c r="M263" s="5">
        <f t="shared" si="338"/>
        <v>1.1764874511954361E-2</v>
      </c>
      <c r="N263" s="5">
        <f t="shared" si="339"/>
        <v>1.1627460777654731E-2</v>
      </c>
      <c r="O263" s="5">
        <f t="shared" si="340"/>
        <v>4.0639605124520271E-2</v>
      </c>
      <c r="P263" s="5">
        <f t="shared" si="341"/>
        <v>4.0164934536665864E-2</v>
      </c>
      <c r="Q263" s="5">
        <f t="shared" si="342"/>
        <v>5.7458260178858611E-3</v>
      </c>
      <c r="R263" s="5">
        <f t="shared" si="343"/>
        <v>7.0191037864396955E-2</v>
      </c>
      <c r="S263" s="5">
        <f t="shared" si="344"/>
        <v>3.428047542486428E-2</v>
      </c>
      <c r="T263" s="5">
        <f t="shared" si="345"/>
        <v>1.9847904050638798E-2</v>
      </c>
      <c r="U263" s="5">
        <f t="shared" si="346"/>
        <v>6.9371206542140781E-2</v>
      </c>
      <c r="V263" s="5">
        <f t="shared" si="347"/>
        <v>1.3003614652775729E-2</v>
      </c>
      <c r="W263" s="5">
        <f t="shared" si="348"/>
        <v>1.8929049233323181E-3</v>
      </c>
      <c r="X263" s="5">
        <f t="shared" si="349"/>
        <v>6.5386935104424461E-3</v>
      </c>
      <c r="Y263" s="5">
        <f t="shared" si="350"/>
        <v>1.129335982396729E-2</v>
      </c>
      <c r="Z263" s="5">
        <f t="shared" si="351"/>
        <v>8.0820696647773083E-2</v>
      </c>
      <c r="AA263" s="5">
        <f t="shared" si="352"/>
        <v>7.9876710910927073E-2</v>
      </c>
      <c r="AB263" s="5">
        <f t="shared" si="353"/>
        <v>3.9471875463743714E-2</v>
      </c>
      <c r="AC263" s="5">
        <f t="shared" si="354"/>
        <v>2.7746223022718213E-3</v>
      </c>
      <c r="AD263" s="5">
        <f t="shared" si="355"/>
        <v>4.6769894845694895E-4</v>
      </c>
      <c r="AE263" s="5">
        <f t="shared" si="356"/>
        <v>1.6155803925601189E-3</v>
      </c>
      <c r="AF263" s="5">
        <f t="shared" si="357"/>
        <v>2.7903633453058366E-3</v>
      </c>
      <c r="AG263" s="5">
        <f t="shared" si="358"/>
        <v>3.212933108407826E-3</v>
      </c>
      <c r="AH263" s="5">
        <f t="shared" si="359"/>
        <v>6.9795075041317156E-2</v>
      </c>
      <c r="AI263" s="5">
        <f t="shared" si="360"/>
        <v>6.8979868564834554E-2</v>
      </c>
      <c r="AJ263" s="5">
        <f t="shared" si="361"/>
        <v>3.4087091849998634E-2</v>
      </c>
      <c r="AK263" s="5">
        <f t="shared" si="362"/>
        <v>1.1229651539063551E-2</v>
      </c>
      <c r="AL263" s="5">
        <f t="shared" si="363"/>
        <v>3.7889914770100923E-4</v>
      </c>
      <c r="AM263" s="5">
        <f t="shared" si="364"/>
        <v>9.2447244947794379E-5</v>
      </c>
      <c r="AN263" s="5">
        <f t="shared" si="365"/>
        <v>3.1934208271500343E-4</v>
      </c>
      <c r="AO263" s="5">
        <f t="shared" si="366"/>
        <v>5.5155438028653306E-4</v>
      </c>
      <c r="AP263" s="5">
        <f t="shared" si="367"/>
        <v>6.3508120994032469E-4</v>
      </c>
      <c r="AQ263" s="5">
        <f t="shared" si="368"/>
        <v>5.484429427562574E-4</v>
      </c>
      <c r="AR263" s="5">
        <f t="shared" si="369"/>
        <v>4.8218861772529077E-2</v>
      </c>
      <c r="AS263" s="5">
        <f t="shared" si="370"/>
        <v>4.7655665467025925E-2</v>
      </c>
      <c r="AT263" s="5">
        <f t="shared" si="371"/>
        <v>2.3549523647185527E-2</v>
      </c>
      <c r="AU263" s="5">
        <f t="shared" si="372"/>
        <v>7.7581550703288002E-3</v>
      </c>
      <c r="AV263" s="5">
        <f t="shared" si="373"/>
        <v>1.9168849547768392E-3</v>
      </c>
      <c r="AW263" s="5">
        <f t="shared" si="374"/>
        <v>3.5931958701740951E-5</v>
      </c>
      <c r="AX263" s="5">
        <f t="shared" si="375"/>
        <v>1.5227910187800683E-5</v>
      </c>
      <c r="AY263" s="5">
        <f t="shared" si="376"/>
        <v>5.2602027864815336E-5</v>
      </c>
      <c r="AZ263" s="5">
        <f t="shared" si="377"/>
        <v>9.085203752079767E-5</v>
      </c>
      <c r="BA263" s="5">
        <f t="shared" si="378"/>
        <v>1.0461057690137022E-4</v>
      </c>
      <c r="BB263" s="5">
        <f t="shared" si="379"/>
        <v>9.0339521530810674E-5</v>
      </c>
      <c r="BC263" s="5">
        <f t="shared" si="380"/>
        <v>6.2412267609310212E-5</v>
      </c>
      <c r="BD263" s="5">
        <f t="shared" si="381"/>
        <v>2.7760538372058986E-2</v>
      </c>
      <c r="BE263" s="5">
        <f t="shared" si="382"/>
        <v>2.7436295283873331E-2</v>
      </c>
      <c r="BF263" s="5">
        <f t="shared" si="383"/>
        <v>1.355791967747884E-2</v>
      </c>
      <c r="BG263" s="5">
        <f t="shared" si="384"/>
        <v>4.4665210585486297E-3</v>
      </c>
      <c r="BH263" s="5">
        <f t="shared" si="385"/>
        <v>1.103588023146195E-3</v>
      </c>
      <c r="BI263" s="5">
        <f t="shared" si="386"/>
        <v>2.1813962300716954E-4</v>
      </c>
      <c r="BJ263" s="8">
        <f t="shared" si="387"/>
        <v>6.7595637100913E-2</v>
      </c>
      <c r="BK263" s="8">
        <f t="shared" si="388"/>
        <v>0.10242002260409788</v>
      </c>
      <c r="BL263" s="8">
        <f t="shared" si="389"/>
        <v>0.68728421585090205</v>
      </c>
      <c r="BM263" s="8">
        <f t="shared" si="390"/>
        <v>0.75797016330144495</v>
      </c>
      <c r="BN263" s="8">
        <f t="shared" si="391"/>
        <v>0.18013373883307804</v>
      </c>
    </row>
    <row r="264" spans="1:66" x14ac:dyDescent="0.25">
      <c r="A264" t="s">
        <v>196</v>
      </c>
      <c r="B264" t="s">
        <v>300</v>
      </c>
      <c r="C264" t="s">
        <v>306</v>
      </c>
      <c r="D264" s="11">
        <v>44504</v>
      </c>
      <c r="E264">
        <f>VLOOKUP(A264,home!$A$2:$E$405,3,FALSE)</f>
        <v>1.6</v>
      </c>
      <c r="F264">
        <f>VLOOKUP(B264,home!$B$2:$E$405,3,FALSE)</f>
        <v>0.75</v>
      </c>
      <c r="G264">
        <f>VLOOKUP(C264,away!$B$2:$E$405,4,FALSE)</f>
        <v>0.33</v>
      </c>
      <c r="H264">
        <f>VLOOKUP(A264,away!$A$2:$E$405,3,FALSE)</f>
        <v>1.4115384615384601</v>
      </c>
      <c r="I264">
        <f>VLOOKUP(C264,away!$B$2:$E$405,3,FALSE)</f>
        <v>1.79</v>
      </c>
      <c r="J264">
        <f>VLOOKUP(B264,home!$B$2:$E$405,4,FALSE)</f>
        <v>0.99</v>
      </c>
      <c r="K264" s="3">
        <f t="shared" si="336"/>
        <v>0.39600000000000007</v>
      </c>
      <c r="L264" s="3">
        <f t="shared" si="337"/>
        <v>2.5013873076923052</v>
      </c>
      <c r="M264" s="5">
        <f t="shared" si="338"/>
        <v>5.5167166762535504E-2</v>
      </c>
      <c r="N264" s="5">
        <f t="shared" si="339"/>
        <v>2.1846198037964063E-2</v>
      </c>
      <c r="O264" s="5">
        <f t="shared" si="340"/>
        <v>0.1379944507411511</v>
      </c>
      <c r="P264" s="5">
        <f t="shared" si="341"/>
        <v>5.4645802493495849E-2</v>
      </c>
      <c r="Q264" s="5">
        <f t="shared" si="342"/>
        <v>4.3255472115168846E-3</v>
      </c>
      <c r="R264" s="5">
        <f t="shared" si="343"/>
        <v>0.17258878380794324</v>
      </c>
      <c r="S264" s="5">
        <f t="shared" si="344"/>
        <v>1.3532341360813216E-2</v>
      </c>
      <c r="T264" s="5">
        <f t="shared" si="345"/>
        <v>1.0819868893712177E-2</v>
      </c>
      <c r="U264" s="5">
        <f t="shared" si="346"/>
        <v>6.834515838794554E-2</v>
      </c>
      <c r="V264" s="5">
        <f t="shared" si="347"/>
        <v>1.4893835846251028E-3</v>
      </c>
      <c r="W264" s="5">
        <f t="shared" si="348"/>
        <v>5.7097223192022889E-4</v>
      </c>
      <c r="X264" s="5">
        <f t="shared" si="349"/>
        <v>1.4282226939700076E-3</v>
      </c>
      <c r="Y264" s="5">
        <f t="shared" si="350"/>
        <v>1.7862690596273448E-3</v>
      </c>
      <c r="Z264" s="5">
        <f t="shared" si="351"/>
        <v>0.14390379775574677</v>
      </c>
      <c r="AA264" s="5">
        <f t="shared" si="352"/>
        <v>5.698590391127574E-2</v>
      </c>
      <c r="AB264" s="5">
        <f t="shared" si="353"/>
        <v>1.1283208974432597E-2</v>
      </c>
      <c r="AC264" s="5">
        <f t="shared" si="354"/>
        <v>9.2206748572945931E-5</v>
      </c>
      <c r="AD264" s="5">
        <f t="shared" si="355"/>
        <v>5.6526250960102655E-5</v>
      </c>
      <c r="AE264" s="5">
        <f t="shared" si="356"/>
        <v>1.4139404670303075E-4</v>
      </c>
      <c r="AF264" s="5">
        <f t="shared" si="357"/>
        <v>1.7684063690310713E-4</v>
      </c>
      <c r="AG264" s="5">
        <f t="shared" si="358"/>
        <v>1.4744897487788518E-4</v>
      </c>
      <c r="AH264" s="5">
        <f t="shared" si="359"/>
        <v>8.9989783308736387E-2</v>
      </c>
      <c r="AI264" s="5">
        <f t="shared" si="360"/>
        <v>3.5635954190259618E-2</v>
      </c>
      <c r="AJ264" s="5">
        <f t="shared" si="361"/>
        <v>7.0559189296714037E-3</v>
      </c>
      <c r="AK264" s="5">
        <f t="shared" si="362"/>
        <v>9.3138129871662544E-4</v>
      </c>
      <c r="AL264" s="5">
        <f t="shared" si="363"/>
        <v>3.6534134825328507E-6</v>
      </c>
      <c r="AM264" s="5">
        <f t="shared" si="364"/>
        <v>4.4768790760401309E-6</v>
      </c>
      <c r="AN264" s="5">
        <f t="shared" si="365"/>
        <v>1.1198408498880037E-5</v>
      </c>
      <c r="AO264" s="5">
        <f t="shared" si="366"/>
        <v>1.4005778442726087E-5</v>
      </c>
      <c r="AP264" s="5">
        <f t="shared" si="367"/>
        <v>1.167795881032851E-5</v>
      </c>
      <c r="AQ264" s="5">
        <f t="shared" si="368"/>
        <v>7.3027744869773182E-6</v>
      </c>
      <c r="AR264" s="5">
        <f t="shared" si="369"/>
        <v>4.5019860358090816E-2</v>
      </c>
      <c r="AS264" s="5">
        <f t="shared" si="370"/>
        <v>1.7827864701803968E-2</v>
      </c>
      <c r="AT264" s="5">
        <f t="shared" si="371"/>
        <v>3.5299172109571854E-3</v>
      </c>
      <c r="AU264" s="5">
        <f t="shared" si="372"/>
        <v>4.6594907184634854E-4</v>
      </c>
      <c r="AV264" s="5">
        <f t="shared" si="373"/>
        <v>4.6128958112788512E-5</v>
      </c>
      <c r="AW264" s="5">
        <f t="shared" si="374"/>
        <v>1.0052462326455574E-7</v>
      </c>
      <c r="AX264" s="5">
        <f t="shared" si="375"/>
        <v>2.9547401901864865E-7</v>
      </c>
      <c r="AY264" s="5">
        <f t="shared" si="376"/>
        <v>7.3909496092608248E-7</v>
      </c>
      <c r="AZ264" s="5">
        <f t="shared" si="377"/>
        <v>9.2438137721992172E-7</v>
      </c>
      <c r="BA264" s="5">
        <f t="shared" si="378"/>
        <v>7.7074528148168151E-7</v>
      </c>
      <c r="BB264" s="5">
        <f t="shared" si="379"/>
        <v>4.8198311614050303E-7</v>
      </c>
      <c r="BC264" s="5">
        <f t="shared" si="380"/>
        <v>2.411252898471681E-7</v>
      </c>
      <c r="BD264" s="5">
        <f t="shared" si="381"/>
        <v>1.8768684548968049E-2</v>
      </c>
      <c r="BE264" s="5">
        <f t="shared" si="382"/>
        <v>7.4323990813913495E-3</v>
      </c>
      <c r="BF264" s="5">
        <f t="shared" si="383"/>
        <v>1.4716150181154871E-3</v>
      </c>
      <c r="BG264" s="5">
        <f t="shared" si="384"/>
        <v>1.9425318239124433E-4</v>
      </c>
      <c r="BH264" s="5">
        <f t="shared" si="385"/>
        <v>1.923106505673319E-5</v>
      </c>
      <c r="BI264" s="5">
        <f t="shared" si="386"/>
        <v>1.5231003524932689E-6</v>
      </c>
      <c r="BJ264" s="8">
        <f t="shared" si="387"/>
        <v>4.1351402641514406E-2</v>
      </c>
      <c r="BK264" s="8">
        <f t="shared" si="388"/>
        <v>0.12493129345848608</v>
      </c>
      <c r="BL264" s="8">
        <f t="shared" si="389"/>
        <v>0.67558796984721858</v>
      </c>
      <c r="BM264" s="8">
        <f t="shared" si="390"/>
        <v>0.53920587607802162</v>
      </c>
      <c r="BN264" s="8">
        <f t="shared" si="391"/>
        <v>0.44656794905460667</v>
      </c>
    </row>
    <row r="265" spans="1:66" x14ac:dyDescent="0.25">
      <c r="A265" t="s">
        <v>32</v>
      </c>
      <c r="B265" t="s">
        <v>312</v>
      </c>
      <c r="C265" t="s">
        <v>309</v>
      </c>
      <c r="D265" s="11">
        <v>44504</v>
      </c>
      <c r="E265">
        <f>VLOOKUP(A265,home!$A$2:$E$405,3,FALSE)</f>
        <v>1.24691358024691</v>
      </c>
      <c r="F265">
        <f>VLOOKUP(B265,home!$B$2:$E$405,3,FALSE)</f>
        <v>0.68</v>
      </c>
      <c r="G265">
        <f>VLOOKUP(C265,away!$B$2:$E$405,4,FALSE)</f>
        <v>0.93</v>
      </c>
      <c r="H265">
        <f>VLOOKUP(A265,away!$A$2:$E$405,3,FALSE)</f>
        <v>1.1358024691358</v>
      </c>
      <c r="I265">
        <f>VLOOKUP(C265,away!$B$2:$E$405,3,FALSE)</f>
        <v>0.62</v>
      </c>
      <c r="J265">
        <f>VLOOKUP(B265,home!$B$2:$E$405,4,FALSE)</f>
        <v>0.95</v>
      </c>
      <c r="K265" s="3">
        <f t="shared" si="336"/>
        <v>0.788548148148146</v>
      </c>
      <c r="L265" s="3">
        <f t="shared" si="337"/>
        <v>0.66898765432098617</v>
      </c>
      <c r="M265" s="5">
        <f t="shared" si="338"/>
        <v>0.23280925646467246</v>
      </c>
      <c r="N265" s="5">
        <f t="shared" si="339"/>
        <v>0.18358130805696424</v>
      </c>
      <c r="O265" s="5">
        <f t="shared" si="340"/>
        <v>0.1557465183865141</v>
      </c>
      <c r="P265" s="5">
        <f t="shared" si="341"/>
        <v>0.12281362865420685</v>
      </c>
      <c r="Q265" s="5">
        <f t="shared" si="342"/>
        <v>7.2381350251466733E-2</v>
      </c>
      <c r="R265" s="5">
        <f t="shared" si="343"/>
        <v>5.2096249002027202E-2</v>
      </c>
      <c r="S265" s="5">
        <f t="shared" si="344"/>
        <v>1.6196936939127046E-2</v>
      </c>
      <c r="T265" s="5">
        <f t="shared" si="345"/>
        <v>4.842222972131445E-2</v>
      </c>
      <c r="U265" s="5">
        <f t="shared" si="346"/>
        <v>4.1080400676013241E-2</v>
      </c>
      <c r="V265" s="5">
        <f t="shared" si="347"/>
        <v>9.493726174449723E-4</v>
      </c>
      <c r="W265" s="5">
        <f t="shared" si="348"/>
        <v>1.9025393233752144E-2</v>
      </c>
      <c r="X265" s="5">
        <f t="shared" si="349"/>
        <v>1.2727753191982208E-2</v>
      </c>
      <c r="Y265" s="5">
        <f t="shared" si="350"/>
        <v>4.2573548763403099E-3</v>
      </c>
      <c r="Z265" s="5">
        <f t="shared" si="351"/>
        <v>1.1617249139596065E-2</v>
      </c>
      <c r="AA265" s="5">
        <f t="shared" si="352"/>
        <v>9.1607602956041197E-3</v>
      </c>
      <c r="AB265" s="5">
        <f t="shared" si="353"/>
        <v>3.6118502833638456E-3</v>
      </c>
      <c r="AC265" s="5">
        <f t="shared" si="354"/>
        <v>3.1301347792160269E-5</v>
      </c>
      <c r="AD265" s="5">
        <f t="shared" si="355"/>
        <v>3.7506096505663796E-3</v>
      </c>
      <c r="AE265" s="5">
        <f t="shared" si="356"/>
        <v>2.5091115524060559E-3</v>
      </c>
      <c r="AF265" s="5">
        <f t="shared" si="357"/>
        <v>8.3928232593690757E-4</v>
      </c>
      <c r="AG265" s="5">
        <f t="shared" si="358"/>
        <v>1.8715650484719777E-4</v>
      </c>
      <c r="AH265" s="5">
        <f t="shared" si="359"/>
        <v>1.9429490628902163E-3</v>
      </c>
      <c r="AI265" s="5">
        <f t="shared" si="360"/>
        <v>1.5321088854882555E-3</v>
      </c>
      <c r="AJ265" s="5">
        <f t="shared" si="361"/>
        <v>6.0407081220654189E-4</v>
      </c>
      <c r="AK265" s="5">
        <f t="shared" si="362"/>
        <v>1.5877964010527169E-4</v>
      </c>
      <c r="AL265" s="5">
        <f t="shared" si="363"/>
        <v>6.6049471786460398E-7</v>
      </c>
      <c r="AM265" s="5">
        <f t="shared" si="364"/>
        <v>5.9150725887613701E-4</v>
      </c>
      <c r="AN265" s="5">
        <f t="shared" si="365"/>
        <v>3.9571105362938319E-4</v>
      </c>
      <c r="AO265" s="5">
        <f t="shared" si="366"/>
        <v>1.3236290477820349E-4</v>
      </c>
      <c r="AP265" s="5">
        <f t="shared" si="367"/>
        <v>2.9516383062227476E-5</v>
      </c>
      <c r="AQ265" s="5">
        <f t="shared" si="368"/>
        <v>4.9365239672098104E-6</v>
      </c>
      <c r="AR265" s="5">
        <f t="shared" si="369"/>
        <v>2.5996178720961679E-4</v>
      </c>
      <c r="AS265" s="5">
        <f t="shared" si="370"/>
        <v>2.049923858934257E-4</v>
      </c>
      <c r="AT265" s="5">
        <f t="shared" si="371"/>
        <v>8.0823183140365485E-5</v>
      </c>
      <c r="AU265" s="5">
        <f t="shared" si="372"/>
        <v>2.124432379759122E-5</v>
      </c>
      <c r="AV265" s="5">
        <f t="shared" si="373"/>
        <v>4.1880430473125352E-6</v>
      </c>
      <c r="AW265" s="5">
        <f t="shared" si="374"/>
        <v>9.6786139481860131E-9</v>
      </c>
      <c r="AX265" s="5">
        <f t="shared" si="375"/>
        <v>7.7738658933827268E-5</v>
      </c>
      <c r="AY265" s="5">
        <f t="shared" si="376"/>
        <v>5.2006203090200273E-5</v>
      </c>
      <c r="AZ265" s="5">
        <f t="shared" si="377"/>
        <v>1.7395753907726949E-5</v>
      </c>
      <c r="BA265" s="5">
        <f t="shared" si="378"/>
        <v>3.8791815339584609E-6</v>
      </c>
      <c r="BB265" s="5">
        <f t="shared" si="379"/>
        <v>6.4878113877203878E-7</v>
      </c>
      <c r="BC265" s="5">
        <f t="shared" si="380"/>
        <v>8.6805314438960891E-8</v>
      </c>
      <c r="BD265" s="5">
        <f t="shared" si="381"/>
        <v>2.8985204373075485E-5</v>
      </c>
      <c r="BE265" s="5">
        <f t="shared" si="382"/>
        <v>2.2856229232084215E-5</v>
      </c>
      <c r="BF265" s="5">
        <f t="shared" si="383"/>
        <v>9.0116186173047636E-6</v>
      </c>
      <c r="BG265" s="5">
        <f t="shared" si="384"/>
        <v>2.3686983908310094E-6</v>
      </c>
      <c r="BH265" s="5">
        <f t="shared" si="385"/>
        <v>4.6695818240282136E-7</v>
      </c>
      <c r="BI265" s="5">
        <f t="shared" si="386"/>
        <v>7.3643801999273832E-8</v>
      </c>
      <c r="BJ265" s="8">
        <f t="shared" si="387"/>
        <v>0.34898733887380867</v>
      </c>
      <c r="BK265" s="8">
        <f t="shared" si="388"/>
        <v>0.37285316272105157</v>
      </c>
      <c r="BL265" s="8">
        <f t="shared" si="389"/>
        <v>0.26656865911989874</v>
      </c>
      <c r="BM265" s="8">
        <f t="shared" si="390"/>
        <v>0.1805461025140272</v>
      </c>
      <c r="BN265" s="8">
        <f t="shared" si="391"/>
        <v>0.81942831081585166</v>
      </c>
    </row>
    <row r="266" spans="1:66" x14ac:dyDescent="0.25">
      <c r="A266" t="s">
        <v>32</v>
      </c>
      <c r="B266" t="s">
        <v>310</v>
      </c>
      <c r="C266" t="s">
        <v>308</v>
      </c>
      <c r="D266" s="11">
        <v>44504</v>
      </c>
      <c r="E266">
        <f>VLOOKUP(A266,home!$A$2:$E$405,3,FALSE)</f>
        <v>1.24691358024691</v>
      </c>
      <c r="F266">
        <f>VLOOKUP(B266,home!$B$2:$E$405,3,FALSE)</f>
        <v>1.1100000000000001</v>
      </c>
      <c r="G266">
        <f>VLOOKUP(C266,away!$B$2:$E$405,4,FALSE)</f>
        <v>1.23</v>
      </c>
      <c r="H266">
        <f>VLOOKUP(A266,away!$A$2:$E$405,3,FALSE)</f>
        <v>1.1358024691358</v>
      </c>
      <c r="I266">
        <f>VLOOKUP(C266,away!$B$2:$E$405,3,FALSE)</f>
        <v>0.49</v>
      </c>
      <c r="J266">
        <f>VLOOKUP(B266,home!$B$2:$E$405,4,FALSE)</f>
        <v>0.88</v>
      </c>
      <c r="K266" s="3">
        <f t="shared" si="336"/>
        <v>1.7024111111111064</v>
      </c>
      <c r="L266" s="3">
        <f t="shared" si="337"/>
        <v>0.48975802469135693</v>
      </c>
      <c r="M266" s="5">
        <f t="shared" si="338"/>
        <v>0.11167424909329061</v>
      </c>
      <c r="N266" s="5">
        <f t="shared" si="339"/>
        <v>0.19011548248140733</v>
      </c>
      <c r="O266" s="5">
        <f t="shared" si="340"/>
        <v>5.4693359644820562E-2</v>
      </c>
      <c r="P266" s="5">
        <f t="shared" si="341"/>
        <v>9.3110583163338312E-2</v>
      </c>
      <c r="Q266" s="5">
        <f t="shared" si="342"/>
        <v>0.16182735488529842</v>
      </c>
      <c r="R266" s="5">
        <f t="shared" si="343"/>
        <v>1.3393255891690646E-2</v>
      </c>
      <c r="S266" s="5">
        <f t="shared" si="344"/>
        <v>1.9408191161810584E-2</v>
      </c>
      <c r="T266" s="5">
        <f t="shared" si="345"/>
        <v>7.9256245669650963E-2</v>
      </c>
      <c r="U266" s="5">
        <f t="shared" si="346"/>
        <v>2.2800827643968444E-2</v>
      </c>
      <c r="V266" s="5">
        <f t="shared" si="347"/>
        <v>1.7979953221028181E-3</v>
      </c>
      <c r="W266" s="5">
        <f t="shared" si="348"/>
        <v>9.1832229012817415E-2</v>
      </c>
      <c r="X266" s="5">
        <f t="shared" si="349"/>
        <v>4.4975571084321771E-2</v>
      </c>
      <c r="Y266" s="5">
        <f t="shared" si="350"/>
        <v>1.1013573426811571E-2</v>
      </c>
      <c r="Z266" s="5">
        <f t="shared" si="351"/>
        <v>2.1864848499000967E-3</v>
      </c>
      <c r="AA266" s="5">
        <f t="shared" si="352"/>
        <v>3.7222961027460239E-3</v>
      </c>
      <c r="AB266" s="5">
        <f t="shared" si="353"/>
        <v>3.1684391220802013E-3</v>
      </c>
      <c r="AC266" s="5">
        <f t="shared" si="354"/>
        <v>9.3694604130544894E-5</v>
      </c>
      <c r="AD266" s="5">
        <f t="shared" si="355"/>
        <v>3.9084051757380001E-2</v>
      </c>
      <c r="AE266" s="5">
        <f t="shared" si="356"/>
        <v>1.9141727985629183E-2</v>
      </c>
      <c r="AF266" s="5">
        <f t="shared" si="357"/>
        <v>4.6874074437105078E-3</v>
      </c>
      <c r="AG266" s="5">
        <f t="shared" si="358"/>
        <v>7.6523180351840709E-4</v>
      </c>
      <c r="AH266" s="5">
        <f t="shared" si="359"/>
        <v>2.677121252761623E-4</v>
      </c>
      <c r="AI266" s="5">
        <f t="shared" si="360"/>
        <v>4.5575609664930719E-4</v>
      </c>
      <c r="AJ266" s="5">
        <f t="shared" si="361"/>
        <v>3.8794212144620407E-4</v>
      </c>
      <c r="AK266" s="5">
        <f t="shared" si="362"/>
        <v>2.2014565933934401E-4</v>
      </c>
      <c r="AL266" s="5">
        <f t="shared" si="363"/>
        <v>3.1247881407522456E-6</v>
      </c>
      <c r="AM266" s="5">
        <f t="shared" si="364"/>
        <v>1.3307424795801057E-2</v>
      </c>
      <c r="AN266" s="5">
        <f t="shared" si="365"/>
        <v>6.517418081720309E-3</v>
      </c>
      <c r="AO266" s="5">
        <f t="shared" si="366"/>
        <v>1.5959789028955355E-3</v>
      </c>
      <c r="AP266" s="5">
        <f t="shared" si="367"/>
        <v>2.6054782497706553E-4</v>
      </c>
      <c r="AQ266" s="5">
        <f t="shared" si="368"/>
        <v>3.1901347024599247E-5</v>
      </c>
      <c r="AR266" s="5">
        <f t="shared" si="369"/>
        <v>2.6222832332235677E-5</v>
      </c>
      <c r="AS266" s="5">
        <f t="shared" si="370"/>
        <v>4.4642041127201583E-5</v>
      </c>
      <c r="AT266" s="5">
        <f t="shared" si="371"/>
        <v>3.7999553418813495E-5</v>
      </c>
      <c r="AU266" s="5">
        <f t="shared" si="372"/>
        <v>2.1563620652482709E-5</v>
      </c>
      <c r="AV266" s="5">
        <f t="shared" si="373"/>
        <v>9.1775368486428671E-6</v>
      </c>
      <c r="AW266" s="5">
        <f t="shared" si="374"/>
        <v>7.237091819625764E-8</v>
      </c>
      <c r="AX266" s="5">
        <f t="shared" si="375"/>
        <v>3.7757846387745297E-3</v>
      </c>
      <c r="AY266" s="5">
        <f t="shared" si="376"/>
        <v>1.8492208263461822E-3</v>
      </c>
      <c r="AZ266" s="5">
        <f t="shared" si="377"/>
        <v>4.5283536956471245E-4</v>
      </c>
      <c r="BA266" s="5">
        <f t="shared" si="378"/>
        <v>7.392658536946473E-5</v>
      </c>
      <c r="BB266" s="5">
        <f t="shared" si="379"/>
        <v>9.0515346056815029E-6</v>
      </c>
      <c r="BC266" s="5">
        <f t="shared" si="380"/>
        <v>8.8661234178080693E-7</v>
      </c>
      <c r="BD266" s="5">
        <f t="shared" si="381"/>
        <v>2.1404737608080637E-6</v>
      </c>
      <c r="BE266" s="5">
        <f t="shared" si="382"/>
        <v>3.6439663134414239E-6</v>
      </c>
      <c r="BF266" s="5">
        <f t="shared" si="383"/>
        <v>3.1017643702586299E-6</v>
      </c>
      <c r="BG266" s="5">
        <f t="shared" si="384"/>
        <v>1.7601593759922784E-6</v>
      </c>
      <c r="BH266" s="5">
        <f t="shared" si="385"/>
        <v>7.4912871975391125E-7</v>
      </c>
      <c r="BI266" s="5">
        <f t="shared" si="386"/>
        <v>2.550650112322994E-7</v>
      </c>
      <c r="BJ266" s="8">
        <f t="shared" si="387"/>
        <v>0.67057385206996656</v>
      </c>
      <c r="BK266" s="8">
        <f t="shared" si="388"/>
        <v>0.22793705895915978</v>
      </c>
      <c r="BL266" s="8">
        <f t="shared" si="389"/>
        <v>9.9260990549947734E-2</v>
      </c>
      <c r="BM266" s="8">
        <f t="shared" si="390"/>
        <v>0.37329495281370023</v>
      </c>
      <c r="BN266" s="8">
        <f t="shared" si="391"/>
        <v>0.62481428515984583</v>
      </c>
    </row>
    <row r="267" spans="1:66" x14ac:dyDescent="0.25">
      <c r="A267" t="s">
        <v>32</v>
      </c>
      <c r="B267" t="s">
        <v>208</v>
      </c>
      <c r="C267" t="s">
        <v>331</v>
      </c>
      <c r="D267" s="11">
        <v>44504</v>
      </c>
      <c r="E267">
        <f>VLOOKUP(A267,home!$A$2:$E$405,3,FALSE)</f>
        <v>1.24691358024691</v>
      </c>
      <c r="F267">
        <f>VLOOKUP(B267,home!$B$2:$E$405,3,FALSE)</f>
        <v>1.36</v>
      </c>
      <c r="G267">
        <f>VLOOKUP(C267,away!$B$2:$E$405,4,FALSE)</f>
        <v>0.56000000000000005</v>
      </c>
      <c r="H267">
        <f>VLOOKUP(A267,away!$A$2:$E$405,3,FALSE)</f>
        <v>1.1358024691358</v>
      </c>
      <c r="I267">
        <f>VLOOKUP(C267,away!$B$2:$E$405,3,FALSE)</f>
        <v>0.31</v>
      </c>
      <c r="J267">
        <f>VLOOKUP(B267,home!$B$2:$E$405,4,FALSE)</f>
        <v>0.74</v>
      </c>
      <c r="K267" s="3">
        <f t="shared" si="336"/>
        <v>0.94964938271604682</v>
      </c>
      <c r="L267" s="3">
        <f t="shared" si="337"/>
        <v>0.2605530864197525</v>
      </c>
      <c r="M267" s="5">
        <f t="shared" si="338"/>
        <v>0.29813690979612351</v>
      </c>
      <c r="N267" s="5">
        <f t="shared" si="339"/>
        <v>0.28312553235275845</v>
      </c>
      <c r="O267" s="5">
        <f t="shared" si="340"/>
        <v>7.7680492023027334E-2</v>
      </c>
      <c r="P267" s="5">
        <f t="shared" si="341"/>
        <v>7.3769231298746712E-2</v>
      </c>
      <c r="Q267" s="5">
        <f t="shared" si="342"/>
        <v>0.13443499351497459</v>
      </c>
      <c r="R267" s="5">
        <f t="shared" si="343"/>
        <v>1.0119945975602368E-2</v>
      </c>
      <c r="S267" s="5">
        <f t="shared" si="344"/>
        <v>4.5632554269524634E-3</v>
      </c>
      <c r="T267" s="5">
        <f t="shared" si="345"/>
        <v>3.5027452483146045E-2</v>
      </c>
      <c r="U267" s="5">
        <f t="shared" si="346"/>
        <v>9.6104004488505312E-3</v>
      </c>
      <c r="V267" s="5">
        <f t="shared" si="347"/>
        <v>1.2545609975568884E-4</v>
      </c>
      <c r="W267" s="5">
        <f t="shared" si="348"/>
        <v>4.2555369535643796E-2</v>
      </c>
      <c r="X267" s="5">
        <f t="shared" si="349"/>
        <v>1.1087932876245103E-2</v>
      </c>
      <c r="Y267" s="5">
        <f t="shared" si="350"/>
        <v>1.4444975664603525E-3</v>
      </c>
      <c r="Z267" s="5">
        <f t="shared" si="351"/>
        <v>8.7892771944811713E-4</v>
      </c>
      <c r="AA267" s="5">
        <f t="shared" si="352"/>
        <v>8.346731662259272E-4</v>
      </c>
      <c r="AB267" s="5">
        <f t="shared" si="353"/>
        <v>3.9632342853805006E-4</v>
      </c>
      <c r="AC267" s="5">
        <f t="shared" si="354"/>
        <v>1.9401321457993923E-6</v>
      </c>
      <c r="AD267" s="5">
        <f t="shared" si="355"/>
        <v>1.0103170102694348E-2</v>
      </c>
      <c r="AE267" s="5">
        <f t="shared" si="356"/>
        <v>2.6324121528807803E-3</v>
      </c>
      <c r="AF267" s="5">
        <f t="shared" si="357"/>
        <v>3.4294155558097633E-4</v>
      </c>
      <c r="AG267" s="5">
        <f t="shared" si="358"/>
        <v>2.9784826922738175E-5</v>
      </c>
      <c r="AH267" s="5">
        <f t="shared" si="359"/>
        <v>5.7251832510520304E-5</v>
      </c>
      <c r="AI267" s="5">
        <f t="shared" si="360"/>
        <v>5.4369167402978104E-5</v>
      </c>
      <c r="AJ267" s="5">
        <f t="shared" si="361"/>
        <v>2.5815823131511786E-5</v>
      </c>
      <c r="AK267" s="5">
        <f t="shared" si="362"/>
        <v>8.1719935003822706E-6</v>
      </c>
      <c r="AL267" s="5">
        <f t="shared" si="363"/>
        <v>1.9202192323182136E-8</v>
      </c>
      <c r="AM267" s="5">
        <f t="shared" si="364"/>
        <v>1.918893850299782E-3</v>
      </c>
      <c r="AN267" s="5">
        <f t="shared" si="365"/>
        <v>4.999737152074908E-4</v>
      </c>
      <c r="AO267" s="5">
        <f t="shared" si="366"/>
        <v>6.5134847313031035E-5</v>
      </c>
      <c r="AP267" s="5">
        <f t="shared" si="367"/>
        <v>5.6570285002965215E-6</v>
      </c>
      <c r="AQ267" s="5">
        <f t="shared" si="368"/>
        <v>3.6848905892919055E-7</v>
      </c>
      <c r="AR267" s="5">
        <f t="shared" si="369"/>
        <v>2.9834283327605589E-6</v>
      </c>
      <c r="AS267" s="5">
        <f t="shared" si="370"/>
        <v>2.8332108745836295E-6</v>
      </c>
      <c r="AT267" s="5">
        <f t="shared" si="371"/>
        <v>1.3452784790763675E-6</v>
      </c>
      <c r="AU267" s="5">
        <f t="shared" si="372"/>
        <v>4.2584762574535154E-7</v>
      </c>
      <c r="AV267" s="5">
        <f t="shared" si="373"/>
        <v>1.0110148373004179E-7</v>
      </c>
      <c r="AW267" s="5">
        <f t="shared" si="374"/>
        <v>1.3197990963843073E-10</v>
      </c>
      <c r="AX267" s="5">
        <f t="shared" si="375"/>
        <v>3.0371272673913418E-4</v>
      </c>
      <c r="AY267" s="5">
        <f t="shared" si="376"/>
        <v>7.9133288336840314E-5</v>
      </c>
      <c r="AZ267" s="5">
        <f t="shared" si="377"/>
        <v>1.0309211257353974E-5</v>
      </c>
      <c r="BA267" s="5">
        <f t="shared" si="378"/>
        <v>8.9536560388561211E-7</v>
      </c>
      <c r="BB267" s="5">
        <f t="shared" si="379"/>
        <v>5.8322567891620434E-8</v>
      </c>
      <c r="BC267" s="5">
        <f t="shared" si="380"/>
        <v>3.0392250144174526E-9</v>
      </c>
      <c r="BD267" s="5">
        <f t="shared" si="381"/>
        <v>1.2955691003548337E-7</v>
      </c>
      <c r="BE267" s="5">
        <f t="shared" si="382"/>
        <v>1.230336396417952E-7</v>
      </c>
      <c r="BF267" s="5">
        <f t="shared" si="383"/>
        <v>5.8419409969569673E-8</v>
      </c>
      <c r="BG267" s="5">
        <f t="shared" si="384"/>
        <v>1.8492652205412505E-8</v>
      </c>
      <c r="BH267" s="5">
        <f t="shared" si="385"/>
        <v>4.3903839379131317E-9</v>
      </c>
      <c r="BI267" s="5">
        <f t="shared" si="386"/>
        <v>8.3386507930513069E-10</v>
      </c>
      <c r="BJ267" s="8">
        <f t="shared" si="387"/>
        <v>0.5236682268514169</v>
      </c>
      <c r="BK267" s="8">
        <f t="shared" si="388"/>
        <v>0.3766759452442533</v>
      </c>
      <c r="BL267" s="8">
        <f t="shared" si="389"/>
        <v>9.8795467452446356E-2</v>
      </c>
      <c r="BM267" s="8">
        <f t="shared" si="390"/>
        <v>0.12267232914997472</v>
      </c>
      <c r="BN267" s="8">
        <f t="shared" si="391"/>
        <v>0.87726710496123284</v>
      </c>
    </row>
    <row r="268" spans="1:66" x14ac:dyDescent="0.25">
      <c r="A268" t="s">
        <v>32</v>
      </c>
      <c r="B268" t="s">
        <v>33</v>
      </c>
      <c r="C268" t="s">
        <v>311</v>
      </c>
      <c r="D268" s="11">
        <v>44504</v>
      </c>
      <c r="E268">
        <f>VLOOKUP(A268,home!$A$2:$E$405,3,FALSE)</f>
        <v>1.24691358024691</v>
      </c>
      <c r="F268">
        <f>VLOOKUP(B268,home!$B$2:$E$405,3,FALSE)</f>
        <v>1.48</v>
      </c>
      <c r="G268">
        <f>VLOOKUP(C268,away!$B$2:$E$405,4,FALSE)</f>
        <v>1.05</v>
      </c>
      <c r="H268">
        <f>VLOOKUP(A268,away!$A$2:$E$405,3,FALSE)</f>
        <v>1.1358024691358</v>
      </c>
      <c r="I268">
        <f>VLOOKUP(C268,away!$B$2:$E$405,3,FALSE)</f>
        <v>0.86</v>
      </c>
      <c r="J268">
        <f>VLOOKUP(B268,home!$B$2:$E$405,4,FALSE)</f>
        <v>0.47</v>
      </c>
      <c r="K268" s="3">
        <f t="shared" si="336"/>
        <v>1.9377037037036984</v>
      </c>
      <c r="L268" s="3">
        <f t="shared" si="337"/>
        <v>0.45909135802469031</v>
      </c>
      <c r="M268" s="5">
        <f t="shared" si="338"/>
        <v>9.1009165138563941E-2</v>
      </c>
      <c r="N268" s="5">
        <f t="shared" si="339"/>
        <v>0.17634879635997683</v>
      </c>
      <c r="O268" s="5">
        <f t="shared" si="340"/>
        <v>4.1781521216156615E-2</v>
      </c>
      <c r="P268" s="5">
        <f t="shared" si="341"/>
        <v>8.0960208406921322E-2</v>
      </c>
      <c r="Q268" s="5">
        <f t="shared" si="342"/>
        <v>0.17085585792520824</v>
      </c>
      <c r="R268" s="5">
        <f t="shared" si="343"/>
        <v>9.5907676577313763E-3</v>
      </c>
      <c r="S268" s="5">
        <f t="shared" si="344"/>
        <v>1.8005206770418801E-2</v>
      </c>
      <c r="T268" s="5">
        <f t="shared" si="345"/>
        <v>7.8438447841357395E-2</v>
      </c>
      <c r="U268" s="5">
        <f t="shared" si="346"/>
        <v>1.8584066011747728E-2</v>
      </c>
      <c r="V268" s="5">
        <f t="shared" si="347"/>
        <v>1.77968070007433E-3</v>
      </c>
      <c r="W268" s="5">
        <f t="shared" si="348"/>
        <v>0.11035600956704965</v>
      </c>
      <c r="X268" s="5">
        <f t="shared" si="349"/>
        <v>5.0663490298322539E-2</v>
      </c>
      <c r="Y268" s="5">
        <f t="shared" si="350"/>
        <v>1.1629585281663806E-2</v>
      </c>
      <c r="Z268" s="5">
        <f t="shared" si="351"/>
        <v>1.4676795161623923E-3</v>
      </c>
      <c r="AA268" s="5">
        <f t="shared" si="352"/>
        <v>2.8439280343179195E-3</v>
      </c>
      <c r="AB268" s="5">
        <f t="shared" si="353"/>
        <v>2.7553449425823063E-3</v>
      </c>
      <c r="AC268" s="5">
        <f t="shared" si="354"/>
        <v>9.8948358769981187E-5</v>
      </c>
      <c r="AD268" s="5">
        <f t="shared" si="355"/>
        <v>5.3459312116008247E-2</v>
      </c>
      <c r="AE268" s="5">
        <f t="shared" si="356"/>
        <v>2.4542708198404005E-2</v>
      </c>
      <c r="AF268" s="5">
        <f t="shared" si="357"/>
        <v>5.6336726182044973E-3</v>
      </c>
      <c r="AG268" s="5">
        <f t="shared" si="358"/>
        <v>8.6212347098600542E-4</v>
      </c>
      <c r="AH268" s="5">
        <f t="shared" si="359"/>
        <v>1.6844974555500322E-4</v>
      </c>
      <c r="AI268" s="5">
        <f t="shared" si="360"/>
        <v>3.2640569584987527E-4</v>
      </c>
      <c r="AJ268" s="5">
        <f t="shared" si="361"/>
        <v>3.162387628791432E-4</v>
      </c>
      <c r="AK268" s="5">
        <f t="shared" si="362"/>
        <v>2.0425900736186384E-4</v>
      </c>
      <c r="AL268" s="5">
        <f t="shared" si="363"/>
        <v>3.5209112116757537E-6</v>
      </c>
      <c r="AM268" s="5">
        <f t="shared" si="364"/>
        <v>2.0717661416928226E-2</v>
      </c>
      <c r="AN268" s="5">
        <f t="shared" si="365"/>
        <v>9.5112993149933101E-3</v>
      </c>
      <c r="AO268" s="5">
        <f t="shared" si="366"/>
        <v>2.1832776595497923E-3</v>
      </c>
      <c r="AP268" s="5">
        <f t="shared" si="367"/>
        <v>3.3410796855589401E-4</v>
      </c>
      <c r="AQ268" s="5">
        <f t="shared" si="368"/>
        <v>3.8346520252798959E-5</v>
      </c>
      <c r="AR268" s="5">
        <f t="shared" si="369"/>
        <v>1.5466764489151997E-5</v>
      </c>
      <c r="AS268" s="5">
        <f t="shared" si="370"/>
        <v>2.9970006834942659E-5</v>
      </c>
      <c r="AT268" s="5">
        <f t="shared" si="371"/>
        <v>2.9036496622046781E-5</v>
      </c>
      <c r="AU268" s="5">
        <f t="shared" si="372"/>
        <v>1.875470901570666E-5</v>
      </c>
      <c r="AV268" s="5">
        <f t="shared" si="373"/>
        <v>9.0852672804049893E-6</v>
      </c>
      <c r="AW268" s="5">
        <f t="shared" si="374"/>
        <v>8.7003967935394447E-8</v>
      </c>
      <c r="AX268" s="5">
        <f t="shared" si="375"/>
        <v>6.6907815432768374E-3</v>
      </c>
      <c r="AY268" s="5">
        <f t="shared" si="376"/>
        <v>3.0716799849494964E-3</v>
      </c>
      <c r="AZ268" s="5">
        <f t="shared" si="377"/>
        <v>7.0509086785386225E-4</v>
      </c>
      <c r="BA268" s="5">
        <f t="shared" si="378"/>
        <v>1.079003746846124E-4</v>
      </c>
      <c r="BB268" s="5">
        <f t="shared" si="379"/>
        <v>1.2384032386332901E-5</v>
      </c>
      <c r="BC268" s="5">
        <f t="shared" si="380"/>
        <v>1.1370804492126637E-6</v>
      </c>
      <c r="BD268" s="5">
        <f t="shared" si="381"/>
        <v>1.1834429855954741E-6</v>
      </c>
      <c r="BE268" s="5">
        <f t="shared" si="382"/>
        <v>2.2931618563105126E-6</v>
      </c>
      <c r="BF268" s="5">
        <f t="shared" si="383"/>
        <v>2.221734111082465E-6</v>
      </c>
      <c r="BG268" s="5">
        <f t="shared" si="384"/>
        <v>1.4350208052297789E-6</v>
      </c>
      <c r="BH268" s="5">
        <f t="shared" si="385"/>
        <v>6.951612822964019E-7</v>
      </c>
      <c r="BI268" s="5">
        <f t="shared" si="386"/>
        <v>2.6940331827542995E-7</v>
      </c>
      <c r="BJ268" s="8">
        <f t="shared" si="387"/>
        <v>0.72616367044106178</v>
      </c>
      <c r="BK268" s="8">
        <f t="shared" si="388"/>
        <v>0.19492841027090954</v>
      </c>
      <c r="BL268" s="8">
        <f t="shared" si="389"/>
        <v>7.6681392242782878E-2</v>
      </c>
      <c r="BM268" s="8">
        <f t="shared" si="390"/>
        <v>0.4256232427853765</v>
      </c>
      <c r="BN268" s="8">
        <f t="shared" si="391"/>
        <v>0.57054631670455835</v>
      </c>
    </row>
    <row r="269" spans="1:66" x14ac:dyDescent="0.25">
      <c r="A269" t="s">
        <v>213</v>
      </c>
      <c r="B269" t="s">
        <v>315</v>
      </c>
      <c r="C269" t="s">
        <v>218</v>
      </c>
      <c r="D269" s="11">
        <v>44504</v>
      </c>
      <c r="E269">
        <f>VLOOKUP(A269,home!$A$2:$E$405,3,FALSE)</f>
        <v>1.2598039215686301</v>
      </c>
      <c r="F269">
        <f>VLOOKUP(B269,home!$B$2:$E$405,3,FALSE)</f>
        <v>2.29</v>
      </c>
      <c r="G269">
        <f>VLOOKUP(C269,away!$B$2:$E$405,4,FALSE)</f>
        <v>0.62</v>
      </c>
      <c r="H269">
        <f>VLOOKUP(A269,away!$A$2:$E$405,3,FALSE)</f>
        <v>1.1470588235294099</v>
      </c>
      <c r="I269">
        <f>VLOOKUP(C269,away!$B$2:$E$405,3,FALSE)</f>
        <v>1.1499999999999999</v>
      </c>
      <c r="J269">
        <f>VLOOKUP(B269,home!$B$2:$E$405,4,FALSE)</f>
        <v>0.15</v>
      </c>
      <c r="K269" s="3">
        <f t="shared" si="336"/>
        <v>1.788669607843141</v>
      </c>
      <c r="L269" s="3">
        <f t="shared" si="337"/>
        <v>0.19786764705882318</v>
      </c>
      <c r="M269" s="5">
        <f t="shared" si="338"/>
        <v>0.13716958733700144</v>
      </c>
      <c r="N269" s="5">
        <f t="shared" si="339"/>
        <v>0.24535107199007983</v>
      </c>
      <c r="O269" s="5">
        <f t="shared" si="340"/>
        <v>2.7141423494402222E-2</v>
      </c>
      <c r="P269" s="5">
        <f t="shared" si="341"/>
        <v>4.8547039318037027E-2</v>
      </c>
      <c r="Q269" s="5">
        <f t="shared" si="342"/>
        <v>0.21942600286019526</v>
      </c>
      <c r="R269" s="5">
        <f t="shared" si="343"/>
        <v>2.6852048023322151E-3</v>
      </c>
      <c r="S269" s="5">
        <f t="shared" si="344"/>
        <v>4.295440177925075E-3</v>
      </c>
      <c r="T269" s="5">
        <f t="shared" si="345"/>
        <v>4.3417306889469438E-2</v>
      </c>
      <c r="U269" s="5">
        <f t="shared" si="346"/>
        <v>4.8029442207660816E-3</v>
      </c>
      <c r="V269" s="5">
        <f t="shared" si="347"/>
        <v>1.6891572546105208E-4</v>
      </c>
      <c r="W269" s="5">
        <f t="shared" si="348"/>
        <v>0.13082687416217784</v>
      </c>
      <c r="X269" s="5">
        <f t="shared" si="349"/>
        <v>2.5886405762530873E-2</v>
      </c>
      <c r="Y269" s="5">
        <f t="shared" si="350"/>
        <v>2.5610410995209726E-3</v>
      </c>
      <c r="Z269" s="5">
        <f t="shared" si="351"/>
        <v>1.771050520361759E-4</v>
      </c>
      <c r="AA269" s="5">
        <f t="shared" si="352"/>
        <v>3.1678242397258582E-4</v>
      </c>
      <c r="AB269" s="5">
        <f t="shared" si="353"/>
        <v>2.8330954702932243E-4</v>
      </c>
      <c r="AC269" s="5">
        <f t="shared" si="354"/>
        <v>3.7364142284532146E-6</v>
      </c>
      <c r="AD269" s="5">
        <f t="shared" si="355"/>
        <v>5.8501513425751668E-2</v>
      </c>
      <c r="AE269" s="5">
        <f t="shared" si="356"/>
        <v>1.1575556810933635E-2</v>
      </c>
      <c r="AF269" s="5">
        <f t="shared" si="357"/>
        <v>1.1452140947875867E-3</v>
      </c>
      <c r="AG269" s="5">
        <f t="shared" si="358"/>
        <v>7.5533606104739948E-5</v>
      </c>
      <c r="AH269" s="5">
        <f t="shared" si="359"/>
        <v>8.7608399821571428E-6</v>
      </c>
      <c r="AI269" s="5">
        <f t="shared" si="360"/>
        <v>1.5670248215261524E-5</v>
      </c>
      <c r="AJ269" s="5">
        <f t="shared" si="361"/>
        <v>1.4014448364998261E-5</v>
      </c>
      <c r="AK269" s="5">
        <f t="shared" si="362"/>
        <v>8.355739287053132E-6</v>
      </c>
      <c r="AL269" s="5">
        <f t="shared" si="363"/>
        <v>5.2895646033123434E-8</v>
      </c>
      <c r="AM269" s="5">
        <f t="shared" si="364"/>
        <v>2.0927975815493872E-2</v>
      </c>
      <c r="AN269" s="5">
        <f t="shared" si="365"/>
        <v>4.1409693323157283E-3</v>
      </c>
      <c r="AO269" s="5">
        <f t="shared" si="366"/>
        <v>4.0968192916402964E-4</v>
      </c>
      <c r="AP269" s="5">
        <f t="shared" si="367"/>
        <v>2.7020933122068667E-5</v>
      </c>
      <c r="AQ269" s="5">
        <f t="shared" si="368"/>
        <v>1.3366421145493872E-6</v>
      </c>
      <c r="AR269" s="5">
        <f t="shared" si="369"/>
        <v>3.4669735870565918E-7</v>
      </c>
      <c r="AS269" s="5">
        <f t="shared" si="370"/>
        <v>6.2012702863630407E-7</v>
      </c>
      <c r="AT269" s="5">
        <f t="shared" si="371"/>
        <v>5.5460118456191542E-7</v>
      </c>
      <c r="AU269" s="5">
        <f t="shared" si="372"/>
        <v>3.3066609443323433E-7</v>
      </c>
      <c r="AV269" s="5">
        <f t="shared" si="373"/>
        <v>1.4786309836422911E-7</v>
      </c>
      <c r="AW269" s="5">
        <f t="shared" si="374"/>
        <v>5.2002274815360732E-10</v>
      </c>
      <c r="AX269" s="5">
        <f t="shared" si="375"/>
        <v>6.2388723824750312E-3</v>
      </c>
      <c r="AY269" s="5">
        <f t="shared" si="376"/>
        <v>1.2344709986206088E-3</v>
      </c>
      <c r="AZ269" s="5">
        <f t="shared" si="377"/>
        <v>1.2213093592970781E-4</v>
      </c>
      <c r="BA269" s="5">
        <f t="shared" si="378"/>
        <v>8.0552536418343898E-6</v>
      </c>
      <c r="BB269" s="5">
        <f t="shared" si="379"/>
        <v>3.9846852114294679E-7</v>
      </c>
      <c r="BC269" s="5">
        <f t="shared" si="380"/>
        <v>1.5768805741112759E-8</v>
      </c>
      <c r="BD269" s="5">
        <f t="shared" si="381"/>
        <v>1.1433365101432931E-8</v>
      </c>
      <c r="BE269" s="5">
        <f t="shared" si="382"/>
        <v>2.0450512672307493E-8</v>
      </c>
      <c r="BF269" s="5">
        <f t="shared" si="383"/>
        <v>1.828960524088372E-8</v>
      </c>
      <c r="BG269" s="5">
        <f t="shared" si="384"/>
        <v>1.090468701127245E-8</v>
      </c>
      <c r="BH269" s="5">
        <f t="shared" si="385"/>
        <v>4.8762205600262232E-9</v>
      </c>
      <c r="BI269" s="5">
        <f t="shared" si="386"/>
        <v>1.7443895033717512E-9</v>
      </c>
      <c r="BJ269" s="8">
        <f t="shared" si="387"/>
        <v>0.77187744916175627</v>
      </c>
      <c r="BK269" s="8">
        <f t="shared" si="388"/>
        <v>0.19141924286691969</v>
      </c>
      <c r="BL269" s="8">
        <f t="shared" si="389"/>
        <v>3.5278533417896683E-2</v>
      </c>
      <c r="BM269" s="8">
        <f t="shared" si="390"/>
        <v>0.31719753021796282</v>
      </c>
      <c r="BN269" s="8">
        <f t="shared" si="391"/>
        <v>0.68032032980204793</v>
      </c>
    </row>
    <row r="270" spans="1:66" s="10" customFormat="1" x14ac:dyDescent="0.25">
      <c r="A270" t="s">
        <v>340</v>
      </c>
      <c r="B270" t="s">
        <v>431</v>
      </c>
      <c r="C270" t="s">
        <v>405</v>
      </c>
      <c r="D270" s="11">
        <v>44504</v>
      </c>
      <c r="E270">
        <f>VLOOKUP(A270,home!$A$2:$E$405,3,FALSE)</f>
        <v>1.3409090909090899</v>
      </c>
      <c r="F270">
        <f>VLOOKUP(B270,home!$B$2:$E$405,3,FALSE)</f>
        <v>1.04</v>
      </c>
      <c r="G270">
        <f>VLOOKUP(C270,away!$B$2:$E$405,4,FALSE)</f>
        <v>0.85</v>
      </c>
      <c r="H270">
        <f>VLOOKUP(A270,away!$A$2:$E$405,3,FALSE)</f>
        <v>1.13961038961039</v>
      </c>
      <c r="I270">
        <f>VLOOKUP(C270,away!$B$2:$E$405,3,FALSE)</f>
        <v>0.6</v>
      </c>
      <c r="J270">
        <f>VLOOKUP(B270,home!$B$2:$E$405,4,FALSE)</f>
        <v>0.99</v>
      </c>
      <c r="K270" s="3">
        <f t="shared" si="336"/>
        <v>1.1853636363636355</v>
      </c>
      <c r="L270" s="3">
        <f t="shared" si="337"/>
        <v>0.67692857142857155</v>
      </c>
      <c r="M270" s="5">
        <f t="shared" si="338"/>
        <v>0.1553162050081893</v>
      </c>
      <c r="N270" s="5">
        <f t="shared" si="339"/>
        <v>0.18410618155470718</v>
      </c>
      <c r="O270" s="5">
        <f t="shared" si="340"/>
        <v>0.1051379767759007</v>
      </c>
      <c r="P270" s="5">
        <f t="shared" si="341"/>
        <v>0.12462673447099713</v>
      </c>
      <c r="Q270" s="5">
        <f t="shared" si="342"/>
        <v>0.10911638642235569</v>
      </c>
      <c r="R270" s="5">
        <f t="shared" si="343"/>
        <v>3.5585450210900392E-2</v>
      </c>
      <c r="S270" s="5">
        <f t="shared" si="344"/>
        <v>2.5000325857957778E-2</v>
      </c>
      <c r="T270" s="5">
        <f t="shared" si="345"/>
        <v>7.3863999580333198E-2</v>
      </c>
      <c r="U270" s="5">
        <f t="shared" si="346"/>
        <v>4.2181698663629995E-2</v>
      </c>
      <c r="V270" s="5">
        <f t="shared" si="347"/>
        <v>2.2289360328025501E-3</v>
      </c>
      <c r="W270" s="5">
        <f t="shared" si="348"/>
        <v>4.3114198865487723E-2</v>
      </c>
      <c r="X270" s="5">
        <f t="shared" si="349"/>
        <v>2.9185233046301939E-2</v>
      </c>
      <c r="Y270" s="5">
        <f t="shared" si="350"/>
        <v>9.8781590564215541E-3</v>
      </c>
      <c r="Z270" s="5">
        <f t="shared" si="351"/>
        <v>8.0296026583024562E-3</v>
      </c>
      <c r="AA270" s="5">
        <f t="shared" si="352"/>
        <v>9.5179990056005158E-3</v>
      </c>
      <c r="AB270" s="5">
        <f t="shared" si="353"/>
        <v>5.6411449560920474E-3</v>
      </c>
      <c r="AC270" s="5">
        <f t="shared" si="354"/>
        <v>1.1178204935951243E-4</v>
      </c>
      <c r="AD270" s="5">
        <f t="shared" si="355"/>
        <v>1.2776500886524864E-2</v>
      </c>
      <c r="AE270" s="5">
        <f t="shared" si="356"/>
        <v>8.6487784929711528E-3</v>
      </c>
      <c r="AF270" s="5">
        <f t="shared" si="357"/>
        <v>2.9273026349245579E-3</v>
      </c>
      <c r="AG270" s="5">
        <f t="shared" si="358"/>
        <v>6.6052493026619156E-4</v>
      </c>
      <c r="AH270" s="5">
        <f t="shared" si="359"/>
        <v>1.3588668641559352E-3</v>
      </c>
      <c r="AI270" s="5">
        <f t="shared" si="360"/>
        <v>1.6107513674299297E-3</v>
      </c>
      <c r="AJ270" s="5">
        <f t="shared" si="361"/>
        <v>9.5466304908721998E-4</v>
      </c>
      <c r="AK270" s="5">
        <f t="shared" si="362"/>
        <v>3.7720762112267435E-4</v>
      </c>
      <c r="AL270" s="5">
        <f t="shared" si="363"/>
        <v>3.5877857776443381E-6</v>
      </c>
      <c r="AM270" s="5">
        <f t="shared" si="364"/>
        <v>3.0289599101708631E-3</v>
      </c>
      <c r="AN270" s="5">
        <f t="shared" si="365"/>
        <v>2.0503895049063764E-3</v>
      </c>
      <c r="AO270" s="5">
        <f t="shared" si="366"/>
        <v>6.9398361921420466E-4</v>
      </c>
      <c r="AP270" s="5">
        <f t="shared" si="367"/>
        <v>1.5659244664983381E-4</v>
      </c>
      <c r="AQ270" s="5">
        <f t="shared" si="368"/>
        <v>2.6500475301794193E-5</v>
      </c>
      <c r="AR270" s="5">
        <f t="shared" si="369"/>
        <v>1.8397116102294005E-4</v>
      </c>
      <c r="AS270" s="5">
        <f t="shared" si="370"/>
        <v>2.1807272441619216E-4</v>
      </c>
      <c r="AT270" s="5">
        <f t="shared" si="371"/>
        <v>1.2924773880285126E-4</v>
      </c>
      <c r="AU270" s="5">
        <f t="shared" si="372"/>
        <v>5.1068523219708377E-5</v>
      </c>
      <c r="AV270" s="5">
        <f t="shared" si="373"/>
        <v>1.5133692596858568E-5</v>
      </c>
      <c r="AW270" s="5">
        <f t="shared" si="374"/>
        <v>7.9968407643999784E-8</v>
      </c>
      <c r="AX270" s="5">
        <f t="shared" si="375"/>
        <v>5.9840315558663457E-4</v>
      </c>
      <c r="AY270" s="5">
        <f t="shared" si="376"/>
        <v>4.0507619324960971E-4</v>
      </c>
      <c r="AZ270" s="5">
        <f t="shared" si="377"/>
        <v>1.3710382440809113E-4</v>
      </c>
      <c r="BA270" s="5">
        <f t="shared" si="378"/>
        <v>3.0936498664654291E-5</v>
      </c>
      <c r="BB270" s="5">
        <f t="shared" si="379"/>
        <v>5.2354499615165827E-6</v>
      </c>
      <c r="BC270" s="5">
        <f t="shared" si="380"/>
        <v>7.0880513264703828E-7</v>
      </c>
      <c r="BD270" s="5">
        <f t="shared" si="381"/>
        <v>2.0755889202552414E-5</v>
      </c>
      <c r="BE270" s="5">
        <f t="shared" si="382"/>
        <v>2.4603276301098251E-5</v>
      </c>
      <c r="BF270" s="5">
        <f t="shared" si="383"/>
        <v>1.4581914531364539E-5</v>
      </c>
      <c r="BG270" s="5">
        <f t="shared" si="384"/>
        <v>5.7616237446806695E-6</v>
      </c>
      <c r="BH270" s="5">
        <f t="shared" si="385"/>
        <v>1.7074048183384363E-6</v>
      </c>
      <c r="BI270" s="5">
        <f t="shared" si="386"/>
        <v>4.0477911684208805E-7</v>
      </c>
      <c r="BJ270" s="8">
        <f t="shared" si="387"/>
        <v>0.48141115535354018</v>
      </c>
      <c r="BK270" s="8">
        <f t="shared" si="388"/>
        <v>0.30769264739833352</v>
      </c>
      <c r="BL270" s="8">
        <f t="shared" si="389"/>
        <v>0.20303106724169287</v>
      </c>
      <c r="BM270" s="8">
        <f t="shared" si="390"/>
        <v>0.28587054198397666</v>
      </c>
      <c r="BN270" s="8">
        <f t="shared" si="391"/>
        <v>0.71388893444305035</v>
      </c>
    </row>
    <row r="271" spans="1:66" x14ac:dyDescent="0.25">
      <c r="A271" t="s">
        <v>340</v>
      </c>
      <c r="B271" t="s">
        <v>428</v>
      </c>
      <c r="C271" t="s">
        <v>418</v>
      </c>
      <c r="D271" s="11">
        <v>44504</v>
      </c>
      <c r="E271">
        <f>VLOOKUP(A271,home!$A$2:$E$405,3,FALSE)</f>
        <v>1.3409090909090899</v>
      </c>
      <c r="F271">
        <f>VLOOKUP(B271,home!$B$2:$E$405,3,FALSE)</f>
        <v>1.19</v>
      </c>
      <c r="G271">
        <f>VLOOKUP(C271,away!$B$2:$E$405,4,FALSE)</f>
        <v>0.7</v>
      </c>
      <c r="H271">
        <f>VLOOKUP(A271,away!$A$2:$E$405,3,FALSE)</f>
        <v>1.13961038961039</v>
      </c>
      <c r="I271">
        <f>VLOOKUP(C271,away!$B$2:$E$405,3,FALSE)</f>
        <v>1.0900000000000001</v>
      </c>
      <c r="J271">
        <f>VLOOKUP(B271,home!$B$2:$E$405,4,FALSE)</f>
        <v>1.05</v>
      </c>
      <c r="K271" s="3">
        <f t="shared" si="336"/>
        <v>1.1169772727272718</v>
      </c>
      <c r="L271" s="3">
        <f t="shared" si="337"/>
        <v>1.3042840909090914</v>
      </c>
      <c r="M271" s="5">
        <f t="shared" si="338"/>
        <v>8.8809525673749487E-2</v>
      </c>
      <c r="N271" s="5">
        <f t="shared" si="339"/>
        <v>9.9198221779267334E-2</v>
      </c>
      <c r="O271" s="5">
        <f t="shared" si="340"/>
        <v>0.11583285145745398</v>
      </c>
      <c r="P271" s="5">
        <f t="shared" si="341"/>
        <v>0.12938266251317013</v>
      </c>
      <c r="Q271" s="5">
        <f t="shared" si="342"/>
        <v>5.5401079611200547E-2</v>
      </c>
      <c r="R271" s="5">
        <f t="shared" si="343"/>
        <v>7.5539472680296607E-2</v>
      </c>
      <c r="S271" s="5">
        <f t="shared" si="344"/>
        <v>4.7122966911490032E-2</v>
      </c>
      <c r="T271" s="5">
        <f t="shared" si="345"/>
        <v>7.2258746756076922E-2</v>
      </c>
      <c r="U271" s="5">
        <f t="shared" si="346"/>
        <v>8.437587417769396E-2</v>
      </c>
      <c r="V271" s="5">
        <f t="shared" si="347"/>
        <v>7.6279291467075483E-3</v>
      </c>
      <c r="W271" s="5">
        <f t="shared" si="348"/>
        <v>2.0627248936755077E-2</v>
      </c>
      <c r="X271" s="5">
        <f t="shared" si="349"/>
        <v>2.690379262743112E-2</v>
      </c>
      <c r="Y271" s="5">
        <f t="shared" si="350"/>
        <v>1.7545094354537862E-2</v>
      </c>
      <c r="Z271" s="5">
        <f t="shared" si="351"/>
        <v>3.28416441508576E-2</v>
      </c>
      <c r="AA271" s="5">
        <f t="shared" si="352"/>
        <v>3.6683370115504481E-2</v>
      </c>
      <c r="AB271" s="5">
        <f t="shared" si="353"/>
        <v>2.0487245353030654E-2</v>
      </c>
      <c r="AC271" s="5">
        <f t="shared" si="354"/>
        <v>6.9454949720736527E-4</v>
      </c>
      <c r="AD271" s="5">
        <f t="shared" si="355"/>
        <v>5.7600420653108001E-3</v>
      </c>
      <c r="AE271" s="5">
        <f t="shared" si="356"/>
        <v>7.5127312287520233E-3</v>
      </c>
      <c r="AF271" s="5">
        <f t="shared" si="357"/>
        <v>4.8993679104685885E-3</v>
      </c>
      <c r="AG271" s="5">
        <f t="shared" si="358"/>
        <v>2.1300558737115658E-3</v>
      </c>
      <c r="AH271" s="5">
        <f t="shared" si="359"/>
        <v>1.07087084963153E-2</v>
      </c>
      <c r="AI271" s="5">
        <f t="shared" si="360"/>
        <v>1.1961384010645629E-2</v>
      </c>
      <c r="AJ271" s="5">
        <f t="shared" si="361"/>
        <v>6.6802970451272769E-3</v>
      </c>
      <c r="AK271" s="5">
        <f t="shared" si="362"/>
        <v>2.4872466581581051E-3</v>
      </c>
      <c r="AL271" s="5">
        <f t="shared" si="363"/>
        <v>4.0474335388747305E-5</v>
      </c>
      <c r="AM271" s="5">
        <f t="shared" si="364"/>
        <v>1.2867672153810445E-3</v>
      </c>
      <c r="AN271" s="5">
        <f t="shared" si="365"/>
        <v>1.6783100077248886E-3</v>
      </c>
      <c r="AO271" s="5">
        <f t="shared" si="366"/>
        <v>1.0944965213445434E-3</v>
      </c>
      <c r="AP271" s="5">
        <f t="shared" si="367"/>
        <v>4.7584480011501028E-4</v>
      </c>
      <c r="AQ271" s="5">
        <f t="shared" si="368"/>
        <v>1.5515920063295619E-4</v>
      </c>
      <c r="AR271" s="5">
        <f t="shared" si="369"/>
        <v>2.7934396251854121E-3</v>
      </c>
      <c r="AS271" s="5">
        <f t="shared" si="370"/>
        <v>3.1202085740678941E-3</v>
      </c>
      <c r="AT271" s="5">
        <f t="shared" si="371"/>
        <v>1.7426010317013033E-3</v>
      </c>
      <c r="AU271" s="5">
        <f t="shared" si="372"/>
        <v>6.4881524928048369E-4</v>
      </c>
      <c r="AV271" s="5">
        <f t="shared" si="373"/>
        <v>1.8117797191129491E-4</v>
      </c>
      <c r="AW271" s="5">
        <f t="shared" si="374"/>
        <v>1.6379240465977668E-6</v>
      </c>
      <c r="AX271" s="5">
        <f t="shared" si="375"/>
        <v>2.3954828914519703E-4</v>
      </c>
      <c r="AY271" s="5">
        <f t="shared" si="376"/>
        <v>3.1243902253657153E-4</v>
      </c>
      <c r="AZ271" s="5">
        <f t="shared" si="377"/>
        <v>2.0375462323681868E-4</v>
      </c>
      <c r="BA271" s="5">
        <f t="shared" si="378"/>
        <v>8.8584637845652833E-5</v>
      </c>
      <c r="BB271" s="5">
        <f t="shared" si="379"/>
        <v>2.8884883460257109E-5</v>
      </c>
      <c r="BC271" s="5">
        <f t="shared" si="380"/>
        <v>7.5348187929952966E-6</v>
      </c>
      <c r="BD271" s="5">
        <f t="shared" si="381"/>
        <v>6.0723981034073102E-4</v>
      </c>
      <c r="BE271" s="5">
        <f t="shared" si="382"/>
        <v>6.7827306724581554E-4</v>
      </c>
      <c r="BF271" s="5">
        <f t="shared" si="383"/>
        <v>3.7880780040829628E-4</v>
      </c>
      <c r="BG271" s="5">
        <f t="shared" si="384"/>
        <v>1.4103990126262511E-4</v>
      </c>
      <c r="BH271" s="5">
        <f t="shared" si="385"/>
        <v>3.938459106451267E-5</v>
      </c>
      <c r="BI271" s="5">
        <f t="shared" si="386"/>
        <v>8.7983386229436513E-6</v>
      </c>
      <c r="BJ271" s="8">
        <f t="shared" si="387"/>
        <v>0.3178077051637278</v>
      </c>
      <c r="BK271" s="8">
        <f t="shared" si="388"/>
        <v>0.27399054710024989</v>
      </c>
      <c r="BL271" s="8">
        <f t="shared" si="389"/>
        <v>0.37509623595531727</v>
      </c>
      <c r="BM271" s="8">
        <f t="shared" si="390"/>
        <v>0.43526151755652454</v>
      </c>
      <c r="BN271" s="8">
        <f t="shared" si="391"/>
        <v>0.56416381371513802</v>
      </c>
    </row>
    <row r="272" spans="1:66" s="10" customFormat="1" x14ac:dyDescent="0.25">
      <c r="A272" t="s">
        <v>340</v>
      </c>
      <c r="B272" t="s">
        <v>429</v>
      </c>
      <c r="C272" t="s">
        <v>387</v>
      </c>
      <c r="D272" s="11">
        <v>44504</v>
      </c>
      <c r="E272">
        <f>VLOOKUP(A272,home!$A$2:$E$405,3,FALSE)</f>
        <v>1.3409090909090899</v>
      </c>
      <c r="F272">
        <f>VLOOKUP(B272,home!$B$2:$E$405,3,FALSE)</f>
        <v>0.8</v>
      </c>
      <c r="G272">
        <f>VLOOKUP(C272,away!$B$2:$E$405,4,FALSE)</f>
        <v>1.54</v>
      </c>
      <c r="H272">
        <f>VLOOKUP(A272,away!$A$2:$E$405,3,FALSE)</f>
        <v>1.13961038961039</v>
      </c>
      <c r="I272">
        <f>VLOOKUP(C272,away!$B$2:$E$405,3,FALSE)</f>
        <v>0.8</v>
      </c>
      <c r="J272">
        <f>VLOOKUP(B272,home!$B$2:$E$405,4,FALSE)</f>
        <v>1.4</v>
      </c>
      <c r="K272" s="3">
        <f t="shared" si="336"/>
        <v>1.651999999999999</v>
      </c>
      <c r="L272" s="3">
        <f t="shared" si="337"/>
        <v>1.2763636363636368</v>
      </c>
      <c r="M272" s="5">
        <f t="shared" si="338"/>
        <v>5.3484486645967493E-2</v>
      </c>
      <c r="N272" s="5">
        <f t="shared" si="339"/>
        <v>8.8356371939138242E-2</v>
      </c>
      <c r="O272" s="5">
        <f t="shared" si="340"/>
        <v>6.8265653864489434E-2</v>
      </c>
      <c r="P272" s="5">
        <f t="shared" si="341"/>
        <v>0.11277486018413647</v>
      </c>
      <c r="Q272" s="5">
        <f t="shared" si="342"/>
        <v>7.2982363221728158E-2</v>
      </c>
      <c r="R272" s="5">
        <f t="shared" si="343"/>
        <v>4.3565899102610564E-2</v>
      </c>
      <c r="S272" s="5">
        <f t="shared" si="344"/>
        <v>5.944793475226539E-2</v>
      </c>
      <c r="T272" s="5">
        <f t="shared" si="345"/>
        <v>9.3152034512096693E-2</v>
      </c>
      <c r="U272" s="5">
        <f t="shared" si="346"/>
        <v>7.1970865317512595E-2</v>
      </c>
      <c r="V272" s="5">
        <f t="shared" si="347"/>
        <v>1.3927678328068925E-2</v>
      </c>
      <c r="W272" s="5">
        <f t="shared" si="348"/>
        <v>4.0188954680764957E-2</v>
      </c>
      <c r="X272" s="5">
        <f t="shared" si="349"/>
        <v>5.1295720337994559E-2</v>
      </c>
      <c r="Y272" s="5">
        <f t="shared" si="350"/>
        <v>3.2735996070247464E-2</v>
      </c>
      <c r="Z272" s="5">
        <f t="shared" si="351"/>
        <v>1.8535309800019772E-2</v>
      </c>
      <c r="AA272" s="5">
        <f t="shared" si="352"/>
        <v>3.0620331789632645E-2</v>
      </c>
      <c r="AB272" s="5">
        <f t="shared" si="353"/>
        <v>2.5292394058236557E-2</v>
      </c>
      <c r="AC272" s="5">
        <f t="shared" si="354"/>
        <v>1.8354527577016861E-3</v>
      </c>
      <c r="AD272" s="5">
        <f t="shared" si="355"/>
        <v>1.6598038283155914E-2</v>
      </c>
      <c r="AE272" s="5">
        <f t="shared" si="356"/>
        <v>2.1185132499591738E-2</v>
      </c>
      <c r="AF272" s="5">
        <f t="shared" si="357"/>
        <v>1.3519966377012192E-2</v>
      </c>
      <c r="AG272" s="5">
        <f t="shared" si="358"/>
        <v>5.7521311494924615E-3</v>
      </c>
      <c r="AH272" s="5">
        <f t="shared" si="359"/>
        <v>5.9144488543699482E-3</v>
      </c>
      <c r="AI272" s="5">
        <f t="shared" si="360"/>
        <v>9.7706695074191458E-3</v>
      </c>
      <c r="AJ272" s="5">
        <f t="shared" si="361"/>
        <v>8.0705730131282131E-3</v>
      </c>
      <c r="AK272" s="5">
        <f t="shared" si="362"/>
        <v>4.4441955392292678E-3</v>
      </c>
      <c r="AL272" s="5">
        <f t="shared" si="363"/>
        <v>1.5480595672128511E-4</v>
      </c>
      <c r="AM272" s="5">
        <f t="shared" si="364"/>
        <v>5.4839918487547051E-3</v>
      </c>
      <c r="AN272" s="5">
        <f t="shared" si="365"/>
        <v>6.9995677778650978E-3</v>
      </c>
      <c r="AO272" s="5">
        <f t="shared" si="366"/>
        <v>4.4669968909648201E-3</v>
      </c>
      <c r="AP272" s="5">
        <f t="shared" si="367"/>
        <v>1.9005041317923059E-3</v>
      </c>
      <c r="AQ272" s="5">
        <f t="shared" si="368"/>
        <v>6.0643359114463604E-4</v>
      </c>
      <c r="AR272" s="5">
        <f t="shared" si="369"/>
        <v>1.5097974893700725E-3</v>
      </c>
      <c r="AS272" s="5">
        <f t="shared" si="370"/>
        <v>2.494185452439358E-3</v>
      </c>
      <c r="AT272" s="5">
        <f t="shared" si="371"/>
        <v>2.0601971837149093E-3</v>
      </c>
      <c r="AU272" s="5">
        <f t="shared" si="372"/>
        <v>1.1344819158323428E-3</v>
      </c>
      <c r="AV272" s="5">
        <f t="shared" si="373"/>
        <v>4.6854103123875724E-4</v>
      </c>
      <c r="AW272" s="5">
        <f t="shared" si="374"/>
        <v>9.0671256178536094E-6</v>
      </c>
      <c r="AX272" s="5">
        <f t="shared" si="375"/>
        <v>1.5099257556904636E-3</v>
      </c>
      <c r="AY272" s="5">
        <f t="shared" si="376"/>
        <v>1.9272143281721923E-3</v>
      </c>
      <c r="AZ272" s="5">
        <f t="shared" si="377"/>
        <v>1.2299131439789817E-3</v>
      </c>
      <c r="BA272" s="5">
        <f t="shared" si="378"/>
        <v>5.2327213762014876E-4</v>
      </c>
      <c r="BB272" s="5">
        <f t="shared" si="379"/>
        <v>1.6697138209515662E-4</v>
      </c>
      <c r="BC272" s="5">
        <f t="shared" si="380"/>
        <v>4.2623240083927214E-5</v>
      </c>
      <c r="BD272" s="5">
        <f t="shared" si="381"/>
        <v>3.2117510228417911E-4</v>
      </c>
      <c r="BE272" s="5">
        <f t="shared" si="382"/>
        <v>5.3058126897346353E-4</v>
      </c>
      <c r="BF272" s="5">
        <f t="shared" si="383"/>
        <v>4.3826012817208075E-4</v>
      </c>
      <c r="BG272" s="5">
        <f t="shared" si="384"/>
        <v>2.4133524391342569E-4</v>
      </c>
      <c r="BH272" s="5">
        <f t="shared" si="385"/>
        <v>9.9671455736244737E-5</v>
      </c>
      <c r="BI272" s="5">
        <f t="shared" si="386"/>
        <v>3.2931448975255202E-5</v>
      </c>
      <c r="BJ272" s="8">
        <f t="shared" si="387"/>
        <v>0.46062412329938479</v>
      </c>
      <c r="BK272" s="8">
        <f t="shared" si="388"/>
        <v>0.24355243295303347</v>
      </c>
      <c r="BL272" s="8">
        <f t="shared" si="389"/>
        <v>0.27724618876727847</v>
      </c>
      <c r="BM272" s="8">
        <f t="shared" si="390"/>
        <v>0.5586102726590918</v>
      </c>
      <c r="BN272" s="8">
        <f t="shared" si="391"/>
        <v>0.4394296349580703</v>
      </c>
    </row>
    <row r="273" spans="1:66" x14ac:dyDescent="0.25">
      <c r="A273" t="s">
        <v>340</v>
      </c>
      <c r="B273" t="s">
        <v>356</v>
      </c>
      <c r="C273" t="s">
        <v>353</v>
      </c>
      <c r="D273" s="11">
        <v>44504</v>
      </c>
      <c r="E273">
        <f>VLOOKUP(A273,home!$A$2:$E$405,3,FALSE)</f>
        <v>1.3409090909090899</v>
      </c>
      <c r="F273">
        <f>VLOOKUP(B273,home!$B$2:$E$405,3,FALSE)</f>
        <v>1.1200000000000001</v>
      </c>
      <c r="G273">
        <f>VLOOKUP(C273,away!$B$2:$E$405,4,FALSE)</f>
        <v>0.55000000000000004</v>
      </c>
      <c r="H273">
        <f>VLOOKUP(A273,away!$A$2:$E$405,3,FALSE)</f>
        <v>1.13961038961039</v>
      </c>
      <c r="I273">
        <f>VLOOKUP(C273,away!$B$2:$E$405,3,FALSE)</f>
        <v>1.0900000000000001</v>
      </c>
      <c r="J273">
        <f>VLOOKUP(B273,home!$B$2:$E$405,4,FALSE)</f>
        <v>1.1000000000000001</v>
      </c>
      <c r="K273" s="3">
        <f t="shared" si="336"/>
        <v>0.82599999999999951</v>
      </c>
      <c r="L273" s="3">
        <f t="shared" si="337"/>
        <v>1.3663928571428576</v>
      </c>
      <c r="M273" s="5">
        <f t="shared" si="338"/>
        <v>0.11164926797510481</v>
      </c>
      <c r="N273" s="5">
        <f t="shared" si="339"/>
        <v>9.2222295347436506E-2</v>
      </c>
      <c r="O273" s="5">
        <f t="shared" si="340"/>
        <v>0.15255676226641202</v>
      </c>
      <c r="P273" s="5">
        <f t="shared" si="341"/>
        <v>0.12601188563205623</v>
      </c>
      <c r="Q273" s="5">
        <f t="shared" si="342"/>
        <v>3.8087807978491255E-2</v>
      </c>
      <c r="R273" s="5">
        <f t="shared" si="343"/>
        <v>0.10422623513483321</v>
      </c>
      <c r="S273" s="5">
        <f t="shared" si="344"/>
        <v>3.5555529401426686E-2</v>
      </c>
      <c r="T273" s="5">
        <f t="shared" si="345"/>
        <v>5.2042908766039196E-2</v>
      </c>
      <c r="U273" s="5">
        <f t="shared" si="346"/>
        <v>8.609087022137217E-2</v>
      </c>
      <c r="V273" s="5">
        <f t="shared" si="347"/>
        <v>4.4588233868212137E-3</v>
      </c>
      <c r="W273" s="5">
        <f t="shared" si="348"/>
        <v>1.0486843130077922E-2</v>
      </c>
      <c r="X273" s="5">
        <f t="shared" si="349"/>
        <v>1.4329147546916119E-2</v>
      </c>
      <c r="Y273" s="5">
        <f t="shared" si="350"/>
        <v>9.7896224285261429E-3</v>
      </c>
      <c r="Z273" s="5">
        <f t="shared" si="351"/>
        <v>4.7471327738376028E-2</v>
      </c>
      <c r="AA273" s="5">
        <f t="shared" si="352"/>
        <v>3.9211316711898571E-2</v>
      </c>
      <c r="AB273" s="5">
        <f t="shared" si="353"/>
        <v>1.61942738020141E-2</v>
      </c>
      <c r="AC273" s="5">
        <f t="shared" si="354"/>
        <v>3.1452554104459917E-4</v>
      </c>
      <c r="AD273" s="5">
        <f t="shared" si="355"/>
        <v>2.1655331063610886E-3</v>
      </c>
      <c r="AE273" s="5">
        <f t="shared" si="356"/>
        <v>2.9589689684381762E-3</v>
      </c>
      <c r="AF273" s="5">
        <f t="shared" si="357"/>
        <v>2.0215570314906471E-3</v>
      </c>
      <c r="AG273" s="5">
        <f t="shared" si="358"/>
        <v>9.2074702937857984E-4</v>
      </c>
      <c r="AH273" s="5">
        <f t="shared" si="359"/>
        <v>1.6216120785201158E-2</v>
      </c>
      <c r="AI273" s="5">
        <f t="shared" si="360"/>
        <v>1.3394515768576146E-2</v>
      </c>
      <c r="AJ273" s="5">
        <f t="shared" si="361"/>
        <v>5.5319350124219454E-3</v>
      </c>
      <c r="AK273" s="5">
        <f t="shared" si="362"/>
        <v>1.5231261067535082E-3</v>
      </c>
      <c r="AL273" s="5">
        <f t="shared" si="363"/>
        <v>1.4199450556293859E-5</v>
      </c>
      <c r="AM273" s="5">
        <f t="shared" si="364"/>
        <v>3.5774606917085176E-4</v>
      </c>
      <c r="AN273" s="5">
        <f t="shared" si="365"/>
        <v>4.8882167358598654E-4</v>
      </c>
      <c r="AO273" s="5">
        <f t="shared" si="366"/>
        <v>3.3396122160225474E-4</v>
      </c>
      <c r="AP273" s="5">
        <f t="shared" si="367"/>
        <v>1.5210740925334132E-4</v>
      </c>
      <c r="AQ273" s="5">
        <f t="shared" si="368"/>
        <v>5.1959619380567765E-5</v>
      </c>
      <c r="AR273" s="5">
        <f t="shared" si="369"/>
        <v>4.4315183222929317E-3</v>
      </c>
      <c r="AS273" s="5">
        <f t="shared" si="370"/>
        <v>3.6604341342139591E-3</v>
      </c>
      <c r="AT273" s="5">
        <f t="shared" si="371"/>
        <v>1.5117592974303641E-3</v>
      </c>
      <c r="AU273" s="5">
        <f t="shared" si="372"/>
        <v>4.1623772655916008E-4</v>
      </c>
      <c r="AV273" s="5">
        <f t="shared" si="373"/>
        <v>8.5953090534466488E-5</v>
      </c>
      <c r="AW273" s="5">
        <f t="shared" si="374"/>
        <v>4.4516874932168821E-7</v>
      </c>
      <c r="AX273" s="5">
        <f t="shared" si="375"/>
        <v>4.9249708855853873E-5</v>
      </c>
      <c r="AY273" s="5">
        <f t="shared" si="376"/>
        <v>6.7294450397004072E-5</v>
      </c>
      <c r="AZ273" s="5">
        <f t="shared" si="377"/>
        <v>4.5975328173910362E-5</v>
      </c>
      <c r="BA273" s="5">
        <f t="shared" si="378"/>
        <v>2.0940120007209969E-5</v>
      </c>
      <c r="BB273" s="5">
        <f t="shared" si="379"/>
        <v>7.1531076013914886E-6</v>
      </c>
      <c r="BC273" s="5">
        <f t="shared" si="380"/>
        <v>1.9547910265831193E-6</v>
      </c>
      <c r="BD273" s="5">
        <f t="shared" si="381"/>
        <v>1.0091991636464609E-3</v>
      </c>
      <c r="BE273" s="5">
        <f t="shared" si="382"/>
        <v>8.3359850917197602E-4</v>
      </c>
      <c r="BF273" s="5">
        <f t="shared" si="383"/>
        <v>3.4427618428802589E-4</v>
      </c>
      <c r="BG273" s="5">
        <f t="shared" si="384"/>
        <v>9.4790709407303089E-5</v>
      </c>
      <c r="BH273" s="5">
        <f t="shared" si="385"/>
        <v>1.9574281492608072E-5</v>
      </c>
      <c r="BI273" s="5">
        <f t="shared" si="386"/>
        <v>3.2336713025788521E-6</v>
      </c>
      <c r="BJ273" s="8">
        <f t="shared" si="387"/>
        <v>0.2266025948322106</v>
      </c>
      <c r="BK273" s="8">
        <f t="shared" si="388"/>
        <v>0.27807152583740685</v>
      </c>
      <c r="BL273" s="8">
        <f t="shared" si="389"/>
        <v>0.44735573089982267</v>
      </c>
      <c r="BM273" s="8">
        <f t="shared" si="390"/>
        <v>0.37468007569183437</v>
      </c>
      <c r="BN273" s="8">
        <f t="shared" si="391"/>
        <v>0.62475425433433396</v>
      </c>
    </row>
    <row r="274" spans="1:66" x14ac:dyDescent="0.25">
      <c r="A274" t="s">
        <v>342</v>
      </c>
      <c r="B274" t="s">
        <v>399</v>
      </c>
      <c r="C274" t="s">
        <v>343</v>
      </c>
      <c r="D274" s="11">
        <v>44504</v>
      </c>
      <c r="E274">
        <f>VLOOKUP(A274,home!$A$2:$E$405,3,FALSE)</f>
        <v>1.1770833333333299</v>
      </c>
      <c r="F274">
        <f>VLOOKUP(B274,home!$B$2:$E$405,3,FALSE)</f>
        <v>0.8</v>
      </c>
      <c r="G274">
        <f>VLOOKUP(C274,away!$B$2:$E$405,4,FALSE)</f>
        <v>1.2</v>
      </c>
      <c r="H274">
        <f>VLOOKUP(A274,away!$A$2:$E$405,3,FALSE)</f>
        <v>0.859375</v>
      </c>
      <c r="I274">
        <f>VLOOKUP(C274,away!$B$2:$E$405,3,FALSE)</f>
        <v>0.4</v>
      </c>
      <c r="J274">
        <f>VLOOKUP(B274,home!$B$2:$E$405,4,FALSE)</f>
        <v>1.3</v>
      </c>
      <c r="K274" s="3">
        <f t="shared" si="336"/>
        <v>1.1299999999999968</v>
      </c>
      <c r="L274" s="3">
        <f t="shared" si="337"/>
        <v>0.44687500000000002</v>
      </c>
      <c r="M274" s="5">
        <f t="shared" si="338"/>
        <v>0.20661977717302113</v>
      </c>
      <c r="N274" s="5">
        <f t="shared" si="339"/>
        <v>0.23348034820551317</v>
      </c>
      <c r="O274" s="5">
        <f t="shared" si="340"/>
        <v>9.2333212924193803E-2</v>
      </c>
      <c r="P274" s="5">
        <f t="shared" si="341"/>
        <v>0.1043365306043387</v>
      </c>
      <c r="Q274" s="5">
        <f t="shared" si="342"/>
        <v>0.13191639673611461</v>
      </c>
      <c r="R274" s="5">
        <f t="shared" si="343"/>
        <v>2.0630702262749552E-2</v>
      </c>
      <c r="S274" s="5">
        <f t="shared" si="344"/>
        <v>1.317167185965238E-2</v>
      </c>
      <c r="T274" s="5">
        <f t="shared" si="345"/>
        <v>5.8950139791451216E-2</v>
      </c>
      <c r="U274" s="5">
        <f t="shared" si="346"/>
        <v>2.3312693556906926E-2</v>
      </c>
      <c r="V274" s="5">
        <f t="shared" si="347"/>
        <v>7.3903140826431311E-4</v>
      </c>
      <c r="W274" s="5">
        <f t="shared" si="348"/>
        <v>4.9688509437269684E-2</v>
      </c>
      <c r="X274" s="5">
        <f t="shared" si="349"/>
        <v>2.2204552654779889E-2</v>
      </c>
      <c r="Y274" s="5">
        <f t="shared" si="350"/>
        <v>4.9613297338023813E-3</v>
      </c>
      <c r="Z274" s="5">
        <f t="shared" si="351"/>
        <v>3.0731150245554028E-3</v>
      </c>
      <c r="AA274" s="5">
        <f t="shared" si="352"/>
        <v>3.4726199777475948E-3</v>
      </c>
      <c r="AB274" s="5">
        <f t="shared" si="353"/>
        <v>1.9620302874273862E-3</v>
      </c>
      <c r="AC274" s="5">
        <f t="shared" si="354"/>
        <v>2.3324235402623056E-5</v>
      </c>
      <c r="AD274" s="5">
        <f t="shared" si="355"/>
        <v>1.403700391602865E-2</v>
      </c>
      <c r="AE274" s="5">
        <f t="shared" si="356"/>
        <v>6.2727861249753025E-3</v>
      </c>
      <c r="AF274" s="5">
        <f t="shared" si="357"/>
        <v>1.4015756497991691E-3</v>
      </c>
      <c r="AG274" s="5">
        <f t="shared" si="358"/>
        <v>2.0877637283466793E-4</v>
      </c>
      <c r="AH274" s="5">
        <f t="shared" si="359"/>
        <v>3.4332456914954883E-4</v>
      </c>
      <c r="AI274" s="5">
        <f t="shared" si="360"/>
        <v>3.8795676313898902E-4</v>
      </c>
      <c r="AJ274" s="5">
        <f t="shared" si="361"/>
        <v>2.1919557117352825E-4</v>
      </c>
      <c r="AK274" s="5">
        <f t="shared" si="362"/>
        <v>8.2563665142028724E-5</v>
      </c>
      <c r="AL274" s="5">
        <f t="shared" si="363"/>
        <v>4.7112039983873135E-7</v>
      </c>
      <c r="AM274" s="5">
        <f t="shared" si="364"/>
        <v>3.1723628850224652E-3</v>
      </c>
      <c r="AN274" s="5">
        <f t="shared" si="365"/>
        <v>1.417649664244414E-3</v>
      </c>
      <c r="AO274" s="5">
        <f t="shared" si="366"/>
        <v>3.1675609685461126E-4</v>
      </c>
      <c r="AP274" s="5">
        <f t="shared" si="367"/>
        <v>4.7183460260634806E-5</v>
      </c>
      <c r="AQ274" s="5">
        <f t="shared" si="368"/>
        <v>5.2712772009927939E-6</v>
      </c>
      <c r="AR274" s="5">
        <f t="shared" si="369"/>
        <v>3.0684633367740951E-5</v>
      </c>
      <c r="AS274" s="5">
        <f t="shared" si="370"/>
        <v>3.4673635705547175E-5</v>
      </c>
      <c r="AT274" s="5">
        <f t="shared" si="371"/>
        <v>1.9590604173634103E-5</v>
      </c>
      <c r="AU274" s="5">
        <f t="shared" si="372"/>
        <v>7.3791275720688221E-6</v>
      </c>
      <c r="AV274" s="5">
        <f t="shared" si="373"/>
        <v>2.0846035391094372E-6</v>
      </c>
      <c r="AW274" s="5">
        <f t="shared" si="374"/>
        <v>6.6083633168351011E-9</v>
      </c>
      <c r="AX274" s="5">
        <f t="shared" si="375"/>
        <v>5.9746167667922934E-4</v>
      </c>
      <c r="AY274" s="5">
        <f t="shared" si="376"/>
        <v>2.6699068676603059E-4</v>
      </c>
      <c r="AZ274" s="5">
        <f t="shared" si="377"/>
        <v>5.965573157428496E-5</v>
      </c>
      <c r="BA274" s="5">
        <f t="shared" si="378"/>
        <v>8.8862183490861984E-6</v>
      </c>
      <c r="BB274" s="5">
        <f t="shared" si="379"/>
        <v>9.9275720618697366E-7</v>
      </c>
      <c r="BC274" s="5">
        <f t="shared" si="380"/>
        <v>8.872767530296084E-8</v>
      </c>
      <c r="BD274" s="5">
        <f t="shared" si="381"/>
        <v>2.2853659227015385E-6</v>
      </c>
      <c r="BE274" s="5">
        <f t="shared" si="382"/>
        <v>2.5824634926527312E-6</v>
      </c>
      <c r="BF274" s="5">
        <f t="shared" si="383"/>
        <v>1.4590918733487893E-6</v>
      </c>
      <c r="BG274" s="5">
        <f t="shared" si="384"/>
        <v>5.4959127229470891E-7</v>
      </c>
      <c r="BH274" s="5">
        <f t="shared" si="385"/>
        <v>1.5525953442325488E-7</v>
      </c>
      <c r="BI274" s="5">
        <f t="shared" si="386"/>
        <v>3.5088654779655493E-8</v>
      </c>
      <c r="BJ274" s="8">
        <f t="shared" si="387"/>
        <v>0.52901471780440201</v>
      </c>
      <c r="BK274" s="8">
        <f t="shared" si="388"/>
        <v>0.32515779708784509</v>
      </c>
      <c r="BL274" s="8">
        <f t="shared" si="389"/>
        <v>0.14284577904273771</v>
      </c>
      <c r="BM274" s="8">
        <f t="shared" si="390"/>
        <v>0.21050745697520645</v>
      </c>
      <c r="BN274" s="8">
        <f t="shared" si="391"/>
        <v>0.78931696790593098</v>
      </c>
    </row>
    <row r="275" spans="1:66" x14ac:dyDescent="0.25">
      <c r="A275" t="s">
        <v>342</v>
      </c>
      <c r="B275" t="s">
        <v>436</v>
      </c>
      <c r="C275" t="s">
        <v>348</v>
      </c>
      <c r="D275" s="11">
        <v>44504</v>
      </c>
      <c r="E275">
        <f>VLOOKUP(A275,home!$A$2:$E$405,3,FALSE)</f>
        <v>1.1770833333333299</v>
      </c>
      <c r="F275">
        <f>VLOOKUP(B275,home!$B$2:$E$405,3,FALSE)</f>
        <v>0.85</v>
      </c>
      <c r="G275">
        <f>VLOOKUP(C275,away!$B$2:$E$405,4,FALSE)</f>
        <v>0.9</v>
      </c>
      <c r="H275">
        <f>VLOOKUP(A275,away!$A$2:$E$405,3,FALSE)</f>
        <v>0.859375</v>
      </c>
      <c r="I275">
        <f>VLOOKUP(C275,away!$B$2:$E$405,3,FALSE)</f>
        <v>1.05</v>
      </c>
      <c r="J275">
        <f>VLOOKUP(B275,home!$B$2:$E$405,4,FALSE)</f>
        <v>0.82</v>
      </c>
      <c r="K275" s="3">
        <f t="shared" si="336"/>
        <v>0.90046874999999738</v>
      </c>
      <c r="L275" s="3">
        <f t="shared" si="337"/>
        <v>0.73992187499999995</v>
      </c>
      <c r="M275" s="5">
        <f t="shared" si="338"/>
        <v>0.19390428363444845</v>
      </c>
      <c r="N275" s="5">
        <f t="shared" si="339"/>
        <v>0.17460474790395675</v>
      </c>
      <c r="O275" s="5">
        <f t="shared" si="340"/>
        <v>0.14347402111733287</v>
      </c>
      <c r="P275" s="5">
        <f t="shared" si="341"/>
        <v>0.12919387245299796</v>
      </c>
      <c r="Q275" s="5">
        <f t="shared" si="342"/>
        <v>7.8613059544570291E-2</v>
      </c>
      <c r="R275" s="5">
        <f t="shared" si="343"/>
        <v>5.3079783359463256E-2</v>
      </c>
      <c r="S275" s="5">
        <f t="shared" si="344"/>
        <v>2.1519711125706432E-2</v>
      </c>
      <c r="T275" s="5">
        <f t="shared" si="345"/>
        <v>5.8167522417705085E-2</v>
      </c>
      <c r="U275" s="5">
        <f t="shared" si="346"/>
        <v>4.7796686171966543E-2</v>
      </c>
      <c r="V275" s="5">
        <f t="shared" si="347"/>
        <v>1.5931198185281433E-3</v>
      </c>
      <c r="W275" s="5">
        <f t="shared" si="348"/>
        <v>2.359620115392486E-2</v>
      </c>
      <c r="X275" s="5">
        <f t="shared" si="349"/>
        <v>1.745934540068924E-2</v>
      </c>
      <c r="Y275" s="5">
        <f t="shared" si="350"/>
        <v>6.4592757925753036E-3</v>
      </c>
      <c r="Z275" s="5">
        <f t="shared" si="351"/>
        <v>1.3091630942642618E-2</v>
      </c>
      <c r="AA275" s="5">
        <f t="shared" si="352"/>
        <v>1.1788604550382687E-2</v>
      </c>
      <c r="AB275" s="5">
        <f t="shared" si="353"/>
        <v>5.3076350018636887E-3</v>
      </c>
      <c r="AC275" s="5">
        <f t="shared" si="354"/>
        <v>6.6341146124860104E-5</v>
      </c>
      <c r="AD275" s="5">
        <f t="shared" si="355"/>
        <v>5.3119104394558038E-3</v>
      </c>
      <c r="AE275" s="5">
        <f t="shared" si="356"/>
        <v>3.9303987321942114E-3</v>
      </c>
      <c r="AF275" s="5">
        <f t="shared" si="357"/>
        <v>1.4540939997113814E-3</v>
      </c>
      <c r="AG275" s="5">
        <f t="shared" si="358"/>
        <v>3.58638652897565E-4</v>
      </c>
      <c r="AH275" s="5">
        <f t="shared" si="359"/>
        <v>2.4216960284720356E-3</v>
      </c>
      <c r="AI275" s="5">
        <f t="shared" si="360"/>
        <v>2.180661595638172E-3</v>
      </c>
      <c r="AJ275" s="5">
        <f t="shared" si="361"/>
        <v>9.8180881059865203E-4</v>
      </c>
      <c r="AK275" s="5">
        <f t="shared" si="362"/>
        <v>2.9469605080625081E-4</v>
      </c>
      <c r="AL275" s="5">
        <f t="shared" si="363"/>
        <v>1.7680619345158617E-6</v>
      </c>
      <c r="AM275" s="5">
        <f t="shared" si="364"/>
        <v>9.5664187070574106E-4</v>
      </c>
      <c r="AN275" s="5">
        <f t="shared" si="365"/>
        <v>7.0784024667609931E-4</v>
      </c>
      <c r="AO275" s="5">
        <f t="shared" si="366"/>
        <v>2.6187324126052087E-4</v>
      </c>
      <c r="AP275" s="5">
        <f t="shared" si="367"/>
        <v>6.4588579895270663E-5</v>
      </c>
      <c r="AQ275" s="5">
        <f t="shared" si="368"/>
        <v>1.1947625784923991E-5</v>
      </c>
      <c r="AR275" s="5">
        <f t="shared" si="369"/>
        <v>3.5837317321341648E-4</v>
      </c>
      <c r="AS275" s="5">
        <f t="shared" si="370"/>
        <v>3.227038433170177E-4</v>
      </c>
      <c r="AT275" s="5">
        <f t="shared" si="371"/>
        <v>1.4529236320593494E-4</v>
      </c>
      <c r="AU275" s="5">
        <f t="shared" si="372"/>
        <v>4.3610410893531288E-5</v>
      </c>
      <c r="AV275" s="5">
        <f t="shared" si="373"/>
        <v>9.8174530460710963E-6</v>
      </c>
      <c r="AW275" s="5">
        <f t="shared" si="374"/>
        <v>3.2722726757443391E-8</v>
      </c>
      <c r="AX275" s="5">
        <f t="shared" si="375"/>
        <v>1.4357101825200958E-4</v>
      </c>
      <c r="AY275" s="5">
        <f t="shared" si="376"/>
        <v>1.0623133702068612E-4</v>
      </c>
      <c r="AZ275" s="5">
        <f t="shared" si="377"/>
        <v>3.9301445036051483E-5</v>
      </c>
      <c r="BA275" s="5">
        <f t="shared" si="378"/>
        <v>9.693332967094887E-6</v>
      </c>
      <c r="BB275" s="5">
        <f t="shared" si="379"/>
        <v>1.7930772760030402E-6</v>
      </c>
      <c r="BC275" s="5">
        <f t="shared" si="380"/>
        <v>2.6534742001601246E-7</v>
      </c>
      <c r="BD275" s="5">
        <f t="shared" si="381"/>
        <v>4.4194691712295126E-5</v>
      </c>
      <c r="BE275" s="5">
        <f t="shared" si="382"/>
        <v>3.9795938802805637E-5</v>
      </c>
      <c r="BF275" s="5">
        <f t="shared" si="383"/>
        <v>1.791749963441939E-5</v>
      </c>
      <c r="BG275" s="5">
        <f t="shared" si="384"/>
        <v>5.3780494996436791E-6</v>
      </c>
      <c r="BH275" s="5">
        <f t="shared" si="385"/>
        <v>1.2106913775955638E-6</v>
      </c>
      <c r="BI275" s="5">
        <f t="shared" si="386"/>
        <v>2.180379502838505E-7</v>
      </c>
      <c r="BJ275" s="8">
        <f t="shared" si="387"/>
        <v>0.37225894115997493</v>
      </c>
      <c r="BK275" s="8">
        <f t="shared" si="388"/>
        <v>0.3463853275767611</v>
      </c>
      <c r="BL275" s="8">
        <f t="shared" si="389"/>
        <v>0.26831410483917717</v>
      </c>
      <c r="BM275" s="8">
        <f t="shared" si="390"/>
        <v>0.22707403789149225</v>
      </c>
      <c r="BN275" s="8">
        <f t="shared" si="391"/>
        <v>0.77286976801276963</v>
      </c>
    </row>
    <row r="276" spans="1:66" x14ac:dyDescent="0.25">
      <c r="A276" t="s">
        <v>342</v>
      </c>
      <c r="B276" t="s">
        <v>400</v>
      </c>
      <c r="C276" t="s">
        <v>398</v>
      </c>
      <c r="D276" s="11">
        <v>44504</v>
      </c>
      <c r="E276">
        <f>VLOOKUP(A276,home!$A$2:$E$405,3,FALSE)</f>
        <v>1.1770833333333299</v>
      </c>
      <c r="F276">
        <f>VLOOKUP(B276,home!$B$2:$E$405,3,FALSE)</f>
        <v>1.27</v>
      </c>
      <c r="G276">
        <f>VLOOKUP(C276,away!$B$2:$E$405,4,FALSE)</f>
        <v>1.65</v>
      </c>
      <c r="H276">
        <f>VLOOKUP(A276,away!$A$2:$E$405,3,FALSE)</f>
        <v>0.859375</v>
      </c>
      <c r="I276">
        <f>VLOOKUP(C276,away!$B$2:$E$405,3,FALSE)</f>
        <v>0.8</v>
      </c>
      <c r="J276">
        <f>VLOOKUP(B276,home!$B$2:$E$405,4,FALSE)</f>
        <v>0.65</v>
      </c>
      <c r="K276" s="3">
        <f t="shared" si="336"/>
        <v>2.4665781249999927</v>
      </c>
      <c r="L276" s="3">
        <f t="shared" si="337"/>
        <v>0.44687500000000002</v>
      </c>
      <c r="M276" s="5">
        <f t="shared" si="338"/>
        <v>5.4287942777235539E-2</v>
      </c>
      <c r="N276" s="5">
        <f t="shared" si="339"/>
        <v>0.1339054521055805</v>
      </c>
      <c r="O276" s="5">
        <f t="shared" si="340"/>
        <v>2.4259924428577131E-2</v>
      </c>
      <c r="P276" s="5">
        <f t="shared" si="341"/>
        <v>5.9838998909681286E-2</v>
      </c>
      <c r="Q276" s="5">
        <f t="shared" si="342"/>
        <v>0.16514412949092958</v>
      </c>
      <c r="R276" s="5">
        <f t="shared" si="343"/>
        <v>5.420576864510202E-3</v>
      </c>
      <c r="S276" s="5">
        <f t="shared" si="344"/>
        <v>1.6489415546679778E-2</v>
      </c>
      <c r="T276" s="5">
        <f t="shared" si="345"/>
        <v>7.3798782866259155E-2</v>
      </c>
      <c r="U276" s="5">
        <f t="shared" si="346"/>
        <v>1.3370276318881911E-2</v>
      </c>
      <c r="V276" s="5">
        <f t="shared" si="347"/>
        <v>2.0194992119621342E-3</v>
      </c>
      <c r="W276" s="5">
        <f t="shared" si="348"/>
        <v>0.13578029909149769</v>
      </c>
      <c r="X276" s="5">
        <f t="shared" si="349"/>
        <v>6.0676821156513031E-2</v>
      </c>
      <c r="Y276" s="5">
        <f t="shared" si="350"/>
        <v>1.3557477227158379E-2</v>
      </c>
      <c r="Z276" s="5">
        <f t="shared" si="351"/>
        <v>8.0744009544266569E-4</v>
      </c>
      <c r="AA276" s="5">
        <f t="shared" si="352"/>
        <v>1.991614076666785E-3</v>
      </c>
      <c r="AB276" s="5">
        <f t="shared" si="353"/>
        <v>2.4562358574741761E-3</v>
      </c>
      <c r="AC276" s="5">
        <f t="shared" si="354"/>
        <v>1.3912482790904581E-4</v>
      </c>
      <c r="AD276" s="5">
        <f t="shared" si="355"/>
        <v>8.3728178886261134E-2</v>
      </c>
      <c r="AE276" s="5">
        <f t="shared" si="356"/>
        <v>3.7416029939797944E-2</v>
      </c>
      <c r="AF276" s="5">
        <f t="shared" si="357"/>
        <v>8.3601441896736031E-3</v>
      </c>
      <c r="AG276" s="5">
        <f t="shared" si="358"/>
        <v>1.2453131449201306E-3</v>
      </c>
      <c r="AH276" s="5">
        <f t="shared" si="359"/>
        <v>9.0206198162735282E-5</v>
      </c>
      <c r="AI276" s="5">
        <f t="shared" si="360"/>
        <v>2.2250063512761734E-4</v>
      </c>
      <c r="AJ276" s="5">
        <f t="shared" si="361"/>
        <v>2.7440759970219302E-4</v>
      </c>
      <c r="AK276" s="5">
        <f t="shared" si="362"/>
        <v>2.256159275863946E-4</v>
      </c>
      <c r="AL276" s="5">
        <f t="shared" si="363"/>
        <v>6.1340253468215401E-6</v>
      </c>
      <c r="AM276" s="5">
        <f t="shared" si="364"/>
        <v>4.1304418897387625E-2</v>
      </c>
      <c r="AN276" s="5">
        <f t="shared" si="365"/>
        <v>1.8457912194770092E-2</v>
      </c>
      <c r="AO276" s="5">
        <f t="shared" si="366"/>
        <v>4.1241897560189422E-3</v>
      </c>
      <c r="AP276" s="5">
        <f t="shared" si="367"/>
        <v>6.1433243240698846E-4</v>
      </c>
      <c r="AQ276" s="5">
        <f t="shared" si="368"/>
        <v>6.8632451432968226E-5</v>
      </c>
      <c r="AR276" s="5">
        <f t="shared" si="369"/>
        <v>8.0621789607944733E-6</v>
      </c>
      <c r="AS276" s="5">
        <f t="shared" si="370"/>
        <v>1.9885994264530815E-5</v>
      </c>
      <c r="AT276" s="5">
        <f t="shared" si="371"/>
        <v>2.4525179223383523E-5</v>
      </c>
      <c r="AU276" s="5">
        <f t="shared" si="372"/>
        <v>2.0164423528034033E-5</v>
      </c>
      <c r="AV276" s="5">
        <f t="shared" si="373"/>
        <v>1.243428149437098E-5</v>
      </c>
      <c r="AW276" s="5">
        <f t="shared" si="374"/>
        <v>1.8781228659975411E-7</v>
      </c>
      <c r="AX276" s="5">
        <f t="shared" si="375"/>
        <v>1.6980096019688782E-2</v>
      </c>
      <c r="AY276" s="5">
        <f t="shared" si="376"/>
        <v>7.5879804087984233E-3</v>
      </c>
      <c r="AZ276" s="5">
        <f t="shared" si="377"/>
        <v>1.6954393725908976E-3</v>
      </c>
      <c r="BA276" s="5">
        <f t="shared" si="378"/>
        <v>2.5254982320885251E-4</v>
      </c>
      <c r="BB276" s="5">
        <f t="shared" si="379"/>
        <v>2.8214550561613987E-5</v>
      </c>
      <c r="BC276" s="5">
        <f t="shared" si="380"/>
        <v>2.5216754564442521E-6</v>
      </c>
      <c r="BD276" s="5">
        <f t="shared" si="381"/>
        <v>6.0046437051750477E-7</v>
      </c>
      <c r="BE276" s="5">
        <f t="shared" si="382"/>
        <v>1.4810922811603674E-6</v>
      </c>
      <c r="BF276" s="5">
        <f t="shared" si="383"/>
        <v>1.8266149109082511E-6</v>
      </c>
      <c r="BG276" s="5">
        <f t="shared" si="384"/>
        <v>1.5018294606817009E-6</v>
      </c>
      <c r="BH276" s="5">
        <f t="shared" si="385"/>
        <v>9.2609492379950489E-7</v>
      </c>
      <c r="BI276" s="5">
        <f t="shared" si="386"/>
        <v>4.5685709614347905E-7</v>
      </c>
      <c r="BJ276" s="8">
        <f t="shared" si="387"/>
        <v>0.80472891568091276</v>
      </c>
      <c r="BK276" s="8">
        <f t="shared" si="388"/>
        <v>0.14036909570761302</v>
      </c>
      <c r="BL276" s="8">
        <f t="shared" si="389"/>
        <v>4.8403222917203476E-2</v>
      </c>
      <c r="BM276" s="8">
        <f t="shared" si="390"/>
        <v>0.54386385722814556</v>
      </c>
      <c r="BN276" s="8">
        <f t="shared" si="391"/>
        <v>0.44285702457651427</v>
      </c>
    </row>
    <row r="277" spans="1:66" x14ac:dyDescent="0.25">
      <c r="A277" t="s">
        <v>342</v>
      </c>
      <c r="B277" t="s">
        <v>402</v>
      </c>
      <c r="C277" t="s">
        <v>396</v>
      </c>
      <c r="D277" s="11">
        <v>44504</v>
      </c>
      <c r="E277">
        <f>VLOOKUP(A277,home!$A$2:$E$405,3,FALSE)</f>
        <v>1.1770833333333299</v>
      </c>
      <c r="F277">
        <f>VLOOKUP(B277,home!$B$2:$E$405,3,FALSE)</f>
        <v>0.85</v>
      </c>
      <c r="G277">
        <f>VLOOKUP(C277,away!$B$2:$E$405,4,FALSE)</f>
        <v>1.1299999999999999</v>
      </c>
      <c r="H277">
        <f>VLOOKUP(A277,away!$A$2:$E$405,3,FALSE)</f>
        <v>0.859375</v>
      </c>
      <c r="I277">
        <f>VLOOKUP(C277,away!$B$2:$E$405,3,FALSE)</f>
        <v>0.56999999999999995</v>
      </c>
      <c r="J277">
        <f>VLOOKUP(B277,home!$B$2:$E$405,4,FALSE)</f>
        <v>1.02</v>
      </c>
      <c r="K277" s="3">
        <f t="shared" si="336"/>
        <v>1.1305885416666632</v>
      </c>
      <c r="L277" s="3">
        <f t="shared" si="337"/>
        <v>0.49964062499999995</v>
      </c>
      <c r="M277" s="5">
        <f t="shared" si="338"/>
        <v>0.19588467874396503</v>
      </c>
      <c r="N277" s="5">
        <f t="shared" si="339"/>
        <v>0.22146497327598225</v>
      </c>
      <c r="O277" s="5">
        <f t="shared" si="340"/>
        <v>9.7871943315558887E-2</v>
      </c>
      <c r="P277" s="5">
        <f t="shared" si="341"/>
        <v>0.11065289766322005</v>
      </c>
      <c r="Q277" s="5">
        <f t="shared" si="342"/>
        <v>0.12519288058316966</v>
      </c>
      <c r="R277" s="5">
        <f t="shared" si="343"/>
        <v>2.4450399464075203E-2</v>
      </c>
      <c r="S277" s="5">
        <f t="shared" si="344"/>
        <v>1.5626622561521131E-2</v>
      </c>
      <c r="T277" s="5">
        <f t="shared" si="345"/>
        <v>6.255144910012525E-2</v>
      </c>
      <c r="U277" s="5">
        <f t="shared" si="346"/>
        <v>2.7643341473256148E-2</v>
      </c>
      <c r="V277" s="5">
        <f t="shared" si="347"/>
        <v>9.8081011417826118E-4</v>
      </c>
      <c r="W277" s="5">
        <f t="shared" si="348"/>
        <v>4.7180545428524824E-2</v>
      </c>
      <c r="X277" s="5">
        <f t="shared" si="349"/>
        <v>2.3573317205749032E-2</v>
      </c>
      <c r="Y277" s="5">
        <f t="shared" si="350"/>
        <v>5.8890934710018493E-3</v>
      </c>
      <c r="Z277" s="5">
        <f t="shared" si="351"/>
        <v>4.0721376232433996E-3</v>
      </c>
      <c r="AA277" s="5">
        <f t="shared" si="352"/>
        <v>4.6039121369287079E-3</v>
      </c>
      <c r="AB277" s="5">
        <f t="shared" si="353"/>
        <v>2.6025651544258396E-3</v>
      </c>
      <c r="AC277" s="5">
        <f t="shared" si="354"/>
        <v>3.4627989375918078E-5</v>
      </c>
      <c r="AD277" s="5">
        <f t="shared" si="355"/>
        <v>1.3335446012768417E-2</v>
      </c>
      <c r="AE277" s="5">
        <f t="shared" si="356"/>
        <v>6.6629305804733682E-3</v>
      </c>
      <c r="AF277" s="5">
        <f t="shared" si="357"/>
        <v>1.6645353997796631E-3</v>
      </c>
      <c r="AG277" s="5">
        <f t="shared" si="358"/>
        <v>2.7722316916017859E-4</v>
      </c>
      <c r="AH277" s="5">
        <f t="shared" si="359"/>
        <v>5.0865134679083665E-4</v>
      </c>
      <c r="AI277" s="5">
        <f t="shared" si="360"/>
        <v>5.7507538438503615E-4</v>
      </c>
      <c r="AJ277" s="5">
        <f t="shared" si="361"/>
        <v>3.2508682009013695E-4</v>
      </c>
      <c r="AK277" s="5">
        <f t="shared" si="362"/>
        <v>1.225131446135869E-4</v>
      </c>
      <c r="AL277" s="5">
        <f t="shared" si="363"/>
        <v>7.8243737882222407E-7</v>
      </c>
      <c r="AM277" s="5">
        <f t="shared" si="364"/>
        <v>3.0153804920100727E-3</v>
      </c>
      <c r="AN277" s="5">
        <f t="shared" si="365"/>
        <v>1.5066065936407199E-3</v>
      </c>
      <c r="AO277" s="5">
        <f t="shared" si="366"/>
        <v>3.7638093003788508E-4</v>
      </c>
      <c r="AP277" s="5">
        <f t="shared" si="367"/>
        <v>6.2685067707403391E-5</v>
      </c>
      <c r="AQ277" s="5">
        <f t="shared" si="368"/>
        <v>7.8300016018735864E-6</v>
      </c>
      <c r="AR277" s="5">
        <f t="shared" si="369"/>
        <v>5.0828575363533078E-5</v>
      </c>
      <c r="AS277" s="5">
        <f t="shared" si="370"/>
        <v>5.7466204895250948E-5</v>
      </c>
      <c r="AT277" s="5">
        <f t="shared" si="371"/>
        <v>3.2485316393819718E-5</v>
      </c>
      <c r="AU277" s="5">
        <f t="shared" si="372"/>
        <v>1.2242508829089591E-5</v>
      </c>
      <c r="AV277" s="5">
        <f t="shared" si="373"/>
        <v>3.4603100508554143E-6</v>
      </c>
      <c r="AW277" s="5">
        <f t="shared" si="374"/>
        <v>1.2277484975378799E-8</v>
      </c>
      <c r="AX277" s="5">
        <f t="shared" si="375"/>
        <v>5.6819243883862844E-4</v>
      </c>
      <c r="AY277" s="5">
        <f t="shared" si="376"/>
        <v>2.8389202526160655E-4</v>
      </c>
      <c r="AZ277" s="5">
        <f t="shared" si="377"/>
        <v>7.0921994467112426E-5</v>
      </c>
      <c r="BA277" s="5">
        <f t="shared" si="378"/>
        <v>1.1811836547264866E-5</v>
      </c>
      <c r="BB277" s="5">
        <f t="shared" si="379"/>
        <v>1.4754183487183146E-6</v>
      </c>
      <c r="BC277" s="5">
        <f t="shared" si="380"/>
        <v>1.4743578917801734E-7</v>
      </c>
      <c r="BD277" s="5">
        <f t="shared" si="381"/>
        <v>4.2326701937492099E-6</v>
      </c>
      <c r="BE277" s="5">
        <f t="shared" si="382"/>
        <v>4.7854084217068718E-6</v>
      </c>
      <c r="BF277" s="5">
        <f t="shared" si="383"/>
        <v>2.7051639643884706E-6</v>
      </c>
      <c r="BG277" s="5">
        <f t="shared" si="384"/>
        <v>1.0194757938223899E-6</v>
      </c>
      <c r="BH277" s="5">
        <f t="shared" si="385"/>
        <v>2.8815191275053006E-7</v>
      </c>
      <c r="BI277" s="5">
        <f t="shared" si="386"/>
        <v>6.5156250163016267E-8</v>
      </c>
      <c r="BJ277" s="8">
        <f t="shared" si="387"/>
        <v>0.513697718460985</v>
      </c>
      <c r="BK277" s="8">
        <f t="shared" si="388"/>
        <v>0.32346431153490091</v>
      </c>
      <c r="BL277" s="8">
        <f t="shared" si="389"/>
        <v>0.15887306718219354</v>
      </c>
      <c r="BM277" s="8">
        <f t="shared" si="390"/>
        <v>0.22430558200757508</v>
      </c>
      <c r="BN277" s="8">
        <f t="shared" si="391"/>
        <v>0.77551777304597114</v>
      </c>
    </row>
    <row r="278" spans="1:66" x14ac:dyDescent="0.25">
      <c r="A278" t="s">
        <v>342</v>
      </c>
      <c r="B278" t="s">
        <v>414</v>
      </c>
      <c r="C278" t="s">
        <v>363</v>
      </c>
      <c r="D278" s="11">
        <v>44504</v>
      </c>
      <c r="E278">
        <f>VLOOKUP(A278,home!$A$2:$E$405,3,FALSE)</f>
        <v>1.1770833333333299</v>
      </c>
      <c r="F278">
        <f>VLOOKUP(B278,home!$B$2:$E$405,3,FALSE)</f>
        <v>0.75</v>
      </c>
      <c r="G278">
        <f>VLOOKUP(C278,away!$B$2:$E$405,4,FALSE)</f>
        <v>1.25</v>
      </c>
      <c r="H278">
        <f>VLOOKUP(A278,away!$A$2:$E$405,3,FALSE)</f>
        <v>0.859375</v>
      </c>
      <c r="I278">
        <f>VLOOKUP(C278,away!$B$2:$E$405,3,FALSE)</f>
        <v>0.6</v>
      </c>
      <c r="J278">
        <f>VLOOKUP(B278,home!$B$2:$E$405,4,FALSE)</f>
        <v>1.3</v>
      </c>
      <c r="K278" s="3">
        <f t="shared" si="336"/>
        <v>1.1035156249999969</v>
      </c>
      <c r="L278" s="3">
        <f t="shared" si="337"/>
        <v>0.67031249999999998</v>
      </c>
      <c r="M278" s="5">
        <f t="shared" si="338"/>
        <v>0.16968217933737439</v>
      </c>
      <c r="N278" s="5">
        <f t="shared" si="339"/>
        <v>0.18724693618284424</v>
      </c>
      <c r="O278" s="5">
        <f t="shared" si="340"/>
        <v>0.11374008583708377</v>
      </c>
      <c r="P278" s="5">
        <f t="shared" si="341"/>
        <v>0.12551396191006278</v>
      </c>
      <c r="Q278" s="5">
        <f t="shared" si="342"/>
        <v>0.10331495990557298</v>
      </c>
      <c r="R278" s="5">
        <f t="shared" si="343"/>
        <v>3.8120700643835104E-2</v>
      </c>
      <c r="S278" s="5">
        <f t="shared" si="344"/>
        <v>2.3210679365211859E-2</v>
      </c>
      <c r="T278" s="5">
        <f t="shared" si="345"/>
        <v>6.9253309061704391E-2</v>
      </c>
      <c r="U278" s="5">
        <f t="shared" si="346"/>
        <v>4.2066788796419473E-2</v>
      </c>
      <c r="V278" s="5">
        <f t="shared" si="347"/>
        <v>1.9076607659019845E-3</v>
      </c>
      <c r="W278" s="5">
        <f t="shared" si="348"/>
        <v>3.8003224184015999E-2</v>
      </c>
      <c r="X278" s="5">
        <f t="shared" si="349"/>
        <v>2.5474036210848223E-2</v>
      </c>
      <c r="Y278" s="5">
        <f t="shared" si="350"/>
        <v>8.5377824487920979E-3</v>
      </c>
      <c r="Z278" s="5">
        <f t="shared" si="351"/>
        <v>8.5175940501069063E-3</v>
      </c>
      <c r="AA278" s="5">
        <f t="shared" si="352"/>
        <v>9.3992981216999769E-3</v>
      </c>
      <c r="AB278" s="5">
        <f t="shared" si="353"/>
        <v>5.1861361706645251E-3</v>
      </c>
      <c r="AC278" s="5">
        <f t="shared" si="354"/>
        <v>8.819357962477705E-5</v>
      </c>
      <c r="AD278" s="5">
        <f t="shared" si="355"/>
        <v>1.0484287921859852E-2</v>
      </c>
      <c r="AE278" s="5">
        <f t="shared" si="356"/>
        <v>7.0277492476216816E-3</v>
      </c>
      <c r="AF278" s="5">
        <f t="shared" si="357"/>
        <v>2.3553940837732039E-3</v>
      </c>
      <c r="AG278" s="5">
        <f t="shared" si="358"/>
        <v>5.2628336559307535E-4</v>
      </c>
      <c r="AH278" s="5">
        <f t="shared" si="359"/>
        <v>1.4273624404280709E-3</v>
      </c>
      <c r="AI278" s="5">
        <f t="shared" si="360"/>
        <v>1.5751167555505036E-3</v>
      </c>
      <c r="AJ278" s="5">
        <f t="shared" si="361"/>
        <v>8.6908297547464081E-4</v>
      </c>
      <c r="AK278" s="5">
        <f t="shared" si="362"/>
        <v>3.1968221428591844E-4</v>
      </c>
      <c r="AL278" s="5">
        <f t="shared" si="363"/>
        <v>2.6094727535829509E-6</v>
      </c>
      <c r="AM278" s="5">
        <f t="shared" si="364"/>
        <v>2.3139151077542193E-3</v>
      </c>
      <c r="AN278" s="5">
        <f t="shared" si="365"/>
        <v>1.5510462206665002E-3</v>
      </c>
      <c r="AO278" s="5">
        <f t="shared" si="366"/>
        <v>5.1984283489525662E-4</v>
      </c>
      <c r="AP278" s="5">
        <f t="shared" si="367"/>
        <v>1.1615238342190891E-4</v>
      </c>
      <c r="AQ278" s="5">
        <f t="shared" si="368"/>
        <v>1.9464598628124574E-5</v>
      </c>
      <c r="AR278" s="5">
        <f t="shared" si="369"/>
        <v>1.9135577716988827E-4</v>
      </c>
      <c r="AS278" s="5">
        <f t="shared" si="370"/>
        <v>2.1116409004098938E-4</v>
      </c>
      <c r="AT278" s="5">
        <f t="shared" si="371"/>
        <v>1.1651143639956905E-4</v>
      </c>
      <c r="AU278" s="5">
        <f t="shared" si="372"/>
        <v>4.2857396852705943E-5</v>
      </c>
      <c r="AV278" s="5">
        <f t="shared" si="373"/>
        <v>1.1823451768446674E-5</v>
      </c>
      <c r="AW278" s="5">
        <f t="shared" si="374"/>
        <v>5.3617439556308417E-8</v>
      </c>
      <c r="AX278" s="5">
        <f t="shared" si="375"/>
        <v>4.2557357938838839E-4</v>
      </c>
      <c r="AY278" s="5">
        <f t="shared" si="376"/>
        <v>2.852672899337791E-4</v>
      </c>
      <c r="AZ278" s="5">
        <f t="shared" si="377"/>
        <v>9.5609115141868139E-5</v>
      </c>
      <c r="BA278" s="5">
        <f t="shared" si="378"/>
        <v>2.1362661664511162E-5</v>
      </c>
      <c r="BB278" s="5">
        <f t="shared" si="379"/>
        <v>3.5799147867481587E-6</v>
      </c>
      <c r="BC278" s="5">
        <f t="shared" si="380"/>
        <v>4.7993232609842502E-7</v>
      </c>
      <c r="BD278" s="5">
        <f t="shared" si="381"/>
        <v>2.1378028230698453E-5</v>
      </c>
      <c r="BE278" s="5">
        <f t="shared" si="382"/>
        <v>2.3590988184266778E-5</v>
      </c>
      <c r="BF278" s="5">
        <f t="shared" si="383"/>
        <v>1.3016512035264353E-5</v>
      </c>
      <c r="BG278" s="5">
        <f t="shared" si="384"/>
        <v>4.7879748046382413E-6</v>
      </c>
      <c r="BH278" s="5">
        <f t="shared" si="385"/>
        <v>1.3209012522561517E-6</v>
      </c>
      <c r="BI278" s="5">
        <f t="shared" si="386"/>
        <v>2.9152703418934522E-7</v>
      </c>
      <c r="BJ278" s="8">
        <f t="shared" si="387"/>
        <v>0.45757625625123305</v>
      </c>
      <c r="BK278" s="8">
        <f t="shared" si="388"/>
        <v>0.32069055172086319</v>
      </c>
      <c r="BL278" s="8">
        <f t="shared" si="389"/>
        <v>0.21334235203921489</v>
      </c>
      <c r="BM278" s="8">
        <f t="shared" si="390"/>
        <v>0.26222271657215063</v>
      </c>
      <c r="BN278" s="8">
        <f t="shared" si="391"/>
        <v>0.73761882381677324</v>
      </c>
    </row>
    <row r="279" spans="1:66" x14ac:dyDescent="0.25">
      <c r="A279" t="s">
        <v>342</v>
      </c>
      <c r="B279" t="s">
        <v>380</v>
      </c>
      <c r="C279" t="s">
        <v>393</v>
      </c>
      <c r="D279" s="11">
        <v>44504</v>
      </c>
      <c r="E279">
        <f>VLOOKUP(A279,home!$A$2:$E$405,3,FALSE)</f>
        <v>1.1770833333333299</v>
      </c>
      <c r="F279">
        <f>VLOOKUP(B279,home!$B$2:$E$405,3,FALSE)</f>
        <v>1.65</v>
      </c>
      <c r="G279">
        <f>VLOOKUP(C279,away!$B$2:$E$405,4,FALSE)</f>
        <v>0.9</v>
      </c>
      <c r="H279">
        <f>VLOOKUP(A279,away!$A$2:$E$405,3,FALSE)</f>
        <v>0.859375</v>
      </c>
      <c r="I279">
        <f>VLOOKUP(C279,away!$B$2:$E$405,3,FALSE)</f>
        <v>0.75</v>
      </c>
      <c r="J279">
        <f>VLOOKUP(B279,home!$B$2:$E$405,4,FALSE)</f>
        <v>0.62</v>
      </c>
      <c r="K279" s="3">
        <f t="shared" si="336"/>
        <v>1.7479687499999947</v>
      </c>
      <c r="L279" s="3">
        <f t="shared" si="337"/>
        <v>0.39960937499999999</v>
      </c>
      <c r="M279" s="5">
        <f t="shared" si="338"/>
        <v>0.11676660973671983</v>
      </c>
      <c r="N279" s="5">
        <f t="shared" si="339"/>
        <v>0.20410438486323135</v>
      </c>
      <c r="O279" s="5">
        <f t="shared" si="340"/>
        <v>4.6661031937759521E-2</v>
      </c>
      <c r="P279" s="5">
        <f t="shared" si="341"/>
        <v>8.1562025669955338E-2</v>
      </c>
      <c r="Q279" s="5">
        <f t="shared" si="342"/>
        <v>0.17838404323945023</v>
      </c>
      <c r="R279" s="5">
        <f t="shared" si="343"/>
        <v>9.32309290475156E-3</v>
      </c>
      <c r="S279" s="5">
        <f t="shared" si="344"/>
        <v>1.4242864562022292E-2</v>
      </c>
      <c r="T279" s="5">
        <f t="shared" si="345"/>
        <v>7.1283936028889675E-2</v>
      </c>
      <c r="U279" s="5">
        <f t="shared" si="346"/>
        <v>1.6296475050852403E-2</v>
      </c>
      <c r="V279" s="5">
        <f t="shared" si="347"/>
        <v>1.105411981540363E-3</v>
      </c>
      <c r="W279" s="5">
        <f t="shared" si="348"/>
        <v>0.10393657769373559</v>
      </c>
      <c r="X279" s="5">
        <f t="shared" si="349"/>
        <v>4.1534030851832611E-2</v>
      </c>
      <c r="Y279" s="5">
        <f t="shared" si="350"/>
        <v>8.2986940549657738E-3</v>
      </c>
      <c r="Z279" s="5">
        <f t="shared" si="351"/>
        <v>1.2418651095782351E-3</v>
      </c>
      <c r="AA279" s="5">
        <f t="shared" si="352"/>
        <v>2.1707414032580744E-3</v>
      </c>
      <c r="AB279" s="5">
        <f t="shared" si="353"/>
        <v>1.8971940686131259E-3</v>
      </c>
      <c r="AC279" s="5">
        <f t="shared" si="354"/>
        <v>4.8258466513650184E-5</v>
      </c>
      <c r="AD279" s="5">
        <f t="shared" si="355"/>
        <v>4.5419472447649066E-2</v>
      </c>
      <c r="AE279" s="5">
        <f t="shared" si="356"/>
        <v>1.8150046997634763E-2</v>
      </c>
      <c r="AF279" s="5">
        <f t="shared" si="357"/>
        <v>3.6264644684727266E-3</v>
      </c>
      <c r="AG279" s="5">
        <f t="shared" si="358"/>
        <v>4.8305639990203119E-4</v>
      </c>
      <c r="AH279" s="5">
        <f t="shared" si="359"/>
        <v>1.2406523506821627E-4</v>
      </c>
      <c r="AI279" s="5">
        <f t="shared" si="360"/>
        <v>2.1686215386064548E-4</v>
      </c>
      <c r="AJ279" s="5">
        <f t="shared" si="361"/>
        <v>1.8953413400304956E-4</v>
      </c>
      <c r="AK279" s="5">
        <f t="shared" si="362"/>
        <v>1.1043324776521399E-4</v>
      </c>
      <c r="AL279" s="5">
        <f t="shared" si="363"/>
        <v>1.3483506264175594E-6</v>
      </c>
      <c r="AM279" s="5">
        <f t="shared" si="364"/>
        <v>1.5878363695995275E-2</v>
      </c>
      <c r="AN279" s="5">
        <f t="shared" si="365"/>
        <v>6.3451429925793614E-3</v>
      </c>
      <c r="AO279" s="5">
        <f t="shared" si="366"/>
        <v>1.2677893127751342E-3</v>
      </c>
      <c r="AP279" s="5">
        <f t="shared" si="367"/>
        <v>1.688734983032503E-4</v>
      </c>
      <c r="AQ279" s="5">
        <f t="shared" si="368"/>
        <v>1.687085827775635E-5</v>
      </c>
      <c r="AR279" s="5">
        <f t="shared" si="369"/>
        <v>9.9155262089676034E-6</v>
      </c>
      <c r="AS279" s="5">
        <f t="shared" si="370"/>
        <v>1.7332029953081288E-5</v>
      </c>
      <c r="AT279" s="5">
        <f t="shared" si="371"/>
        <v>1.5147923366024989E-5</v>
      </c>
      <c r="AU279" s="5">
        <f t="shared" si="372"/>
        <v>8.8260322237354681E-6</v>
      </c>
      <c r="AV279" s="5">
        <f t="shared" si="373"/>
        <v>3.8569071283956388E-6</v>
      </c>
      <c r="AW279" s="5">
        <f t="shared" si="374"/>
        <v>2.6161923594599472E-8</v>
      </c>
      <c r="AX279" s="5">
        <f t="shared" si="375"/>
        <v>4.6258139236223595E-3</v>
      </c>
      <c r="AY279" s="5">
        <f t="shared" si="376"/>
        <v>1.8485186108850285E-3</v>
      </c>
      <c r="AZ279" s="5">
        <f t="shared" si="377"/>
        <v>3.6934268338581722E-4</v>
      </c>
      <c r="BA279" s="5">
        <f t="shared" si="378"/>
        <v>4.9197599622876434E-5</v>
      </c>
      <c r="BB279" s="5">
        <f t="shared" si="379"/>
        <v>4.9149555091994718E-6</v>
      </c>
      <c r="BC279" s="5">
        <f t="shared" si="380"/>
        <v>3.928124598368018E-7</v>
      </c>
      <c r="BD279" s="5">
        <f t="shared" si="381"/>
        <v>6.6038953852694334E-7</v>
      </c>
      <c r="BE279" s="5">
        <f t="shared" si="382"/>
        <v>1.1543402761720145E-6</v>
      </c>
      <c r="BF279" s="5">
        <f t="shared" si="383"/>
        <v>1.0088753648075227E-6</v>
      </c>
      <c r="BG279" s="5">
        <f t="shared" si="384"/>
        <v>5.8782753677613126E-7</v>
      </c>
      <c r="BH279" s="5">
        <f t="shared" si="385"/>
        <v>2.5687604116853742E-7</v>
      </c>
      <c r="BI279" s="5">
        <f t="shared" si="386"/>
        <v>8.9802258517263151E-8</v>
      </c>
      <c r="BJ279" s="8">
        <f t="shared" si="387"/>
        <v>0.70579592798917967</v>
      </c>
      <c r="BK279" s="8">
        <f t="shared" si="388"/>
        <v>0.21557503737826292</v>
      </c>
      <c r="BL279" s="8">
        <f t="shared" si="389"/>
        <v>7.7048266665827994E-2</v>
      </c>
      <c r="BM279" s="8">
        <f t="shared" si="390"/>
        <v>0.36101141634201955</v>
      </c>
      <c r="BN279" s="8">
        <f t="shared" si="391"/>
        <v>0.63680118835186772</v>
      </c>
    </row>
    <row r="280" spans="1:66" x14ac:dyDescent="0.25">
      <c r="A280" t="s">
        <v>40</v>
      </c>
      <c r="B280" t="s">
        <v>235</v>
      </c>
      <c r="C280" t="s">
        <v>232</v>
      </c>
      <c r="D280" s="11">
        <v>44504</v>
      </c>
      <c r="E280">
        <f>VLOOKUP(A280,home!$A$2:$E$405,3,FALSE)</f>
        <v>1.47142857142857</v>
      </c>
      <c r="F280">
        <f>VLOOKUP(B280,home!$B$2:$E$405,3,FALSE)</f>
        <v>0.68</v>
      </c>
      <c r="G280">
        <f>VLOOKUP(C280,away!$B$2:$E$405,4,FALSE)</f>
        <v>0.98</v>
      </c>
      <c r="H280">
        <f>VLOOKUP(A280,away!$A$2:$E$405,3,FALSE)</f>
        <v>1.1771428571428599</v>
      </c>
      <c r="I280">
        <f>VLOOKUP(C280,away!$B$2:$E$405,3,FALSE)</f>
        <v>0.76</v>
      </c>
      <c r="J280">
        <f>VLOOKUP(B280,home!$B$2:$E$405,4,FALSE)</f>
        <v>0.74</v>
      </c>
      <c r="K280" s="3">
        <f t="shared" si="336"/>
        <v>0.98055999999999899</v>
      </c>
      <c r="L280" s="3">
        <f t="shared" si="337"/>
        <v>0.66202514285714442</v>
      </c>
      <c r="M280" s="5">
        <f t="shared" si="338"/>
        <v>0.19347922379272947</v>
      </c>
      <c r="N280" s="5">
        <f t="shared" si="339"/>
        <v>0.18971798768219864</v>
      </c>
      <c r="O280" s="5">
        <f t="shared" si="340"/>
        <v>0.12808811077127116</v>
      </c>
      <c r="P280" s="5">
        <f t="shared" si="341"/>
        <v>0.12559807789787752</v>
      </c>
      <c r="Q280" s="5">
        <f t="shared" si="342"/>
        <v>9.3014935000828233E-2</v>
      </c>
      <c r="R280" s="5">
        <f t="shared" si="343"/>
        <v>4.2398774915826248E-2</v>
      </c>
      <c r="S280" s="5">
        <f t="shared" si="344"/>
        <v>2.0383166810381433E-2</v>
      </c>
      <c r="T280" s="5">
        <f t="shared" si="345"/>
        <v>6.1578225631771316E-2</v>
      </c>
      <c r="U280" s="5">
        <f t="shared" si="346"/>
        <v>4.1574542731462549E-2</v>
      </c>
      <c r="V280" s="5">
        <f t="shared" si="347"/>
        <v>1.4702046973031359E-3</v>
      </c>
      <c r="W280" s="5">
        <f t="shared" si="348"/>
        <v>3.0402241554804022E-2</v>
      </c>
      <c r="X280" s="5">
        <f t="shared" si="349"/>
        <v>2.0127048308496546E-2</v>
      </c>
      <c r="Y280" s="5">
        <f t="shared" si="350"/>
        <v>6.6623060158625342E-3</v>
      </c>
      <c r="Z280" s="5">
        <f t="shared" si="351"/>
        <v>9.3563516735392632E-3</v>
      </c>
      <c r="AA280" s="5">
        <f t="shared" si="352"/>
        <v>9.1744641970056516E-3</v>
      </c>
      <c r="AB280" s="5">
        <f t="shared" si="353"/>
        <v>4.4980563065079252E-3</v>
      </c>
      <c r="AC280" s="5">
        <f t="shared" si="354"/>
        <v>5.9649455015749448E-5</v>
      </c>
      <c r="AD280" s="5">
        <f t="shared" si="355"/>
        <v>7.452805494744647E-3</v>
      </c>
      <c r="AE280" s="5">
        <f t="shared" si="356"/>
        <v>4.9339446223448363E-3</v>
      </c>
      <c r="AF280" s="5">
        <f t="shared" si="357"/>
        <v>1.6331976967285393E-3</v>
      </c>
      <c r="AG280" s="5">
        <f t="shared" si="358"/>
        <v>3.6040597949689023E-4</v>
      </c>
      <c r="AH280" s="5">
        <f t="shared" si="359"/>
        <v>1.5485350133241282E-3</v>
      </c>
      <c r="AI280" s="5">
        <f t="shared" si="360"/>
        <v>1.5184314926651058E-3</v>
      </c>
      <c r="AJ280" s="5">
        <f t="shared" si="361"/>
        <v>7.4445659222384711E-4</v>
      </c>
      <c r="AK280" s="5">
        <f t="shared" si="362"/>
        <v>2.4332811869033833E-4</v>
      </c>
      <c r="AL280" s="5">
        <f t="shared" si="363"/>
        <v>1.5488705713766817E-6</v>
      </c>
      <c r="AM280" s="5">
        <f t="shared" si="364"/>
        <v>1.4615845911853614E-3</v>
      </c>
      <c r="AN280" s="5">
        <f t="shared" si="365"/>
        <v>9.6760574777729003E-4</v>
      </c>
      <c r="AO280" s="5">
        <f t="shared" si="366"/>
        <v>3.2028966670082716E-4</v>
      </c>
      <c r="AP280" s="5">
        <f t="shared" si="367"/>
        <v>7.0679937451094106E-5</v>
      </c>
      <c r="AQ280" s="5">
        <f t="shared" si="368"/>
        <v>1.1697973922048652E-5</v>
      </c>
      <c r="AR280" s="5">
        <f t="shared" si="369"/>
        <v>2.0503382268303921E-4</v>
      </c>
      <c r="AS280" s="5">
        <f t="shared" si="370"/>
        <v>2.0104796517008073E-4</v>
      </c>
      <c r="AT280" s="5">
        <f t="shared" si="371"/>
        <v>9.8569796363587065E-5</v>
      </c>
      <c r="AU280" s="5">
        <f t="shared" si="372"/>
        <v>3.2217866507426284E-5</v>
      </c>
      <c r="AV280" s="5">
        <f t="shared" si="373"/>
        <v>7.8978877956304687E-6</v>
      </c>
      <c r="AW280" s="5">
        <f t="shared" si="374"/>
        <v>2.7929379310098153E-8</v>
      </c>
      <c r="AX280" s="5">
        <f t="shared" si="375"/>
        <v>2.3886189778878598E-4</v>
      </c>
      <c r="AY280" s="5">
        <f t="shared" si="376"/>
        <v>1.5813258200674966E-4</v>
      </c>
      <c r="AZ280" s="5">
        <f t="shared" si="377"/>
        <v>5.2343872596693765E-5</v>
      </c>
      <c r="BA280" s="5">
        <f t="shared" si="378"/>
        <v>1.1550986577840788E-5</v>
      </c>
      <c r="BB280" s="5">
        <f t="shared" si="379"/>
        <v>1.9117608848340014E-6</v>
      </c>
      <c r="BC280" s="5">
        <f t="shared" si="380"/>
        <v>2.5312675457818609E-7</v>
      </c>
      <c r="BD280" s="5">
        <f t="shared" si="381"/>
        <v>2.2622924292047567E-5</v>
      </c>
      <c r="BE280" s="5">
        <f t="shared" si="382"/>
        <v>2.218313464381014E-5</v>
      </c>
      <c r="BF280" s="5">
        <f t="shared" si="383"/>
        <v>1.0875947253167223E-5</v>
      </c>
      <c r="BG280" s="5">
        <f t="shared" si="384"/>
        <v>3.5548396128552144E-6</v>
      </c>
      <c r="BH280" s="5">
        <f t="shared" si="385"/>
        <v>8.7143338269532607E-7</v>
      </c>
      <c r="BI280" s="5">
        <f t="shared" si="386"/>
        <v>1.7089854354714571E-7</v>
      </c>
      <c r="BJ280" s="8">
        <f t="shared" si="387"/>
        <v>0.4191780101309221</v>
      </c>
      <c r="BK280" s="8">
        <f t="shared" si="388"/>
        <v>0.34115000410588542</v>
      </c>
      <c r="BL280" s="8">
        <f t="shared" si="389"/>
        <v>0.23039374665522488</v>
      </c>
      <c r="BM280" s="8">
        <f t="shared" si="390"/>
        <v>0.22762289785221324</v>
      </c>
      <c r="BN280" s="8">
        <f t="shared" si="391"/>
        <v>0.77229711006073132</v>
      </c>
    </row>
    <row r="281" spans="1:66" x14ac:dyDescent="0.25">
      <c r="A281" t="s">
        <v>40</v>
      </c>
      <c r="B281" t="s">
        <v>333</v>
      </c>
      <c r="C281" t="s">
        <v>41</v>
      </c>
      <c r="D281" s="11">
        <v>44504</v>
      </c>
      <c r="E281">
        <f>VLOOKUP(A281,home!$A$2:$E$405,3,FALSE)</f>
        <v>1.47142857142857</v>
      </c>
      <c r="F281">
        <f>VLOOKUP(B281,home!$B$2:$E$405,3,FALSE)</f>
        <v>1.02</v>
      </c>
      <c r="G281">
        <f>VLOOKUP(C281,away!$B$2:$E$405,4,FALSE)</f>
        <v>1.23</v>
      </c>
      <c r="H281">
        <f>VLOOKUP(A281,away!$A$2:$E$405,3,FALSE)</f>
        <v>1.1771428571428599</v>
      </c>
      <c r="I281">
        <f>VLOOKUP(C281,away!$B$2:$E$405,3,FALSE)</f>
        <v>0.51</v>
      </c>
      <c r="J281">
        <f>VLOOKUP(B281,home!$B$2:$E$405,4,FALSE)</f>
        <v>1.06</v>
      </c>
      <c r="K281" s="3">
        <f t="shared" si="336"/>
        <v>1.8460542857142839</v>
      </c>
      <c r="L281" s="3">
        <f t="shared" si="337"/>
        <v>0.63636342857143013</v>
      </c>
      <c r="M281" s="5">
        <f t="shared" si="338"/>
        <v>8.3541002956133023E-2</v>
      </c>
      <c r="N281" s="5">
        <f t="shared" si="339"/>
        <v>0.154221226540039</v>
      </c>
      <c r="O281" s="5">
        <f t="shared" si="340"/>
        <v>5.3162439067460793E-2</v>
      </c>
      <c r="P281" s="5">
        <f t="shared" si="341"/>
        <v>9.8140748479510459E-2</v>
      </c>
      <c r="Q281" s="5">
        <f t="shared" si="342"/>
        <v>0.14235037810117629</v>
      </c>
      <c r="R281" s="5">
        <f t="shared" si="343"/>
        <v>1.6915315998094545E-2</v>
      </c>
      <c r="S281" s="5">
        <f t="shared" si="344"/>
        <v>2.8822991618786431E-2</v>
      </c>
      <c r="T281" s="5">
        <f t="shared" si="345"/>
        <v>9.0586574666903966E-2</v>
      </c>
      <c r="U281" s="5">
        <f t="shared" si="346"/>
        <v>3.1226591592493819E-2</v>
      </c>
      <c r="V281" s="5">
        <f t="shared" si="347"/>
        <v>3.7622376647943757E-3</v>
      </c>
      <c r="W281" s="5">
        <f t="shared" si="348"/>
        <v>8.7595508522241711E-2</v>
      </c>
      <c r="X281" s="5">
        <f t="shared" si="349"/>
        <v>5.5742578130671669E-2</v>
      </c>
      <c r="Y281" s="5">
        <f t="shared" si="350"/>
        <v>1.773626906832252E-2</v>
      </c>
      <c r="Z281" s="5">
        <f t="shared" si="351"/>
        <v>3.5880961613055369E-3</v>
      </c>
      <c r="AA281" s="5">
        <f t="shared" si="352"/>
        <v>6.6238202961330563E-3</v>
      </c>
      <c r="AB281" s="5">
        <f t="shared" si="353"/>
        <v>6.1139659227388444E-3</v>
      </c>
      <c r="AC281" s="5">
        <f t="shared" si="354"/>
        <v>2.7623323227173697E-4</v>
      </c>
      <c r="AD281" s="5">
        <f t="shared" si="355"/>
        <v>4.0426515979201619E-2</v>
      </c>
      <c r="AE281" s="5">
        <f t="shared" si="356"/>
        <v>2.5725956313722449E-2</v>
      </c>
      <c r="AF281" s="5">
        <f t="shared" si="357"/>
        <v>8.1855288815396235E-3</v>
      </c>
      <c r="AG281" s="5">
        <f t="shared" si="358"/>
        <v>1.73632374124234E-3</v>
      </c>
      <c r="AH281" s="5">
        <f t="shared" si="359"/>
        <v>5.7083329381309449E-4</v>
      </c>
      <c r="AI281" s="5">
        <f t="shared" si="360"/>
        <v>1.053789248472064E-3</v>
      </c>
      <c r="AJ281" s="5">
        <f t="shared" si="361"/>
        <v>9.7267607919074436E-4</v>
      </c>
      <c r="AK281" s="5">
        <f t="shared" si="362"/>
        <v>5.9853761486727982E-4</v>
      </c>
      <c r="AL281" s="5">
        <f t="shared" si="363"/>
        <v>1.2980325928956305E-5</v>
      </c>
      <c r="AM281" s="5">
        <f t="shared" si="364"/>
        <v>1.4925908615980414E-2</v>
      </c>
      <c r="AN281" s="5">
        <f t="shared" si="365"/>
        <v>9.4983023814091475E-3</v>
      </c>
      <c r="AO281" s="5">
        <f t="shared" si="366"/>
        <v>3.022186134520852E-3</v>
      </c>
      <c r="AP281" s="5">
        <f t="shared" si="367"/>
        <v>6.410695767815757E-4</v>
      </c>
      <c r="AQ281" s="5">
        <f t="shared" si="368"/>
        <v>1.0198830845838978E-4</v>
      </c>
      <c r="AR281" s="5">
        <f t="shared" si="369"/>
        <v>7.2651486398724689E-5</v>
      </c>
      <c r="AS281" s="5">
        <f t="shared" si="370"/>
        <v>1.3411858782987871E-4</v>
      </c>
      <c r="AT281" s="5">
        <f t="shared" si="371"/>
        <v>1.2379509692864762E-4</v>
      </c>
      <c r="AU281" s="5">
        <f t="shared" si="372"/>
        <v>7.6177489745181691E-5</v>
      </c>
      <c r="AV281" s="5">
        <f t="shared" si="373"/>
        <v>3.5156945354762164E-5</v>
      </c>
      <c r="AW281" s="5">
        <f t="shared" si="374"/>
        <v>4.2357739749156018E-7</v>
      </c>
      <c r="AX281" s="5">
        <f t="shared" si="375"/>
        <v>4.5923395947850667E-3</v>
      </c>
      <c r="AY281" s="5">
        <f t="shared" si="376"/>
        <v>2.9223969697017571E-3</v>
      </c>
      <c r="AZ281" s="5">
        <f t="shared" si="377"/>
        <v>9.2985327764308389E-4</v>
      </c>
      <c r="BA281" s="5">
        <f t="shared" si="378"/>
        <v>1.9724153994311167E-4</v>
      </c>
      <c r="BB281" s="5">
        <f t="shared" si="379"/>
        <v>3.1379325653726796E-5</v>
      </c>
      <c r="BC281" s="5">
        <f t="shared" si="380"/>
        <v>3.993731051853005E-6</v>
      </c>
      <c r="BD281" s="5">
        <f t="shared" si="381"/>
        <v>7.7054581625838418E-6</v>
      </c>
      <c r="BE281" s="5">
        <f t="shared" si="382"/>
        <v>1.4224694064430012E-5</v>
      </c>
      <c r="BF281" s="5">
        <f t="shared" si="383"/>
        <v>1.3129778720307783E-5</v>
      </c>
      <c r="BG281" s="5">
        <f t="shared" si="384"/>
        <v>8.0794280923681272E-6</v>
      </c>
      <c r="BH281" s="5">
        <f t="shared" si="385"/>
        <v>3.7287657140091426E-6</v>
      </c>
      <c r="BI281" s="5">
        <f t="shared" si="386"/>
        <v>1.3767007853542108E-6</v>
      </c>
      <c r="BJ281" s="8">
        <f t="shared" si="387"/>
        <v>0.66117351940099034</v>
      </c>
      <c r="BK281" s="8">
        <f t="shared" si="388"/>
        <v>0.21747859124712673</v>
      </c>
      <c r="BL281" s="8">
        <f t="shared" si="389"/>
        <v>0.11772811354506046</v>
      </c>
      <c r="BM281" s="8">
        <f t="shared" si="390"/>
        <v>0.44871523581976458</v>
      </c>
      <c r="BN281" s="8">
        <f t="shared" si="391"/>
        <v>0.54833111114241428</v>
      </c>
    </row>
    <row r="282" spans="1:66" x14ac:dyDescent="0.25">
      <c r="A282" t="s">
        <v>40</v>
      </c>
      <c r="B282" t="s">
        <v>237</v>
      </c>
      <c r="C282" t="s">
        <v>238</v>
      </c>
      <c r="D282" s="11">
        <v>44504</v>
      </c>
      <c r="E282">
        <f>VLOOKUP(A282,home!$A$2:$E$405,3,FALSE)</f>
        <v>1.47142857142857</v>
      </c>
      <c r="F282">
        <f>VLOOKUP(B282,home!$B$2:$E$405,3,FALSE)</f>
        <v>0.47</v>
      </c>
      <c r="G282">
        <f>VLOOKUP(C282,away!$B$2:$E$405,4,FALSE)</f>
        <v>0.8</v>
      </c>
      <c r="H282">
        <f>VLOOKUP(A282,away!$A$2:$E$405,3,FALSE)</f>
        <v>1.1771428571428599</v>
      </c>
      <c r="I282">
        <f>VLOOKUP(C282,away!$B$2:$E$405,3,FALSE)</f>
        <v>0.48</v>
      </c>
      <c r="J282">
        <f>VLOOKUP(B282,home!$B$2:$E$405,4,FALSE)</f>
        <v>0.96</v>
      </c>
      <c r="K282" s="3">
        <f t="shared" si="336"/>
        <v>0.55325714285714234</v>
      </c>
      <c r="L282" s="3">
        <f t="shared" si="337"/>
        <v>0.54242742857142978</v>
      </c>
      <c r="M282" s="5">
        <f t="shared" si="338"/>
        <v>0.33431066906307333</v>
      </c>
      <c r="N282" s="5">
        <f t="shared" si="339"/>
        <v>0.18495976559249558</v>
      </c>
      <c r="O282" s="5">
        <f t="shared" si="340"/>
        <v>0.18133927656387708</v>
      </c>
      <c r="P282" s="5">
        <f t="shared" si="341"/>
        <v>0.10032725003951178</v>
      </c>
      <c r="Q282" s="5">
        <f t="shared" si="342"/>
        <v>5.1165155727615437E-2</v>
      </c>
      <c r="R282" s="5">
        <f t="shared" si="343"/>
        <v>4.9181698742773589E-2</v>
      </c>
      <c r="S282" s="5">
        <f t="shared" si="344"/>
        <v>7.5270983189828144E-3</v>
      </c>
      <c r="T282" s="5">
        <f t="shared" si="345"/>
        <v>2.77533838537872E-2</v>
      </c>
      <c r="U282" s="5">
        <f t="shared" si="346"/>
        <v>2.7210126127287623E-2</v>
      </c>
      <c r="V282" s="5">
        <f t="shared" si="347"/>
        <v>2.509884584090593E-4</v>
      </c>
      <c r="W282" s="5">
        <f t="shared" si="348"/>
        <v>9.4358292905670892E-3</v>
      </c>
      <c r="X282" s="5">
        <f t="shared" si="349"/>
        <v>5.1182526185212839E-3</v>
      </c>
      <c r="Y282" s="5">
        <f t="shared" si="350"/>
        <v>1.3881403033217435E-3</v>
      </c>
      <c r="Z282" s="5">
        <f t="shared" si="351"/>
        <v>8.8925007939391326E-3</v>
      </c>
      <c r="AA282" s="5">
        <f t="shared" si="352"/>
        <v>4.9198395821096344E-3</v>
      </c>
      <c r="AB282" s="5">
        <f t="shared" si="353"/>
        <v>1.3609681952567265E-3</v>
      </c>
      <c r="AC282" s="5">
        <f t="shared" si="354"/>
        <v>4.7076312832029446E-6</v>
      </c>
      <c r="AD282" s="5">
        <f t="shared" si="355"/>
        <v>1.305109988446721E-3</v>
      </c>
      <c r="AE282" s="5">
        <f t="shared" si="356"/>
        <v>7.0792745503604326E-4</v>
      </c>
      <c r="AF282" s="5">
        <f t="shared" si="357"/>
        <v>1.9199963452515867E-4</v>
      </c>
      <c r="AG282" s="5">
        <f t="shared" si="358"/>
        <v>3.4715289347378714E-5</v>
      </c>
      <c r="AH282" s="5">
        <f t="shared" si="359"/>
        <v>1.2058840848064502E-3</v>
      </c>
      <c r="AI282" s="5">
        <f t="shared" si="360"/>
        <v>6.6716398337691649E-4</v>
      </c>
      <c r="AJ282" s="5">
        <f t="shared" si="361"/>
        <v>1.8455661963015141E-4</v>
      </c>
      <c r="AK282" s="5">
        <f t="shared" si="362"/>
        <v>3.4035756023983314E-5</v>
      </c>
      <c r="AL282" s="5">
        <f t="shared" si="363"/>
        <v>5.6510754163771163E-8</v>
      </c>
      <c r="AM282" s="5">
        <f t="shared" si="364"/>
        <v>1.4441228466447023E-4</v>
      </c>
      <c r="AN282" s="5">
        <f t="shared" si="365"/>
        <v>7.8333184224673897E-5</v>
      </c>
      <c r="AO282" s="5">
        <f t="shared" si="366"/>
        <v>2.1245033845400973E-5</v>
      </c>
      <c r="AP282" s="5">
        <f t="shared" si="367"/>
        <v>3.8412963595579482E-6</v>
      </c>
      <c r="AQ282" s="5">
        <f t="shared" si="368"/>
        <v>5.2090612667395293E-7</v>
      </c>
      <c r="AR282" s="5">
        <f t="shared" si="369"/>
        <v>1.3082092065535498E-4</v>
      </c>
      <c r="AS282" s="5">
        <f t="shared" si="370"/>
        <v>7.2377608787722601E-5</v>
      </c>
      <c r="AT282" s="5">
        <f t="shared" si="371"/>
        <v>2.0021714522363701E-5</v>
      </c>
      <c r="AU282" s="5">
        <f t="shared" si="372"/>
        <v>3.6923855239147648E-6</v>
      </c>
      <c r="AV282" s="5">
        <f t="shared" si="373"/>
        <v>5.1070966632203881E-7</v>
      </c>
      <c r="AW282" s="5">
        <f t="shared" si="374"/>
        <v>4.7108282866879568E-10</v>
      </c>
      <c r="AX282" s="5">
        <f t="shared" si="375"/>
        <v>1.3316188001156176E-5</v>
      </c>
      <c r="AY282" s="5">
        <f t="shared" si="376"/>
        <v>7.2230656158408714E-6</v>
      </c>
      <c r="AZ282" s="5">
        <f t="shared" si="377"/>
        <v>1.9589944542016373E-6</v>
      </c>
      <c r="BA282" s="5">
        <f t="shared" si="378"/>
        <v>3.5420410812609521E-7</v>
      </c>
      <c r="BB282" s="5">
        <f t="shared" si="379"/>
        <v>4.8032505890068615E-8</v>
      </c>
      <c r="BC282" s="5">
        <f t="shared" si="380"/>
        <v>5.210829731558396E-9</v>
      </c>
      <c r="BD282" s="5">
        <f t="shared" si="381"/>
        <v>1.182680926573854E-5</v>
      </c>
      <c r="BE282" s="5">
        <f t="shared" si="382"/>
        <v>6.5432667034788816E-6</v>
      </c>
      <c r="BF282" s="5">
        <f t="shared" si="383"/>
        <v>1.810054520659499E-6</v>
      </c>
      <c r="BG282" s="5">
        <f t="shared" si="384"/>
        <v>3.3380853083857623E-7</v>
      </c>
      <c r="BH282" s="5">
        <f t="shared" si="385"/>
        <v>4.617048850827274E-8</v>
      </c>
      <c r="BI282" s="5">
        <f t="shared" si="386"/>
        <v>5.1088305112811018E-9</v>
      </c>
      <c r="BJ282" s="8">
        <f t="shared" si="387"/>
        <v>0.28233153815439938</v>
      </c>
      <c r="BK282" s="8">
        <f t="shared" si="388"/>
        <v>0.44242799308763014</v>
      </c>
      <c r="BL282" s="8">
        <f t="shared" si="389"/>
        <v>0.26635153821263746</v>
      </c>
      <c r="BM282" s="8">
        <f t="shared" si="390"/>
        <v>9.871253192472644E-2</v>
      </c>
      <c r="BN282" s="8">
        <f t="shared" si="391"/>
        <v>0.90128381572934679</v>
      </c>
    </row>
    <row r="283" spans="1:66" x14ac:dyDescent="0.25">
      <c r="A283" t="s">
        <v>40</v>
      </c>
      <c r="B283" t="s">
        <v>335</v>
      </c>
      <c r="C283" t="s">
        <v>320</v>
      </c>
      <c r="D283" s="11">
        <v>44504</v>
      </c>
      <c r="E283">
        <f>VLOOKUP(A283,home!$A$2:$E$405,3,FALSE)</f>
        <v>1.47142857142857</v>
      </c>
      <c r="F283">
        <f>VLOOKUP(B283,home!$B$2:$E$405,3,FALSE)</f>
        <v>0.64</v>
      </c>
      <c r="G283">
        <f>VLOOKUP(C283,away!$B$2:$E$405,4,FALSE)</f>
        <v>1.02</v>
      </c>
      <c r="H283">
        <f>VLOOKUP(A283,away!$A$2:$E$405,3,FALSE)</f>
        <v>1.1771428571428599</v>
      </c>
      <c r="I283">
        <f>VLOOKUP(C283,away!$B$2:$E$405,3,FALSE)</f>
        <v>1.44</v>
      </c>
      <c r="J283">
        <f>VLOOKUP(B283,home!$B$2:$E$405,4,FALSE)</f>
        <v>1.35</v>
      </c>
      <c r="K283" s="3">
        <f t="shared" si="336"/>
        <v>0.96054857142857053</v>
      </c>
      <c r="L283" s="3">
        <f t="shared" si="337"/>
        <v>2.2883657142857197</v>
      </c>
      <c r="M283" s="5">
        <f t="shared" si="338"/>
        <v>3.8816328404398172E-2</v>
      </c>
      <c r="N283" s="5">
        <f t="shared" si="339"/>
        <v>3.7284968796946906E-2</v>
      </c>
      <c r="O283" s="5">
        <f t="shared" si="340"/>
        <v>8.8825955075079677E-2</v>
      </c>
      <c r="P283" s="5">
        <f t="shared" si="341"/>
        <v>8.5321644253146173E-2</v>
      </c>
      <c r="Q283" s="5">
        <f t="shared" si="342"/>
        <v>1.7907011756833086E-2</v>
      </c>
      <c r="R283" s="5">
        <f t="shared" si="343"/>
        <v>0.10163313506624802</v>
      </c>
      <c r="S283" s="5">
        <f t="shared" si="344"/>
        <v>4.688608684351752E-2</v>
      </c>
      <c r="T283" s="5">
        <f t="shared" si="345"/>
        <v>4.0977791749648121E-2</v>
      </c>
      <c r="U283" s="5">
        <f t="shared" si="346"/>
        <v>9.7623562697691485E-2</v>
      </c>
      <c r="V283" s="5">
        <f t="shared" si="347"/>
        <v>1.1451074519200546E-2</v>
      </c>
      <c r="W283" s="5">
        <f t="shared" si="348"/>
        <v>5.7335181871935471E-3</v>
      </c>
      <c r="X283" s="5">
        <f t="shared" si="349"/>
        <v>1.3120386441807325E-2</v>
      </c>
      <c r="Y283" s="5">
        <f t="shared" si="350"/>
        <v>1.5012121245805551E-2</v>
      </c>
      <c r="Z283" s="5">
        <f t="shared" si="351"/>
        <v>7.7524593906990541E-2</v>
      </c>
      <c r="AA283" s="5">
        <f t="shared" si="352"/>
        <v>7.4466137927939824E-2</v>
      </c>
      <c r="AB283" s="5">
        <f t="shared" si="353"/>
        <v>3.5764171203242739E-2</v>
      </c>
      <c r="AC283" s="5">
        <f t="shared" si="354"/>
        <v>1.5731532105906104E-3</v>
      </c>
      <c r="AD283" s="5">
        <f t="shared" si="355"/>
        <v>1.376830675992122E-3</v>
      </c>
      <c r="AE283" s="5">
        <f t="shared" si="356"/>
        <v>3.1506921133172025E-3</v>
      </c>
      <c r="AF283" s="5">
        <f t="shared" si="357"/>
        <v>3.6049679041927529E-3</v>
      </c>
      <c r="AG283" s="5">
        <f t="shared" si="358"/>
        <v>2.7498283176850473E-3</v>
      </c>
      <c r="AH283" s="5">
        <f t="shared" si="359"/>
        <v>4.4351155677670187E-2</v>
      </c>
      <c r="AI283" s="5">
        <f t="shared" si="360"/>
        <v>4.2601439227392235E-2</v>
      </c>
      <c r="AJ283" s="5">
        <f t="shared" si="361"/>
        <v>2.0460375795336334E-2</v>
      </c>
      <c r="AK283" s="5">
        <f t="shared" si="362"/>
        <v>6.5510615803673405E-3</v>
      </c>
      <c r="AL283" s="5">
        <f t="shared" si="363"/>
        <v>1.3831706821039607E-4</v>
      </c>
      <c r="AM283" s="5">
        <f t="shared" si="364"/>
        <v>2.6450254778465321E-4</v>
      </c>
      <c r="AN283" s="5">
        <f t="shared" si="365"/>
        <v>6.0527856169162063E-4</v>
      </c>
      <c r="AO283" s="5">
        <f t="shared" si="366"/>
        <v>6.9254935408363946E-4</v>
      </c>
      <c r="AP283" s="5">
        <f t="shared" si="367"/>
        <v>5.2826873244524034E-4</v>
      </c>
      <c r="AQ283" s="5">
        <f t="shared" si="368"/>
        <v>3.0221801381421603E-4</v>
      </c>
      <c r="AR283" s="5">
        <f t="shared" si="369"/>
        <v>2.0298332808345788E-2</v>
      </c>
      <c r="AS283" s="5">
        <f t="shared" si="370"/>
        <v>1.9497534581438231E-2</v>
      </c>
      <c r="AT283" s="5">
        <f t="shared" si="371"/>
        <v>9.3641644942898204E-3</v>
      </c>
      <c r="AU283" s="5">
        <f t="shared" si="372"/>
        <v>2.9982449425374107E-3</v>
      </c>
      <c r="AV283" s="5">
        <f t="shared" si="373"/>
        <v>7.1998997408681141E-4</v>
      </c>
      <c r="AW283" s="5">
        <f t="shared" si="374"/>
        <v>8.4453574716140888E-6</v>
      </c>
      <c r="AX283" s="5">
        <f t="shared" si="375"/>
        <v>4.2344590735627637E-5</v>
      </c>
      <c r="AY283" s="5">
        <f t="shared" si="376"/>
        <v>9.6899909624870999E-5</v>
      </c>
      <c r="AZ283" s="5">
        <f t="shared" si="377"/>
        <v>1.1087121545146985E-4</v>
      </c>
      <c r="BA283" s="5">
        <f t="shared" si="378"/>
        <v>8.4571296046776219E-5</v>
      </c>
      <c r="BB283" s="5">
        <f t="shared" si="379"/>
        <v>4.838251357153753E-5</v>
      </c>
      <c r="BC283" s="5">
        <f t="shared" si="380"/>
        <v>2.2143377045614011E-5</v>
      </c>
      <c r="BD283" s="5">
        <f t="shared" si="381"/>
        <v>7.7416681426299141E-3</v>
      </c>
      <c r="BE283" s="5">
        <f t="shared" si="382"/>
        <v>7.4362482748772385E-3</v>
      </c>
      <c r="BF283" s="5">
        <f t="shared" si="383"/>
        <v>3.5714388286107518E-3</v>
      </c>
      <c r="BG283" s="5">
        <f t="shared" si="384"/>
        <v>1.1435134882555283E-3</v>
      </c>
      <c r="BH283" s="5">
        <f t="shared" si="385"/>
        <v>2.7460006188828731E-4</v>
      </c>
      <c r="BI283" s="5">
        <f t="shared" si="386"/>
        <v>5.2753339432198285E-5</v>
      </c>
      <c r="BJ283" s="8">
        <f t="shared" si="387"/>
        <v>0.14371614730171695</v>
      </c>
      <c r="BK283" s="8">
        <f t="shared" si="388"/>
        <v>0.1842835042086883</v>
      </c>
      <c r="BL283" s="8">
        <f t="shared" si="389"/>
        <v>0.58537548318735977</v>
      </c>
      <c r="BM283" s="8">
        <f t="shared" si="390"/>
        <v>0.62102223069995033</v>
      </c>
      <c r="BN283" s="8">
        <f t="shared" si="391"/>
        <v>0.36978904335265206</v>
      </c>
    </row>
    <row r="284" spans="1:66" x14ac:dyDescent="0.25">
      <c r="A284" t="s">
        <v>10</v>
      </c>
      <c r="B284" t="s">
        <v>45</v>
      </c>
      <c r="C284" t="s">
        <v>241</v>
      </c>
      <c r="D284" s="11">
        <v>44534</v>
      </c>
      <c r="E284">
        <f>VLOOKUP(A284,home!$A$2:$E$405,3,FALSE)</f>
        <v>1.5424836601307199</v>
      </c>
      <c r="F284">
        <f>VLOOKUP(B284,home!$B$2:$E$405,3,FALSE)</f>
        <v>0.65</v>
      </c>
      <c r="G284">
        <f>VLOOKUP(C284,away!$B$2:$E$405,4,FALSE)</f>
        <v>0.88</v>
      </c>
      <c r="H284">
        <f>VLOOKUP(A284,away!$A$2:$E$405,3,FALSE)</f>
        <v>1.44444444444444</v>
      </c>
      <c r="I284">
        <f>VLOOKUP(C284,away!$B$2:$E$405,3,FALSE)</f>
        <v>1.03</v>
      </c>
      <c r="J284">
        <f>VLOOKUP(B284,home!$B$2:$E$405,4,FALSE)</f>
        <v>0.9</v>
      </c>
      <c r="K284" s="3">
        <f t="shared" si="336"/>
        <v>0.88230065359477183</v>
      </c>
      <c r="L284" s="3">
        <f t="shared" si="337"/>
        <v>1.338999999999996</v>
      </c>
      <c r="M284" s="5">
        <f t="shared" si="338"/>
        <v>0.10846793782432658</v>
      </c>
      <c r="N284" s="5">
        <f t="shared" si="339"/>
        <v>9.5701332436480407E-2</v>
      </c>
      <c r="O284" s="5">
        <f t="shared" si="340"/>
        <v>0.14523856874677285</v>
      </c>
      <c r="P284" s="5">
        <f t="shared" si="341"/>
        <v>0.12814408413244688</v>
      </c>
      <c r="Q284" s="5">
        <f t="shared" si="342"/>
        <v>4.2218674079298593E-2</v>
      </c>
      <c r="R284" s="5">
        <f t="shared" si="343"/>
        <v>9.7237221775964153E-2</v>
      </c>
      <c r="S284" s="5">
        <f t="shared" si="344"/>
        <v>3.7847373674464842E-2</v>
      </c>
      <c r="T284" s="5">
        <f t="shared" si="345"/>
        <v>5.6530804592180649E-2</v>
      </c>
      <c r="U284" s="5">
        <f t="shared" si="346"/>
        <v>8.5792464326672951E-2</v>
      </c>
      <c r="V284" s="5">
        <f t="shared" si="347"/>
        <v>4.9681010030485275E-3</v>
      </c>
      <c r="W284" s="5">
        <f t="shared" si="348"/>
        <v>1.2416521244689938E-2</v>
      </c>
      <c r="X284" s="5">
        <f t="shared" si="349"/>
        <v>1.6625721946639777E-2</v>
      </c>
      <c r="Y284" s="5">
        <f t="shared" si="350"/>
        <v>1.1130920843275299E-2</v>
      </c>
      <c r="Z284" s="5">
        <f t="shared" si="351"/>
        <v>4.3400213319338542E-2</v>
      </c>
      <c r="AA284" s="5">
        <f t="shared" si="352"/>
        <v>3.8292036577804917E-2</v>
      </c>
      <c r="AB284" s="5">
        <f t="shared" si="353"/>
        <v>1.6892544450036091E-2</v>
      </c>
      <c r="AC284" s="5">
        <f t="shared" si="354"/>
        <v>3.6683233640446081E-4</v>
      </c>
      <c r="AD284" s="5">
        <f t="shared" si="355"/>
        <v>2.7387762023908246E-3</v>
      </c>
      <c r="AE284" s="5">
        <f t="shared" si="356"/>
        <v>3.6672213350013032E-3</v>
      </c>
      <c r="AF284" s="5">
        <f t="shared" si="357"/>
        <v>2.4552046837833658E-3</v>
      </c>
      <c r="AG284" s="5">
        <f t="shared" si="358"/>
        <v>1.095839690528639E-3</v>
      </c>
      <c r="AH284" s="5">
        <f t="shared" si="359"/>
        <v>1.4528221408648533E-2</v>
      </c>
      <c r="AI284" s="5">
        <f t="shared" si="360"/>
        <v>1.2818259244420156E-2</v>
      </c>
      <c r="AJ284" s="5">
        <f t="shared" si="361"/>
        <v>5.654779254649564E-3</v>
      </c>
      <c r="AK284" s="5">
        <f t="shared" si="362"/>
        <v>1.6630718107704895E-3</v>
      </c>
      <c r="AL284" s="5">
        <f t="shared" si="363"/>
        <v>1.7335037328670485E-5</v>
      </c>
      <c r="AM284" s="5">
        <f t="shared" si="364"/>
        <v>4.8328480668384657E-4</v>
      </c>
      <c r="AN284" s="5">
        <f t="shared" si="365"/>
        <v>6.4711835614966859E-4</v>
      </c>
      <c r="AO284" s="5">
        <f t="shared" si="366"/>
        <v>4.3324573944220188E-4</v>
      </c>
      <c r="AP284" s="5">
        <f t="shared" si="367"/>
        <v>1.9337201503770221E-4</v>
      </c>
      <c r="AQ284" s="5">
        <f t="shared" si="368"/>
        <v>6.4731282033870624E-5</v>
      </c>
      <c r="AR284" s="5">
        <f t="shared" si="369"/>
        <v>3.8906576932360624E-3</v>
      </c>
      <c r="AS284" s="5">
        <f t="shared" si="370"/>
        <v>3.4327298256557046E-3</v>
      </c>
      <c r="AT284" s="5">
        <f t="shared" si="371"/>
        <v>1.5143498843951475E-3</v>
      </c>
      <c r="AU284" s="5">
        <f t="shared" si="372"/>
        <v>4.453706309243354E-4</v>
      </c>
      <c r="AV284" s="5">
        <f t="shared" si="373"/>
        <v>9.8237699689114225E-5</v>
      </c>
      <c r="AW284" s="5">
        <f t="shared" si="374"/>
        <v>5.6887841862695158E-7</v>
      </c>
      <c r="AX284" s="5">
        <f t="shared" si="375"/>
        <v>7.1067083468263431E-5</v>
      </c>
      <c r="AY284" s="5">
        <f t="shared" si="376"/>
        <v>9.5158824764004447E-5</v>
      </c>
      <c r="AZ284" s="5">
        <f t="shared" si="377"/>
        <v>6.3708833179500795E-5</v>
      </c>
      <c r="BA284" s="5">
        <f t="shared" si="378"/>
        <v>2.843537587578377E-5</v>
      </c>
      <c r="BB284" s="5">
        <f t="shared" si="379"/>
        <v>9.5187420744185893E-6</v>
      </c>
      <c r="BC284" s="5">
        <f t="shared" si="380"/>
        <v>2.5491191275292883E-6</v>
      </c>
      <c r="BD284" s="5">
        <f t="shared" si="381"/>
        <v>8.6826510854051274E-4</v>
      </c>
      <c r="BE284" s="5">
        <f t="shared" si="382"/>
        <v>7.6607087275882982E-4</v>
      </c>
      <c r="BF284" s="5">
        <f t="shared" si="383"/>
        <v>3.3795241586751635E-4</v>
      </c>
      <c r="BG284" s="5">
        <f t="shared" si="384"/>
        <v>9.9391879134613968E-5</v>
      </c>
      <c r="BH284" s="5">
        <f t="shared" si="385"/>
        <v>2.1923379980620611E-5</v>
      </c>
      <c r="BI284" s="5">
        <f t="shared" si="386"/>
        <v>3.8686024971816214E-6</v>
      </c>
      <c r="BJ284" s="8">
        <f t="shared" si="387"/>
        <v>0.24667320723210565</v>
      </c>
      <c r="BK284" s="8">
        <f t="shared" si="388"/>
        <v>0.2799068228327839</v>
      </c>
      <c r="BL284" s="8">
        <f t="shared" si="389"/>
        <v>0.42959598558841916</v>
      </c>
      <c r="BM284" s="8">
        <f t="shared" si="390"/>
        <v>0.38247382003101255</v>
      </c>
      <c r="BN284" s="8">
        <f t="shared" si="391"/>
        <v>0.61700781899528956</v>
      </c>
    </row>
    <row r="285" spans="1:66" x14ac:dyDescent="0.25">
      <c r="A285" t="s">
        <v>13</v>
      </c>
      <c r="B285" t="s">
        <v>55</v>
      </c>
      <c r="C285" t="s">
        <v>15</v>
      </c>
      <c r="D285" s="11">
        <v>44534</v>
      </c>
      <c r="E285">
        <f>VLOOKUP(A285,home!$A$2:$E$405,3,FALSE)</f>
        <v>1.62692307692308</v>
      </c>
      <c r="F285">
        <f>VLOOKUP(B285,home!$B$2:$E$405,3,FALSE)</f>
        <v>1.01</v>
      </c>
      <c r="G285">
        <f>VLOOKUP(C285,away!$B$2:$E$405,4,FALSE)</f>
        <v>0.53</v>
      </c>
      <c r="H285">
        <f>VLOOKUP(A285,away!$A$2:$E$405,3,FALSE)</f>
        <v>1.37307692307692</v>
      </c>
      <c r="I285">
        <f>VLOOKUP(C285,away!$B$2:$E$405,3,FALSE)</f>
        <v>0.79</v>
      </c>
      <c r="J285">
        <f>VLOOKUP(B285,home!$B$2:$E$405,4,FALSE)</f>
        <v>0.99</v>
      </c>
      <c r="K285" s="3">
        <f t="shared" si="336"/>
        <v>0.87089192307692487</v>
      </c>
      <c r="L285" s="3">
        <f t="shared" si="337"/>
        <v>1.0738834615384591</v>
      </c>
      <c r="M285" s="5">
        <f t="shared" si="338"/>
        <v>0.14301934407552899</v>
      </c>
      <c r="N285" s="5">
        <f t="shared" si="339"/>
        <v>0.12455439159913784</v>
      </c>
      <c r="O285" s="5">
        <f t="shared" si="340"/>
        <v>0.15358610828278899</v>
      </c>
      <c r="P285" s="5">
        <f t="shared" si="341"/>
        <v>0.1337569012002989</v>
      </c>
      <c r="Q285" s="5">
        <f t="shared" si="342"/>
        <v>5.4236706813724764E-2</v>
      </c>
      <c r="R285" s="5">
        <f t="shared" si="343"/>
        <v>8.2466790803471024E-2</v>
      </c>
      <c r="S285" s="5">
        <f t="shared" si="344"/>
        <v>3.1273581791247548E-2</v>
      </c>
      <c r="T285" s="5">
        <f t="shared" si="345"/>
        <v>5.8243902455569277E-2</v>
      </c>
      <c r="U285" s="5">
        <f t="shared" si="346"/>
        <v>7.1819662032817339E-2</v>
      </c>
      <c r="V285" s="5">
        <f t="shared" si="347"/>
        <v>3.2497992312162569E-3</v>
      </c>
      <c r="W285" s="5">
        <f t="shared" si="348"/>
        <v>1.5744769966121373E-2</v>
      </c>
      <c r="X285" s="5">
        <f t="shared" si="349"/>
        <v>1.6908048072345187E-2</v>
      </c>
      <c r="Y285" s="5">
        <f t="shared" si="350"/>
        <v>9.0786365958943609E-3</v>
      </c>
      <c r="Z285" s="5">
        <f t="shared" si="351"/>
        <v>2.9519907589999814E-2</v>
      </c>
      <c r="AA285" s="5">
        <f t="shared" si="352"/>
        <v>2.5708649090108046E-2</v>
      </c>
      <c r="AB285" s="5">
        <f t="shared" si="353"/>
        <v>1.1194727422897016E-2</v>
      </c>
      <c r="AC285" s="5">
        <f t="shared" si="354"/>
        <v>1.8995816505643575E-4</v>
      </c>
      <c r="AD285" s="5">
        <f t="shared" si="355"/>
        <v>3.4279982485498129E-3</v>
      </c>
      <c r="AE285" s="5">
        <f t="shared" si="356"/>
        <v>3.6812706253004476E-3</v>
      </c>
      <c r="AF285" s="5">
        <f t="shared" si="357"/>
        <v>1.9766278209787467E-3</v>
      </c>
      <c r="AG285" s="5">
        <f t="shared" si="358"/>
        <v>7.0755597552195945E-4</v>
      </c>
      <c r="AH285" s="5">
        <f t="shared" si="359"/>
        <v>7.9252351367611069E-3</v>
      </c>
      <c r="AI285" s="5">
        <f t="shared" si="360"/>
        <v>6.9020232690906961E-3</v>
      </c>
      <c r="AJ285" s="5">
        <f t="shared" si="361"/>
        <v>3.0054581589700402E-3</v>
      </c>
      <c r="AK285" s="5">
        <f t="shared" si="362"/>
        <v>8.7247641193088422E-4</v>
      </c>
      <c r="AL285" s="5">
        <f t="shared" si="363"/>
        <v>7.1062318681102623E-6</v>
      </c>
      <c r="AM285" s="5">
        <f t="shared" si="364"/>
        <v>5.9708319739677556E-4</v>
      </c>
      <c r="AN285" s="5">
        <f t="shared" si="365"/>
        <v>6.4119777084690034E-4</v>
      </c>
      <c r="AO285" s="5">
        <f t="shared" si="366"/>
        <v>3.442858408439066E-4</v>
      </c>
      <c r="AP285" s="5">
        <f t="shared" si="367"/>
        <v>1.232409568413778E-4</v>
      </c>
      <c r="AQ285" s="5">
        <f t="shared" si="368"/>
        <v>3.308660633403266E-5</v>
      </c>
      <c r="AR285" s="5">
        <f t="shared" si="369"/>
        <v>1.7021557884342488E-3</v>
      </c>
      <c r="AS285" s="5">
        <f t="shared" si="370"/>
        <v>1.4823937279660221E-3</v>
      </c>
      <c r="AT285" s="5">
        <f t="shared" si="371"/>
        <v>6.4550236225275042E-4</v>
      </c>
      <c r="AU285" s="5">
        <f t="shared" si="372"/>
        <v>1.8738759787099854E-4</v>
      </c>
      <c r="AV285" s="5">
        <f t="shared" si="373"/>
        <v>4.0798586367659849E-5</v>
      </c>
      <c r="AW285" s="5">
        <f t="shared" si="374"/>
        <v>1.8461130400717625E-7</v>
      </c>
      <c r="AX285" s="5">
        <f t="shared" si="375"/>
        <v>8.6665822336299463E-5</v>
      </c>
      <c r="AY285" s="5">
        <f t="shared" si="376"/>
        <v>9.3068993287582363E-5</v>
      </c>
      <c r="AZ285" s="5">
        <f t="shared" si="377"/>
        <v>4.9972626336784292E-5</v>
      </c>
      <c r="BA285" s="5">
        <f t="shared" si="378"/>
        <v>1.7888258984237961E-5</v>
      </c>
      <c r="BB285" s="5">
        <f t="shared" si="379"/>
        <v>4.8024763697224754E-6</v>
      </c>
      <c r="BC285" s="5">
        <f t="shared" si="380"/>
        <v>1.0314599895748453E-6</v>
      </c>
      <c r="BD285" s="5">
        <f t="shared" si="381"/>
        <v>3.0465282502691596E-4</v>
      </c>
      <c r="BE285" s="5">
        <f t="shared" si="382"/>
        <v>2.6531968465850873E-4</v>
      </c>
      <c r="BF285" s="5">
        <f t="shared" si="383"/>
        <v>1.1553238520120598E-4</v>
      </c>
      <c r="BG285" s="5">
        <f t="shared" si="384"/>
        <v>3.3538740375180776E-5</v>
      </c>
      <c r="BH285" s="5">
        <f t="shared" si="385"/>
        <v>7.3021545257297225E-6</v>
      </c>
      <c r="BI285" s="5">
        <f t="shared" si="386"/>
        <v>1.2718774795035261E-6</v>
      </c>
      <c r="BJ285" s="8">
        <f t="shared" si="387"/>
        <v>0.29055223218271103</v>
      </c>
      <c r="BK285" s="8">
        <f t="shared" si="388"/>
        <v>0.31158975968850389</v>
      </c>
      <c r="BL285" s="8">
        <f t="shared" si="389"/>
        <v>0.36826698633899391</v>
      </c>
      <c r="BM285" s="8">
        <f t="shared" si="390"/>
        <v>0.3082157586432745</v>
      </c>
      <c r="BN285" s="8">
        <f t="shared" si="391"/>
        <v>0.69162024277495049</v>
      </c>
    </row>
    <row r="286" spans="1:66" x14ac:dyDescent="0.25">
      <c r="A286" t="s">
        <v>69</v>
      </c>
      <c r="B286" t="s">
        <v>71</v>
      </c>
      <c r="C286" t="s">
        <v>79</v>
      </c>
      <c r="D286" s="11">
        <v>44534</v>
      </c>
      <c r="E286">
        <f>VLOOKUP(A286,home!$A$2:$E$405,3,FALSE)</f>
        <v>1.34493670886076</v>
      </c>
      <c r="F286">
        <f>VLOOKUP(B286,home!$B$2:$E$405,3,FALSE)</f>
        <v>0.56000000000000005</v>
      </c>
      <c r="G286">
        <f>VLOOKUP(C286,away!$B$2:$E$405,4,FALSE)</f>
        <v>1.67</v>
      </c>
      <c r="H286">
        <f>VLOOKUP(A286,away!$A$2:$E$405,3,FALSE)</f>
        <v>1.32911392405063</v>
      </c>
      <c r="I286">
        <f>VLOOKUP(C286,away!$B$2:$E$405,3,FALSE)</f>
        <v>0.84</v>
      </c>
      <c r="J286">
        <f>VLOOKUP(B286,home!$B$2:$E$405,4,FALSE)</f>
        <v>1.55</v>
      </c>
      <c r="K286" s="3">
        <f t="shared" si="336"/>
        <v>1.2577848101265827</v>
      </c>
      <c r="L286" s="3">
        <f t="shared" si="337"/>
        <v>1.7305063291139202</v>
      </c>
      <c r="M286" s="5">
        <f t="shared" si="338"/>
        <v>5.0373444417561121E-2</v>
      </c>
      <c r="N286" s="5">
        <f t="shared" si="339"/>
        <v>6.3358953222164074E-2</v>
      </c>
      <c r="O286" s="5">
        <f t="shared" si="340"/>
        <v>8.7171564383857786E-2</v>
      </c>
      <c r="P286" s="5">
        <f t="shared" si="341"/>
        <v>0.10964306955698773</v>
      </c>
      <c r="Q286" s="5">
        <f t="shared" si="342"/>
        <v>3.9845964474179353E-2</v>
      </c>
      <c r="R286" s="5">
        <f t="shared" si="343"/>
        <v>7.5425471942513755E-2</v>
      </c>
      <c r="S286" s="5">
        <f t="shared" si="344"/>
        <v>5.9662401692386076E-2</v>
      </c>
      <c r="T286" s="5">
        <f t="shared" si="345"/>
        <v>6.8953693712215783E-2</v>
      </c>
      <c r="U286" s="5">
        <f t="shared" si="346"/>
        <v>9.4869012905922548E-2</v>
      </c>
      <c r="V286" s="5">
        <f t="shared" si="347"/>
        <v>1.4429050717168743E-2</v>
      </c>
      <c r="W286" s="5">
        <f t="shared" si="348"/>
        <v>1.6705882953488741E-2</v>
      </c>
      <c r="X286" s="5">
        <f t="shared" si="349"/>
        <v>2.8909636184448619E-2</v>
      </c>
      <c r="Y286" s="5">
        <f t="shared" si="350"/>
        <v>2.5014154194784574E-2</v>
      </c>
      <c r="Z286" s="5">
        <f t="shared" si="351"/>
        <v>4.3508085524308168E-2</v>
      </c>
      <c r="AA286" s="5">
        <f t="shared" si="352"/>
        <v>5.4723809090163063E-2</v>
      </c>
      <c r="AB286" s="5">
        <f t="shared" si="353"/>
        <v>3.4415387912937065E-2</v>
      </c>
      <c r="AC286" s="5">
        <f t="shared" si="354"/>
        <v>1.9628961123714455E-3</v>
      </c>
      <c r="AD286" s="5">
        <f t="shared" si="355"/>
        <v>5.2531014546626882E-3</v>
      </c>
      <c r="AE286" s="5">
        <f t="shared" si="356"/>
        <v>9.0905253147713239E-3</v>
      </c>
      <c r="AF286" s="5">
        <f t="shared" si="357"/>
        <v>7.865605796091045E-3</v>
      </c>
      <c r="AG286" s="5">
        <f t="shared" si="358"/>
        <v>4.5371602041502299E-3</v>
      </c>
      <c r="AH286" s="5">
        <f t="shared" si="359"/>
        <v>1.8822754341861259E-2</v>
      </c>
      <c r="AI286" s="5">
        <f t="shared" si="360"/>
        <v>2.3674974495937268E-2</v>
      </c>
      <c r="AJ286" s="5">
        <f t="shared" si="361"/>
        <v>1.4889011650562079E-2</v>
      </c>
      <c r="AK286" s="5">
        <f t="shared" si="362"/>
        <v>6.2423908972915661E-3</v>
      </c>
      <c r="AL286" s="5">
        <f t="shared" si="363"/>
        <v>1.7089794630510048E-4</v>
      </c>
      <c r="AM286" s="5">
        <f t="shared" si="364"/>
        <v>1.3214542431457161E-3</v>
      </c>
      <c r="AN286" s="5">
        <f t="shared" si="365"/>
        <v>2.2867849313981071E-3</v>
      </c>
      <c r="AO286" s="5">
        <f t="shared" si="366"/>
        <v>1.9786478985533832E-3</v>
      </c>
      <c r="AP286" s="5">
        <f t="shared" si="367"/>
        <v>1.1413542371781962E-3</v>
      </c>
      <c r="AQ286" s="5">
        <f t="shared" si="368"/>
        <v>4.9378018279946489E-4</v>
      </c>
      <c r="AR286" s="5">
        <f t="shared" si="369"/>
        <v>6.5145791039894858E-3</v>
      </c>
      <c r="AS286" s="5">
        <f t="shared" si="370"/>
        <v>8.1939386413660172E-3</v>
      </c>
      <c r="AT286" s="5">
        <f t="shared" si="371"/>
        <v>5.1531057791097149E-3</v>
      </c>
      <c r="AU286" s="5">
        <f t="shared" si="372"/>
        <v>2.1604993913132359E-3</v>
      </c>
      <c r="AV286" s="5">
        <f t="shared" si="373"/>
        <v>6.7936082917037901E-4</v>
      </c>
      <c r="AW286" s="5">
        <f t="shared" si="374"/>
        <v>1.0332701436535383E-5</v>
      </c>
      <c r="AX286" s="5">
        <f t="shared" si="375"/>
        <v>2.7701751238433348E-4</v>
      </c>
      <c r="AY286" s="5">
        <f t="shared" si="376"/>
        <v>4.7938055845648283E-4</v>
      </c>
      <c r="AZ286" s="5">
        <f t="shared" si="377"/>
        <v>4.1478554523155466E-4</v>
      </c>
      <c r="BA286" s="5">
        <f t="shared" si="378"/>
        <v>2.3926300374939124E-4</v>
      </c>
      <c r="BB286" s="5">
        <f t="shared" si="379"/>
        <v>1.0351153557778231E-4</v>
      </c>
      <c r="BC286" s="5">
        <f t="shared" si="380"/>
        <v>3.5825473490730602E-5</v>
      </c>
      <c r="BD286" s="5">
        <f t="shared" si="381"/>
        <v>1.87892006182785E-3</v>
      </c>
      <c r="BE286" s="5">
        <f t="shared" si="382"/>
        <v>2.363277113209169E-3</v>
      </c>
      <c r="BF286" s="5">
        <f t="shared" si="383"/>
        <v>1.4862470275571471E-3</v>
      </c>
      <c r="BG286" s="5">
        <f t="shared" si="384"/>
        <v>6.2312631178572126E-4</v>
      </c>
      <c r="BH286" s="5">
        <f t="shared" si="385"/>
        <v>1.9593970243857032E-4</v>
      </c>
      <c r="BI286" s="5">
        <f t="shared" si="386"/>
        <v>4.9289996285591225E-5</v>
      </c>
      <c r="BJ286" s="8">
        <f t="shared" si="387"/>
        <v>0.27830648263292157</v>
      </c>
      <c r="BK286" s="8">
        <f t="shared" si="388"/>
        <v>0.23672114100123667</v>
      </c>
      <c r="BL286" s="8">
        <f t="shared" si="389"/>
        <v>0.43953266157909932</v>
      </c>
      <c r="BM286" s="8">
        <f t="shared" si="390"/>
        <v>0.57178085488328223</v>
      </c>
      <c r="BN286" s="8">
        <f t="shared" si="391"/>
        <v>0.42581846799726386</v>
      </c>
    </row>
    <row r="287" spans="1:66" x14ac:dyDescent="0.25">
      <c r="A287" t="s">
        <v>69</v>
      </c>
      <c r="B287" t="s">
        <v>73</v>
      </c>
      <c r="C287" t="s">
        <v>381</v>
      </c>
      <c r="D287" s="11">
        <v>44534</v>
      </c>
      <c r="E287">
        <f>VLOOKUP(A287,home!$A$2:$E$405,3,FALSE)</f>
        <v>1.34493670886076</v>
      </c>
      <c r="F287">
        <f>VLOOKUP(B287,home!$B$2:$E$405,3,FALSE)</f>
        <v>0.74</v>
      </c>
      <c r="G287">
        <f>VLOOKUP(C287,away!$B$2:$E$405,4,FALSE)</f>
        <v>0.74</v>
      </c>
      <c r="H287">
        <f>VLOOKUP(A287,away!$A$2:$E$405,3,FALSE)</f>
        <v>1.32911392405063</v>
      </c>
      <c r="I287">
        <f>VLOOKUP(C287,away!$B$2:$E$405,3,FALSE)</f>
        <v>1.04</v>
      </c>
      <c r="J287">
        <f>VLOOKUP(B287,home!$B$2:$E$405,4,FALSE)</f>
        <v>0.89</v>
      </c>
      <c r="K287" s="3">
        <f t="shared" si="336"/>
        <v>0.73648734177215214</v>
      </c>
      <c r="L287" s="3">
        <f t="shared" si="337"/>
        <v>1.2302278481012632</v>
      </c>
      <c r="M287" s="5">
        <f t="shared" si="338"/>
        <v>0.1399156987012154</v>
      </c>
      <c r="N287" s="5">
        <f t="shared" si="339"/>
        <v>0.10304614100865149</v>
      </c>
      <c r="O287" s="5">
        <f t="shared" si="340"/>
        <v>0.1721281889287809</v>
      </c>
      <c r="P287" s="5">
        <f t="shared" si="341"/>
        <v>0.12677023230821263</v>
      </c>
      <c r="Q287" s="5">
        <f t="shared" si="342"/>
        <v>3.7946089235670041E-2</v>
      </c>
      <c r="R287" s="5">
        <f t="shared" si="343"/>
        <v>0.10587844573171093</v>
      </c>
      <c r="S287" s="5">
        <f t="shared" si="344"/>
        <v>2.8714954698894343E-2</v>
      </c>
      <c r="T287" s="5">
        <f t="shared" si="345"/>
        <v>4.6682335704256853E-2</v>
      </c>
      <c r="U287" s="5">
        <f t="shared" si="346"/>
        <v>7.7978135047914843E-2</v>
      </c>
      <c r="V287" s="5">
        <f t="shared" si="347"/>
        <v>2.8907894870421219E-3</v>
      </c>
      <c r="W287" s="5">
        <f t="shared" si="348"/>
        <v>9.3156047972758355E-3</v>
      </c>
      <c r="X287" s="5">
        <f t="shared" si="349"/>
        <v>1.1460316443514453E-2</v>
      </c>
      <c r="Y287" s="5">
        <f t="shared" si="350"/>
        <v>7.0494002184321551E-3</v>
      </c>
      <c r="Z287" s="5">
        <f t="shared" si="351"/>
        <v>4.3418204150943038E-2</v>
      </c>
      <c r="AA287" s="5">
        <f t="shared" si="352"/>
        <v>3.1976957759648657E-2</v>
      </c>
      <c r="AB287" s="5">
        <f t="shared" si="353"/>
        <v>1.1775312309182016E-2</v>
      </c>
      <c r="AC287" s="5">
        <f t="shared" si="354"/>
        <v>1.6369948933010853E-4</v>
      </c>
      <c r="AD287" s="5">
        <f t="shared" si="355"/>
        <v>1.7152062535363969E-3</v>
      </c>
      <c r="AE287" s="5">
        <f t="shared" si="356"/>
        <v>2.1100944983379107E-3</v>
      </c>
      <c r="AF287" s="5">
        <f t="shared" si="357"/>
        <v>1.2979485069902815E-3</v>
      </c>
      <c r="AG287" s="5">
        <f t="shared" si="358"/>
        <v>5.322574662336339E-4</v>
      </c>
      <c r="AH287" s="5">
        <f t="shared" si="359"/>
        <v>1.3353570965258996E-2</v>
      </c>
      <c r="AI287" s="5">
        <f t="shared" si="360"/>
        <v>9.8347359833693901E-3</v>
      </c>
      <c r="AJ287" s="5">
        <f t="shared" si="361"/>
        <v>3.6215792807113268E-3</v>
      </c>
      <c r="AK287" s="5">
        <f t="shared" si="362"/>
        <v>8.8908243248939599E-4</v>
      </c>
      <c r="AL287" s="5">
        <f t="shared" si="363"/>
        <v>5.9327788043082098E-6</v>
      </c>
      <c r="AM287" s="5">
        <f t="shared" si="364"/>
        <v>2.5264553885159867E-4</v>
      </c>
      <c r="AN287" s="5">
        <f t="shared" si="365"/>
        <v>3.1081157759378625E-4</v>
      </c>
      <c r="AO287" s="5">
        <f t="shared" si="366"/>
        <v>1.9118452913408128E-4</v>
      </c>
      <c r="AP287" s="5">
        <f t="shared" si="367"/>
        <v>7.8400177288958032E-5</v>
      </c>
      <c r="AQ287" s="5">
        <f t="shared" si="368"/>
        <v>2.4112520349238089E-5</v>
      </c>
      <c r="AR287" s="5">
        <f t="shared" si="369"/>
        <v>3.2855869746116115E-3</v>
      </c>
      <c r="AS287" s="5">
        <f t="shared" si="370"/>
        <v>2.4197932170929135E-3</v>
      </c>
      <c r="AT287" s="5">
        <f t="shared" si="371"/>
        <v>8.9107353704752184E-4</v>
      </c>
      <c r="AU287" s="5">
        <f t="shared" si="372"/>
        <v>2.187547935412129E-4</v>
      </c>
      <c r="AV287" s="5">
        <f t="shared" si="373"/>
        <v>4.0277534098770962E-5</v>
      </c>
      <c r="AW287" s="5">
        <f t="shared" si="374"/>
        <v>1.493160513074122E-7</v>
      </c>
      <c r="AX287" s="5">
        <f t="shared" si="375"/>
        <v>3.10117068865678E-5</v>
      </c>
      <c r="AY287" s="5">
        <f t="shared" si="376"/>
        <v>3.8151465429009421E-5</v>
      </c>
      <c r="AZ287" s="5">
        <f t="shared" si="377"/>
        <v>2.3467497608320005E-5</v>
      </c>
      <c r="BA287" s="5">
        <f t="shared" si="378"/>
        <v>9.6234563610016863E-6</v>
      </c>
      <c r="BB287" s="5">
        <f t="shared" si="379"/>
        <v>2.9597610025728795E-6</v>
      </c>
      <c r="BC287" s="5">
        <f t="shared" si="380"/>
        <v>7.2823608181785307E-7</v>
      </c>
      <c r="BD287" s="5">
        <f t="shared" si="381"/>
        <v>6.7367009892099739E-4</v>
      </c>
      <c r="BE287" s="5">
        <f t="shared" si="382"/>
        <v>4.9614950038570811E-4</v>
      </c>
      <c r="BF287" s="5">
        <f t="shared" si="383"/>
        <v>1.8270391333032575E-4</v>
      </c>
      <c r="BG287" s="5">
        <f t="shared" si="384"/>
        <v>4.4853039820007093E-5</v>
      </c>
      <c r="BH287" s="5">
        <f t="shared" si="385"/>
        <v>8.258424016859377E-6</v>
      </c>
      <c r="BI287" s="5">
        <f t="shared" si="386"/>
        <v>1.2164449502808129E-6</v>
      </c>
      <c r="BJ287" s="8">
        <f t="shared" si="387"/>
        <v>0.22211849059948596</v>
      </c>
      <c r="BK287" s="8">
        <f t="shared" si="388"/>
        <v>0.29849945892892793</v>
      </c>
      <c r="BL287" s="8">
        <f t="shared" si="389"/>
        <v>0.43569834591688267</v>
      </c>
      <c r="BM287" s="8">
        <f t="shared" si="390"/>
        <v>0.31401170153262054</v>
      </c>
      <c r="BN287" s="8">
        <f t="shared" si="391"/>
        <v>0.68568479591424136</v>
      </c>
    </row>
    <row r="288" spans="1:66" x14ac:dyDescent="0.25">
      <c r="A288" t="s">
        <v>154</v>
      </c>
      <c r="B288" t="s">
        <v>169</v>
      </c>
      <c r="C288" t="s">
        <v>155</v>
      </c>
      <c r="D288" s="11">
        <v>44534</v>
      </c>
      <c r="E288">
        <f>VLOOKUP(A288,home!$A$2:$E$405,3,FALSE)</f>
        <v>1.3262195121951199</v>
      </c>
      <c r="F288">
        <f>VLOOKUP(B288,home!$B$2:$E$405,3,FALSE)</f>
        <v>0.75</v>
      </c>
      <c r="G288">
        <f>VLOOKUP(C288,away!$B$2:$E$405,4,FALSE)</f>
        <v>0.85</v>
      </c>
      <c r="H288">
        <f>VLOOKUP(A288,away!$A$2:$E$405,3,FALSE)</f>
        <v>1.0243902439024399</v>
      </c>
      <c r="I288">
        <f>VLOOKUP(C288,away!$B$2:$E$405,3,FALSE)</f>
        <v>1.04</v>
      </c>
      <c r="J288">
        <f>VLOOKUP(B288,home!$B$2:$E$405,4,FALSE)</f>
        <v>1.4</v>
      </c>
      <c r="K288" s="3">
        <f t="shared" si="336"/>
        <v>0.84546493902438891</v>
      </c>
      <c r="L288" s="3">
        <f t="shared" si="337"/>
        <v>1.4915121951219525</v>
      </c>
      <c r="M288" s="5">
        <f t="shared" si="338"/>
        <v>9.6619264310056158E-2</v>
      </c>
      <c r="N288" s="5">
        <f t="shared" si="339"/>
        <v>8.1688200408482944E-2</v>
      </c>
      <c r="O288" s="5">
        <f t="shared" si="340"/>
        <v>0.14410881100216</v>
      </c>
      <c r="P288" s="5">
        <f t="shared" si="341"/>
        <v>0.12183894710681838</v>
      </c>
      <c r="Q288" s="5">
        <f t="shared" si="342"/>
        <v>3.4532254688685045E-2</v>
      </c>
      <c r="R288" s="5">
        <f t="shared" si="343"/>
        <v>0.10747002451712313</v>
      </c>
      <c r="S288" s="5">
        <f t="shared" si="344"/>
        <v>3.8410375865781263E-2</v>
      </c>
      <c r="T288" s="5">
        <f t="shared" si="345"/>
        <v>5.1505278993230971E-2</v>
      </c>
      <c r="U288" s="5">
        <f t="shared" si="346"/>
        <v>9.0862137725319092E-2</v>
      </c>
      <c r="V288" s="5">
        <f t="shared" si="347"/>
        <v>5.3818112049074107E-3</v>
      </c>
      <c r="W288" s="5">
        <f t="shared" si="348"/>
        <v>9.731936868247925E-3</v>
      </c>
      <c r="X288" s="5">
        <f t="shared" si="349"/>
        <v>1.4515302521148722E-2</v>
      </c>
      <c r="Y288" s="5">
        <f t="shared" si="350"/>
        <v>1.0824875363088873E-2</v>
      </c>
      <c r="Z288" s="5">
        <f t="shared" si="351"/>
        <v>5.3430950725781474E-2</v>
      </c>
      <c r="AA288" s="5">
        <f t="shared" si="352"/>
        <v>4.5173995497387959E-2</v>
      </c>
      <c r="AB288" s="5">
        <f t="shared" si="353"/>
        <v>1.9096514674343566E-2</v>
      </c>
      <c r="AC288" s="5">
        <f t="shared" si="354"/>
        <v>4.2416114905756246E-4</v>
      </c>
      <c r="AD288" s="5">
        <f t="shared" si="355"/>
        <v>2.0570028527256081E-3</v>
      </c>
      <c r="AE288" s="5">
        <f t="shared" si="356"/>
        <v>3.0680448402408901E-3</v>
      </c>
      <c r="AF288" s="5">
        <f t="shared" si="357"/>
        <v>2.2880131472001355E-3</v>
      </c>
      <c r="AG288" s="5">
        <f t="shared" si="358"/>
        <v>1.1375331705494539E-3</v>
      </c>
      <c r="AH288" s="5">
        <f t="shared" si="359"/>
        <v>1.9923228651115794E-2</v>
      </c>
      <c r="AI288" s="5">
        <f t="shared" si="360"/>
        <v>1.6844391296684573E-2</v>
      </c>
      <c r="AJ288" s="5">
        <f t="shared" si="361"/>
        <v>7.1206711302771843E-3</v>
      </c>
      <c r="AK288" s="5">
        <f t="shared" si="362"/>
        <v>2.0067592609908421E-3</v>
      </c>
      <c r="AL288" s="5">
        <f t="shared" si="363"/>
        <v>2.1395049185615803E-5</v>
      </c>
      <c r="AM288" s="5">
        <f t="shared" si="364"/>
        <v>3.4782475829053019E-4</v>
      </c>
      <c r="AN288" s="5">
        <f t="shared" si="365"/>
        <v>5.1878486875567124E-4</v>
      </c>
      <c r="AO288" s="5">
        <f t="shared" si="366"/>
        <v>3.868869791969127E-4</v>
      </c>
      <c r="AP288" s="5">
        <f t="shared" si="367"/>
        <v>1.9234888253536286E-4</v>
      </c>
      <c r="AQ288" s="5">
        <f t="shared" si="368"/>
        <v>7.1722676004893382E-5</v>
      </c>
      <c r="AR288" s="5">
        <f t="shared" si="369"/>
        <v>5.9431476998684533E-3</v>
      </c>
      <c r="AS288" s="5">
        <f t="shared" si="370"/>
        <v>5.0247230076822195E-3</v>
      </c>
      <c r="AT288" s="5">
        <f t="shared" si="371"/>
        <v>2.1241135656522455E-3</v>
      </c>
      <c r="AU288" s="5">
        <f t="shared" si="372"/>
        <v>5.9862118208835115E-4</v>
      </c>
      <c r="AV288" s="5">
        <f t="shared" si="373"/>
        <v>1.2652830530325882E-4</v>
      </c>
      <c r="AW288" s="5">
        <f t="shared" si="374"/>
        <v>7.4943366760484507E-7</v>
      </c>
      <c r="AX288" s="5">
        <f t="shared" si="375"/>
        <v>4.9012273009879295E-5</v>
      </c>
      <c r="AY288" s="5">
        <f t="shared" si="376"/>
        <v>7.3102402904881502E-5</v>
      </c>
      <c r="AZ288" s="5">
        <f t="shared" si="377"/>
        <v>5.4516562712674611E-5</v>
      </c>
      <c r="BA288" s="5">
        <f t="shared" si="378"/>
        <v>2.7104039374028306E-5</v>
      </c>
      <c r="BB288" s="5">
        <f t="shared" si="379"/>
        <v>1.0106501315857193E-5</v>
      </c>
      <c r="BC288" s="5">
        <f t="shared" si="380"/>
        <v>3.0147939925234102E-6</v>
      </c>
      <c r="BD288" s="5">
        <f t="shared" si="381"/>
        <v>1.4773795452941313E-3</v>
      </c>
      <c r="BE288" s="5">
        <f t="shared" si="382"/>
        <v>1.2490726071779821E-3</v>
      </c>
      <c r="BF288" s="5">
        <f t="shared" si="383"/>
        <v>5.2802354783238359E-4</v>
      </c>
      <c r="BG288" s="5">
        <f t="shared" si="384"/>
        <v>1.4880846555718257E-4</v>
      </c>
      <c r="BH288" s="5">
        <f t="shared" si="385"/>
        <v>3.1453085064654056E-5</v>
      </c>
      <c r="BI288" s="5">
        <f t="shared" si="386"/>
        <v>5.318496129263333E-6</v>
      </c>
      <c r="BJ288" s="8">
        <f t="shared" si="387"/>
        <v>0.21308286759169384</v>
      </c>
      <c r="BK288" s="8">
        <f t="shared" si="388"/>
        <v>0.26276905708871134</v>
      </c>
      <c r="BL288" s="8">
        <f t="shared" si="389"/>
        <v>0.46986372326305237</v>
      </c>
      <c r="BM288" s="8">
        <f t="shared" si="390"/>
        <v>0.41281674366667587</v>
      </c>
      <c r="BN288" s="8">
        <f t="shared" si="391"/>
        <v>0.58625750203332561</v>
      </c>
    </row>
    <row r="289" spans="1:66" x14ac:dyDescent="0.25">
      <c r="A289" t="s">
        <v>175</v>
      </c>
      <c r="B289" t="s">
        <v>277</v>
      </c>
      <c r="C289" t="s">
        <v>281</v>
      </c>
      <c r="D289" s="11">
        <v>44534</v>
      </c>
      <c r="E289">
        <f>VLOOKUP(A289,home!$A$2:$E$405,3,FALSE)</f>
        <v>1.21428571428571</v>
      </c>
      <c r="F289">
        <f>VLOOKUP(B289,home!$B$2:$E$405,3,FALSE)</f>
        <v>0.6</v>
      </c>
      <c r="G289">
        <f>VLOOKUP(C289,away!$B$2:$E$405,4,FALSE)</f>
        <v>1.1499999999999999</v>
      </c>
      <c r="H289">
        <f>VLOOKUP(A289,away!$A$2:$E$405,3,FALSE)</f>
        <v>1.0619047619047599</v>
      </c>
      <c r="I289">
        <f>VLOOKUP(C289,away!$B$2:$E$405,3,FALSE)</f>
        <v>0.55000000000000004</v>
      </c>
      <c r="J289">
        <f>VLOOKUP(B289,home!$B$2:$E$405,4,FALSE)</f>
        <v>0.94</v>
      </c>
      <c r="K289" s="3">
        <f t="shared" si="336"/>
        <v>0.83785714285713986</v>
      </c>
      <c r="L289" s="3">
        <f t="shared" si="337"/>
        <v>0.54900476190476089</v>
      </c>
      <c r="M289" s="5">
        <f t="shared" si="338"/>
        <v>0.24985815434510469</v>
      </c>
      <c r="N289" s="5">
        <f t="shared" si="339"/>
        <v>0.20934543931914767</v>
      </c>
      <c r="O289" s="5">
        <f t="shared" si="340"/>
        <v>0.13717331653619722</v>
      </c>
      <c r="P289" s="5">
        <f t="shared" si="341"/>
        <v>0.11493164306925623</v>
      </c>
      <c r="Q289" s="5">
        <f t="shared" si="342"/>
        <v>8.770078582905691E-2</v>
      </c>
      <c r="R289" s="5">
        <f t="shared" si="343"/>
        <v>3.7654401992320674E-2</v>
      </c>
      <c r="S289" s="5">
        <f t="shared" si="344"/>
        <v>1.3216781550737607E-2</v>
      </c>
      <c r="T289" s="5">
        <f t="shared" si="345"/>
        <v>4.8148149042941818E-2</v>
      </c>
      <c r="U289" s="5">
        <f t="shared" si="346"/>
        <v>3.1549009669279988E-2</v>
      </c>
      <c r="V289" s="5">
        <f t="shared" si="347"/>
        <v>6.7550612364006561E-4</v>
      </c>
      <c r="W289" s="5">
        <f t="shared" si="348"/>
        <v>2.4493576613686521E-2</v>
      </c>
      <c r="X289" s="5">
        <f t="shared" si="349"/>
        <v>1.3447090196992988E-2</v>
      </c>
      <c r="Y289" s="5">
        <f t="shared" si="350"/>
        <v>3.69125827595599E-3</v>
      </c>
      <c r="Z289" s="5">
        <f t="shared" si="351"/>
        <v>6.8908153334867224E-3</v>
      </c>
      <c r="AA289" s="5">
        <f t="shared" si="352"/>
        <v>5.7735188472713538E-3</v>
      </c>
      <c r="AB289" s="5">
        <f t="shared" si="353"/>
        <v>2.4186920028033123E-3</v>
      </c>
      <c r="AC289" s="5">
        <f t="shared" si="354"/>
        <v>1.942027590033754E-5</v>
      </c>
      <c r="AD289" s="5">
        <f t="shared" si="355"/>
        <v>5.1305295299739605E-3</v>
      </c>
      <c r="AE289" s="5">
        <f t="shared" si="356"/>
        <v>2.8166851430486989E-3</v>
      </c>
      <c r="AF289" s="5">
        <f t="shared" si="357"/>
        <v>7.731867781600642E-4</v>
      </c>
      <c r="AG289" s="5">
        <f t="shared" si="358"/>
        <v>1.4149440768389176E-4</v>
      </c>
      <c r="AH289" s="5">
        <f t="shared" si="359"/>
        <v>9.4577260787263829E-4</v>
      </c>
      <c r="AI289" s="5">
        <f t="shared" si="360"/>
        <v>7.9242233502471477E-4</v>
      </c>
      <c r="AJ289" s="5">
        <f t="shared" si="361"/>
        <v>3.3196835677999539E-4</v>
      </c>
      <c r="AK289" s="5">
        <f t="shared" si="362"/>
        <v>9.2714019643555534E-5</v>
      </c>
      <c r="AL289" s="5">
        <f t="shared" si="363"/>
        <v>3.5732341398811821E-7</v>
      </c>
      <c r="AM289" s="5">
        <f t="shared" si="364"/>
        <v>8.5973016266563374E-4</v>
      </c>
      <c r="AN289" s="5">
        <f t="shared" si="365"/>
        <v>4.7199595325658761E-4</v>
      </c>
      <c r="AO289" s="5">
        <f t="shared" si="366"/>
        <v>1.2956401296882177E-4</v>
      </c>
      <c r="AP289" s="5">
        <f t="shared" si="367"/>
        <v>2.3710420030457784E-5</v>
      </c>
      <c r="AQ289" s="5">
        <f t="shared" si="368"/>
        <v>3.254283375870837E-6</v>
      </c>
      <c r="AR289" s="5">
        <f t="shared" si="369"/>
        <v>1.0384673308023255E-4</v>
      </c>
      <c r="AS289" s="5">
        <f t="shared" si="370"/>
        <v>8.7008727073651669E-5</v>
      </c>
      <c r="AT289" s="5">
        <f t="shared" si="371"/>
        <v>3.6450441734783238E-5</v>
      </c>
      <c r="AU289" s="5">
        <f t="shared" si="372"/>
        <v>1.018008765592871E-5</v>
      </c>
      <c r="AV289" s="5">
        <f t="shared" si="373"/>
        <v>2.1323647893579161E-6</v>
      </c>
      <c r="AW289" s="5">
        <f t="shared" si="374"/>
        <v>4.5656757158000606E-9</v>
      </c>
      <c r="AX289" s="5">
        <f t="shared" si="375"/>
        <v>1.2005517628652196E-4</v>
      </c>
      <c r="AY289" s="5">
        <f t="shared" si="376"/>
        <v>6.5910863472616078E-5</v>
      </c>
      <c r="AZ289" s="5">
        <f t="shared" si="377"/>
        <v>1.8092688953860395E-5</v>
      </c>
      <c r="BA289" s="5">
        <f t="shared" si="378"/>
        <v>3.3109907971103418E-6</v>
      </c>
      <c r="BB289" s="5">
        <f t="shared" si="379"/>
        <v>4.544374285591044E-7</v>
      </c>
      <c r="BC289" s="5">
        <f t="shared" si="380"/>
        <v>4.9897662453340602E-8</v>
      </c>
      <c r="BD289" s="5">
        <f t="shared" si="381"/>
        <v>9.5020584948833821E-6</v>
      </c>
      <c r="BE289" s="5">
        <f t="shared" si="382"/>
        <v>7.9613675817844048E-6</v>
      </c>
      <c r="BF289" s="5">
        <f t="shared" si="383"/>
        <v>3.3352443476546691E-6</v>
      </c>
      <c r="BG289" s="5">
        <f t="shared" si="384"/>
        <v>9.3148609995212218E-7</v>
      </c>
      <c r="BH289" s="5">
        <f t="shared" si="385"/>
        <v>1.9511307057925626E-7</v>
      </c>
      <c r="BI289" s="5">
        <f t="shared" si="386"/>
        <v>3.2695375969923835E-8</v>
      </c>
      <c r="BJ289" s="8">
        <f t="shared" si="387"/>
        <v>0.39738432402354706</v>
      </c>
      <c r="BK289" s="8">
        <f t="shared" si="388"/>
        <v>0.37876777355152558</v>
      </c>
      <c r="BL289" s="8">
        <f t="shared" si="389"/>
        <v>0.21699339268649814</v>
      </c>
      <c r="BM289" s="8">
        <f t="shared" si="390"/>
        <v>0.16330665820617712</v>
      </c>
      <c r="BN289" s="8">
        <f t="shared" si="391"/>
        <v>0.83666374109108332</v>
      </c>
    </row>
    <row r="290" spans="1:66" x14ac:dyDescent="0.25">
      <c r="A290" t="s">
        <v>24</v>
      </c>
      <c r="B290" t="s">
        <v>289</v>
      </c>
      <c r="C290" t="s">
        <v>290</v>
      </c>
      <c r="D290" s="11">
        <v>44534</v>
      </c>
      <c r="E290">
        <f>VLOOKUP(A290,home!$A$2:$E$405,3,FALSE)</f>
        <v>1.61812297734628</v>
      </c>
      <c r="F290">
        <f>VLOOKUP(B290,home!$B$2:$E$405,3,FALSE)</f>
        <v>0.57999999999999996</v>
      </c>
      <c r="G290">
        <f>VLOOKUP(C290,away!$B$2:$E$405,4,FALSE)</f>
        <v>1</v>
      </c>
      <c r="H290">
        <f>VLOOKUP(A290,away!$A$2:$E$405,3,FALSE)</f>
        <v>1.4142394822006501</v>
      </c>
      <c r="I290">
        <f>VLOOKUP(C290,away!$B$2:$E$405,3,FALSE)</f>
        <v>1</v>
      </c>
      <c r="J290">
        <f>VLOOKUP(B290,home!$B$2:$E$405,4,FALSE)</f>
        <v>1.37</v>
      </c>
      <c r="K290" s="3">
        <f t="shared" si="336"/>
        <v>0.93851132686084227</v>
      </c>
      <c r="L290" s="3">
        <f t="shared" si="337"/>
        <v>1.9375080906148907</v>
      </c>
      <c r="M290" s="5">
        <f t="shared" si="338"/>
        <v>5.6358657209459526E-2</v>
      </c>
      <c r="N290" s="5">
        <f t="shared" si="339"/>
        <v>5.2893238157745229E-2</v>
      </c>
      <c r="O290" s="5">
        <f t="shared" si="340"/>
        <v>0.10919535431951906</v>
      </c>
      <c r="P290" s="5">
        <f t="shared" si="341"/>
        <v>0.10248107686945163</v>
      </c>
      <c r="Q290" s="5">
        <f t="shared" si="342"/>
        <v>2.4820451562696005E-2</v>
      </c>
      <c r="R290" s="5">
        <f t="shared" si="343"/>
        <v>0.10578344122581393</v>
      </c>
      <c r="S290" s="5">
        <f t="shared" si="344"/>
        <v>4.6587213199961078E-2</v>
      </c>
      <c r="T290" s="5">
        <f t="shared" si="345"/>
        <v>4.808982571543851E-2</v>
      </c>
      <c r="U290" s="5">
        <f t="shared" si="346"/>
        <v>9.9278957784744548E-2</v>
      </c>
      <c r="V290" s="5">
        <f t="shared" si="347"/>
        <v>9.4125493431486511E-3</v>
      </c>
      <c r="W290" s="5">
        <f t="shared" si="348"/>
        <v>7.764758309797031E-3</v>
      </c>
      <c r="X290" s="5">
        <f t="shared" si="349"/>
        <v>1.5044282046900949E-2</v>
      </c>
      <c r="Y290" s="5">
        <f t="shared" si="350"/>
        <v>1.4574209091681473E-2</v>
      </c>
      <c r="Z290" s="5">
        <f t="shared" si="351"/>
        <v>6.8318757742699771E-2</v>
      </c>
      <c r="AA290" s="5">
        <f t="shared" si="352"/>
        <v>6.4117927978585593E-2</v>
      </c>
      <c r="AB290" s="5">
        <f t="shared" si="353"/>
        <v>3.0087700831375144E-2</v>
      </c>
      <c r="AC290" s="5">
        <f t="shared" si="354"/>
        <v>1.0697205191428185E-3</v>
      </c>
      <c r="AD290" s="5">
        <f t="shared" si="355"/>
        <v>1.8218284060203401E-3</v>
      </c>
      <c r="AE290" s="5">
        <f t="shared" si="356"/>
        <v>3.5298072763764385E-3</v>
      </c>
      <c r="AF290" s="5">
        <f t="shared" si="357"/>
        <v>3.4195150781453315E-3</v>
      </c>
      <c r="AG290" s="5">
        <f t="shared" si="358"/>
        <v>2.208446043295397E-3</v>
      </c>
      <c r="AH290" s="5">
        <f t="shared" si="359"/>
        <v>3.3092036466809867E-2</v>
      </c>
      <c r="AI290" s="5">
        <f t="shared" si="360"/>
        <v>3.1057251052993104E-2</v>
      </c>
      <c r="AJ290" s="5">
        <f t="shared" si="361"/>
        <v>1.4573790947197426E-2</v>
      </c>
      <c r="AK290" s="5">
        <f t="shared" si="362"/>
        <v>4.5592226264155955E-3</v>
      </c>
      <c r="AL290" s="5">
        <f t="shared" si="363"/>
        <v>7.7806048745039777E-5</v>
      </c>
      <c r="AM290" s="5">
        <f t="shared" si="364"/>
        <v>3.4196131892938464E-4</v>
      </c>
      <c r="AN290" s="5">
        <f t="shared" si="365"/>
        <v>6.6255282210302168E-4</v>
      </c>
      <c r="AO290" s="5">
        <f t="shared" si="366"/>
        <v>6.4185072664216659E-4</v>
      </c>
      <c r="AP290" s="5">
        <f t="shared" si="367"/>
        <v>4.1453032527874819E-4</v>
      </c>
      <c r="AQ290" s="5">
        <f t="shared" si="368"/>
        <v>2.0078896475819919E-4</v>
      </c>
      <c r="AR290" s="5">
        <f t="shared" si="369"/>
        <v>1.2823217677873418E-2</v>
      </c>
      <c r="AS290" s="5">
        <f t="shared" si="370"/>
        <v>1.203473503748639E-2</v>
      </c>
      <c r="AT290" s="5">
        <f t="shared" si="371"/>
        <v>5.6473675742250099E-3</v>
      </c>
      <c r="AU290" s="5">
        <f t="shared" si="372"/>
        <v>1.7667061451189369E-3</v>
      </c>
      <c r="AV290" s="5">
        <f t="shared" si="373"/>
        <v>4.1451843210719416E-4</v>
      </c>
      <c r="AW290" s="5">
        <f t="shared" si="374"/>
        <v>3.9300122431916972E-6</v>
      </c>
      <c r="AX290" s="5">
        <f t="shared" si="375"/>
        <v>5.3489095193916717E-5</v>
      </c>
      <c r="AY290" s="5">
        <f t="shared" si="376"/>
        <v>1.036355546978837E-4</v>
      </c>
      <c r="AZ290" s="5">
        <f t="shared" si="377"/>
        <v>1.0039736285125587E-4</v>
      </c>
      <c r="BA290" s="5">
        <f t="shared" si="378"/>
        <v>6.4840234266902382E-5</v>
      </c>
      <c r="BB290" s="5">
        <f t="shared" si="379"/>
        <v>3.1407119622372052E-5</v>
      </c>
      <c r="BC290" s="5">
        <f t="shared" si="380"/>
        <v>1.2170309674251105E-5</v>
      </c>
      <c r="BD290" s="5">
        <f t="shared" si="381"/>
        <v>4.1408479997659389E-3</v>
      </c>
      <c r="BE290" s="5">
        <f t="shared" si="382"/>
        <v>3.8862327505893956E-3</v>
      </c>
      <c r="BF290" s="5">
        <f t="shared" si="383"/>
        <v>1.8236367276228572E-3</v>
      </c>
      <c r="BG290" s="5">
        <f t="shared" si="384"/>
        <v>5.7050124165116409E-4</v>
      </c>
      <c r="BH290" s="5">
        <f t="shared" si="385"/>
        <v>1.3385546931944797E-4</v>
      </c>
      <c r="BI290" s="5">
        <f t="shared" si="386"/>
        <v>2.5124974823715184E-5</v>
      </c>
      <c r="BJ290" s="8">
        <f t="shared" si="387"/>
        <v>0.17679398552211487</v>
      </c>
      <c r="BK290" s="8">
        <f t="shared" si="388"/>
        <v>0.21609065874460662</v>
      </c>
      <c r="BL290" s="8">
        <f t="shared" si="389"/>
        <v>0.53501242726403775</v>
      </c>
      <c r="BM290" s="8">
        <f t="shared" si="390"/>
        <v>0.54458390438631865</v>
      </c>
      <c r="BN290" s="8">
        <f t="shared" si="391"/>
        <v>0.45153221934468535</v>
      </c>
    </row>
    <row r="291" spans="1:66" x14ac:dyDescent="0.25">
      <c r="A291" t="s">
        <v>27</v>
      </c>
      <c r="B291" t="s">
        <v>28</v>
      </c>
      <c r="C291" t="s">
        <v>190</v>
      </c>
      <c r="D291" s="11">
        <v>44534</v>
      </c>
      <c r="E291">
        <f>VLOOKUP(A291,home!$A$2:$E$405,3,FALSE)</f>
        <v>1.2700296735904999</v>
      </c>
      <c r="F291">
        <f>VLOOKUP(B291,home!$B$2:$E$405,3,FALSE)</f>
        <v>1.1599999999999999</v>
      </c>
      <c r="G291">
        <f>VLOOKUP(C291,away!$B$2:$E$405,4,FALSE)</f>
        <v>1.53</v>
      </c>
      <c r="H291">
        <f>VLOOKUP(A291,away!$A$2:$E$405,3,FALSE)</f>
        <v>1.07418397626113</v>
      </c>
      <c r="I291">
        <f>VLOOKUP(C291,away!$B$2:$E$405,3,FALSE)</f>
        <v>1.08</v>
      </c>
      <c r="J291">
        <f>VLOOKUP(B291,home!$B$2:$E$405,4,FALSE)</f>
        <v>0.71</v>
      </c>
      <c r="K291" s="3">
        <f t="shared" si="336"/>
        <v>2.254048664688419</v>
      </c>
      <c r="L291" s="3">
        <f t="shared" si="337"/>
        <v>0.82368427299703451</v>
      </c>
      <c r="M291" s="5">
        <f t="shared" si="338"/>
        <v>4.6063567342542931E-2</v>
      </c>
      <c r="N291" s="5">
        <f t="shared" si="339"/>
        <v>0.10382952245924396</v>
      </c>
      <c r="O291" s="5">
        <f t="shared" si="340"/>
        <v>3.7941835978192416E-2</v>
      </c>
      <c r="P291" s="5">
        <f t="shared" si="341"/>
        <v>8.5522744722471622E-2</v>
      </c>
      <c r="Q291" s="5">
        <f t="shared" si="342"/>
        <v>0.11701839822724754</v>
      </c>
      <c r="R291" s="5">
        <f t="shared" si="343"/>
        <v>1.5626046791935067E-2</v>
      </c>
      <c r="S291" s="5">
        <f t="shared" si="344"/>
        <v>3.9695904414408692E-2</v>
      </c>
      <c r="T291" s="5">
        <f t="shared" si="345"/>
        <v>9.6386214271087858E-2</v>
      </c>
      <c r="U291" s="5">
        <f t="shared" si="346"/>
        <v>3.5221869905719995E-2</v>
      </c>
      <c r="V291" s="5">
        <f t="shared" si="347"/>
        <v>8.1889317924403685E-3</v>
      </c>
      <c r="W291" s="5">
        <f t="shared" si="348"/>
        <v>8.792172142270166E-2</v>
      </c>
      <c r="X291" s="5">
        <f t="shared" si="349"/>
        <v>7.2419739190705809E-2</v>
      </c>
      <c r="Y291" s="5">
        <f t="shared" si="350"/>
        <v>2.9825500112965676E-2</v>
      </c>
      <c r="Z291" s="5">
        <f t="shared" si="351"/>
        <v>4.2903096638775605E-3</v>
      </c>
      <c r="AA291" s="5">
        <f t="shared" si="352"/>
        <v>9.6705667689630358E-3</v>
      </c>
      <c r="AB291" s="5">
        <f t="shared" si="353"/>
        <v>1.0898964056180667E-2</v>
      </c>
      <c r="AC291" s="5">
        <f t="shared" si="354"/>
        <v>9.5023567924443621E-4</v>
      </c>
      <c r="AD291" s="5">
        <f t="shared" si="355"/>
        <v>4.954495969248697E-2</v>
      </c>
      <c r="AE291" s="5">
        <f t="shared" si="356"/>
        <v>4.080940410497351E-2</v>
      </c>
      <c r="AF291" s="5">
        <f t="shared" si="357"/>
        <v>1.6807032175823647E-2</v>
      </c>
      <c r="AG291" s="5">
        <f t="shared" si="358"/>
        <v>4.6145626929936902E-3</v>
      </c>
      <c r="AH291" s="5">
        <f t="shared" si="359"/>
        <v>8.8346514910578496E-4</v>
      </c>
      <c r="AI291" s="5">
        <f t="shared" si="360"/>
        <v>1.9913734396406497E-3</v>
      </c>
      <c r="AJ291" s="5">
        <f t="shared" si="361"/>
        <v>2.2443263212589956E-3</v>
      </c>
      <c r="AK291" s="5">
        <f t="shared" si="362"/>
        <v>1.6862735825196368E-3</v>
      </c>
      <c r="AL291" s="5">
        <f t="shared" si="363"/>
        <v>7.0569231269373072E-5</v>
      </c>
      <c r="AM291" s="5">
        <f t="shared" si="364"/>
        <v>2.2335350047378348E-2</v>
      </c>
      <c r="AN291" s="5">
        <f t="shared" si="365"/>
        <v>1.8397276565909115E-2</v>
      </c>
      <c r="AO291" s="5">
        <f t="shared" si="366"/>
        <v>7.5767736866581125E-3</v>
      </c>
      <c r="AP291" s="5">
        <f t="shared" si="367"/>
        <v>2.0802897752526832E-3</v>
      </c>
      <c r="AQ291" s="5">
        <f t="shared" si="368"/>
        <v>4.2837549278804257E-4</v>
      </c>
      <c r="AR291" s="5">
        <f t="shared" si="369"/>
        <v>1.4553926981188307E-4</v>
      </c>
      <c r="AS291" s="5">
        <f t="shared" si="370"/>
        <v>3.2805259677920256E-4</v>
      </c>
      <c r="AT291" s="5">
        <f t="shared" si="371"/>
        <v>3.6972325885886503E-4</v>
      </c>
      <c r="AU291" s="5">
        <f t="shared" si="372"/>
        <v>2.7779140597835846E-4</v>
      </c>
      <c r="AV291" s="5">
        <f t="shared" si="373"/>
        <v>1.565388369268594E-4</v>
      </c>
      <c r="AW291" s="5">
        <f t="shared" si="374"/>
        <v>3.6394599772620771E-6</v>
      </c>
      <c r="AX291" s="5">
        <f t="shared" si="375"/>
        <v>8.3908276582735954E-3</v>
      </c>
      <c r="AY291" s="5">
        <f t="shared" si="376"/>
        <v>6.9113927795484966E-3</v>
      </c>
      <c r="AZ291" s="5">
        <f t="shared" si="377"/>
        <v>2.8464027685096778E-3</v>
      </c>
      <c r="BA291" s="5">
        <f t="shared" si="378"/>
        <v>7.8151239834554692E-4</v>
      </c>
      <c r="BB291" s="5">
        <f t="shared" si="379"/>
        <v>1.6092986791735512E-4</v>
      </c>
      <c r="BC291" s="5">
        <f t="shared" si="380"/>
        <v>2.6511080251803098E-5</v>
      </c>
      <c r="BD291" s="5">
        <f t="shared" si="381"/>
        <v>1.9979734607920016E-5</v>
      </c>
      <c r="BE291" s="5">
        <f t="shared" si="382"/>
        <v>4.5035294113811103E-5</v>
      </c>
      <c r="BF291" s="5">
        <f t="shared" si="383"/>
        <v>5.0755872280543082E-5</v>
      </c>
      <c r="BG291" s="5">
        <f t="shared" si="384"/>
        <v>3.8135402046351357E-5</v>
      </c>
      <c r="BH291" s="5">
        <f t="shared" si="385"/>
        <v>2.1489763014983573E-5</v>
      </c>
      <c r="BI291" s="5">
        <f t="shared" si="386"/>
        <v>9.6877943256788548E-6</v>
      </c>
      <c r="BJ291" s="8">
        <f t="shared" si="387"/>
        <v>0.68911269647106288</v>
      </c>
      <c r="BK291" s="8">
        <f t="shared" si="388"/>
        <v>0.18740334596192595</v>
      </c>
      <c r="BL291" s="8">
        <f t="shared" si="389"/>
        <v>0.11762745122226072</v>
      </c>
      <c r="BM291" s="8">
        <f t="shared" si="390"/>
        <v>0.58552393447792217</v>
      </c>
      <c r="BN291" s="8">
        <f t="shared" si="391"/>
        <v>0.40600211552163357</v>
      </c>
    </row>
    <row r="292" spans="1:66" x14ac:dyDescent="0.25">
      <c r="A292" t="s">
        <v>340</v>
      </c>
      <c r="B292" t="s">
        <v>365</v>
      </c>
      <c r="C292" t="s">
        <v>415</v>
      </c>
      <c r="D292" s="11">
        <v>44534</v>
      </c>
      <c r="E292">
        <f>VLOOKUP(A292,home!$A$2:$E$405,3,FALSE)</f>
        <v>1.3409090909090899</v>
      </c>
      <c r="F292">
        <f>VLOOKUP(B292,home!$B$2:$E$405,3,FALSE)</f>
        <v>1.1399999999999999</v>
      </c>
      <c r="G292">
        <f>VLOOKUP(C292,away!$B$2:$E$405,4,FALSE)</f>
        <v>0.75</v>
      </c>
      <c r="H292">
        <f>VLOOKUP(A292,away!$A$2:$E$405,3,FALSE)</f>
        <v>1.13961038961039</v>
      </c>
      <c r="I292">
        <f>VLOOKUP(C292,away!$B$2:$E$405,3,FALSE)</f>
        <v>1.07</v>
      </c>
      <c r="J292">
        <f>VLOOKUP(B292,home!$B$2:$E$405,4,FALSE)</f>
        <v>1.52</v>
      </c>
      <c r="K292" s="3">
        <f t="shared" si="336"/>
        <v>1.1464772727272718</v>
      </c>
      <c r="L292" s="3">
        <f t="shared" si="337"/>
        <v>1.8534623376623383</v>
      </c>
      <c r="M292" s="5">
        <f t="shared" si="338"/>
        <v>4.9790075080311316E-2</v>
      </c>
      <c r="N292" s="5">
        <f t="shared" si="339"/>
        <v>5.7083189486961422E-2</v>
      </c>
      <c r="O292" s="5">
        <f t="shared" si="340"/>
        <v>9.2284028950737118E-2</v>
      </c>
      <c r="P292" s="5">
        <f t="shared" si="341"/>
        <v>0.10580154182772571</v>
      </c>
      <c r="Q292" s="5">
        <f t="shared" si="342"/>
        <v>3.2722289700792807E-2</v>
      </c>
      <c r="R292" s="5">
        <f t="shared" si="343"/>
        <v>8.5522486013966101E-2</v>
      </c>
      <c r="S292" s="5">
        <f t="shared" si="344"/>
        <v>5.6205811273974525E-2</v>
      </c>
      <c r="T292" s="5">
        <f t="shared" si="345"/>
        <v>6.0649531562495682E-2</v>
      </c>
      <c r="U292" s="5">
        <f t="shared" si="346"/>
        <v>9.8049586522148111E-2</v>
      </c>
      <c r="V292" s="5">
        <f t="shared" si="347"/>
        <v>1.3270519571694464E-2</v>
      </c>
      <c r="W292" s="5">
        <f t="shared" si="348"/>
        <v>1.2505120484518878E-2</v>
      </c>
      <c r="X292" s="5">
        <f t="shared" si="349"/>
        <v>2.3177769845985546E-2</v>
      </c>
      <c r="Y292" s="5">
        <f t="shared" si="350"/>
        <v>2.147956174027002E-2</v>
      </c>
      <c r="Z292" s="5">
        <f t="shared" si="351"/>
        <v>5.2837568950046737E-2</v>
      </c>
      <c r="AA292" s="5">
        <f t="shared" si="352"/>
        <v>6.0577071947388775E-2</v>
      </c>
      <c r="AB292" s="5">
        <f t="shared" si="353"/>
        <v>3.4725118118023007E-2</v>
      </c>
      <c r="AC292" s="5">
        <f t="shared" si="354"/>
        <v>1.7624514389609383E-3</v>
      </c>
      <c r="AD292" s="5">
        <f t="shared" si="355"/>
        <v>3.5842091070542861E-3</v>
      </c>
      <c r="AE292" s="5">
        <f t="shared" si="356"/>
        <v>6.6431965902314779E-3</v>
      </c>
      <c r="AF292" s="5">
        <f t="shared" si="357"/>
        <v>6.1564573408404571E-3</v>
      </c>
      <c r="AG292" s="5">
        <f t="shared" si="358"/>
        <v>3.8035872715575384E-3</v>
      </c>
      <c r="AH292" s="5">
        <f t="shared" si="359"/>
        <v>2.4483111015637164E-2</v>
      </c>
      <c r="AI292" s="5">
        <f t="shared" si="360"/>
        <v>2.8069330345086723E-2</v>
      </c>
      <c r="AJ292" s="5">
        <f t="shared" si="361"/>
        <v>1.6090424650657943E-2</v>
      </c>
      <c r="AK292" s="5">
        <f t="shared" si="362"/>
        <v>6.1491020568366613E-3</v>
      </c>
      <c r="AL292" s="5">
        <f t="shared" si="363"/>
        <v>1.498050198460517E-4</v>
      </c>
      <c r="AM292" s="5">
        <f t="shared" si="364"/>
        <v>8.2184285638797002E-4</v>
      </c>
      <c r="AN292" s="5">
        <f t="shared" si="365"/>
        <v>1.5232547817919399E-3</v>
      </c>
      <c r="AO292" s="5">
        <f t="shared" si="366"/>
        <v>1.4116476843577125E-3</v>
      </c>
      <c r="AP292" s="5">
        <f t="shared" si="367"/>
        <v>8.7214527233509063E-4</v>
      </c>
      <c r="AQ292" s="5">
        <f t="shared" si="368"/>
        <v>4.0412210381083865E-4</v>
      </c>
      <c r="AR292" s="5">
        <f t="shared" si="369"/>
        <v>9.0757048352578737E-3</v>
      </c>
      <c r="AS292" s="5">
        <f t="shared" si="370"/>
        <v>1.0405089327604162E-2</v>
      </c>
      <c r="AT292" s="5">
        <f t="shared" si="371"/>
        <v>5.9645992173976313E-3</v>
      </c>
      <c r="AU292" s="5">
        <f t="shared" si="372"/>
        <v>2.2794258145577523E-3</v>
      </c>
      <c r="AV292" s="5">
        <f t="shared" si="373"/>
        <v>6.5332747281457806E-4</v>
      </c>
      <c r="AW292" s="5">
        <f t="shared" si="374"/>
        <v>8.842459537300654E-6</v>
      </c>
      <c r="AX292" s="5">
        <f t="shared" si="375"/>
        <v>1.5703735943367825E-4</v>
      </c>
      <c r="AY292" s="5">
        <f t="shared" si="376"/>
        <v>2.9106283131626607E-4</v>
      </c>
      <c r="AZ292" s="5">
        <f t="shared" si="377"/>
        <v>2.6973699786903276E-4</v>
      </c>
      <c r="BA292" s="5">
        <f t="shared" si="378"/>
        <v>1.6664912220811952E-4</v>
      </c>
      <c r="BB292" s="5">
        <f t="shared" si="379"/>
        <v>7.7219467904309503E-5</v>
      </c>
      <c r="BC292" s="5">
        <f t="shared" si="380"/>
        <v>2.8624675098992658E-5</v>
      </c>
      <c r="BD292" s="5">
        <f t="shared" si="381"/>
        <v>2.8035795166484112E-3</v>
      </c>
      <c r="BE292" s="5">
        <f t="shared" si="382"/>
        <v>3.2142401981211134E-3</v>
      </c>
      <c r="BF292" s="5">
        <f t="shared" si="383"/>
        <v>1.8425266681161303E-3</v>
      </c>
      <c r="BG292" s="5">
        <f t="shared" si="384"/>
        <v>7.0413831646301604E-4</v>
      </c>
      <c r="BH292" s="5">
        <f t="shared" si="385"/>
        <v>2.0181964417032285E-4</v>
      </c>
      <c r="BI292" s="5">
        <f t="shared" si="386"/>
        <v>4.6276327046236056E-5</v>
      </c>
      <c r="BJ292" s="8">
        <f t="shared" si="387"/>
        <v>0.23382825628322207</v>
      </c>
      <c r="BK292" s="8">
        <f t="shared" si="388"/>
        <v>0.2272712670438293</v>
      </c>
      <c r="BL292" s="8">
        <f t="shared" si="389"/>
        <v>0.48314098695867885</v>
      </c>
      <c r="BM292" s="8">
        <f t="shared" si="390"/>
        <v>0.57359224780350349</v>
      </c>
      <c r="BN292" s="8">
        <f t="shared" si="391"/>
        <v>0.42320361106049453</v>
      </c>
    </row>
    <row r="293" spans="1:66" x14ac:dyDescent="0.25">
      <c r="A293" t="s">
        <v>342</v>
      </c>
      <c r="B293" t="s">
        <v>346</v>
      </c>
      <c r="C293" t="s">
        <v>364</v>
      </c>
      <c r="D293" s="11">
        <v>44534</v>
      </c>
      <c r="E293">
        <f>VLOOKUP(A293,home!$A$2:$E$405,3,FALSE)</f>
        <v>1.1770833333333299</v>
      </c>
      <c r="F293">
        <f>VLOOKUP(B293,home!$B$2:$E$405,3,FALSE)</f>
        <v>0.8</v>
      </c>
      <c r="G293">
        <f>VLOOKUP(C293,away!$B$2:$E$405,4,FALSE)</f>
        <v>1.3</v>
      </c>
      <c r="H293">
        <f>VLOOKUP(A293,away!$A$2:$E$405,3,FALSE)</f>
        <v>0.859375</v>
      </c>
      <c r="I293">
        <f>VLOOKUP(C293,away!$B$2:$E$405,3,FALSE)</f>
        <v>0.65</v>
      </c>
      <c r="J293">
        <f>VLOOKUP(B293,home!$B$2:$E$405,4,FALSE)</f>
        <v>1.23</v>
      </c>
      <c r="K293" s="3">
        <f t="shared" ref="K293:K296" si="392">E293*F293*G293</f>
        <v>1.2241666666666633</v>
      </c>
      <c r="L293" s="3">
        <f t="shared" ref="L293:L296" si="393">H293*I293*J293</f>
        <v>0.68707031249999995</v>
      </c>
      <c r="M293" s="5">
        <f t="shared" ref="M293:M296" si="394">_xlfn.POISSON.DIST(0,K293,FALSE) * _xlfn.POISSON.DIST(0,L293,FALSE)</f>
        <v>0.14789732748574672</v>
      </c>
      <c r="N293" s="5">
        <f t="shared" ref="N293:N296" si="395">_xlfn.POISSON.DIST(1,K293,FALSE) * _xlfn.POISSON.DIST(0,L293,FALSE)</f>
        <v>0.18105097839713444</v>
      </c>
      <c r="O293" s="5">
        <f t="shared" ref="O293:O296" si="396">_xlfn.POISSON.DIST(0,K293,FALSE) * _xlfn.POISSON.DIST(1,L293,FALSE)</f>
        <v>0.10161586301354683</v>
      </c>
      <c r="P293" s="5">
        <f t="shared" ref="P293:P296" si="397">_xlfn.POISSON.DIST(1,K293,FALSE) * _xlfn.POISSON.DIST(1,L293,FALSE)</f>
        <v>0.12439475230574989</v>
      </c>
      <c r="Q293" s="5">
        <f t="shared" ref="Q293:Q296" si="398">_xlfn.POISSON.DIST(2,K293,FALSE) * _xlfn.POISSON.DIST(0,L293,FALSE)</f>
        <v>0.11081828636057911</v>
      </c>
      <c r="R293" s="5">
        <f t="shared" ref="R293:R296" si="399">_xlfn.POISSON.DIST(0,K293,FALSE) * _xlfn.POISSON.DIST(2,L293,FALSE)</f>
        <v>3.4908621377837401E-2</v>
      </c>
      <c r="S293" s="5">
        <f t="shared" ref="S293:S296" si="400">_xlfn.POISSON.DIST(2,K293,FALSE) * _xlfn.POISSON.DIST(2,L293,FALSE)</f>
        <v>2.615675121428437E-2</v>
      </c>
      <c r="T293" s="5">
        <f t="shared" ref="T293:T296" si="401">_xlfn.POISSON.DIST(2,K293,FALSE) * _xlfn.POISSON.DIST(1,L293,FALSE)</f>
        <v>7.613995464047757E-2</v>
      </c>
      <c r="U293" s="5">
        <f t="shared" ref="U293:U296" si="402">_xlfn.POISSON.DIST(1,K293,FALSE) * _xlfn.POISSON.DIST(2,L293,FALSE)</f>
        <v>4.2733970670035835E-2</v>
      </c>
      <c r="V293" s="5">
        <f t="shared" ref="V293:V296" si="403">_xlfn.POISSON.DIST(3,K293,FALSE) * _xlfn.POISSON.DIST(3,L293,FALSE)</f>
        <v>2.4444605094463279E-3</v>
      </c>
      <c r="W293" s="5">
        <f t="shared" ref="W293:W296" si="404">_xlfn.POISSON.DIST(3,K293,FALSE) * _xlfn.POISSON.DIST(0,L293,FALSE)</f>
        <v>4.5220017406580638E-2</v>
      </c>
      <c r="X293" s="5">
        <f t="shared" ref="X293:X296" si="405">_xlfn.POISSON.DIST(3,K293,FALSE) * _xlfn.POISSON.DIST(1,L293,FALSE)</f>
        <v>3.1069331490794799E-2</v>
      </c>
      <c r="Y293" s="5">
        <f t="shared" ref="Y293:Y296" si="406">_xlfn.POISSON.DIST(3,K293,FALSE) * _xlfn.POISSON.DIST(2,L293,FALSE)</f>
        <v>1.0673407648273235E-2</v>
      </c>
      <c r="Z293" s="5">
        <f t="shared" ref="Z293:Z296" si="407">_xlfn.POISSON.DIST(0,K293,FALSE) * _xlfn.POISSON.DIST(3,L293,FALSE)</f>
        <v>7.99489246633831E-3</v>
      </c>
      <c r="AA293" s="5">
        <f t="shared" ref="AA293:AA296" si="408">_xlfn.POISSON.DIST(1,K293,FALSE) * _xlfn.POISSON.DIST(3,L293,FALSE)</f>
        <v>9.7870808608757874E-3</v>
      </c>
      <c r="AB293" s="5">
        <f t="shared" ref="AB293:AB296" si="409">_xlfn.POISSON.DIST(2,K293,FALSE) * _xlfn.POISSON.DIST(3,L293,FALSE)</f>
        <v>5.9905090769277079E-3</v>
      </c>
      <c r="AC293" s="5">
        <f t="shared" ref="AC293:AC296" si="410">_xlfn.POISSON.DIST(4,K293,FALSE) * _xlfn.POISSON.DIST(4,L293,FALSE)</f>
        <v>1.2850048778901535E-4</v>
      </c>
      <c r="AD293" s="5">
        <f t="shared" ref="AD293:AD296" si="411">_xlfn.POISSON.DIST(4,K293,FALSE) * _xlfn.POISSON.DIST(0,L293,FALSE)</f>
        <v>1.383920949380558E-2</v>
      </c>
      <c r="AE293" s="5">
        <f t="shared" ref="AE293:AE296" si="412">_xlfn.POISSON.DIST(4,K293,FALSE) * _xlfn.POISSON.DIST(1,L293,FALSE)</f>
        <v>9.5085099916619661E-3</v>
      </c>
      <c r="AF293" s="5">
        <f t="shared" ref="AF293:AF296" si="413">_xlfn.POISSON.DIST(4,K293,FALSE) * _xlfn.POISSON.DIST(2,L293,FALSE)</f>
        <v>3.2665074656902794E-3</v>
      </c>
      <c r="AG293" s="5">
        <f t="shared" ref="AG293:AG296" si="414">_xlfn.POISSON.DIST(4,K293,FALSE) * _xlfn.POISSON.DIST(3,L293,FALSE)</f>
        <v>7.4810676841180132E-4</v>
      </c>
      <c r="AH293" s="5">
        <f t="shared" ref="AH293:AH296" si="415">_xlfn.POISSON.DIST(0,K293,FALSE) * _xlfn.POISSON.DIST(4,L293,FALSE)</f>
        <v>1.3732633163127395E-3</v>
      </c>
      <c r="AI293" s="5">
        <f t="shared" ref="AI293:AI296" si="416">_xlfn.POISSON.DIST(1,K293,FALSE) * _xlfn.POISSON.DIST(4,L293,FALSE)</f>
        <v>1.6811031763861739E-3</v>
      </c>
      <c r="AJ293" s="5">
        <f t="shared" ref="AJ293:AJ296" si="417">_xlfn.POISSON.DIST(2,K293,FALSE) * _xlfn.POISSON.DIST(4,L293,FALSE)</f>
        <v>1.0289752358797015E-3</v>
      </c>
      <c r="AK293" s="5">
        <f t="shared" ref="AK293:AK296" si="418">_xlfn.POISSON.DIST(3,K293,FALSE) * _xlfn.POISSON.DIST(4,L293,FALSE)</f>
        <v>4.1987906152979939E-4</v>
      </c>
      <c r="AL293" s="5">
        <f t="shared" ref="AL293:AL296" si="419">_xlfn.POISSON.DIST(5,K293,FALSE) * _xlfn.POISSON.DIST(5,L293,FALSE)</f>
        <v>4.323211682435055E-6</v>
      </c>
      <c r="AM293" s="5">
        <f t="shared" ref="AM293:AM296" si="420">_xlfn.POISSON.DIST(5,K293,FALSE) * _xlfn.POISSON.DIST(0,L293,FALSE)</f>
        <v>3.3882997910667191E-3</v>
      </c>
      <c r="AN293" s="5">
        <f t="shared" ref="AN293:AN296" si="421">_xlfn.POISSON.DIST(5,K293,FALSE) * _xlfn.POISSON.DIST(1,L293,FALSE)</f>
        <v>2.3280001962918953E-3</v>
      </c>
      <c r="AO293" s="5">
        <f t="shared" ref="AO293:AO296" si="422">_xlfn.POISSON.DIST(5,K293,FALSE) * _xlfn.POISSON.DIST(2,L293,FALSE)</f>
        <v>7.9974991118316678E-4</v>
      </c>
      <c r="AP293" s="5">
        <f t="shared" ref="AP293:AP296" si="423">_xlfn.POISSON.DIST(5,K293,FALSE) * _xlfn.POISSON.DIST(3,L293,FALSE)</f>
        <v>1.8316147379948859E-4</v>
      </c>
      <c r="AQ293" s="5">
        <f t="shared" ref="AQ293:AQ296" si="424">_xlfn.POISSON.DIST(5,K293,FALSE) * _xlfn.POISSON.DIST(4,L293,FALSE)</f>
        <v>3.1461202760343796E-5</v>
      </c>
      <c r="AR293" s="5">
        <f t="shared" ref="AR293:AR296" si="425">_xlfn.POISSON.DIST(0,K293,FALSE) * _xlfn.POISSON.DIST(5,L293,FALSE)</f>
        <v>1.8870569117675608E-4</v>
      </c>
      <c r="AS293" s="5">
        <f t="shared" ref="AS293:AS296" si="426">_xlfn.POISSON.DIST(1,K293,FALSE) * _xlfn.POISSON.DIST(5,L293,FALSE)</f>
        <v>2.3100721694887825E-4</v>
      </c>
      <c r="AT293" s="5">
        <f t="shared" ref="AT293:AT296" si="427">_xlfn.POISSON.DIST(2,K293,FALSE) * _xlfn.POISSON.DIST(5,L293,FALSE)</f>
        <v>1.4139566737412555E-4</v>
      </c>
      <c r="AU293" s="5">
        <f t="shared" ref="AU293:AU296" si="428">_xlfn.POISSON.DIST(3,K293,FALSE) * _xlfn.POISSON.DIST(5,L293,FALSE)</f>
        <v>5.7697287603497204E-5</v>
      </c>
      <c r="AV293" s="5">
        <f t="shared" ref="AV293:AV296" si="429">_xlfn.POISSON.DIST(4,K293,FALSE) * _xlfn.POISSON.DIST(5,L293,FALSE)</f>
        <v>1.7657774060320243E-5</v>
      </c>
      <c r="AW293" s="5">
        <f t="shared" ref="AW293:AW296" si="430">_xlfn.POISSON.DIST(6,K293,FALSE) * _xlfn.POISSON.DIST(6,L293,FALSE)</f>
        <v>1.0100566527847594E-7</v>
      </c>
      <c r="AX293" s="5">
        <f t="shared" ref="AX293:AX296" si="431">_xlfn.POISSON.DIST(6,K293,FALSE) * _xlfn.POISSON.DIST(0,L293,FALSE)</f>
        <v>6.9130727681624977E-4</v>
      </c>
      <c r="AY293" s="5">
        <f t="shared" ref="AY293:AY296" si="432">_xlfn.POISSON.DIST(6,K293,FALSE) * _xlfn.POISSON.DIST(1,L293,FALSE)</f>
        <v>4.7497670671566467E-4</v>
      </c>
      <c r="AZ293" s="5">
        <f t="shared" ref="AZ293:AZ296" si="433">_xlfn.POISSON.DIST(6,K293,FALSE) * _xlfn.POISSON.DIST(2,L293,FALSE)</f>
        <v>1.6317119715667628E-4</v>
      </c>
      <c r="BA293" s="5">
        <f t="shared" ref="BA293:BA296" si="434">_xlfn.POISSON.DIST(6,K293,FALSE) * _xlfn.POISSON.DIST(3,L293,FALSE)</f>
        <v>3.7370028473812239E-5</v>
      </c>
      <c r="BB293" s="5">
        <f t="shared" ref="BB293:BB296" si="435">_xlfn.POISSON.DIST(6,K293,FALSE) * _xlfn.POISSON.DIST(4,L293,FALSE)</f>
        <v>6.4189592854090173E-6</v>
      </c>
      <c r="BC293" s="5">
        <f t="shared" ref="BC293:BC296" si="436">_xlfn.POISSON.DIST(6,K293,FALSE) * _xlfn.POISSON.DIST(5,L293,FALSE)</f>
        <v>8.8205527243015007E-7</v>
      </c>
      <c r="BD293" s="5">
        <f t="shared" ref="BD293:BD296" si="437">_xlfn.POISSON.DIST(0,K293,FALSE) * _xlfn.POISSON.DIST(6,L293,FALSE)</f>
        <v>2.1609013034557042E-5</v>
      </c>
      <c r="BE293" s="5">
        <f t="shared" ref="BE293:BE296" si="438">_xlfn.POISSON.DIST(1,K293,FALSE) * _xlfn.POISSON.DIST(6,L293,FALSE)</f>
        <v>2.6453033456470171E-5</v>
      </c>
      <c r="BF293" s="5">
        <f t="shared" ref="BF293:BF296" si="439">_xlfn.POISSON.DIST(2,K293,FALSE) * _xlfn.POISSON.DIST(6,L293,FALSE)</f>
        <v>1.6191460894814411E-5</v>
      </c>
      <c r="BG293" s="5">
        <f t="shared" ref="BG293:BG296" si="440">_xlfn.POISSON.DIST(3,K293,FALSE) * _xlfn.POISSON.DIST(6,L293,FALSE)</f>
        <v>6.6070155706895314E-6</v>
      </c>
      <c r="BH293" s="5">
        <f t="shared" ref="BH293:BH296" si="441">_xlfn.POISSON.DIST(4,K293,FALSE) * _xlfn.POISSON.DIST(6,L293,FALSE)</f>
        <v>2.0220220569464363E-6</v>
      </c>
      <c r="BI293" s="5">
        <f t="shared" ref="BI293:BI296" si="442">_xlfn.POISSON.DIST(5,K293,FALSE) * _xlfn.POISSON.DIST(6,L293,FALSE)</f>
        <v>4.9505840027571717E-7</v>
      </c>
      <c r="BJ293" s="8">
        <f t="shared" ref="BJ293:BJ296" si="443">SUM(N293,Q293,T293,W293,X293,Y293,AD293,AE293,AF293,AG293,AM293,AN293,AO293,AP293,AQ293,AX293,AY293,AZ293,BA293,BB293,BC293)</f>
        <v>0.49043910846223121</v>
      </c>
      <c r="BK293" s="8">
        <f t="shared" ref="BK293:BK296" si="444">SUM(M293,P293,S293,V293,AC293,AL293,AY293)</f>
        <v>0.30150109192141433</v>
      </c>
      <c r="BL293" s="8">
        <f t="shared" ref="BL293:BL296" si="445">SUM(O293,R293,U293,AA293,AB293,AH293,AI293,AJ293,AK293,AR293,AS293,AT293,AU293,AV293,BD293,BE293,BF293,BG293,BH293,BI293)</f>
        <v>0.20024910702990933</v>
      </c>
      <c r="BM293" s="8">
        <f t="shared" ref="BM293:BM296" si="446">SUM(S293:BI293)</f>
        <v>0.2990234952382485</v>
      </c>
      <c r="BN293" s="8">
        <f t="shared" ref="BN293:BN296" si="447">SUM(M293:R293)</f>
        <v>0.70068582894059439</v>
      </c>
    </row>
    <row r="294" spans="1:66" x14ac:dyDescent="0.25">
      <c r="A294" t="s">
        <v>40</v>
      </c>
      <c r="B294" t="s">
        <v>334</v>
      </c>
      <c r="C294" t="s">
        <v>318</v>
      </c>
      <c r="D294" s="11">
        <v>44534</v>
      </c>
      <c r="E294">
        <f>VLOOKUP(A294,home!$A$2:$E$405,3,FALSE)</f>
        <v>1.47142857142857</v>
      </c>
      <c r="F294">
        <f>VLOOKUP(B294,home!$B$2:$E$405,3,FALSE)</f>
        <v>0.8</v>
      </c>
      <c r="G294">
        <f>VLOOKUP(C294,away!$B$2:$E$405,4,FALSE)</f>
        <v>1.1000000000000001</v>
      </c>
      <c r="H294">
        <f>VLOOKUP(A294,away!$A$2:$E$405,3,FALSE)</f>
        <v>1.1771428571428599</v>
      </c>
      <c r="I294">
        <f>VLOOKUP(C294,away!$B$2:$E$405,3,FALSE)</f>
        <v>0.76</v>
      </c>
      <c r="J294">
        <f>VLOOKUP(B294,home!$B$2:$E$405,4,FALSE)</f>
        <v>1.1499999999999999</v>
      </c>
      <c r="K294" s="3">
        <f t="shared" si="392"/>
        <v>1.2948571428571416</v>
      </c>
      <c r="L294" s="3">
        <f t="shared" si="393"/>
        <v>1.0288228571428595</v>
      </c>
      <c r="M294" s="5">
        <f t="shared" si="394"/>
        <v>9.7912603423929684E-2</v>
      </c>
      <c r="N294" s="5">
        <f t="shared" si="395"/>
        <v>0.12678283391921399</v>
      </c>
      <c r="O294" s="5">
        <f t="shared" si="396"/>
        <v>0.10073472440490308</v>
      </c>
      <c r="P294" s="5">
        <f t="shared" si="397"/>
        <v>0.13043707742943439</v>
      </c>
      <c r="Q294" s="5">
        <f t="shared" si="398"/>
        <v>8.2082829045982478E-2</v>
      </c>
      <c r="R294" s="5">
        <f t="shared" si="399"/>
        <v>5.1819093487875445E-2</v>
      </c>
      <c r="S294" s="5">
        <f t="shared" si="400"/>
        <v>4.3441371624723092E-2</v>
      </c>
      <c r="T294" s="5">
        <f t="shared" si="401"/>
        <v>8.4448690701456608E-2</v>
      </c>
      <c r="U294" s="5">
        <f t="shared" si="402"/>
        <v>6.7098323339157509E-2</v>
      </c>
      <c r="V294" s="5">
        <f t="shared" si="403"/>
        <v>6.4301851924928998E-3</v>
      </c>
      <c r="W294" s="5">
        <f t="shared" si="404"/>
        <v>3.5428512498704025E-2</v>
      </c>
      <c r="X294" s="5">
        <f t="shared" si="405"/>
        <v>3.644966345323819E-2</v>
      </c>
      <c r="Y294" s="5">
        <f t="shared" si="406"/>
        <v>1.8750123447928084E-2</v>
      </c>
      <c r="Z294" s="5">
        <f t="shared" si="407"/>
        <v>1.7770889272249658E-2</v>
      </c>
      <c r="AA294" s="5">
        <f t="shared" si="408"/>
        <v>2.301076290909582E-2</v>
      </c>
      <c r="AB294" s="5">
        <f t="shared" si="409"/>
        <v>1.4897825357717455E-2</v>
      </c>
      <c r="AC294" s="5">
        <f t="shared" si="410"/>
        <v>5.3538470438743648E-4</v>
      </c>
      <c r="AD294" s="5">
        <f t="shared" si="411"/>
        <v>1.1468715617437607E-2</v>
      </c>
      <c r="AE294" s="5">
        <f t="shared" si="412"/>
        <v>1.1799276769291094E-2</v>
      </c>
      <c r="AF294" s="5">
        <f t="shared" si="413"/>
        <v>6.0696828190007135E-3</v>
      </c>
      <c r="AG294" s="5">
        <f t="shared" si="414"/>
        <v>2.0815428065984135E-3</v>
      </c>
      <c r="AH294" s="5">
        <f t="shared" si="415"/>
        <v>4.5707742687613193E-3</v>
      </c>
      <c r="AI294" s="5">
        <f t="shared" si="416"/>
        <v>5.9184997102932234E-3</v>
      </c>
      <c r="AJ294" s="5">
        <f t="shared" si="417"/>
        <v>3.8318058124355526E-3</v>
      </c>
      <c r="AK294" s="5">
        <f t="shared" si="418"/>
        <v>1.6538803754245629E-3</v>
      </c>
      <c r="AL294" s="5">
        <f t="shared" si="419"/>
        <v>2.8529122380031213E-5</v>
      </c>
      <c r="AM294" s="5">
        <f t="shared" si="420"/>
        <v>2.9700696673272639E-3</v>
      </c>
      <c r="AN294" s="5">
        <f t="shared" si="421"/>
        <v>3.0556755610529783E-3</v>
      </c>
      <c r="AO294" s="5">
        <f t="shared" si="422"/>
        <v>1.5718744306120671E-3</v>
      </c>
      <c r="AP294" s="5">
        <f t="shared" si="423"/>
        <v>5.3906011425737088E-4</v>
      </c>
      <c r="AQ294" s="5">
        <f t="shared" si="424"/>
        <v>1.3864934173050611E-4</v>
      </c>
      <c r="AR294" s="5">
        <f t="shared" si="425"/>
        <v>9.4050340850841739E-4</v>
      </c>
      <c r="AS294" s="5">
        <f t="shared" si="426"/>
        <v>1.2178175563886124E-3</v>
      </c>
      <c r="AT294" s="5">
        <f t="shared" si="427"/>
        <v>7.8844988079331262E-4</v>
      </c>
      <c r="AU294" s="5">
        <f t="shared" si="428"/>
        <v>3.4030998664336088E-4</v>
      </c>
      <c r="AV294" s="5">
        <f t="shared" si="429"/>
        <v>1.1016320424769358E-4</v>
      </c>
      <c r="AW294" s="5">
        <f t="shared" si="430"/>
        <v>1.0557190842616712E-6</v>
      </c>
      <c r="AX294" s="5">
        <f t="shared" si="431"/>
        <v>6.4096932058700727E-4</v>
      </c>
      <c r="AY294" s="5">
        <f t="shared" si="432"/>
        <v>6.5944388774724237E-4</v>
      </c>
      <c r="AZ294" s="5">
        <f t="shared" si="433"/>
        <v>3.3922547235875635E-4</v>
      </c>
      <c r="BA294" s="5">
        <f t="shared" si="434"/>
        <v>1.1633430656259064E-4</v>
      </c>
      <c r="BB294" s="5">
        <f t="shared" si="435"/>
        <v>2.9921848415364446E-5</v>
      </c>
      <c r="BC294" s="5">
        <f t="shared" si="436"/>
        <v>6.156856315538161E-6</v>
      </c>
      <c r="BD294" s="5">
        <f t="shared" si="437"/>
        <v>1.6126856731570459E-4</v>
      </c>
      <c r="BE294" s="5">
        <f t="shared" si="438"/>
        <v>2.0881975630707787E-4</v>
      </c>
      <c r="BF294" s="5">
        <f t="shared" si="439"/>
        <v>1.3519587651195377E-4</v>
      </c>
      <c r="BG294" s="5">
        <f t="shared" si="440"/>
        <v>5.8353115462111797E-5</v>
      </c>
      <c r="BH294" s="5">
        <f t="shared" si="441"/>
        <v>1.8889737091020742E-5</v>
      </c>
      <c r="BI294" s="5">
        <f t="shared" si="442"/>
        <v>4.8919021998003324E-6</v>
      </c>
      <c r="BJ294" s="8">
        <f t="shared" si="443"/>
        <v>0.42542925188581798</v>
      </c>
      <c r="BK294" s="8">
        <f t="shared" si="444"/>
        <v>0.27944459538509475</v>
      </c>
      <c r="BL294" s="8">
        <f t="shared" si="445"/>
        <v>0.27752035265713304</v>
      </c>
      <c r="BM294" s="8">
        <f t="shared" si="446"/>
        <v>0.40973753932029339</v>
      </c>
      <c r="BN294" s="8">
        <f t="shared" si="447"/>
        <v>0.58976916171133897</v>
      </c>
    </row>
    <row r="295" spans="1:66" x14ac:dyDescent="0.25">
      <c r="A295" t="s">
        <v>40</v>
      </c>
      <c r="B295" t="s">
        <v>339</v>
      </c>
      <c r="C295" t="s">
        <v>316</v>
      </c>
      <c r="D295" s="11">
        <v>44534</v>
      </c>
      <c r="E295">
        <f>VLOOKUP(A295,home!$A$2:$E$405,3,FALSE)</f>
        <v>1.47142857142857</v>
      </c>
      <c r="F295">
        <f>VLOOKUP(B295,home!$B$2:$E$405,3,FALSE)</f>
        <v>1.48</v>
      </c>
      <c r="G295">
        <f>VLOOKUP(C295,away!$B$2:$E$405,4,FALSE)</f>
        <v>1.57</v>
      </c>
      <c r="H295">
        <f>VLOOKUP(A295,away!$A$2:$E$405,3,FALSE)</f>
        <v>1.1771428571428599</v>
      </c>
      <c r="I295">
        <f>VLOOKUP(C295,away!$B$2:$E$405,3,FALSE)</f>
        <v>0.68</v>
      </c>
      <c r="J295">
        <f>VLOOKUP(B295,home!$B$2:$E$405,4,FALSE)</f>
        <v>0.8</v>
      </c>
      <c r="K295" s="3">
        <f t="shared" si="392"/>
        <v>3.4190114285714257</v>
      </c>
      <c r="L295" s="3">
        <f t="shared" si="393"/>
        <v>0.64036571428571598</v>
      </c>
      <c r="M295" s="5">
        <f t="shared" si="394"/>
        <v>1.7259766136691626E-2</v>
      </c>
      <c r="N295" s="5">
        <f t="shared" si="395"/>
        <v>5.9011337675818766E-2</v>
      </c>
      <c r="O295" s="5">
        <f t="shared" si="396"/>
        <v>1.1052562470526944E-2</v>
      </c>
      <c r="P295" s="5">
        <f t="shared" si="397"/>
        <v>3.7788837401731265E-2</v>
      </c>
      <c r="Q295" s="5">
        <f t="shared" si="398"/>
        <v>0.10088021896445597</v>
      </c>
      <c r="R295" s="5">
        <f t="shared" si="399"/>
        <v>3.5388410305632421E-3</v>
      </c>
      <c r="S295" s="5">
        <f t="shared" si="400"/>
        <v>2.0683887325952548E-2</v>
      </c>
      <c r="T295" s="5">
        <f t="shared" si="401"/>
        <v>6.4600233474473273E-2</v>
      </c>
      <c r="U295" s="5">
        <f t="shared" si="402"/>
        <v>1.2099337927393209E-2</v>
      </c>
      <c r="V295" s="5">
        <f t="shared" si="403"/>
        <v>5.0317409917117776E-3</v>
      </c>
      <c r="W295" s="5">
        <f t="shared" si="404"/>
        <v>0.11497020718542093</v>
      </c>
      <c r="X295" s="5">
        <f t="shared" si="405"/>
        <v>7.3622978845868825E-2</v>
      </c>
      <c r="Y295" s="5">
        <f t="shared" si="406"/>
        <v>2.3572815718238473E-2</v>
      </c>
      <c r="Z295" s="5">
        <f t="shared" si="407"/>
        <v>7.5538415476007661E-4</v>
      </c>
      <c r="AA295" s="5">
        <f t="shared" si="408"/>
        <v>2.5826670580864691E-3</v>
      </c>
      <c r="AB295" s="5">
        <f t="shared" si="409"/>
        <v>4.4150840938962897E-3</v>
      </c>
      <c r="AC295" s="5">
        <f t="shared" si="410"/>
        <v>6.8853642293567217E-4</v>
      </c>
      <c r="AD295" s="5">
        <f t="shared" si="411"/>
        <v>9.8271113078044703E-2</v>
      </c>
      <c r="AE295" s="5">
        <f t="shared" si="412"/>
        <v>6.292945151987446E-2</v>
      </c>
      <c r="AF295" s="5">
        <f t="shared" si="413"/>
        <v>2.0148931586066371E-2</v>
      </c>
      <c r="AG295" s="5">
        <f t="shared" si="414"/>
        <v>4.3008949890684716E-3</v>
      </c>
      <c r="AH295" s="5">
        <f t="shared" si="415"/>
        <v>1.2093052845576207E-4</v>
      </c>
      <c r="AI295" s="5">
        <f t="shared" si="416"/>
        <v>4.1346285885343262E-4</v>
      </c>
      <c r="AJ295" s="5">
        <f t="shared" si="417"/>
        <v>7.0681711985485021E-4</v>
      </c>
      <c r="AK295" s="5">
        <f t="shared" si="418"/>
        <v>8.0553860356455734E-4</v>
      </c>
      <c r="AL295" s="5">
        <f t="shared" si="419"/>
        <v>6.0299753137844407E-5</v>
      </c>
      <c r="AM295" s="5">
        <f t="shared" si="420"/>
        <v>6.7198011742453947E-2</v>
      </c>
      <c r="AN295" s="5">
        <f t="shared" si="421"/>
        <v>4.3031302788036449E-2</v>
      </c>
      <c r="AO295" s="5">
        <f t="shared" si="422"/>
        <v>1.3777885473252939E-2</v>
      </c>
      <c r="AP295" s="5">
        <f t="shared" si="423"/>
        <v>2.9409618241421362E-3</v>
      </c>
      <c r="AQ295" s="5">
        <f t="shared" si="424"/>
        <v>4.7082277980095029E-4</v>
      </c>
      <c r="AR295" s="5">
        <f t="shared" si="425"/>
        <v>1.5487952846704641E-5</v>
      </c>
      <c r="AS295" s="5">
        <f t="shared" si="426"/>
        <v>5.2953487788058527E-5</v>
      </c>
      <c r="AT295" s="5">
        <f t="shared" si="427"/>
        <v>9.0524289965044776E-5</v>
      </c>
      <c r="AU295" s="5">
        <f t="shared" si="428"/>
        <v>1.0316786065126722E-4</v>
      </c>
      <c r="AV295" s="5">
        <f t="shared" si="429"/>
        <v>8.8183023656986735E-5</v>
      </c>
      <c r="AW295" s="5">
        <f t="shared" si="430"/>
        <v>3.6672596266889053E-6</v>
      </c>
      <c r="AX295" s="5">
        <f t="shared" si="431"/>
        <v>3.8291795020787826E-2</v>
      </c>
      <c r="AY295" s="5">
        <f t="shared" si="432"/>
        <v>2.4520752669769018E-2</v>
      </c>
      <c r="AZ295" s="5">
        <f t="shared" si="433"/>
        <v>7.8511246491000056E-3</v>
      </c>
      <c r="BA295" s="5">
        <f t="shared" si="434"/>
        <v>1.6758636812890389E-3</v>
      </c>
      <c r="BB295" s="5">
        <f t="shared" si="435"/>
        <v>2.6829141082853621E-4</v>
      </c>
      <c r="BC295" s="5">
        <f t="shared" si="436"/>
        <v>3.4360924186387625E-5</v>
      </c>
      <c r="BD295" s="5">
        <f t="shared" si="437"/>
        <v>1.6529923312505832E-6</v>
      </c>
      <c r="BE295" s="5">
        <f t="shared" si="438"/>
        <v>5.6515996718866694E-6</v>
      </c>
      <c r="BF295" s="5">
        <f t="shared" si="439"/>
        <v>9.6614419339455216E-6</v>
      </c>
      <c r="BG295" s="5">
        <f t="shared" si="440"/>
        <v>1.1010860129546317E-5</v>
      </c>
      <c r="BH295" s="5">
        <f t="shared" si="441"/>
        <v>9.4115641553300772E-6</v>
      </c>
      <c r="BI295" s="5">
        <f t="shared" si="442"/>
        <v>6.4356490815613418E-6</v>
      </c>
      <c r="BJ295" s="8">
        <f t="shared" si="443"/>
        <v>0.8223693560009776</v>
      </c>
      <c r="BK295" s="8">
        <f t="shared" si="444"/>
        <v>0.10603382070192977</v>
      </c>
      <c r="BL295" s="8">
        <f t="shared" si="445"/>
        <v>3.6129382413406338E-2</v>
      </c>
      <c r="BM295" s="8">
        <f t="shared" si="446"/>
        <v>0.71123929418114351</v>
      </c>
      <c r="BN295" s="8">
        <f t="shared" si="447"/>
        <v>0.22953156367978783</v>
      </c>
    </row>
    <row r="296" spans="1:66" s="15" customFormat="1" x14ac:dyDescent="0.25">
      <c r="A296" s="15" t="s">
        <v>40</v>
      </c>
      <c r="B296" s="15" t="s">
        <v>332</v>
      </c>
      <c r="C296" s="15" t="s">
        <v>236</v>
      </c>
      <c r="D296" s="16">
        <v>44534</v>
      </c>
      <c r="E296" s="15">
        <f>VLOOKUP(A296,home!$A$2:$E$405,3,FALSE)</f>
        <v>1.47142857142857</v>
      </c>
      <c r="F296" s="15">
        <f>VLOOKUP(B296,home!$B$2:$E$405,3,FALSE)</f>
        <v>1.08</v>
      </c>
      <c r="G296" s="15">
        <f>VLOOKUP(C296,away!$B$2:$E$405,4,FALSE)</f>
        <v>1.02</v>
      </c>
      <c r="H296" s="15">
        <f>VLOOKUP(A296,away!$A$2:$E$405,3,FALSE)</f>
        <v>1.1771428571428599</v>
      </c>
      <c r="I296" s="15">
        <f>VLOOKUP(C296,away!$B$2:$E$405,3,FALSE)</f>
        <v>0.76</v>
      </c>
      <c r="J296" s="15">
        <f>VLOOKUP(B296,home!$B$2:$E$405,4,FALSE)</f>
        <v>1</v>
      </c>
      <c r="K296" s="17">
        <f t="shared" si="392"/>
        <v>1.6209257142857127</v>
      </c>
      <c r="L296" s="17">
        <f t="shared" si="393"/>
        <v>0.89462857142857355</v>
      </c>
      <c r="M296" s="18">
        <f t="shared" si="394"/>
        <v>8.0818103469220678E-2</v>
      </c>
      <c r="N296" s="18">
        <f t="shared" si="395"/>
        <v>0.13100014209306315</v>
      </c>
      <c r="O296" s="18">
        <f t="shared" si="396"/>
        <v>7.2302184452235532E-2</v>
      </c>
      <c r="P296" s="18">
        <f t="shared" si="397"/>
        <v>0.11719646997765723</v>
      </c>
      <c r="Q296" s="18">
        <f t="shared" si="398"/>
        <v>0.10617074944686414</v>
      </c>
      <c r="R296" s="18">
        <f t="shared" si="399"/>
        <v>3.2341799993834339E-2</v>
      </c>
      <c r="S296" s="18">
        <f t="shared" si="400"/>
        <v>4.2487425420886203E-2</v>
      </c>
      <c r="T296" s="18">
        <f t="shared" si="401"/>
        <v>9.4983385905149084E-2</v>
      </c>
      <c r="U296" s="18">
        <f t="shared" si="402"/>
        <v>5.2423655256291592E-2</v>
      </c>
      <c r="V296" s="18">
        <f t="shared" si="403"/>
        <v>6.8457932952323153E-3</v>
      </c>
      <c r="W296" s="18">
        <f t="shared" si="404"/>
        <v>5.7364965961135897E-2</v>
      </c>
      <c r="X296" s="18">
        <f t="shared" si="405"/>
        <v>5.1320337547859751E-2</v>
      </c>
      <c r="Y296" s="18">
        <f t="shared" si="406"/>
        <v>2.2956320132836973E-2</v>
      </c>
      <c r="Z296" s="18">
        <f t="shared" si="407"/>
        <v>9.6446327753042221E-3</v>
      </c>
      <c r="AA296" s="18">
        <f t="shared" si="408"/>
        <v>1.5633233270333394E-2</v>
      </c>
      <c r="AB296" s="18">
        <f t="shared" si="409"/>
        <v>1.2670154902655164E-2</v>
      </c>
      <c r="AC296" s="18">
        <f t="shared" si="410"/>
        <v>6.2045412317759312E-4</v>
      </c>
      <c r="AD296" s="18">
        <f t="shared" si="411"/>
        <v>2.324608710638244E-2</v>
      </c>
      <c r="AE296" s="18">
        <f t="shared" si="412"/>
        <v>2.0796613699287106E-2</v>
      </c>
      <c r="AF296" s="18">
        <f t="shared" si="413"/>
        <v>9.3026224021725609E-3</v>
      </c>
      <c r="AG296" s="18">
        <f t="shared" si="414"/>
        <v>2.7741305967316945E-3</v>
      </c>
      <c r="AH296" s="18">
        <f t="shared" si="415"/>
        <v>2.1570910104309038E-3</v>
      </c>
      <c r="AI296" s="18">
        <f t="shared" si="416"/>
        <v>3.4964842868620027E-3</v>
      </c>
      <c r="AJ296" s="18">
        <f t="shared" si="417"/>
        <v>2.8337706450852818E-3</v>
      </c>
      <c r="AK296" s="18">
        <f t="shared" si="418"/>
        <v>1.5311105690022483E-3</v>
      </c>
      <c r="AL296" s="18">
        <f t="shared" si="419"/>
        <v>3.5989477554216431E-5</v>
      </c>
      <c r="AM296" s="18">
        <f t="shared" si="420"/>
        <v>7.5360360694521717E-3</v>
      </c>
      <c r="AN296" s="18">
        <f t="shared" si="421"/>
        <v>6.7419531830481992E-3</v>
      </c>
      <c r="AO296" s="18">
        <f t="shared" si="422"/>
        <v>3.0157719723943668E-3</v>
      </c>
      <c r="AP296" s="18">
        <f t="shared" si="423"/>
        <v>8.9933192380583474E-4</v>
      </c>
      <c r="AQ296" s="18">
        <f t="shared" si="424"/>
        <v>2.0114200855863117E-4</v>
      </c>
      <c r="AR296" s="18">
        <f t="shared" si="425"/>
        <v>3.8595904982064366E-4</v>
      </c>
      <c r="AS296" s="18">
        <f t="shared" si="426"/>
        <v>6.2561094851556185E-4</v>
      </c>
      <c r="AT296" s="18">
        <f t="shared" si="427"/>
        <v>5.0703443679377472E-4</v>
      </c>
      <c r="AU296" s="18">
        <f t="shared" si="428"/>
        <v>2.7395505220913441E-4</v>
      </c>
      <c r="AV296" s="18">
        <f t="shared" si="429"/>
        <v>1.1101519717106769E-4</v>
      </c>
      <c r="AW296" s="18">
        <f t="shared" si="430"/>
        <v>1.4497025984684238E-6</v>
      </c>
      <c r="AX296" s="18">
        <f t="shared" si="431"/>
        <v>2.0358924414599407E-3</v>
      </c>
      <c r="AY296" s="18">
        <f t="shared" si="432"/>
        <v>1.8213675464855375E-3</v>
      </c>
      <c r="AZ296" s="18">
        <f t="shared" si="433"/>
        <v>8.1472372307936109E-4</v>
      </c>
      <c r="BA296" s="18">
        <f t="shared" si="434"/>
        <v>2.4295837349581922E-4</v>
      </c>
      <c r="BB296" s="18">
        <f t="shared" si="435"/>
        <v>5.4339375649293636E-5</v>
      </c>
      <c r="BC296" s="18">
        <f t="shared" si="436"/>
        <v>9.7227116018896397E-6</v>
      </c>
      <c r="BD296" s="18">
        <f t="shared" si="437"/>
        <v>5.7548332228495323E-5</v>
      </c>
      <c r="BE296" s="18">
        <f t="shared" si="438"/>
        <v>9.3281571523425282E-5</v>
      </c>
      <c r="BF296" s="18">
        <f t="shared" si="439"/>
        <v>7.5601248975650979E-5</v>
      </c>
      <c r="BG296" s="18">
        <f t="shared" si="440"/>
        <v>4.0848002832249686E-5</v>
      </c>
      <c r="BH296" s="18">
        <f t="shared" si="441"/>
        <v>1.6552894542002277E-5</v>
      </c>
      <c r="BI296" s="18">
        <f t="shared" si="442"/>
        <v>5.3662024817982248E-6</v>
      </c>
      <c r="BJ296" s="19">
        <f t="shared" si="443"/>
        <v>0.5432885942205139</v>
      </c>
      <c r="BK296" s="19">
        <f t="shared" si="444"/>
        <v>0.24982560331021378</v>
      </c>
      <c r="BL296" s="19">
        <f t="shared" si="445"/>
        <v>0.19758225732382423</v>
      </c>
      <c r="BM296" s="19">
        <f t="shared" si="446"/>
        <v>0.45869172035309391</v>
      </c>
      <c r="BN296" s="19">
        <f t="shared" si="447"/>
        <v>0.53982944943287503</v>
      </c>
    </row>
    <row r="297" spans="1:66" x14ac:dyDescent="0.25">
      <c r="A297" t="s">
        <v>80</v>
      </c>
      <c r="B297" t="s">
        <v>96</v>
      </c>
      <c r="C297" t="s">
        <v>85</v>
      </c>
      <c r="D297" t="s">
        <v>493</v>
      </c>
      <c r="E297">
        <f>VLOOKUP(A297,home!$A$2:$E$405,3,FALSE)</f>
        <v>1.22509960159363</v>
      </c>
      <c r="F297">
        <f>VLOOKUP(B297,home!$B$2:$E$405,3,FALSE)</f>
        <v>1.05</v>
      </c>
      <c r="G297">
        <f>VLOOKUP(C297,away!$B$2:$E$405,4,FALSE)</f>
        <v>0.78</v>
      </c>
      <c r="H297">
        <f>VLOOKUP(A297,away!$A$2:$E$405,3,FALSE)</f>
        <v>1.02988047808765</v>
      </c>
      <c r="I297">
        <f>VLOOKUP(C297,away!$B$2:$E$405,3,FALSE)</f>
        <v>1.1299999999999999</v>
      </c>
      <c r="J297">
        <f>VLOOKUP(B297,home!$B$2:$E$405,4,FALSE)</f>
        <v>0.97</v>
      </c>
      <c r="K297" s="3">
        <f t="shared" ref="K297:K338" si="448">E297*F297*G297</f>
        <v>1.0033565737051831</v>
      </c>
      <c r="L297" s="3">
        <f t="shared" ref="L297:L338" si="449">H297*I297*J297</f>
        <v>1.1288519920318731</v>
      </c>
      <c r="M297" s="5">
        <f t="shared" ref="M297:M338" si="450">_xlfn.POISSON.DIST(0,K297,FALSE) * _xlfn.POISSON.DIST(0,L297,FALSE)</f>
        <v>0.11857512349372551</v>
      </c>
      <c r="N297" s="5">
        <f t="shared" ref="N297:N338" si="451">_xlfn.POISSON.DIST(1,K297,FALSE) * _xlfn.POISSON.DIST(0,L297,FALSE)</f>
        <v>0.11897312963533337</v>
      </c>
      <c r="O297" s="5">
        <f t="shared" ref="O297:O338" si="452">_xlfn.POISSON.DIST(0,K297,FALSE) * _xlfn.POISSON.DIST(1,L297,FALSE)</f>
        <v>0.13385376436131741</v>
      </c>
      <c r="P297" s="5">
        <f t="shared" ref="P297:P338" si="453">_xlfn.POISSON.DIST(1,K297,FALSE) * _xlfn.POISSON.DIST(1,L297,FALSE)</f>
        <v>0.13430305438711235</v>
      </c>
      <c r="Q297" s="5">
        <f t="shared" ref="Q297:Q338" si="454">_xlfn.POISSON.DIST(2,K297,FALSE) * _xlfn.POISSON.DIST(0,L297,FALSE)</f>
        <v>5.9686235856945324E-2</v>
      </c>
      <c r="R297" s="5">
        <f t="shared" ref="R297:R338" si="455">_xlfn.POISSON.DIST(0,K297,FALSE) * _xlfn.POISSON.DIST(2,L297,FALSE)</f>
        <v>7.5550544270119063E-2</v>
      </c>
      <c r="S297" s="5">
        <f t="shared" ref="S297:S338" si="456">_xlfn.POISSON.DIST(2,K297,FALSE) * _xlfn.POISSON.DIST(2,L297,FALSE)</f>
        <v>3.8029288703760281E-2</v>
      </c>
      <c r="T297" s="5">
        <f t="shared" ref="T297:T338" si="457">_xlfn.POISSON.DIST(2,K297,FALSE) * _xlfn.POISSON.DIST(1,L297,FALSE)</f>
        <v>6.7376926243996937E-2</v>
      </c>
      <c r="U297" s="5">
        <f t="shared" ref="U297:U338" si="458">_xlfn.POISSON.DIST(1,K297,FALSE) * _xlfn.POISSON.DIST(2,L297,FALSE)</f>
        <v>7.5804135240428408E-2</v>
      </c>
      <c r="V297" s="5">
        <f t="shared" ref="V297:V338" si="459">_xlfn.POISSON.DIST(3,K297,FALSE) * _xlfn.POISSON.DIST(3,L297,FALSE)</f>
        <v>4.7859482369556209E-3</v>
      </c>
      <c r="W297" s="5">
        <f t="shared" ref="W297:W338" si="460">_xlfn.POISSON.DIST(3,K297,FALSE) * _xlfn.POISSON.DIST(0,L297,FALSE)</f>
        <v>1.9962192368928038E-2</v>
      </c>
      <c r="X297" s="5">
        <f t="shared" ref="X297:X338" si="461">_xlfn.POISSON.DIST(3,K297,FALSE) * _xlfn.POISSON.DIST(1,L297,FALSE)</f>
        <v>2.2534360620987876E-2</v>
      </c>
      <c r="Y297" s="5">
        <f t="shared" ref="Y297:Y338" si="462">_xlfn.POISSON.DIST(3,K297,FALSE) * _xlfn.POISSON.DIST(2,L297,FALSE)</f>
        <v>1.2718978938083382E-2</v>
      </c>
      <c r="Z297" s="5">
        <f t="shared" ref="Z297:Z338" si="463">_xlfn.POISSON.DIST(0,K297,FALSE) * _xlfn.POISSON.DIST(3,L297,FALSE)</f>
        <v>2.8428460799472036E-2</v>
      </c>
      <c r="AA297" s="5">
        <f t="shared" ref="AA297:AA338" si="464">_xlfn.POISSON.DIST(1,K297,FALSE) * _xlfn.POISSON.DIST(3,L297,FALSE)</f>
        <v>2.8523883023470368E-2</v>
      </c>
      <c r="AB297" s="5">
        <f t="shared" ref="AB297:AB338" si="465">_xlfn.POISSON.DIST(2,K297,FALSE) * _xlfn.POISSON.DIST(3,L297,FALSE)</f>
        <v>1.4309812769598331E-2</v>
      </c>
      <c r="AC297" s="5">
        <f t="shared" ref="AC297:AC338" si="466">_xlfn.POISSON.DIST(4,K297,FALSE) * _xlfn.POISSON.DIST(4,L297,FALSE)</f>
        <v>3.387975948406707E-4</v>
      </c>
      <c r="AD297" s="5">
        <f t="shared" ref="AD297:AD338" si="467">_xlfn.POISSON.DIST(4,K297,FALSE) * _xlfn.POISSON.DIST(0,L297,FALSE)</f>
        <v>5.0072992347328458E-3</v>
      </c>
      <c r="AE297" s="5">
        <f t="shared" ref="AE297:AE338" si="468">_xlfn.POISSON.DIST(4,K297,FALSE) * _xlfn.POISSON.DIST(1,L297,FALSE)</f>
        <v>5.6524997158278467E-3</v>
      </c>
      <c r="AF297" s="5">
        <f t="shared" ref="AF297:AF338" si="469">_xlfn.POISSON.DIST(4,K297,FALSE) * _xlfn.POISSON.DIST(2,L297,FALSE)</f>
        <v>3.1904177820859317E-3</v>
      </c>
      <c r="AG297" s="5">
        <f t="shared" ref="AG297:AG338" si="470">_xlfn.POISSON.DIST(4,K297,FALSE) * _xlfn.POISSON.DIST(3,L297,FALSE)</f>
        <v>1.200503156240538E-3</v>
      </c>
      <c r="AH297" s="5">
        <f t="shared" ref="AH297:AH338" si="471">_xlfn.POISSON.DIST(0,K297,FALSE) * _xlfn.POISSON.DIST(4,L297,FALSE)</f>
        <v>8.0228811509710091E-3</v>
      </c>
      <c r="AI297" s="5">
        <f t="shared" ref="AI297:AI338" si="472">_xlfn.POISSON.DIST(1,K297,FALSE) * _xlfn.POISSON.DIST(4,L297,FALSE)</f>
        <v>8.0498105428821673E-3</v>
      </c>
      <c r="AJ297" s="5">
        <f t="shared" ref="AJ297:AJ338" si="473">_xlfn.POISSON.DIST(2,K297,FALSE) * _xlfn.POISSON.DIST(4,L297,FALSE)</f>
        <v>4.0384151626410543E-3</v>
      </c>
      <c r="AK297" s="5">
        <f t="shared" ref="AK297:AK338" si="474">_xlfn.POISSON.DIST(3,K297,FALSE) * _xlfn.POISSON.DIST(4,L297,FALSE)</f>
        <v>1.3506568002621963E-3</v>
      </c>
      <c r="AL297" s="5">
        <f t="shared" ref="AL297:AL338" si="475">_xlfn.POISSON.DIST(5,K297,FALSE) * _xlfn.POISSON.DIST(5,L297,FALSE)</f>
        <v>1.5349442771954512E-5</v>
      </c>
      <c r="AM297" s="5">
        <f t="shared" ref="AM297:AM338" si="476">_xlfn.POISSON.DIST(5,K297,FALSE) * _xlfn.POISSON.DIST(0,L297,FALSE)</f>
        <v>1.004821320735627E-3</v>
      </c>
      <c r="AN297" s="5">
        <f t="shared" ref="AN297:AN338" si="477">_xlfn.POISSON.DIST(5,K297,FALSE) * _xlfn.POISSON.DIST(1,L297,FALSE)</f>
        <v>1.1342945495485103E-3</v>
      </c>
      <c r="AO297" s="5">
        <f t="shared" ref="AO297:AO338" si="478">_xlfn.POISSON.DIST(5,K297,FALSE) * _xlfn.POISSON.DIST(2,L297,FALSE)</f>
        <v>6.4022533090436621E-4</v>
      </c>
      <c r="AP297" s="5">
        <f t="shared" ref="AP297:AP338" si="479">_xlfn.POISSON.DIST(5,K297,FALSE) * _xlfn.POISSON.DIST(3,L297,FALSE)</f>
        <v>2.4090654671355294E-4</v>
      </c>
      <c r="AQ297" s="5">
        <f t="shared" ref="AQ297:AQ338" si="480">_xlfn.POISSON.DIST(5,K297,FALSE) * _xlfn.POISSON.DIST(4,L297,FALSE)</f>
        <v>6.7986958787778456E-5</v>
      </c>
      <c r="AR297" s="5">
        <f t="shared" ref="AR297:AR338" si="481">_xlfn.POISSON.DIST(0,K297,FALSE) * _xlfn.POISSON.DIST(5,L297,FALSE)</f>
        <v>1.8113290738217176E-3</v>
      </c>
      <c r="AS297" s="5">
        <f t="shared" ref="AS297:AS338" si="482">_xlfn.POISSON.DIST(1,K297,FALSE) * _xlfn.POISSON.DIST(5,L297,FALSE)</f>
        <v>1.8174089333623411E-3</v>
      </c>
      <c r="AT297" s="5">
        <f t="shared" ref="AT297:AT338" si="483">_xlfn.POISSON.DIST(2,K297,FALSE) * _xlfn.POISSON.DIST(5,L297,FALSE)</f>
        <v>9.1175460019981484E-4</v>
      </c>
      <c r="AU297" s="5">
        <f t="shared" ref="AU297:AU338" si="484">_xlfn.POISSON.DIST(3,K297,FALSE) * _xlfn.POISSON.DIST(5,L297,FALSE)</f>
        <v>3.0493832390547518E-4</v>
      </c>
      <c r="AV297" s="5">
        <f t="shared" ref="AV297:AV338" si="485">_xlfn.POISSON.DIST(4,K297,FALSE) * _xlfn.POISSON.DIST(5,L297,FALSE)</f>
        <v>7.6490467966299698E-5</v>
      </c>
      <c r="AW297" s="5">
        <f t="shared" ref="AW297:AW338" si="486">_xlfn.POISSON.DIST(6,K297,FALSE) * _xlfn.POISSON.DIST(6,L297,FALSE)</f>
        <v>4.8292803439565143E-7</v>
      </c>
      <c r="AX297" s="5">
        <f t="shared" ref="AX297:AX338" si="487">_xlfn.POISSON.DIST(6,K297,FALSE) * _xlfn.POISSON.DIST(0,L297,FALSE)</f>
        <v>1.680323462598692E-4</v>
      </c>
      <c r="AY297" s="5">
        <f t="shared" ref="AY297:AY338" si="488">_xlfn.POISSON.DIST(6,K297,FALSE) * _xlfn.POISSON.DIST(1,L297,FALSE)</f>
        <v>1.8968364880124283E-4</v>
      </c>
      <c r="AZ297" s="5">
        <f t="shared" ref="AZ297:AZ338" si="489">_xlfn.POISSON.DIST(6,K297,FALSE) * _xlfn.POISSON.DIST(2,L297,FALSE)</f>
        <v>1.0706238240257862E-4</v>
      </c>
      <c r="BA297" s="5">
        <f t="shared" ref="BA297:BA338" si="490">_xlfn.POISSON.DIST(6,K297,FALSE) * _xlfn.POISSON.DIST(3,L297,FALSE)</f>
        <v>4.0285861215609668E-5</v>
      </c>
      <c r="BB297" s="5">
        <f t="shared" ref="BB297:BB338" si="491">_xlfn.POISSON.DIST(6,K297,FALSE) * _xlfn.POISSON.DIST(4,L297,FALSE)</f>
        <v>1.1369193670990143E-5</v>
      </c>
      <c r="BC297" s="5">
        <f t="shared" ref="BC297:BC338" si="492">_xlfn.POISSON.DIST(6,K297,FALSE) * _xlfn.POISSON.DIST(5,L297,FALSE)</f>
        <v>2.5668273846586769E-6</v>
      </c>
      <c r="BD297" s="5">
        <f t="shared" ref="BD297:BD338" si="493">_xlfn.POISSON.DIST(0,K297,FALSE) * _xlfn.POISSON.DIST(6,L297,FALSE)</f>
        <v>3.4078707220148205E-4</v>
      </c>
      <c r="BE297" s="5">
        <f t="shared" ref="BE297:BE338" si="494">_xlfn.POISSON.DIST(1,K297,FALSE) * _xlfn.POISSON.DIST(6,L297,FALSE)</f>
        <v>3.4193094912709983E-4</v>
      </c>
      <c r="BF297" s="5">
        <f t="shared" ref="BF297:BF338" si="495">_xlfn.POISSON.DIST(2,K297,FALSE) * _xlfn.POISSON.DIST(6,L297,FALSE)</f>
        <v>1.7153933277996405E-4</v>
      </c>
      <c r="BG297" s="5">
        <f t="shared" ref="BG297:BG338" si="496">_xlfn.POISSON.DIST(3,K297,FALSE) * _xlfn.POISSON.DIST(6,L297,FALSE)</f>
        <v>5.7371705731259324E-5</v>
      </c>
      <c r="BH297" s="5">
        <f t="shared" ref="BH297:BH338" si="497">_xlfn.POISSON.DIST(4,K297,FALSE) * _xlfn.POISSON.DIST(6,L297,FALSE)</f>
        <v>1.4391069522534588E-5</v>
      </c>
      <c r="BI297" s="5">
        <f t="shared" ref="BI297:BI338" si="498">_xlfn.POISSON.DIST(5,K297,FALSE) * _xlfn.POISSON.DIST(6,L297,FALSE)</f>
        <v>2.887874841616679E-6</v>
      </c>
      <c r="BJ297" s="8">
        <f t="shared" ref="BJ297:BJ338" si="499">SUM(N297,Q297,T297,W297,X297,Y297,AD297,AE297,AF297,AG297,AM297,AN297,AO297,AP297,AQ297,AX297,AY297,AZ297,BA297,BB297,BC297)</f>
        <v>0.31990977851958696</v>
      </c>
      <c r="BK297" s="8">
        <f t="shared" ref="BK297:BK338" si="500">SUM(M297,P297,S297,V297,AC297,AL297,AY297)</f>
        <v>0.29623724550796759</v>
      </c>
      <c r="BL297" s="8">
        <f t="shared" ref="BL297:BL338" si="501">SUM(O297,R297,U297,AA297,AB297,AH297,AI297,AJ297,AK297,AR297,AS297,AT297,AU297,AV297,BD297,BE297,BF297,BG297,BH297,BI297)</f>
        <v>0.35535473272514961</v>
      </c>
      <c r="BM297" s="8">
        <f t="shared" ref="BM297:BM338" si="502">SUM(S297:BI297)</f>
        <v>0.35879916482685636</v>
      </c>
      <c r="BN297" s="8">
        <f t="shared" ref="BN297:BN338" si="503">SUM(M297:R297)</f>
        <v>0.640941852004553</v>
      </c>
    </row>
    <row r="298" spans="1:66" x14ac:dyDescent="0.25">
      <c r="A298" t="s">
        <v>80</v>
      </c>
      <c r="B298" t="s">
        <v>416</v>
      </c>
      <c r="C298" t="s">
        <v>98</v>
      </c>
      <c r="D298" t="s">
        <v>493</v>
      </c>
      <c r="E298">
        <f>VLOOKUP(A298,home!$A$2:$E$405,3,FALSE)</f>
        <v>1.22509960159363</v>
      </c>
      <c r="F298">
        <f>VLOOKUP(B298,home!$B$2:$E$405,3,FALSE)</f>
        <v>0.82</v>
      </c>
      <c r="G298">
        <f>VLOOKUP(C298,away!$B$2:$E$405,4,FALSE)</f>
        <v>0.74</v>
      </c>
      <c r="H298">
        <f>VLOOKUP(A298,away!$A$2:$E$405,3,FALSE)</f>
        <v>1.02988047808765</v>
      </c>
      <c r="I298">
        <f>VLOOKUP(C298,away!$B$2:$E$405,3,FALSE)</f>
        <v>1.05</v>
      </c>
      <c r="J298">
        <f>VLOOKUP(B298,home!$B$2:$E$405,4,FALSE)</f>
        <v>0.79</v>
      </c>
      <c r="K298" s="3">
        <f t="shared" si="448"/>
        <v>0.74339043824701456</v>
      </c>
      <c r="L298" s="3">
        <f t="shared" si="449"/>
        <v>0.85428585657370582</v>
      </c>
      <c r="M298" s="5">
        <f t="shared" si="450"/>
        <v>0.20236621148244663</v>
      </c>
      <c r="N298" s="5">
        <f t="shared" si="451"/>
        <v>0.150437106640324</v>
      </c>
      <c r="O298" s="5">
        <f t="shared" si="452"/>
        <v>0.1728785923178576</v>
      </c>
      <c r="P298" s="5">
        <f t="shared" si="453"/>
        <v>0.12851629250669913</v>
      </c>
      <c r="Q298" s="5">
        <f t="shared" si="454"/>
        <v>5.591675331698167E-2</v>
      </c>
      <c r="R298" s="5">
        <f t="shared" si="455"/>
        <v>7.3843868160758719E-2</v>
      </c>
      <c r="S298" s="5">
        <f t="shared" si="456"/>
        <v>2.0404144198128766E-2</v>
      </c>
      <c r="T298" s="5">
        <f t="shared" si="457"/>
        <v>4.7768891504218293E-2</v>
      </c>
      <c r="U298" s="5">
        <f t="shared" si="458"/>
        <v>5.4894825513881189E-2</v>
      </c>
      <c r="V298" s="5">
        <f t="shared" si="459"/>
        <v>1.4397797520456794E-3</v>
      </c>
      <c r="W298" s="5">
        <f t="shared" si="460"/>
        <v>1.3855993251220401E-2</v>
      </c>
      <c r="X298" s="5">
        <f t="shared" si="461"/>
        <v>1.1836979063298309E-2</v>
      </c>
      <c r="Y298" s="5">
        <f t="shared" si="462"/>
        <v>5.0560818991674077E-3</v>
      </c>
      <c r="Z298" s="5">
        <f t="shared" si="463"/>
        <v>2.1027924054809858E-2</v>
      </c>
      <c r="AA298" s="5">
        <f t="shared" si="464"/>
        <v>1.563195767853004E-2</v>
      </c>
      <c r="AB298" s="5">
        <f t="shared" si="465"/>
        <v>5.8103239346506148E-3</v>
      </c>
      <c r="AC298" s="5">
        <f t="shared" si="466"/>
        <v>5.7147372331711903E-5</v>
      </c>
      <c r="AD298" s="5">
        <f t="shared" si="467"/>
        <v>2.5751032238431025E-3</v>
      </c>
      <c r="AE298" s="5">
        <f t="shared" si="468"/>
        <v>2.1998742633465161E-3</v>
      </c>
      <c r="AF298" s="5">
        <f t="shared" si="469"/>
        <v>9.3966073470871415E-4</v>
      </c>
      <c r="AG298" s="5">
        <f t="shared" si="470"/>
        <v>2.6757962521310388E-4</v>
      </c>
      <c r="AH298" s="5">
        <f t="shared" si="471"/>
        <v>4.4909645282825176E-3</v>
      </c>
      <c r="AI298" s="5">
        <f t="shared" si="472"/>
        <v>3.3385400888317376E-3</v>
      </c>
      <c r="AJ298" s="5">
        <f t="shared" si="473"/>
        <v>1.2409193898709262E-3</v>
      </c>
      <c r="AK298" s="5">
        <f t="shared" si="474"/>
        <v>3.0749586968845523E-4</v>
      </c>
      <c r="AL298" s="5">
        <f t="shared" si="475"/>
        <v>1.4516985547675961E-6</v>
      </c>
      <c r="AM298" s="5">
        <f t="shared" si="476"/>
        <v>3.8286142282080497E-4</v>
      </c>
      <c r="AN298" s="5">
        <f t="shared" si="477"/>
        <v>3.2707309854349914E-4</v>
      </c>
      <c r="AO298" s="5">
        <f t="shared" si="478"/>
        <v>1.3970696107572461E-4</v>
      </c>
      <c r="AP298" s="5">
        <f t="shared" si="479"/>
        <v>3.9783226970628261E-5</v>
      </c>
      <c r="AQ298" s="5">
        <f t="shared" si="480"/>
        <v>8.4965620324673288E-6</v>
      </c>
      <c r="AR298" s="5">
        <f t="shared" si="481"/>
        <v>7.6731349577719202E-4</v>
      </c>
      <c r="AS298" s="5">
        <f t="shared" si="482"/>
        <v>5.7041351589865548E-4</v>
      </c>
      <c r="AT298" s="5">
        <f t="shared" si="483"/>
        <v>2.1201997678296094E-4</v>
      </c>
      <c r="AU298" s="5">
        <f t="shared" si="484"/>
        <v>5.2537874485935727E-5</v>
      </c>
      <c r="AV298" s="5">
        <f t="shared" si="485"/>
        <v>9.7640383846666017E-6</v>
      </c>
      <c r="AW298" s="5">
        <f t="shared" si="486"/>
        <v>2.5609089076865586E-8</v>
      </c>
      <c r="AX298" s="5">
        <f t="shared" si="487"/>
        <v>4.743592014977227E-5</v>
      </c>
      <c r="AY298" s="5">
        <f t="shared" si="488"/>
        <v>4.0523835677510113E-5</v>
      </c>
      <c r="AZ298" s="5">
        <f t="shared" si="489"/>
        <v>1.730946983670691E-5</v>
      </c>
      <c r="BA298" s="5">
        <f t="shared" si="490"/>
        <v>4.9290784220959627E-6</v>
      </c>
      <c r="BB298" s="5">
        <f t="shared" si="491"/>
        <v>1.052710495484805E-6</v>
      </c>
      <c r="BC298" s="5">
        <f t="shared" si="492"/>
        <v>1.7986313747187339E-7</v>
      </c>
      <c r="BD298" s="5">
        <f t="shared" si="493"/>
        <v>1.0925084450009714E-4</v>
      </c>
      <c r="BE298" s="5">
        <f t="shared" si="494"/>
        <v>8.1216033171783655E-5</v>
      </c>
      <c r="BF298" s="5">
        <f t="shared" si="495"/>
        <v>3.0187611246128159E-5</v>
      </c>
      <c r="BG298" s="5">
        <f t="shared" si="496"/>
        <v>7.4803938512965727E-6</v>
      </c>
      <c r="BH298" s="5">
        <f t="shared" si="497"/>
        <v>1.390213315843908E-6</v>
      </c>
      <c r="BI298" s="5">
        <f t="shared" si="498"/>
        <v>2.0669425722440768E-7</v>
      </c>
      <c r="BJ298" s="8">
        <f t="shared" si="499"/>
        <v>0.29186337567148363</v>
      </c>
      <c r="BK298" s="8">
        <f t="shared" si="500"/>
        <v>0.35282555084588413</v>
      </c>
      <c r="BL298" s="8">
        <f t="shared" si="501"/>
        <v>0.33427926817402354</v>
      </c>
      <c r="BM298" s="8">
        <f t="shared" si="502"/>
        <v>0.21599679609454517</v>
      </c>
      <c r="BN298" s="8">
        <f t="shared" si="503"/>
        <v>0.78395882442506781</v>
      </c>
    </row>
    <row r="299" spans="1:66" x14ac:dyDescent="0.25">
      <c r="A299" t="s">
        <v>80</v>
      </c>
      <c r="B299" t="s">
        <v>92</v>
      </c>
      <c r="C299" t="s">
        <v>410</v>
      </c>
      <c r="D299" t="s">
        <v>493</v>
      </c>
      <c r="E299">
        <f>VLOOKUP(A299,home!$A$2:$E$405,3,FALSE)</f>
        <v>1.22509960159363</v>
      </c>
      <c r="F299">
        <f>VLOOKUP(B299,home!$B$2:$E$405,3,FALSE)</f>
        <v>0.93</v>
      </c>
      <c r="G299">
        <f>VLOOKUP(C299,away!$B$2:$E$405,4,FALSE)</f>
        <v>1.0900000000000001</v>
      </c>
      <c r="H299">
        <f>VLOOKUP(A299,away!$A$2:$E$405,3,FALSE)</f>
        <v>1.02988047808765</v>
      </c>
      <c r="I299">
        <f>VLOOKUP(C299,away!$B$2:$E$405,3,FALSE)</f>
        <v>0.86</v>
      </c>
      <c r="J299">
        <f>VLOOKUP(B299,home!$B$2:$E$405,4,FALSE)</f>
        <v>1.48</v>
      </c>
      <c r="K299" s="3">
        <f t="shared" si="448"/>
        <v>1.2418834661354627</v>
      </c>
      <c r="L299" s="3">
        <f t="shared" si="449"/>
        <v>1.310831872509961</v>
      </c>
      <c r="M299" s="5">
        <f t="shared" si="450"/>
        <v>7.7869935426159415E-2</v>
      </c>
      <c r="N299" s="5">
        <f t="shared" si="451"/>
        <v>9.670538531478351E-2</v>
      </c>
      <c r="O299" s="5">
        <f t="shared" si="452"/>
        <v>0.10207439326690229</v>
      </c>
      <c r="P299" s="5">
        <f t="shared" si="453"/>
        <v>0.12676450131397496</v>
      </c>
      <c r="Q299" s="5">
        <f t="shared" si="454"/>
        <v>6.0048409554344422E-2</v>
      </c>
      <c r="R299" s="5">
        <f t="shared" si="455"/>
        <v>6.6901184030685859E-2</v>
      </c>
      <c r="S299" s="5">
        <f t="shared" si="456"/>
        <v>5.1589996528950854E-2</v>
      </c>
      <c r="T299" s="5">
        <f t="shared" si="457"/>
        <v>7.8713369137366332E-2</v>
      </c>
      <c r="U299" s="5">
        <f t="shared" si="458"/>
        <v>8.3083474312594621E-2</v>
      </c>
      <c r="V299" s="5">
        <f t="shared" si="459"/>
        <v>9.3314863888694574E-3</v>
      </c>
      <c r="W299" s="5">
        <f t="shared" si="460"/>
        <v>2.4857708997757029E-2</v>
      </c>
      <c r="X299" s="5">
        <f t="shared" si="461"/>
        <v>3.2584277231837551E-2</v>
      </c>
      <c r="Y299" s="5">
        <f t="shared" si="462"/>
        <v>2.1356254569096657E-2</v>
      </c>
      <c r="Z299" s="5">
        <f t="shared" si="463"/>
        <v>2.9232068112025802E-2</v>
      </c>
      <c r="AA299" s="5">
        <f t="shared" si="464"/>
        <v>3.6302822069270532E-2</v>
      </c>
      <c r="AB299" s="5">
        <f t="shared" si="465"/>
        <v>2.2541937250942334E-2</v>
      </c>
      <c r="AC299" s="5">
        <f t="shared" si="466"/>
        <v>9.4942066868418948E-4</v>
      </c>
      <c r="AD299" s="5">
        <f t="shared" si="467"/>
        <v>7.7175944525802965E-3</v>
      </c>
      <c r="AE299" s="5">
        <f t="shared" si="468"/>
        <v>1.0116468787548316E-2</v>
      </c>
      <c r="AF299" s="5">
        <f t="shared" si="469"/>
        <v>6.6304948619852694E-3</v>
      </c>
      <c r="AG299" s="5">
        <f t="shared" si="470"/>
        <v>2.8971546652012741E-3</v>
      </c>
      <c r="AH299" s="5">
        <f t="shared" si="471"/>
        <v>9.5795816451563817E-3</v>
      </c>
      <c r="AI299" s="5">
        <f t="shared" si="472"/>
        <v>1.1896724057614466E-2</v>
      </c>
      <c r="AJ299" s="5">
        <f t="shared" si="473"/>
        <v>7.3871724541637006E-3</v>
      </c>
      <c r="AK299" s="5">
        <f t="shared" si="474"/>
        <v>3.0580024441057428E-3</v>
      </c>
      <c r="AL299" s="5">
        <f t="shared" si="475"/>
        <v>6.1822492567523463E-5</v>
      </c>
      <c r="AM299" s="5">
        <f t="shared" si="476"/>
        <v>1.916870589799647E-3</v>
      </c>
      <c r="AN299" s="5">
        <f t="shared" si="477"/>
        <v>2.5126950645863446E-3</v>
      </c>
      <c r="AO299" s="5">
        <f t="shared" si="478"/>
        <v>1.6468603882791282E-3</v>
      </c>
      <c r="AP299" s="5">
        <f t="shared" si="479"/>
        <v>7.195856955101367E-4</v>
      </c>
      <c r="AQ299" s="5">
        <f t="shared" si="480"/>
        <v>2.3581396616923395E-4</v>
      </c>
      <c r="AR299" s="5">
        <f t="shared" si="481"/>
        <v>2.5114441891564772E-3</v>
      </c>
      <c r="AS299" s="5">
        <f t="shared" si="482"/>
        <v>3.1189210146354124E-3</v>
      </c>
      <c r="AT299" s="5">
        <f t="shared" si="483"/>
        <v>1.9366682201290804E-3</v>
      </c>
      <c r="AU299" s="5">
        <f t="shared" si="484"/>
        <v>8.0170541398943323E-4</v>
      </c>
      <c r="AV299" s="5">
        <f t="shared" si="485"/>
        <v>2.4890617458619095E-4</v>
      </c>
      <c r="AW299" s="5">
        <f t="shared" si="486"/>
        <v>2.7955795053993227E-6</v>
      </c>
      <c r="AX299" s="5">
        <f t="shared" si="487"/>
        <v>3.9675498203225291E-4</v>
      </c>
      <c r="AY299" s="5">
        <f t="shared" si="488"/>
        <v>5.2007907602499392E-4</v>
      </c>
      <c r="AZ299" s="5">
        <f t="shared" si="489"/>
        <v>3.4086811453954671E-4</v>
      </c>
      <c r="BA299" s="5">
        <f t="shared" si="490"/>
        <v>1.4894026295360455E-4</v>
      </c>
      <c r="BB299" s="5">
        <f t="shared" si="491"/>
        <v>4.8808910944899893E-5</v>
      </c>
      <c r="BC299" s="5">
        <f t="shared" si="492"/>
        <v>1.2796055225815004E-5</v>
      </c>
      <c r="BD299" s="5">
        <f t="shared" si="493"/>
        <v>5.4868018152937374E-4</v>
      </c>
      <c r="BE299" s="5">
        <f t="shared" si="494"/>
        <v>6.8139684563753354E-4</v>
      </c>
      <c r="BF299" s="5">
        <f t="shared" si="495"/>
        <v>4.2310773823705557E-4</v>
      </c>
      <c r="BG299" s="5">
        <f t="shared" si="496"/>
        <v>1.751501681701902E-4</v>
      </c>
      <c r="BH299" s="5">
        <f t="shared" si="497"/>
        <v>5.4379024485351269E-5</v>
      </c>
      <c r="BI299" s="5">
        <f t="shared" si="498"/>
        <v>1.3506482282586643E-5</v>
      </c>
      <c r="BJ299" s="8">
        <f t="shared" si="499"/>
        <v>0.35012719067856612</v>
      </c>
      <c r="BK299" s="8">
        <f t="shared" si="500"/>
        <v>0.26708724189523136</v>
      </c>
      <c r="BL299" s="8">
        <f t="shared" si="501"/>
        <v>0.35333915698427465</v>
      </c>
      <c r="BM299" s="8">
        <f t="shared" si="502"/>
        <v>0.46890456526672797</v>
      </c>
      <c r="BN299" s="8">
        <f t="shared" si="503"/>
        <v>0.53036380890685053</v>
      </c>
    </row>
    <row r="300" spans="1:66" x14ac:dyDescent="0.25">
      <c r="A300" t="s">
        <v>99</v>
      </c>
      <c r="B300" t="s">
        <v>117</v>
      </c>
      <c r="C300" t="s">
        <v>109</v>
      </c>
      <c r="D300" t="s">
        <v>493</v>
      </c>
      <c r="E300">
        <f>VLOOKUP(A300,home!$A$2:$E$405,3,FALSE)</f>
        <v>1.33603238866397</v>
      </c>
      <c r="F300">
        <f>VLOOKUP(B300,home!$B$2:$E$405,3,FALSE)</f>
        <v>1</v>
      </c>
      <c r="G300">
        <f>VLOOKUP(C300,away!$B$2:$E$405,4,FALSE)</f>
        <v>0.75</v>
      </c>
      <c r="H300">
        <f>VLOOKUP(A300,away!$A$2:$E$405,3,FALSE)</f>
        <v>1.24696356275304</v>
      </c>
      <c r="I300">
        <f>VLOOKUP(C300,away!$B$2:$E$405,3,FALSE)</f>
        <v>1.0900000000000001</v>
      </c>
      <c r="J300">
        <f>VLOOKUP(B300,home!$B$2:$E$405,4,FALSE)</f>
        <v>1.03</v>
      </c>
      <c r="K300" s="3">
        <f t="shared" si="448"/>
        <v>1.0020242914979776</v>
      </c>
      <c r="L300" s="3">
        <f t="shared" si="449"/>
        <v>1.399965991902838</v>
      </c>
      <c r="M300" s="5">
        <f t="shared" si="450"/>
        <v>9.0537578410930075E-2</v>
      </c>
      <c r="N300" s="5">
        <f t="shared" si="451"/>
        <v>9.0720852861154791E-2</v>
      </c>
      <c r="O300" s="5">
        <f t="shared" si="452"/>
        <v>0.12674953076453868</v>
      </c>
      <c r="P300" s="5">
        <f t="shared" si="453"/>
        <v>0.12700610876203799</v>
      </c>
      <c r="Q300" s="5">
        <f t="shared" si="454"/>
        <v>4.5452249156145437E-2</v>
      </c>
      <c r="R300" s="5">
        <f t="shared" si="455"/>
        <v>8.8722516279998373E-2</v>
      </c>
      <c r="S300" s="5">
        <f t="shared" si="456"/>
        <v>4.454104015699871E-2</v>
      </c>
      <c r="T300" s="5">
        <f t="shared" si="457"/>
        <v>6.363160307409807E-2</v>
      </c>
      <c r="U300" s="5">
        <f t="shared" si="458"/>
        <v>8.8902116515383142E-2</v>
      </c>
      <c r="V300" s="5">
        <f t="shared" si="459"/>
        <v>6.9424631184367086E-3</v>
      </c>
      <c r="W300" s="5">
        <f t="shared" si="460"/>
        <v>1.5181419252558729E-2</v>
      </c>
      <c r="X300" s="5">
        <f t="shared" si="461"/>
        <v>2.1253470662401221E-2</v>
      </c>
      <c r="Y300" s="5">
        <f t="shared" si="462"/>
        <v>1.4877068068633202E-2</v>
      </c>
      <c r="Z300" s="5">
        <f t="shared" si="463"/>
        <v>4.1402835169347882E-2</v>
      </c>
      <c r="AA300" s="5">
        <f t="shared" si="464"/>
        <v>4.1486646576573361E-2</v>
      </c>
      <c r="AB300" s="5">
        <f t="shared" si="465"/>
        <v>2.0785313821258953E-2</v>
      </c>
      <c r="AC300" s="5">
        <f t="shared" si="466"/>
        <v>6.086804240379945E-4</v>
      </c>
      <c r="AD300" s="5">
        <f t="shared" si="467"/>
        <v>3.8030377176197288E-3</v>
      </c>
      <c r="AE300" s="5">
        <f t="shared" si="468"/>
        <v>5.3241234705914088E-3</v>
      </c>
      <c r="AF300" s="5">
        <f t="shared" si="469"/>
        <v>3.7267958977598419E-3</v>
      </c>
      <c r="AG300" s="5">
        <f t="shared" si="470"/>
        <v>1.7391291718755954E-3</v>
      </c>
      <c r="AH300" s="5">
        <f t="shared" si="471"/>
        <v>1.4490640301361445E-2</v>
      </c>
      <c r="AI300" s="5">
        <f t="shared" si="472"/>
        <v>1.4519973581323743E-2</v>
      </c>
      <c r="AJ300" s="5">
        <f t="shared" si="473"/>
        <v>7.2746831201976345E-3</v>
      </c>
      <c r="AK300" s="5">
        <f t="shared" si="474"/>
        <v>2.4298030664627779E-3</v>
      </c>
      <c r="AL300" s="5">
        <f t="shared" si="475"/>
        <v>3.4154274277501636E-5</v>
      </c>
      <c r="AM300" s="5">
        <f t="shared" si="476"/>
        <v>7.6214723490759914E-4</v>
      </c>
      <c r="AN300" s="5">
        <f t="shared" si="477"/>
        <v>1.0669802096934223E-3</v>
      </c>
      <c r="AO300" s="5">
        <f t="shared" si="478"/>
        <v>7.4686800380207522E-4</v>
      </c>
      <c r="AP300" s="5">
        <f t="shared" si="479"/>
        <v>3.4852993525442169E-4</v>
      </c>
      <c r="AQ300" s="5">
        <f t="shared" si="480"/>
        <v>1.2198251412907204E-4</v>
      </c>
      <c r="AR300" s="5">
        <f t="shared" si="481"/>
        <v>4.0572807245605408E-3</v>
      </c>
      <c r="AS300" s="5">
        <f t="shared" si="482"/>
        <v>4.0654938434361767E-3</v>
      </c>
      <c r="AT300" s="5">
        <f t="shared" si="483"/>
        <v>2.0368617940292617E-3</v>
      </c>
      <c r="AU300" s="5">
        <f t="shared" si="484"/>
        <v>6.8032833201382367E-4</v>
      </c>
      <c r="AV300" s="5">
        <f t="shared" si="485"/>
        <v>1.704263787180381E-4</v>
      </c>
      <c r="AW300" s="5">
        <f t="shared" si="486"/>
        <v>1.3308781557005743E-6</v>
      </c>
      <c r="AX300" s="5">
        <f t="shared" si="487"/>
        <v>1.2728167384590491E-4</v>
      </c>
      <c r="AY300" s="5">
        <f t="shared" si="488"/>
        <v>1.7819001477673577E-4</v>
      </c>
      <c r="AZ300" s="5">
        <f t="shared" si="489"/>
        <v>1.2472998039204716E-4</v>
      </c>
      <c r="BA300" s="5">
        <f t="shared" si="490"/>
        <v>5.8205910239857964E-5</v>
      </c>
      <c r="BB300" s="5">
        <f t="shared" si="491"/>
        <v>2.0371573715887567E-5</v>
      </c>
      <c r="BC300" s="5">
        <f t="shared" si="492"/>
        <v>5.7039020807568608E-6</v>
      </c>
      <c r="BD300" s="5">
        <f t="shared" si="493"/>
        <v>9.4667583899794448E-4</v>
      </c>
      <c r="BE300" s="5">
        <f t="shared" si="494"/>
        <v>9.4859218685016875E-4</v>
      </c>
      <c r="BF300" s="5">
        <f t="shared" si="495"/>
        <v>4.7525620697452857E-4</v>
      </c>
      <c r="BG300" s="5">
        <f t="shared" si="496"/>
        <v>1.5873942135788942E-4</v>
      </c>
      <c r="BH300" s="5">
        <f t="shared" si="497"/>
        <v>3.9765189054734517E-5</v>
      </c>
      <c r="BI300" s="5">
        <f t="shared" si="498"/>
        <v>7.9691370777707002E-6</v>
      </c>
      <c r="BJ300" s="8">
        <f t="shared" si="499"/>
        <v>0.26927074028567577</v>
      </c>
      <c r="BK300" s="8">
        <f t="shared" si="500"/>
        <v>0.26984821516149576</v>
      </c>
      <c r="BL300" s="8">
        <f t="shared" si="501"/>
        <v>0.41894861308016906</v>
      </c>
      <c r="BM300" s="8">
        <f t="shared" si="502"/>
        <v>0.43010470832526204</v>
      </c>
      <c r="BN300" s="8">
        <f t="shared" si="503"/>
        <v>0.56918883623480532</v>
      </c>
    </row>
    <row r="301" spans="1:66" x14ac:dyDescent="0.25">
      <c r="A301" t="s">
        <v>99</v>
      </c>
      <c r="B301" t="s">
        <v>119</v>
      </c>
      <c r="C301" t="s">
        <v>101</v>
      </c>
      <c r="D301" t="s">
        <v>493</v>
      </c>
      <c r="E301">
        <f>VLOOKUP(A301,home!$A$2:$E$405,3,FALSE)</f>
        <v>1.33603238866397</v>
      </c>
      <c r="F301">
        <f>VLOOKUP(B301,home!$B$2:$E$405,3,FALSE)</f>
        <v>0.78</v>
      </c>
      <c r="G301">
        <f>VLOOKUP(C301,away!$B$2:$E$405,4,FALSE)</f>
        <v>0.5</v>
      </c>
      <c r="H301">
        <f>VLOOKUP(A301,away!$A$2:$E$405,3,FALSE)</f>
        <v>1.24696356275304</v>
      </c>
      <c r="I301">
        <f>VLOOKUP(C301,away!$B$2:$E$405,3,FALSE)</f>
        <v>1.18</v>
      </c>
      <c r="J301">
        <f>VLOOKUP(B301,home!$B$2:$E$405,4,FALSE)</f>
        <v>1.41</v>
      </c>
      <c r="K301" s="3">
        <f t="shared" si="448"/>
        <v>0.52105263157894832</v>
      </c>
      <c r="L301" s="3">
        <f t="shared" si="449"/>
        <v>2.0746979757085078</v>
      </c>
      <c r="M301" s="5">
        <f t="shared" si="450"/>
        <v>7.4589867358780287E-2</v>
      </c>
      <c r="N301" s="5">
        <f t="shared" si="451"/>
        <v>3.8865246676417171E-2</v>
      </c>
      <c r="O301" s="5">
        <f t="shared" si="452"/>
        <v>0.15475144681762759</v>
      </c>
      <c r="P301" s="5">
        <f t="shared" si="453"/>
        <v>8.0633648604974517E-2</v>
      </c>
      <c r="Q301" s="5">
        <f t="shared" si="454"/>
        <v>1.012541952885607E-2</v>
      </c>
      <c r="R301" s="5">
        <f t="shared" si="455"/>
        <v>0.1605312567252474</v>
      </c>
      <c r="S301" s="5">
        <f t="shared" si="456"/>
        <v>2.1791784586761155E-2</v>
      </c>
      <c r="T301" s="5">
        <f t="shared" si="457"/>
        <v>2.1007187399717082E-2</v>
      </c>
      <c r="U301" s="5">
        <f t="shared" si="458"/>
        <v>8.3645233767365892E-2</v>
      </c>
      <c r="V301" s="5">
        <f t="shared" si="459"/>
        <v>2.6175004476922232E-3</v>
      </c>
      <c r="W301" s="5">
        <f t="shared" si="460"/>
        <v>1.7586254971171103E-3</v>
      </c>
      <c r="X301" s="5">
        <f t="shared" si="461"/>
        <v>3.6486167588982371E-3</v>
      </c>
      <c r="Y301" s="5">
        <f t="shared" si="462"/>
        <v>3.7848889019111553E-3</v>
      </c>
      <c r="Z301" s="5">
        <f t="shared" si="463"/>
        <v>0.11101795778860452</v>
      </c>
      <c r="AA301" s="5">
        <f t="shared" si="464"/>
        <v>5.7846199058272978E-2</v>
      </c>
      <c r="AB301" s="5">
        <f t="shared" si="465"/>
        <v>1.5070457123076409E-2</v>
      </c>
      <c r="AC301" s="5">
        <f t="shared" si="466"/>
        <v>1.7684926485002456E-4</v>
      </c>
      <c r="AD301" s="5">
        <f t="shared" si="467"/>
        <v>2.2908411080867661E-4</v>
      </c>
      <c r="AE301" s="5">
        <f t="shared" si="468"/>
        <v>4.7528034096174486E-4</v>
      </c>
      <c r="AF301" s="5">
        <f t="shared" si="469"/>
        <v>4.9303158064369079E-4</v>
      </c>
      <c r="AG301" s="5">
        <f t="shared" si="470"/>
        <v>3.4096387410727707E-4</v>
      </c>
      <c r="AH301" s="5">
        <f t="shared" si="471"/>
        <v>5.7582183072827586E-2</v>
      </c>
      <c r="AI301" s="5">
        <f t="shared" si="472"/>
        <v>3.0003348022157587E-2</v>
      </c>
      <c r="AJ301" s="5">
        <f t="shared" si="473"/>
        <v>7.8166617215621216E-3</v>
      </c>
      <c r="AK301" s="5">
        <f t="shared" si="474"/>
        <v>1.3576307200607923E-3</v>
      </c>
      <c r="AL301" s="5">
        <f t="shared" si="475"/>
        <v>7.6471520773049572E-6</v>
      </c>
      <c r="AM301" s="5">
        <f t="shared" si="476"/>
        <v>2.387297575795687E-5</v>
      </c>
      <c r="AN301" s="5">
        <f t="shared" si="477"/>
        <v>4.9529214479171402E-5</v>
      </c>
      <c r="AO301" s="5">
        <f t="shared" si="478"/>
        <v>5.1379080509184718E-5</v>
      </c>
      <c r="AP301" s="5">
        <f t="shared" si="479"/>
        <v>3.5532024775389989E-5</v>
      </c>
      <c r="AQ301" s="5">
        <f t="shared" si="480"/>
        <v>1.8429554968581543E-5</v>
      </c>
      <c r="AR301" s="5">
        <f t="shared" si="481"/>
        <v>2.3893127731614415E-2</v>
      </c>
      <c r="AS301" s="5">
        <f t="shared" si="482"/>
        <v>1.2449577081209638E-2</v>
      </c>
      <c r="AT301" s="5">
        <f t="shared" si="483"/>
        <v>3.2434424501046224E-3</v>
      </c>
      <c r="AU301" s="5">
        <f t="shared" si="484"/>
        <v>5.6333474133396174E-4</v>
      </c>
      <c r="AV301" s="5">
        <f t="shared" si="485"/>
        <v>7.3381762357976736E-5</v>
      </c>
      <c r="AW301" s="5">
        <f t="shared" si="486"/>
        <v>2.2963268458146974E-7</v>
      </c>
      <c r="AX301" s="5">
        <f t="shared" si="487"/>
        <v>2.0731794737173106E-6</v>
      </c>
      <c r="AY301" s="5">
        <f t="shared" si="488"/>
        <v>4.3012212574017341E-6</v>
      </c>
      <c r="AZ301" s="5">
        <f t="shared" si="489"/>
        <v>4.4618675179028908E-6</v>
      </c>
      <c r="BA301" s="5">
        <f t="shared" si="490"/>
        <v>3.0856758357575567E-6</v>
      </c>
      <c r="BB301" s="5">
        <f t="shared" si="491"/>
        <v>1.6004613525347153E-6</v>
      </c>
      <c r="BC301" s="5">
        <f t="shared" si="492"/>
        <v>6.6409478566069476E-7</v>
      </c>
      <c r="BD301" s="5">
        <f t="shared" si="493"/>
        <v>8.2618372896875372E-3</v>
      </c>
      <c r="BE301" s="5">
        <f t="shared" si="494"/>
        <v>4.3048520614687768E-3</v>
      </c>
      <c r="BF301" s="5">
        <f t="shared" si="495"/>
        <v>1.1215272475931834E-3</v>
      </c>
      <c r="BG301" s="5">
        <f t="shared" si="496"/>
        <v>1.9479157458197435E-4</v>
      </c>
      <c r="BH301" s="5">
        <f t="shared" si="497"/>
        <v>2.5374165636336174E-5</v>
      </c>
      <c r="BI301" s="5">
        <f t="shared" si="498"/>
        <v>2.6442551557866169E-6</v>
      </c>
      <c r="BJ301" s="8">
        <f t="shared" si="499"/>
        <v>8.0923274020151495E-2</v>
      </c>
      <c r="BK301" s="8">
        <f t="shared" si="500"/>
        <v>0.17982159863639291</v>
      </c>
      <c r="BL301" s="8">
        <f t="shared" si="501"/>
        <v>0.62273830738894265</v>
      </c>
      <c r="BM301" s="8">
        <f t="shared" si="502"/>
        <v>0.47500018053361553</v>
      </c>
      <c r="BN301" s="8">
        <f t="shared" si="503"/>
        <v>0.519496885711903</v>
      </c>
    </row>
    <row r="302" spans="1:66" x14ac:dyDescent="0.25">
      <c r="A302" t="s">
        <v>99</v>
      </c>
      <c r="B302" t="s">
        <v>100</v>
      </c>
      <c r="C302" t="s">
        <v>107</v>
      </c>
      <c r="D302" t="s">
        <v>493</v>
      </c>
      <c r="E302">
        <f>VLOOKUP(A302,home!$A$2:$E$405,3,FALSE)</f>
        <v>1.33603238866397</v>
      </c>
      <c r="F302">
        <f>VLOOKUP(B302,home!$B$2:$E$405,3,FALSE)</f>
        <v>0.97</v>
      </c>
      <c r="G302">
        <f>VLOOKUP(C302,away!$B$2:$E$405,4,FALSE)</f>
        <v>0.9</v>
      </c>
      <c r="H302">
        <f>VLOOKUP(A302,away!$A$2:$E$405,3,FALSE)</f>
        <v>1.24696356275304</v>
      </c>
      <c r="I302">
        <f>VLOOKUP(C302,away!$B$2:$E$405,3,FALSE)</f>
        <v>0.71</v>
      </c>
      <c r="J302">
        <f>VLOOKUP(B302,home!$B$2:$E$405,4,FALSE)</f>
        <v>1.28</v>
      </c>
      <c r="K302" s="3">
        <f t="shared" si="448"/>
        <v>1.1663562753036458</v>
      </c>
      <c r="L302" s="3">
        <f t="shared" si="449"/>
        <v>1.1332404858299627</v>
      </c>
      <c r="M302" s="5">
        <f t="shared" si="450"/>
        <v>0.10029928013751131</v>
      </c>
      <c r="N302" s="5">
        <f t="shared" si="451"/>
        <v>0.11698469479682465</v>
      </c>
      <c r="O302" s="5">
        <f t="shared" si="452"/>
        <v>0.11366320495142887</v>
      </c>
      <c r="P302" s="5">
        <f t="shared" si="453"/>
        <v>0.13257179236622349</v>
      </c>
      <c r="Q302" s="5">
        <f t="shared" si="454"/>
        <v>6.8222916445379117E-2</v>
      </c>
      <c r="R302" s="5">
        <f t="shared" si="455"/>
        <v>6.4403872800073952E-2</v>
      </c>
      <c r="S302" s="5">
        <f t="shared" si="456"/>
        <v>4.380709439563573E-2</v>
      </c>
      <c r="T302" s="5">
        <f t="shared" si="457"/>
        <v>7.731297097729839E-2</v>
      </c>
      <c r="U302" s="5">
        <f t="shared" si="458"/>
        <v>7.5117861194224048E-2</v>
      </c>
      <c r="V302" s="5">
        <f t="shared" si="459"/>
        <v>6.4336177071743156E-3</v>
      </c>
      <c r="W302" s="5">
        <f t="shared" si="460"/>
        <v>2.6524075571861407E-2</v>
      </c>
      <c r="X302" s="5">
        <f t="shared" si="461"/>
        <v>3.0058156287246871E-2</v>
      </c>
      <c r="Y302" s="5">
        <f t="shared" si="462"/>
        <v>1.7031559817056303E-2</v>
      </c>
      <c r="Z302" s="5">
        <f t="shared" si="463"/>
        <v>2.432835870042897E-2</v>
      </c>
      <c r="AA302" s="5">
        <f t="shared" si="464"/>
        <v>2.8375533838083378E-2</v>
      </c>
      <c r="AB302" s="5">
        <f t="shared" si="465"/>
        <v>1.6547990978569752E-2</v>
      </c>
      <c r="AC302" s="5">
        <f t="shared" si="466"/>
        <v>5.314820241417832E-4</v>
      </c>
      <c r="AD302" s="5">
        <f t="shared" si="467"/>
        <v>7.7341304974671695E-3</v>
      </c>
      <c r="AE302" s="5">
        <f t="shared" si="468"/>
        <v>8.7646298024220276E-3</v>
      </c>
      <c r="AF302" s="5">
        <f t="shared" si="469"/>
        <v>4.9662166677082557E-3</v>
      </c>
      <c r="AG302" s="5">
        <f t="shared" si="470"/>
        <v>1.8759725964168535E-3</v>
      </c>
      <c r="AH302" s="5">
        <f t="shared" si="471"/>
        <v>6.8924702582799351E-3</v>
      </c>
      <c r="AI302" s="5">
        <f t="shared" si="472"/>
        <v>8.039075938088544E-3</v>
      </c>
      <c r="AJ302" s="5">
        <f t="shared" si="473"/>
        <v>4.6882133340160597E-3</v>
      </c>
      <c r="AK302" s="5">
        <f t="shared" si="474"/>
        <v>1.8227090140306192E-3</v>
      </c>
      <c r="AL302" s="5">
        <f t="shared" si="475"/>
        <v>2.8099712960772566E-5</v>
      </c>
      <c r="AM302" s="5">
        <f t="shared" si="476"/>
        <v>1.8041503279476285E-3</v>
      </c>
      <c r="AN302" s="5">
        <f t="shared" si="477"/>
        <v>2.0445361941536571E-3</v>
      </c>
      <c r="AO302" s="5">
        <f t="shared" si="478"/>
        <v>1.1584755949798171E-3</v>
      </c>
      <c r="AP302" s="5">
        <f t="shared" si="479"/>
        <v>4.3761048202569421E-4</v>
      </c>
      <c r="AQ302" s="5">
        <f t="shared" si="480"/>
        <v>1.2397947881377056E-4</v>
      </c>
      <c r="AR302" s="5">
        <f t="shared" si="481"/>
        <v>1.5621652688123438E-3</v>
      </c>
      <c r="AS302" s="5">
        <f t="shared" si="482"/>
        <v>1.822041264340684E-3</v>
      </c>
      <c r="AT302" s="5">
        <f t="shared" si="483"/>
        <v>1.0625746312629733E-3</v>
      </c>
      <c r="AU302" s="5">
        <f t="shared" si="484"/>
        <v>4.1311352971734204E-4</v>
      </c>
      <c r="AV302" s="5">
        <f t="shared" si="485"/>
        <v>1.2045938944966522E-4</v>
      </c>
      <c r="AW302" s="5">
        <f t="shared" si="486"/>
        <v>1.0316982521040718E-6</v>
      </c>
      <c r="AX302" s="5">
        <f t="shared" si="487"/>
        <v>3.5071367609880753E-4</v>
      </c>
      <c r="AY302" s="5">
        <f t="shared" si="488"/>
        <v>3.9744293668942488E-4</v>
      </c>
      <c r="AZ302" s="5">
        <f t="shared" si="489"/>
        <v>2.2519921333180555E-4</v>
      </c>
      <c r="BA302" s="5">
        <f t="shared" si="490"/>
        <v>8.5068288641553549E-5</v>
      </c>
      <c r="BB302" s="5">
        <f t="shared" si="491"/>
        <v>2.4100707187219425E-5</v>
      </c>
      <c r="BC302" s="5">
        <f t="shared" si="492"/>
        <v>5.4623794243380402E-6</v>
      </c>
      <c r="BD302" s="5">
        <f t="shared" si="493"/>
        <v>2.9505148802926571E-4</v>
      </c>
      <c r="BE302" s="5">
        <f t="shared" si="494"/>
        <v>3.4413515460061256E-4</v>
      </c>
      <c r="BF302" s="5">
        <f t="shared" si="495"/>
        <v>2.0069209856050748E-4</v>
      </c>
      <c r="BG302" s="5">
        <f t="shared" si="496"/>
        <v>7.8026162853301877E-5</v>
      </c>
      <c r="BH302" s="5">
        <f t="shared" si="497"/>
        <v>2.2751576170453209E-5</v>
      </c>
      <c r="BI302" s="5">
        <f t="shared" si="498"/>
        <v>5.3072887278913991E-6</v>
      </c>
      <c r="BJ302" s="8">
        <f t="shared" si="499"/>
        <v>0.36613206273897481</v>
      </c>
      <c r="BK302" s="8">
        <f t="shared" si="500"/>
        <v>0.28406880928033679</v>
      </c>
      <c r="BL302" s="8">
        <f t="shared" si="501"/>
        <v>0.32547725015932016</v>
      </c>
      <c r="BM302" s="8">
        <f t="shared" si="502"/>
        <v>0.40346430814318202</v>
      </c>
      <c r="BN302" s="8">
        <f t="shared" si="503"/>
        <v>0.59614576149744147</v>
      </c>
    </row>
    <row r="303" spans="1:66" x14ac:dyDescent="0.25">
      <c r="A303" t="s">
        <v>99</v>
      </c>
      <c r="B303" t="s">
        <v>111</v>
      </c>
      <c r="C303" t="s">
        <v>102</v>
      </c>
      <c r="D303" t="s">
        <v>493</v>
      </c>
      <c r="E303">
        <f>VLOOKUP(A303,home!$A$2:$E$405,3,FALSE)</f>
        <v>1.33603238866397</v>
      </c>
      <c r="F303">
        <f>VLOOKUP(B303,home!$B$2:$E$405,3,FALSE)</f>
        <v>1.01</v>
      </c>
      <c r="G303">
        <f>VLOOKUP(C303,away!$B$2:$E$405,4,FALSE)</f>
        <v>1.39</v>
      </c>
      <c r="H303">
        <f>VLOOKUP(A303,away!$A$2:$E$405,3,FALSE)</f>
        <v>1.24696356275304</v>
      </c>
      <c r="I303">
        <f>VLOOKUP(C303,away!$B$2:$E$405,3,FALSE)</f>
        <v>1</v>
      </c>
      <c r="J303">
        <f>VLOOKUP(B303,home!$B$2:$E$405,4,FALSE)</f>
        <v>0.68</v>
      </c>
      <c r="K303" s="3">
        <f t="shared" si="448"/>
        <v>1.8756558704453474</v>
      </c>
      <c r="L303" s="3">
        <f t="shared" si="449"/>
        <v>0.84793522267206722</v>
      </c>
      <c r="M303" s="5">
        <f t="shared" si="450"/>
        <v>6.5638616299940014E-2</v>
      </c>
      <c r="N303" s="5">
        <f t="shared" si="451"/>
        <v>0.12311545599089214</v>
      </c>
      <c r="O303" s="5">
        <f t="shared" si="452"/>
        <v>5.5657294728176009E-2</v>
      </c>
      <c r="P303" s="5">
        <f t="shared" si="453"/>
        <v>0.10439393159001022</v>
      </c>
      <c r="Q303" s="5">
        <f t="shared" si="454"/>
        <v>0.11546111388593636</v>
      </c>
      <c r="R303" s="5">
        <f t="shared" si="455"/>
        <v>2.3596890299330396E-2</v>
      </c>
      <c r="S303" s="5">
        <f t="shared" si="456"/>
        <v>4.1507932247612352E-2</v>
      </c>
      <c r="T303" s="5">
        <f t="shared" si="457"/>
        <v>9.7903545312836349E-2</v>
      </c>
      <c r="U303" s="5">
        <f t="shared" si="458"/>
        <v>4.4259645814193921E-2</v>
      </c>
      <c r="V303" s="5">
        <f t="shared" si="459"/>
        <v>7.3350727628235194E-3</v>
      </c>
      <c r="W303" s="5">
        <f t="shared" si="460"/>
        <v>7.2188438689438458E-2</v>
      </c>
      <c r="X303" s="5">
        <f t="shared" si="461"/>
        <v>6.1211119834477863E-2</v>
      </c>
      <c r="Y303" s="5">
        <f t="shared" si="462"/>
        <v>2.5951532263427286E-2</v>
      </c>
      <c r="Z303" s="5">
        <f t="shared" si="463"/>
        <v>6.6695448101103559E-3</v>
      </c>
      <c r="AA303" s="5">
        <f t="shared" si="464"/>
        <v>1.2509770876281788E-2</v>
      </c>
      <c r="AB303" s="5">
        <f t="shared" si="465"/>
        <v>1.173201259101209E-2</v>
      </c>
      <c r="AC303" s="5">
        <f t="shared" si="466"/>
        <v>7.2912213055236679E-4</v>
      </c>
      <c r="AD303" s="5">
        <f t="shared" si="467"/>
        <v>3.3850167201532305E-2</v>
      </c>
      <c r="AE303" s="5">
        <f t="shared" si="468"/>
        <v>2.8702749063518E-2</v>
      </c>
      <c r="AF303" s="5">
        <f t="shared" si="469"/>
        <v>1.2169035959237299E-2</v>
      </c>
      <c r="AG303" s="5">
        <f t="shared" si="470"/>
        <v>3.4395180719334253E-3</v>
      </c>
      <c r="AH303" s="5">
        <f t="shared" si="471"/>
        <v>1.4138354909205633E-3</v>
      </c>
      <c r="AI303" s="5">
        <f t="shared" si="472"/>
        <v>2.6518688383891341E-3</v>
      </c>
      <c r="AJ303" s="5">
        <f t="shared" si="473"/>
        <v>2.4869966771878323E-3</v>
      </c>
      <c r="AK303" s="5">
        <f t="shared" si="474"/>
        <v>1.5549166391151436E-3</v>
      </c>
      <c r="AL303" s="5">
        <f t="shared" si="475"/>
        <v>4.6384844841840992E-5</v>
      </c>
      <c r="AM303" s="5">
        <f t="shared" si="476"/>
        <v>1.2698252965422123E-2</v>
      </c>
      <c r="AN303" s="5">
        <f t="shared" si="477"/>
        <v>1.0767295955781445E-2</v>
      </c>
      <c r="AO303" s="5">
        <f t="shared" si="478"/>
        <v>4.5649847469207937E-3</v>
      </c>
      <c r="AP303" s="5">
        <f t="shared" si="479"/>
        <v>1.2902704526249582E-3</v>
      </c>
      <c r="AQ303" s="5">
        <f t="shared" si="480"/>
        <v>2.7351644088843314E-4</v>
      </c>
      <c r="AR303" s="5">
        <f t="shared" si="481"/>
        <v>2.3976818236307997E-4</v>
      </c>
      <c r="AS303" s="5">
        <f t="shared" si="482"/>
        <v>4.4972259879532149E-4</v>
      </c>
      <c r="AT303" s="5">
        <f t="shared" si="483"/>
        <v>4.2176241625119134E-4</v>
      </c>
      <c r="AU303" s="5">
        <f t="shared" si="484"/>
        <v>2.6369371732492045E-4</v>
      </c>
      <c r="AV303" s="5">
        <f t="shared" si="485"/>
        <v>1.2364966722501071E-4</v>
      </c>
      <c r="AW303" s="5">
        <f t="shared" si="486"/>
        <v>2.0492240493788623E-6</v>
      </c>
      <c r="AX303" s="5">
        <f t="shared" si="487"/>
        <v>3.9695921198323412E-3</v>
      </c>
      <c r="AY303" s="5">
        <f t="shared" si="488"/>
        <v>3.3659569780473192E-3</v>
      </c>
      <c r="AZ303" s="5">
        <f t="shared" si="489"/>
        <v>1.4270567398425758E-3</v>
      </c>
      <c r="BA303" s="5">
        <f t="shared" si="490"/>
        <v>4.0335055815469642E-4</v>
      </c>
      <c r="BB303" s="5">
        <f t="shared" si="491"/>
        <v>8.5503786335951239E-5</v>
      </c>
      <c r="BC303" s="5">
        <f t="shared" si="492"/>
        <v>1.4500334421215941E-5</v>
      </c>
      <c r="BD303" s="5">
        <f t="shared" si="493"/>
        <v>3.3884647850285817E-5</v>
      </c>
      <c r="BE303" s="5">
        <f t="shared" si="494"/>
        <v>6.3555938658361918E-5</v>
      </c>
      <c r="BF303" s="5">
        <f t="shared" si="495"/>
        <v>5.9604534723110477E-5</v>
      </c>
      <c r="BG303" s="5">
        <f t="shared" si="496"/>
        <v>3.7265865152855243E-5</v>
      </c>
      <c r="BH303" s="5">
        <f t="shared" si="497"/>
        <v>1.7474484685294401E-5</v>
      </c>
      <c r="BI303" s="5">
        <f t="shared" si="498"/>
        <v>6.5552239565959516E-6</v>
      </c>
      <c r="BJ303" s="8">
        <f t="shared" si="499"/>
        <v>0.61285295735150147</v>
      </c>
      <c r="BK303" s="8">
        <f t="shared" si="500"/>
        <v>0.22301701685382763</v>
      </c>
      <c r="BL303" s="8">
        <f t="shared" si="501"/>
        <v>0.15758016923159288</v>
      </c>
      <c r="BM303" s="8">
        <f t="shared" si="502"/>
        <v>0.50889247769874912</v>
      </c>
      <c r="BN303" s="8">
        <f t="shared" si="503"/>
        <v>0.48786330279428508</v>
      </c>
    </row>
    <row r="304" spans="1:66" x14ac:dyDescent="0.25">
      <c r="A304" t="s">
        <v>99</v>
      </c>
      <c r="B304" t="s">
        <v>121</v>
      </c>
      <c r="C304" t="s">
        <v>106</v>
      </c>
      <c r="D304" t="s">
        <v>493</v>
      </c>
      <c r="E304">
        <f>VLOOKUP(A304,home!$A$2:$E$405,3,FALSE)</f>
        <v>1.33603238866397</v>
      </c>
      <c r="F304">
        <f>VLOOKUP(B304,home!$B$2:$E$405,3,FALSE)</f>
        <v>1.18</v>
      </c>
      <c r="G304">
        <f>VLOOKUP(C304,away!$B$2:$E$405,4,FALSE)</f>
        <v>0.93</v>
      </c>
      <c r="H304">
        <f>VLOOKUP(A304,away!$A$2:$E$405,3,FALSE)</f>
        <v>1.24696356275304</v>
      </c>
      <c r="I304">
        <f>VLOOKUP(C304,away!$B$2:$E$405,3,FALSE)</f>
        <v>1</v>
      </c>
      <c r="J304">
        <f>VLOOKUP(B304,home!$B$2:$E$405,4,FALSE)</f>
        <v>1.03</v>
      </c>
      <c r="K304" s="3">
        <f t="shared" si="448"/>
        <v>1.4661619433198407</v>
      </c>
      <c r="L304" s="3">
        <f t="shared" si="449"/>
        <v>1.2843724696356311</v>
      </c>
      <c r="M304" s="5">
        <f t="shared" si="450"/>
        <v>6.3893706456646437E-2</v>
      </c>
      <c r="N304" s="5">
        <f t="shared" si="451"/>
        <v>9.3678520824384201E-2</v>
      </c>
      <c r="O304" s="5">
        <f t="shared" si="452"/>
        <v>8.2063317555897047E-2</v>
      </c>
      <c r="P304" s="5">
        <f t="shared" si="453"/>
        <v>0.12031811314302722</v>
      </c>
      <c r="Q304" s="5">
        <f t="shared" si="454"/>
        <v>6.8673941069603672E-2</v>
      </c>
      <c r="R304" s="5">
        <f t="shared" si="455"/>
        <v>5.2699932917880291E-2</v>
      </c>
      <c r="S304" s="5">
        <f t="shared" si="456"/>
        <v>5.6642700639541708E-2</v>
      </c>
      <c r="T304" s="5">
        <f t="shared" si="457"/>
        <v>8.8202919291178641E-2</v>
      </c>
      <c r="U304" s="5">
        <f t="shared" si="458"/>
        <v>7.7266636059704602E-2</v>
      </c>
      <c r="V304" s="5">
        <f t="shared" si="459"/>
        <v>1.185152870329039E-2</v>
      </c>
      <c r="W304" s="5">
        <f t="shared" si="460"/>
        <v>3.3562372964680787E-2</v>
      </c>
      <c r="X304" s="5">
        <f t="shared" si="461"/>
        <v>4.3106587851479201E-2</v>
      </c>
      <c r="Y304" s="5">
        <f t="shared" si="462"/>
        <v>2.7682457348184825E-2</v>
      </c>
      <c r="Z304" s="5">
        <f t="shared" si="463"/>
        <v>2.2562114330456667E-2</v>
      </c>
      <c r="AA304" s="5">
        <f t="shared" si="464"/>
        <v>3.307971339214677E-2</v>
      </c>
      <c r="AB304" s="5">
        <f t="shared" si="465"/>
        <v>2.425010843574664E-2</v>
      </c>
      <c r="AC304" s="5">
        <f t="shared" si="466"/>
        <v>1.3948494015680899E-3</v>
      </c>
      <c r="AD304" s="5">
        <f t="shared" si="467"/>
        <v>1.2301968492080418E-2</v>
      </c>
      <c r="AE304" s="5">
        <f t="shared" si="468"/>
        <v>1.5800309653553044E-2</v>
      </c>
      <c r="AF304" s="5">
        <f t="shared" si="469"/>
        <v>1.0146741365370818E-2</v>
      </c>
      <c r="AG304" s="5">
        <f t="shared" si="470"/>
        <v>4.3440650887317774E-3</v>
      </c>
      <c r="AH304" s="5">
        <f t="shared" si="471"/>
        <v>7.2445396257025223E-3</v>
      </c>
      <c r="AI304" s="5">
        <f t="shared" si="472"/>
        <v>1.0621668296077601E-2</v>
      </c>
      <c r="AJ304" s="5">
        <f t="shared" si="473"/>
        <v>7.7865429151379407E-3</v>
      </c>
      <c r="AK304" s="5">
        <f t="shared" si="474"/>
        <v>3.8054442974006612E-3</v>
      </c>
      <c r="AL304" s="5">
        <f t="shared" si="475"/>
        <v>1.0506552674587904E-4</v>
      </c>
      <c r="AM304" s="5">
        <f t="shared" si="476"/>
        <v>3.6073356062016147E-3</v>
      </c>
      <c r="AN304" s="5">
        <f t="shared" si="477"/>
        <v>4.6331625413417133E-3</v>
      </c>
      <c r="AO304" s="5">
        <f t="shared" si="478"/>
        <v>2.9753532077231781E-3</v>
      </c>
      <c r="AP304" s="5">
        <f t="shared" si="479"/>
        <v>1.2738205824805715E-3</v>
      </c>
      <c r="AQ304" s="5">
        <f t="shared" si="480"/>
        <v>4.0901502184831747E-4</v>
      </c>
      <c r="AR304" s="5">
        <f t="shared" si="481"/>
        <v>1.8609374500873483E-3</v>
      </c>
      <c r="AS304" s="5">
        <f t="shared" si="482"/>
        <v>2.7284356682167354E-3</v>
      </c>
      <c r="AT304" s="5">
        <f t="shared" si="483"/>
        <v>2.000164270767909E-3</v>
      </c>
      <c r="AU304" s="5">
        <f t="shared" si="484"/>
        <v>9.7752157806266357E-4</v>
      </c>
      <c r="AV304" s="5">
        <f t="shared" si="485"/>
        <v>3.5830123413235803E-4</v>
      </c>
      <c r="AW304" s="5">
        <f t="shared" si="486"/>
        <v>5.4957968630377033E-6</v>
      </c>
      <c r="AX304" s="5">
        <f t="shared" si="487"/>
        <v>8.8148969709923614E-4</v>
      </c>
      <c r="AY304" s="5">
        <f t="shared" si="488"/>
        <v>1.1321610992217103E-3</v>
      </c>
      <c r="AZ304" s="5">
        <f t="shared" si="489"/>
        <v>7.270582735163897E-4</v>
      </c>
      <c r="BA304" s="5">
        <f t="shared" si="490"/>
        <v>3.1127121010842118E-4</v>
      </c>
      <c r="BB304" s="5">
        <f t="shared" si="491"/>
        <v>9.9947043213356081E-5</v>
      </c>
      <c r="BC304" s="5">
        <f t="shared" si="492"/>
        <v>2.5673846144943462E-5</v>
      </c>
      <c r="BD304" s="5">
        <f t="shared" si="493"/>
        <v>3.9835613810101976E-4</v>
      </c>
      <c r="BE304" s="5">
        <f t="shared" si="494"/>
        <v>5.8405460957157787E-4</v>
      </c>
      <c r="BF304" s="5">
        <f t="shared" si="495"/>
        <v>4.2815932068718786E-4</v>
      </c>
      <c r="BG304" s="5">
        <f t="shared" si="496"/>
        <v>2.0925030055641015E-4</v>
      </c>
      <c r="BH304" s="5">
        <f t="shared" si="497"/>
        <v>7.6698706826011759E-5</v>
      </c>
      <c r="BI304" s="5">
        <f t="shared" si="498"/>
        <v>2.2490545010028823E-5</v>
      </c>
      <c r="BJ304" s="8">
        <f t="shared" si="499"/>
        <v>0.41357617207814679</v>
      </c>
      <c r="BK304" s="8">
        <f t="shared" si="500"/>
        <v>0.25533812497004144</v>
      </c>
      <c r="BL304" s="8">
        <f t="shared" si="501"/>
        <v>0.30846227331771336</v>
      </c>
      <c r="BM304" s="8">
        <f t="shared" si="502"/>
        <v>0.51748448742656072</v>
      </c>
      <c r="BN304" s="8">
        <f t="shared" si="503"/>
        <v>0.48132753196743888</v>
      </c>
    </row>
    <row r="305" spans="1:66" x14ac:dyDescent="0.25">
      <c r="A305" t="s">
        <v>99</v>
      </c>
      <c r="B305" t="s">
        <v>395</v>
      </c>
      <c r="C305" t="s">
        <v>115</v>
      </c>
      <c r="D305" t="s">
        <v>493</v>
      </c>
      <c r="E305">
        <f>VLOOKUP(A305,home!$A$2:$E$405,3,FALSE)</f>
        <v>1.33603238866397</v>
      </c>
      <c r="F305">
        <f>VLOOKUP(B305,home!$B$2:$E$405,3,FALSE)</f>
        <v>1.21</v>
      </c>
      <c r="G305">
        <f>VLOOKUP(C305,away!$B$2:$E$405,4,FALSE)</f>
        <v>1.18</v>
      </c>
      <c r="H305">
        <f>VLOOKUP(A305,away!$A$2:$E$405,3,FALSE)</f>
        <v>1.24696356275304</v>
      </c>
      <c r="I305">
        <f>VLOOKUP(C305,away!$B$2:$E$405,3,FALSE)</f>
        <v>0.89</v>
      </c>
      <c r="J305">
        <f>VLOOKUP(B305,home!$B$2:$E$405,4,FALSE)</f>
        <v>1.07</v>
      </c>
      <c r="K305" s="3">
        <f t="shared" si="448"/>
        <v>1.9075870445344161</v>
      </c>
      <c r="L305" s="3">
        <f t="shared" si="449"/>
        <v>1.1874834008097201</v>
      </c>
      <c r="M305" s="5">
        <f t="shared" si="450"/>
        <v>4.5271823158758398E-2</v>
      </c>
      <c r="N305" s="5">
        <f t="shared" si="451"/>
        <v>8.6359943340100678E-2</v>
      </c>
      <c r="O305" s="5">
        <f t="shared" si="452"/>
        <v>5.3759538525418669E-2</v>
      </c>
      <c r="P305" s="5">
        <f t="shared" si="453"/>
        <v>0.10255099921123749</v>
      </c>
      <c r="Q305" s="5">
        <f t="shared" si="454"/>
        <v>8.2369554541151163E-2</v>
      </c>
      <c r="R305" s="5">
        <f t="shared" si="455"/>
        <v>3.1919279817062669E-2</v>
      </c>
      <c r="S305" s="5">
        <f t="shared" si="456"/>
        <v>5.8075347453665827E-2</v>
      </c>
      <c r="T305" s="5">
        <f t="shared" si="457"/>
        <v>9.7812478749707901E-2</v>
      </c>
      <c r="U305" s="5">
        <f t="shared" si="458"/>
        <v>6.088880464989762E-2</v>
      </c>
      <c r="V305" s="5">
        <f t="shared" si="459"/>
        <v>1.4617100035018694E-2</v>
      </c>
      <c r="W305" s="5">
        <f t="shared" si="460"/>
        <v>5.2375698368923647E-2</v>
      </c>
      <c r="X305" s="5">
        <f t="shared" si="461"/>
        <v>6.2195272418913559E-2</v>
      </c>
      <c r="Y305" s="5">
        <f t="shared" si="462"/>
        <v>3.6927926803149241E-2</v>
      </c>
      <c r="Z305" s="5">
        <f t="shared" si="463"/>
        <v>1.2634538316187549E-2</v>
      </c>
      <c r="AA305" s="5">
        <f t="shared" si="464"/>
        <v>2.4101481605633045E-2</v>
      </c>
      <c r="AB305" s="5">
        <f t="shared" si="465"/>
        <v>2.2987837032495073E-2</v>
      </c>
      <c r="AC305" s="5">
        <f t="shared" si="466"/>
        <v>2.0694414726036134E-3</v>
      </c>
      <c r="AD305" s="5">
        <f t="shared" si="467"/>
        <v>2.4977800914250271E-2</v>
      </c>
      <c r="AE305" s="5">
        <f t="shared" si="468"/>
        <v>2.9660723974402045E-2</v>
      </c>
      <c r="AF305" s="5">
        <f t="shared" si="469"/>
        <v>1.7610808687800673E-2</v>
      </c>
      <c r="AG305" s="5">
        <f t="shared" si="470"/>
        <v>6.9708476638663036E-3</v>
      </c>
      <c r="AH305" s="5">
        <f t="shared" si="471"/>
        <v>3.7508261318417772E-3</v>
      </c>
      <c r="AI305" s="5">
        <f t="shared" si="472"/>
        <v>7.1550273354025126E-3</v>
      </c>
      <c r="AJ305" s="5">
        <f t="shared" si="473"/>
        <v>6.8244187241517209E-3</v>
      </c>
      <c r="AK305" s="5">
        <f t="shared" si="474"/>
        <v>4.3393909148899705E-3</v>
      </c>
      <c r="AL305" s="5">
        <f t="shared" si="475"/>
        <v>1.8751026666671185E-4</v>
      </c>
      <c r="AM305" s="5">
        <f t="shared" si="476"/>
        <v>9.5294658849967399E-3</v>
      </c>
      <c r="AN305" s="5">
        <f t="shared" si="477"/>
        <v>1.1316082557016138E-2</v>
      </c>
      <c r="AO305" s="5">
        <f t="shared" si="478"/>
        <v>6.7188300993245402E-3</v>
      </c>
      <c r="AP305" s="5">
        <f t="shared" si="479"/>
        <v>2.6594997386028721E-3</v>
      </c>
      <c r="AQ305" s="5">
        <f t="shared" si="480"/>
        <v>7.8952794851217521E-4</v>
      </c>
      <c r="AR305" s="5">
        <f t="shared" si="481"/>
        <v>8.9080875417708817E-4</v>
      </c>
      <c r="AS305" s="5">
        <f t="shared" si="482"/>
        <v>1.6992952386260568E-3</v>
      </c>
      <c r="AT305" s="5">
        <f t="shared" si="483"/>
        <v>1.6207767910210431E-3</v>
      </c>
      <c r="AU305" s="5">
        <f t="shared" si="484"/>
        <v>1.0305909362112687E-3</v>
      </c>
      <c r="AV305" s="5">
        <f t="shared" si="485"/>
        <v>4.9148547953280274E-4</v>
      </c>
      <c r="AW305" s="5">
        <f t="shared" si="486"/>
        <v>1.179870825416539E-5</v>
      </c>
      <c r="AX305" s="5">
        <f t="shared" si="487"/>
        <v>3.0297142772587478E-3</v>
      </c>
      <c r="AY305" s="5">
        <f t="shared" si="488"/>
        <v>3.597735413440981E-3</v>
      </c>
      <c r="AZ305" s="5">
        <f t="shared" si="489"/>
        <v>2.1361255419832309E-3</v>
      </c>
      <c r="BA305" s="5">
        <f t="shared" si="490"/>
        <v>8.4553787438358457E-4</v>
      </c>
      <c r="BB305" s="5">
        <f t="shared" si="491"/>
        <v>2.5101554764661029E-4</v>
      </c>
      <c r="BC305" s="5">
        <f t="shared" si="492"/>
        <v>5.9615359235102221E-5</v>
      </c>
      <c r="BD305" s="5">
        <f t="shared" si="493"/>
        <v>1.7630343481354644E-4</v>
      </c>
      <c r="BE305" s="5">
        <f t="shared" si="494"/>
        <v>3.3631414815723913E-4</v>
      </c>
      <c r="BF305" s="5">
        <f t="shared" si="495"/>
        <v>3.2077425595918886E-4</v>
      </c>
      <c r="BG305" s="5">
        <f t="shared" si="496"/>
        <v>2.0396827162930513E-4</v>
      </c>
      <c r="BH305" s="5">
        <f t="shared" si="497"/>
        <v>9.727180811403478E-5</v>
      </c>
      <c r="BI305" s="5">
        <f t="shared" si="498"/>
        <v>3.7110888191354078E-5</v>
      </c>
      <c r="BJ305" s="8">
        <f t="shared" si="499"/>
        <v>0.53819420570466625</v>
      </c>
      <c r="BK305" s="8">
        <f t="shared" si="500"/>
        <v>0.22636995701139173</v>
      </c>
      <c r="BL305" s="8">
        <f t="shared" si="501"/>
        <v>0.22263130474322598</v>
      </c>
      <c r="BM305" s="8">
        <f t="shared" si="502"/>
        <v>0.5940129304765559</v>
      </c>
      <c r="BN305" s="8">
        <f t="shared" si="503"/>
        <v>0.40223113859372905</v>
      </c>
    </row>
    <row r="306" spans="1:66" x14ac:dyDescent="0.25">
      <c r="A306" t="s">
        <v>99</v>
      </c>
      <c r="B306" t="s">
        <v>113</v>
      </c>
      <c r="C306" t="s">
        <v>417</v>
      </c>
      <c r="D306" t="s">
        <v>493</v>
      </c>
      <c r="E306">
        <f>VLOOKUP(A306,home!$A$2:$E$405,3,FALSE)</f>
        <v>1.33603238866397</v>
      </c>
      <c r="F306">
        <f>VLOOKUP(B306,home!$B$2:$E$405,3,FALSE)</f>
        <v>1.1399999999999999</v>
      </c>
      <c r="G306">
        <f>VLOOKUP(C306,away!$B$2:$E$405,4,FALSE)</f>
        <v>0.82</v>
      </c>
      <c r="H306">
        <f>VLOOKUP(A306,away!$A$2:$E$405,3,FALSE)</f>
        <v>1.24696356275304</v>
      </c>
      <c r="I306">
        <f>VLOOKUP(C306,away!$B$2:$E$405,3,FALSE)</f>
        <v>0.68</v>
      </c>
      <c r="J306">
        <f>VLOOKUP(B306,home!$B$2:$E$405,4,FALSE)</f>
        <v>0.76</v>
      </c>
      <c r="K306" s="3">
        <f t="shared" si="448"/>
        <v>1.248923076923079</v>
      </c>
      <c r="L306" s="3">
        <f t="shared" si="449"/>
        <v>0.64443076923077114</v>
      </c>
      <c r="M306" s="5">
        <f t="shared" si="450"/>
        <v>0.15056598593158821</v>
      </c>
      <c r="N306" s="5">
        <f t="shared" si="451"/>
        <v>0.18804533442963617</v>
      </c>
      <c r="O306" s="5">
        <f t="shared" si="452"/>
        <v>9.7029354133882847E-2</v>
      </c>
      <c r="P306" s="5">
        <f t="shared" si="453"/>
        <v>0.12118219951674804</v>
      </c>
      <c r="Q306" s="5">
        <f t="shared" si="454"/>
        <v>0.11742707883844533</v>
      </c>
      <c r="R306" s="5">
        <f t="shared" si="455"/>
        <v>3.1264350661231517E-2</v>
      </c>
      <c r="S306" s="5">
        <f t="shared" si="456"/>
        <v>2.4383205457820547E-2</v>
      </c>
      <c r="T306" s="5">
        <f t="shared" si="457"/>
        <v>7.5673622744381733E-2</v>
      </c>
      <c r="U306" s="5">
        <f t="shared" si="458"/>
        <v>3.9046769025827363E-2</v>
      </c>
      <c r="V306" s="5">
        <f t="shared" si="459"/>
        <v>2.1805208677299582E-3</v>
      </c>
      <c r="W306" s="5">
        <f t="shared" si="460"/>
        <v>4.8885796205666715E-2</v>
      </c>
      <c r="X306" s="5">
        <f t="shared" si="461"/>
        <v>3.1503511253276516E-2</v>
      </c>
      <c r="Y306" s="5">
        <f t="shared" si="462"/>
        <v>1.015091599520962E-2</v>
      </c>
      <c r="Z306" s="5">
        <f t="shared" si="463"/>
        <v>6.715903182039332E-3</v>
      </c>
      <c r="AA306" s="5">
        <f t="shared" si="464"/>
        <v>8.3876464664300598E-3</v>
      </c>
      <c r="AB306" s="5">
        <f t="shared" si="465"/>
        <v>5.2377626164984113E-3</v>
      </c>
      <c r="AC306" s="5">
        <f t="shared" si="466"/>
        <v>1.0968625865628184E-4</v>
      </c>
      <c r="AD306" s="5">
        <f t="shared" si="467"/>
        <v>1.526364975375397E-2</v>
      </c>
      <c r="AE306" s="5">
        <f t="shared" si="468"/>
        <v>9.8363655520807402E-3</v>
      </c>
      <c r="AF306" s="5">
        <f t="shared" si="469"/>
        <v>3.1694283095812254E-3</v>
      </c>
      <c r="AG306" s="5">
        <f t="shared" si="470"/>
        <v>6.808257078550707E-4</v>
      </c>
      <c r="AH306" s="5">
        <f t="shared" si="471"/>
        <v>1.0819836634202472E-3</v>
      </c>
      <c r="AI306" s="5">
        <f t="shared" si="472"/>
        <v>1.3513143660993203E-3</v>
      </c>
      <c r="AJ306" s="5">
        <f t="shared" si="473"/>
        <v>8.4384384799956178E-4</v>
      </c>
      <c r="AK306" s="5">
        <f t="shared" si="474"/>
        <v>3.512986850287413E-4</v>
      </c>
      <c r="AL306" s="5">
        <f t="shared" si="475"/>
        <v>3.5312151010708609E-6</v>
      </c>
      <c r="AM306" s="5">
        <f t="shared" si="476"/>
        <v>3.8126248831069198E-3</v>
      </c>
      <c r="AN306" s="5">
        <f t="shared" si="477"/>
        <v>2.4569727862089712E-3</v>
      </c>
      <c r="AO306" s="5">
        <f t="shared" si="478"/>
        <v>7.916744312978591E-4</v>
      </c>
      <c r="AP306" s="5">
        <f t="shared" si="479"/>
        <v>1.7005978758053756E-4</v>
      </c>
      <c r="AQ306" s="5">
        <f t="shared" si="480"/>
        <v>2.7397939931436834E-5</v>
      </c>
      <c r="AR306" s="5">
        <f t="shared" si="481"/>
        <v>1.3945271290260759E-4</v>
      </c>
      <c r="AS306" s="5">
        <f t="shared" si="482"/>
        <v>1.7416571128359541E-4</v>
      </c>
      <c r="AT306" s="5">
        <f t="shared" si="483"/>
        <v>1.0875978801540233E-4</v>
      </c>
      <c r="AU306" s="5">
        <f t="shared" si="484"/>
        <v>4.5277536364566043E-5</v>
      </c>
      <c r="AV306" s="5">
        <f t="shared" si="485"/>
        <v>1.4137040007982611E-5</v>
      </c>
      <c r="AW306" s="5">
        <f t="shared" si="486"/>
        <v>7.8946636339999172E-8</v>
      </c>
      <c r="AX306" s="5">
        <f t="shared" si="487"/>
        <v>7.9361253336056542E-4</v>
      </c>
      <c r="AY306" s="5">
        <f t="shared" si="488"/>
        <v>5.1142833534473014E-4</v>
      </c>
      <c r="AZ306" s="5">
        <f t="shared" si="489"/>
        <v>1.6479007777630861E-4</v>
      </c>
      <c r="BA306" s="5">
        <f t="shared" si="490"/>
        <v>3.5398598860995064E-5</v>
      </c>
      <c r="BB306" s="5">
        <f t="shared" si="491"/>
        <v>5.7029865734206355E-6</v>
      </c>
      <c r="BC306" s="5">
        <f t="shared" si="492"/>
        <v>7.3503600488444407E-7</v>
      </c>
      <c r="BD306" s="5">
        <f t="shared" si="493"/>
        <v>1.4977936507857544E-5</v>
      </c>
      <c r="BE306" s="5">
        <f t="shared" si="494"/>
        <v>1.8706290549351963E-5</v>
      </c>
      <c r="BF306" s="5">
        <f t="shared" si="495"/>
        <v>1.1681358975356885E-5</v>
      </c>
      <c r="BG306" s="5">
        <f t="shared" si="496"/>
        <v>4.863039598048583E-6</v>
      </c>
      <c r="BH306" s="5">
        <f t="shared" si="497"/>
        <v>1.5183905944984032E-6</v>
      </c>
      <c r="BI306" s="5">
        <f t="shared" si="498"/>
        <v>3.7927061065040163E-7</v>
      </c>
      <c r="BJ306" s="8">
        <f t="shared" si="499"/>
        <v>0.50940692618593364</v>
      </c>
      <c r="BK306" s="8">
        <f t="shared" si="500"/>
        <v>0.29893655758298876</v>
      </c>
      <c r="BL306" s="8">
        <f t="shared" si="501"/>
        <v>0.185128242541828</v>
      </c>
      <c r="BM306" s="8">
        <f t="shared" si="502"/>
        <v>0.29416197659254933</v>
      </c>
      <c r="BN306" s="8">
        <f t="shared" si="503"/>
        <v>0.7055143035115321</v>
      </c>
    </row>
    <row r="307" spans="1:66" x14ac:dyDescent="0.25">
      <c r="A307" t="s">
        <v>99</v>
      </c>
      <c r="B307" t="s">
        <v>118</v>
      </c>
      <c r="C307" t="s">
        <v>120</v>
      </c>
      <c r="D307" t="s">
        <v>493</v>
      </c>
      <c r="E307">
        <f>VLOOKUP(A307,home!$A$2:$E$405,3,FALSE)</f>
        <v>1.33603238866397</v>
      </c>
      <c r="F307">
        <f>VLOOKUP(B307,home!$B$2:$E$405,3,FALSE)</f>
        <v>0.89</v>
      </c>
      <c r="G307">
        <f>VLOOKUP(C307,away!$B$2:$E$405,4,FALSE)</f>
        <v>1.53</v>
      </c>
      <c r="H307">
        <f>VLOOKUP(A307,away!$A$2:$E$405,3,FALSE)</f>
        <v>1.24696356275304</v>
      </c>
      <c r="I307">
        <f>VLOOKUP(C307,away!$B$2:$E$405,3,FALSE)</f>
        <v>0.93</v>
      </c>
      <c r="J307">
        <f>VLOOKUP(B307,home!$B$2:$E$405,4,FALSE)</f>
        <v>1.53</v>
      </c>
      <c r="K307" s="3">
        <f t="shared" si="448"/>
        <v>1.8192753036437279</v>
      </c>
      <c r="L307" s="3">
        <f t="shared" si="449"/>
        <v>1.7743044534413008</v>
      </c>
      <c r="M307" s="5">
        <f t="shared" si="450"/>
        <v>2.7499711725186983E-2</v>
      </c>
      <c r="N307" s="5">
        <f t="shared" si="451"/>
        <v>5.002954639895453E-2</v>
      </c>
      <c r="O307" s="5">
        <f t="shared" si="452"/>
        <v>4.8792860982351222E-2</v>
      </c>
      <c r="P307" s="5">
        <f t="shared" si="453"/>
        <v>8.8767646979313206E-2</v>
      </c>
      <c r="Q307" s="5">
        <f t="shared" si="454"/>
        <v>4.5508759108058003E-2</v>
      </c>
      <c r="R307" s="5">
        <f t="shared" si="455"/>
        <v>4.3286695268564046E-2</v>
      </c>
      <c r="S307" s="5">
        <f t="shared" si="456"/>
        <v>7.1634343197741313E-2</v>
      </c>
      <c r="T307" s="5">
        <f t="shared" si="457"/>
        <v>8.074639395601467E-2</v>
      </c>
      <c r="U307" s="5">
        <f t="shared" si="458"/>
        <v>7.8750415678450356E-2</v>
      </c>
      <c r="V307" s="5">
        <f t="shared" si="459"/>
        <v>2.5692439381496946E-2</v>
      </c>
      <c r="W307" s="5">
        <f t="shared" si="460"/>
        <v>2.7597653848253832E-2</v>
      </c>
      <c r="X307" s="5">
        <f t="shared" si="461"/>
        <v>4.8966640127488227E-2</v>
      </c>
      <c r="Y307" s="5">
        <f t="shared" si="462"/>
        <v>4.3440863824129948E-2</v>
      </c>
      <c r="Z307" s="5">
        <f t="shared" si="463"/>
        <v>2.5601258729923214E-2</v>
      </c>
      <c r="AA307" s="5">
        <f t="shared" si="464"/>
        <v>4.6575737749542691E-2</v>
      </c>
      <c r="AB307" s="5">
        <f t="shared" si="465"/>
        <v>4.2367044718364971E-2</v>
      </c>
      <c r="AC307" s="5">
        <f t="shared" si="466"/>
        <v>5.1833665836332936E-3</v>
      </c>
      <c r="AD307" s="5">
        <f t="shared" si="467"/>
        <v>1.2551932521159119E-2</v>
      </c>
      <c r="AE307" s="5">
        <f t="shared" si="468"/>
        <v>2.227094977158732E-2</v>
      </c>
      <c r="AF307" s="5">
        <f t="shared" si="469"/>
        <v>1.975772268104746E-2</v>
      </c>
      <c r="AG307" s="5">
        <f t="shared" si="470"/>
        <v>1.1685405114280231E-2</v>
      </c>
      <c r="AH307" s="5">
        <f t="shared" si="471"/>
        <v>1.1356106844551439E-2</v>
      </c>
      <c r="AI307" s="5">
        <f t="shared" si="472"/>
        <v>2.0659884727831933E-2</v>
      </c>
      <c r="AJ307" s="5">
        <f t="shared" si="473"/>
        <v>1.8793009030735434E-2</v>
      </c>
      <c r="AK307" s="5">
        <f t="shared" si="474"/>
        <v>1.1396552403590178E-2</v>
      </c>
      <c r="AL307" s="5">
        <f t="shared" si="475"/>
        <v>6.6926556853890069E-4</v>
      </c>
      <c r="AM307" s="5">
        <f t="shared" si="476"/>
        <v>4.5670841697494661E-3</v>
      </c>
      <c r="AN307" s="5">
        <f t="shared" si="477"/>
        <v>8.1033977816277417E-3</v>
      </c>
      <c r="AO307" s="5">
        <f t="shared" si="478"/>
        <v>7.1889473859742337E-3</v>
      </c>
      <c r="AP307" s="5">
        <f t="shared" si="479"/>
        <v>4.2517937874964259E-3</v>
      </c>
      <c r="AQ307" s="5">
        <f t="shared" si="480"/>
        <v>1.8859941630672416E-3</v>
      </c>
      <c r="AR307" s="5">
        <f t="shared" si="481"/>
        <v>4.0298381896085693E-3</v>
      </c>
      <c r="AS307" s="5">
        <f t="shared" si="482"/>
        <v>7.331385096035219E-3</v>
      </c>
      <c r="AT307" s="5">
        <f t="shared" si="483"/>
        <v>6.6689039233592895E-3</v>
      </c>
      <c r="AU307" s="5">
        <f t="shared" si="484"/>
        <v>4.0441907367134398E-3</v>
      </c>
      <c r="AV307" s="5">
        <f t="shared" si="485"/>
        <v>1.8393740826318735E-3</v>
      </c>
      <c r="AW307" s="5">
        <f t="shared" si="486"/>
        <v>6.0009851009393306E-5</v>
      </c>
      <c r="AX307" s="5">
        <f t="shared" si="487"/>
        <v>1.384797239947905E-3</v>
      </c>
      <c r="AY307" s="5">
        <f t="shared" si="488"/>
        <v>2.4570519099527894E-3</v>
      </c>
      <c r="AZ307" s="5">
        <f t="shared" si="489"/>
        <v>2.1797790730828446E-3</v>
      </c>
      <c r="BA307" s="5">
        <f t="shared" si="490"/>
        <v>1.2891972389630138E-3</v>
      </c>
      <c r="BB307" s="5">
        <f t="shared" si="491"/>
        <v>5.7185710061407626E-4</v>
      </c>
      <c r="BC307" s="5">
        <f t="shared" si="492"/>
        <v>2.0292972007031698E-4</v>
      </c>
      <c r="BD307" s="5">
        <f t="shared" si="493"/>
        <v>1.1916933077450518E-3</v>
      </c>
      <c r="BE307" s="5">
        <f t="shared" si="494"/>
        <v>2.1680182042980774E-3</v>
      </c>
      <c r="BF307" s="5">
        <f t="shared" si="495"/>
        <v>1.972110988464758E-3</v>
      </c>
      <c r="BG307" s="5">
        <f t="shared" si="496"/>
        <v>1.1959376057861183E-3</v>
      </c>
      <c r="BH307" s="5">
        <f t="shared" si="497"/>
        <v>5.4393493772637326E-4</v>
      </c>
      <c r="BI307" s="5">
        <f t="shared" si="498"/>
        <v>1.979134797989159E-4</v>
      </c>
      <c r="BJ307" s="8">
        <f t="shared" si="499"/>
        <v>0.39663869692151937</v>
      </c>
      <c r="BK307" s="8">
        <f t="shared" si="500"/>
        <v>0.22190382534586348</v>
      </c>
      <c r="BL307" s="8">
        <f t="shared" si="501"/>
        <v>0.35316160795614987</v>
      </c>
      <c r="BM307" s="8">
        <f t="shared" si="502"/>
        <v>0.69102312643208463</v>
      </c>
      <c r="BN307" s="8">
        <f t="shared" si="503"/>
        <v>0.303885220462428</v>
      </c>
    </row>
    <row r="308" spans="1:66" x14ac:dyDescent="0.25">
      <c r="A308" t="s">
        <v>122</v>
      </c>
      <c r="B308" t="s">
        <v>138</v>
      </c>
      <c r="C308" t="s">
        <v>124</v>
      </c>
      <c r="D308" t="s">
        <v>493</v>
      </c>
      <c r="E308">
        <f>VLOOKUP(A308,home!$A$2:$E$405,3,FALSE)</f>
        <v>1.26653306613226</v>
      </c>
      <c r="F308">
        <f>VLOOKUP(B308,home!$B$2:$E$405,3,FALSE)</f>
        <v>1.35</v>
      </c>
      <c r="G308">
        <f>VLOOKUP(C308,away!$B$2:$E$405,4,FALSE)</f>
        <v>1.1399999999999999</v>
      </c>
      <c r="H308">
        <f>VLOOKUP(A308,away!$A$2:$E$405,3,FALSE)</f>
        <v>1.09018036072144</v>
      </c>
      <c r="I308">
        <f>VLOOKUP(C308,away!$B$2:$E$405,3,FALSE)</f>
        <v>0.75</v>
      </c>
      <c r="J308">
        <f>VLOOKUP(B308,home!$B$2:$E$405,4,FALSE)</f>
        <v>1.1399999999999999</v>
      </c>
      <c r="K308" s="3">
        <f t="shared" si="448"/>
        <v>1.9491943887775482</v>
      </c>
      <c r="L308" s="3">
        <f t="shared" si="449"/>
        <v>0.93210420841683106</v>
      </c>
      <c r="M308" s="5">
        <f t="shared" si="450"/>
        <v>5.6061913699688423E-2</v>
      </c>
      <c r="N308" s="5">
        <f t="shared" si="451"/>
        <v>0.10927556760756384</v>
      </c>
      <c r="O308" s="5">
        <f t="shared" si="452"/>
        <v>5.2255545691380773E-2</v>
      </c>
      <c r="P308" s="5">
        <f t="shared" si="453"/>
        <v>0.10185621644414819</v>
      </c>
      <c r="Q308" s="5">
        <f t="shared" si="454"/>
        <v>0.10649966160557255</v>
      </c>
      <c r="R308" s="5">
        <f t="shared" si="455"/>
        <v>2.4353807026027005E-2</v>
      </c>
      <c r="S308" s="5">
        <f t="shared" si="456"/>
        <v>4.6264425095672509E-2</v>
      </c>
      <c r="T308" s="5">
        <f t="shared" si="457"/>
        <v>9.9268782777522574E-2</v>
      </c>
      <c r="U308" s="5">
        <f t="shared" si="458"/>
        <v>4.7470304000503075E-2</v>
      </c>
      <c r="V308" s="5">
        <f t="shared" si="459"/>
        <v>9.3395140900266824E-3</v>
      </c>
      <c r="W308" s="5">
        <f t="shared" si="460"/>
        <v>6.9196180936096544E-2</v>
      </c>
      <c r="X308" s="5">
        <f t="shared" si="461"/>
        <v>6.4498051456908082E-2</v>
      </c>
      <c r="Y308" s="5">
        <f t="shared" si="462"/>
        <v>3.005945259883467E-2</v>
      </c>
      <c r="Z308" s="5">
        <f t="shared" si="463"/>
        <v>7.5667620066437215E-3</v>
      </c>
      <c r="AA308" s="5">
        <f t="shared" si="464"/>
        <v>1.4749090044565084E-2</v>
      </c>
      <c r="AB308" s="5">
        <f t="shared" si="465"/>
        <v>1.4374421777220535E-2</v>
      </c>
      <c r="AC308" s="5">
        <f t="shared" si="466"/>
        <v>1.0605323492576132E-3</v>
      </c>
      <c r="AD308" s="5">
        <f t="shared" si="467"/>
        <v>3.3719201901368859E-2</v>
      </c>
      <c r="AE308" s="5">
        <f t="shared" si="468"/>
        <v>3.1429809996722728E-2</v>
      </c>
      <c r="AF308" s="5">
        <f t="shared" si="469"/>
        <v>1.4647929083843318E-2</v>
      </c>
      <c r="AG308" s="5">
        <f t="shared" si="470"/>
        <v>4.5511321145472183E-3</v>
      </c>
      <c r="AH308" s="5">
        <f t="shared" si="471"/>
        <v>1.7632526776202994E-3</v>
      </c>
      <c r="AI308" s="5">
        <f t="shared" si="472"/>
        <v>3.4369222252144749E-3</v>
      </c>
      <c r="AJ308" s="5">
        <f t="shared" si="473"/>
        <v>3.3496147580264505E-3</v>
      </c>
      <c r="AK308" s="5">
        <f t="shared" si="474"/>
        <v>2.1763500969705402E-3</v>
      </c>
      <c r="AL308" s="5">
        <f t="shared" si="475"/>
        <v>7.7073225213576519E-5</v>
      </c>
      <c r="AM308" s="5">
        <f t="shared" si="476"/>
        <v>1.3145055828041078E-2</v>
      </c>
      <c r="AN308" s="5">
        <f t="shared" si="477"/>
        <v>1.225256185719128E-2</v>
      </c>
      <c r="AO308" s="5">
        <f t="shared" si="478"/>
        <v>5.7103322354877667E-3</v>
      </c>
      <c r="AP308" s="5">
        <f t="shared" si="479"/>
        <v>1.7742082360521464E-3</v>
      </c>
      <c r="AQ308" s="5">
        <f t="shared" si="480"/>
        <v>4.1343674085800194E-4</v>
      </c>
      <c r="AR308" s="5">
        <f t="shared" si="481"/>
        <v>3.2870704826242549E-4</v>
      </c>
      <c r="AS308" s="5">
        <f t="shared" si="482"/>
        <v>6.4071393402475056E-4</v>
      </c>
      <c r="AT308" s="5">
        <f t="shared" si="483"/>
        <v>6.2443800250631617E-4</v>
      </c>
      <c r="AU308" s="5">
        <f t="shared" si="484"/>
        <v>4.0571701687492392E-4</v>
      </c>
      <c r="AV308" s="5">
        <f t="shared" si="485"/>
        <v>1.9770533318104203E-4</v>
      </c>
      <c r="AW308" s="5">
        <f t="shared" si="486"/>
        <v>3.8897407206370312E-6</v>
      </c>
      <c r="AX308" s="5">
        <f t="shared" si="487"/>
        <v>4.2703781766975412E-3</v>
      </c>
      <c r="AY308" s="5">
        <f t="shared" si="488"/>
        <v>3.9804374700311718E-3</v>
      </c>
      <c r="AZ308" s="5">
        <f t="shared" si="489"/>
        <v>1.8550912585780491E-3</v>
      </c>
      <c r="BA308" s="5">
        <f t="shared" si="490"/>
        <v>5.7637945637262515E-4</v>
      </c>
      <c r="BB308" s="5">
        <f t="shared" si="491"/>
        <v>1.3431142923248229E-4</v>
      </c>
      <c r="BC308" s="5">
        <f t="shared" si="492"/>
        <v>2.5038449685215236E-5</v>
      </c>
      <c r="BD308" s="5">
        <f t="shared" si="493"/>
        <v>5.1064870503613506E-5</v>
      </c>
      <c r="BE308" s="5">
        <f t="shared" si="494"/>
        <v>9.9535359049295587E-5</v>
      </c>
      <c r="BF308" s="5">
        <f t="shared" si="495"/>
        <v>9.7006881671922793E-5</v>
      </c>
      <c r="BG308" s="5">
        <f t="shared" si="496"/>
        <v>6.3028423142573139E-5</v>
      </c>
      <c r="BH308" s="5">
        <f t="shared" si="497"/>
        <v>3.0713662180750156E-5</v>
      </c>
      <c r="BI308" s="5">
        <f t="shared" si="498"/>
        <v>1.1973379596305474E-5</v>
      </c>
      <c r="BJ308" s="8">
        <f t="shared" si="499"/>
        <v>0.6072830012172078</v>
      </c>
      <c r="BK308" s="8">
        <f t="shared" si="500"/>
        <v>0.21864011237403819</v>
      </c>
      <c r="BL308" s="8">
        <f t="shared" si="501"/>
        <v>0.1664799122085221</v>
      </c>
      <c r="BM308" s="8">
        <f t="shared" si="502"/>
        <v>0.54569052800272067</v>
      </c>
      <c r="BN308" s="8">
        <f t="shared" si="503"/>
        <v>0.45030271207438083</v>
      </c>
    </row>
    <row r="309" spans="1:66" x14ac:dyDescent="0.25">
      <c r="A309" t="s">
        <v>122</v>
      </c>
      <c r="B309" t="s">
        <v>123</v>
      </c>
      <c r="C309" t="s">
        <v>136</v>
      </c>
      <c r="D309" t="s">
        <v>493</v>
      </c>
      <c r="E309">
        <f>VLOOKUP(A309,home!$A$2:$E$405,3,FALSE)</f>
        <v>1.26653306613226</v>
      </c>
      <c r="F309">
        <f>VLOOKUP(B309,home!$B$2:$E$405,3,FALSE)</f>
        <v>1.17</v>
      </c>
      <c r="G309">
        <f>VLOOKUP(C309,away!$B$2:$E$405,4,FALSE)</f>
        <v>1.0900000000000001</v>
      </c>
      <c r="H309">
        <f>VLOOKUP(A309,away!$A$2:$E$405,3,FALSE)</f>
        <v>1.09018036072144</v>
      </c>
      <c r="I309">
        <f>VLOOKUP(C309,away!$B$2:$E$405,3,FALSE)</f>
        <v>1.17</v>
      </c>
      <c r="J309">
        <f>VLOOKUP(B309,home!$B$2:$E$405,4,FALSE)</f>
        <v>1.22</v>
      </c>
      <c r="K309" s="3">
        <f t="shared" si="448"/>
        <v>1.6152096192384711</v>
      </c>
      <c r="L309" s="3">
        <f t="shared" si="449"/>
        <v>1.5561234468937832</v>
      </c>
      <c r="M309" s="5">
        <f t="shared" si="450"/>
        <v>4.1947641634637559E-2</v>
      </c>
      <c r="N309" s="5">
        <f t="shared" si="451"/>
        <v>6.7754234272634759E-2</v>
      </c>
      <c r="O309" s="5">
        <f t="shared" si="452"/>
        <v>6.5275708689557357E-2</v>
      </c>
      <c r="P309" s="5">
        <f t="shared" si="453"/>
        <v>0.10543395257798129</v>
      </c>
      <c r="Q309" s="5">
        <f t="shared" si="454"/>
        <v>5.4718645470648287E-2</v>
      </c>
      <c r="R309" s="5">
        <f t="shared" si="455"/>
        <v>5.0788530402214246E-2</v>
      </c>
      <c r="S309" s="5">
        <f t="shared" si="456"/>
        <v>6.6251152168688918E-2</v>
      </c>
      <c r="T309" s="5">
        <f t="shared" si="457"/>
        <v>8.5148967199144096E-2</v>
      </c>
      <c r="U309" s="5">
        <f t="shared" si="458"/>
        <v>8.2034122852641972E-2</v>
      </c>
      <c r="V309" s="5">
        <f t="shared" si="459"/>
        <v>1.8502221032883272E-2</v>
      </c>
      <c r="W309" s="5">
        <f t="shared" si="460"/>
        <v>2.9460694171963567E-2</v>
      </c>
      <c r="X309" s="5">
        <f t="shared" si="461"/>
        <v>4.5844476962759534E-2</v>
      </c>
      <c r="Y309" s="5">
        <f t="shared" si="462"/>
        <v>3.566983275616601E-2</v>
      </c>
      <c r="Z309" s="5">
        <f t="shared" si="463"/>
        <v>2.634440766405444E-2</v>
      </c>
      <c r="AA309" s="5">
        <f t="shared" si="464"/>
        <v>4.2551740672120426E-2</v>
      </c>
      <c r="AB309" s="5">
        <f t="shared" si="465"/>
        <v>3.4364990424474905E-2</v>
      </c>
      <c r="AC309" s="5">
        <f t="shared" si="466"/>
        <v>2.9065434595218309E-3</v>
      </c>
      <c r="AD309" s="5">
        <f t="shared" si="467"/>
        <v>1.1896299153999574E-2</v>
      </c>
      <c r="AE309" s="5">
        <f t="shared" si="468"/>
        <v>1.8512110044801414E-2</v>
      </c>
      <c r="AF309" s="5">
        <f t="shared" si="469"/>
        <v>1.4403564246096704E-2</v>
      </c>
      <c r="AG309" s="5">
        <f t="shared" si="470"/>
        <v>7.4712413473973522E-3</v>
      </c>
      <c r="AH309" s="5">
        <f t="shared" si="471"/>
        <v>1.024878761514085E-2</v>
      </c>
      <c r="AI309" s="5">
        <f t="shared" si="472"/>
        <v>1.655394034150761E-2</v>
      </c>
      <c r="AJ309" s="5">
        <f t="shared" si="473"/>
        <v>1.3369041837951439E-2</v>
      </c>
      <c r="AK309" s="5">
        <f t="shared" si="474"/>
        <v>7.1979349922202448E-3</v>
      </c>
      <c r="AL309" s="5">
        <f t="shared" si="475"/>
        <v>2.9221987538295555E-4</v>
      </c>
      <c r="AM309" s="5">
        <f t="shared" si="476"/>
        <v>3.8430033653757208E-3</v>
      </c>
      <c r="AN309" s="5">
        <f t="shared" si="477"/>
        <v>5.980187643352875E-3</v>
      </c>
      <c r="AO309" s="5">
        <f t="shared" si="478"/>
        <v>4.6529551043229438E-3</v>
      </c>
      <c r="AP309" s="5">
        <f t="shared" si="479"/>
        <v>2.4135241783936803E-3</v>
      </c>
      <c r="AQ309" s="5">
        <f t="shared" si="480"/>
        <v>9.3893539091086521E-4</v>
      </c>
      <c r="AR309" s="5">
        <f t="shared" si="481"/>
        <v>3.1896757420310602E-3</v>
      </c>
      <c r="AS309" s="5">
        <f t="shared" si="482"/>
        <v>5.151994940780176E-3</v>
      </c>
      <c r="AT309" s="5">
        <f t="shared" si="483"/>
        <v>4.1607758933080398E-3</v>
      </c>
      <c r="AU309" s="5">
        <f t="shared" si="484"/>
        <v>2.2401750821222292E-3</v>
      </c>
      <c r="AV309" s="5">
        <f t="shared" si="485"/>
        <v>9.0458808535553872E-4</v>
      </c>
      <c r="AW309" s="5">
        <f t="shared" si="486"/>
        <v>2.0402349799028575E-5</v>
      </c>
      <c r="AX309" s="5">
        <f t="shared" si="487"/>
        <v>1.0345426670867806E-3</v>
      </c>
      <c r="AY309" s="5">
        <f t="shared" si="488"/>
        <v>1.6098761010657687E-3</v>
      </c>
      <c r="AZ309" s="5">
        <f t="shared" si="489"/>
        <v>1.2525829737311945E-3</v>
      </c>
      <c r="BA309" s="5">
        <f t="shared" si="490"/>
        <v>6.4972457820101697E-4</v>
      </c>
      <c r="BB309" s="5">
        <f t="shared" si="491"/>
        <v>2.5276291254044405E-4</v>
      </c>
      <c r="BC309" s="5">
        <f t="shared" si="492"/>
        <v>7.8666058941869555E-5</v>
      </c>
      <c r="BD309" s="5">
        <f t="shared" si="493"/>
        <v>8.2725486836047568E-4</v>
      </c>
      <c r="BE309" s="5">
        <f t="shared" si="494"/>
        <v>1.3361900209376953E-3</v>
      </c>
      <c r="BF309" s="5">
        <f t="shared" si="495"/>
        <v>1.07911348747451E-3</v>
      </c>
      <c r="BG309" s="5">
        <f t="shared" si="496"/>
        <v>5.8099816173960055E-4</v>
      </c>
      <c r="BH309" s="5">
        <f t="shared" si="497"/>
        <v>2.3460845490041787E-4</v>
      </c>
      <c r="BI309" s="5">
        <f t="shared" si="498"/>
        <v>7.5788366621966008E-5</v>
      </c>
      <c r="BJ309" s="8">
        <f t="shared" si="499"/>
        <v>0.39358682659953459</v>
      </c>
      <c r="BK309" s="8">
        <f t="shared" si="500"/>
        <v>0.23694360685016155</v>
      </c>
      <c r="BL309" s="8">
        <f t="shared" si="501"/>
        <v>0.34216596093146084</v>
      </c>
      <c r="BM309" s="8">
        <f t="shared" si="502"/>
        <v>0.61153261524627089</v>
      </c>
      <c r="BN309" s="8">
        <f t="shared" si="503"/>
        <v>0.3859187130476735</v>
      </c>
    </row>
    <row r="310" spans="1:66" x14ac:dyDescent="0.25">
      <c r="A310" t="s">
        <v>122</v>
      </c>
      <c r="B310" t="s">
        <v>127</v>
      </c>
      <c r="C310" t="s">
        <v>128</v>
      </c>
      <c r="D310" t="s">
        <v>493</v>
      </c>
      <c r="E310">
        <f>VLOOKUP(A310,home!$A$2:$E$405,3,FALSE)</f>
        <v>1.26653306613226</v>
      </c>
      <c r="F310">
        <f>VLOOKUP(B310,home!$B$2:$E$405,3,FALSE)</f>
        <v>0.87</v>
      </c>
      <c r="G310">
        <f>VLOOKUP(C310,away!$B$2:$E$405,4,FALSE)</f>
        <v>1.1299999999999999</v>
      </c>
      <c r="H310">
        <f>VLOOKUP(A310,away!$A$2:$E$405,3,FALSE)</f>
        <v>1.09018036072144</v>
      </c>
      <c r="I310">
        <f>VLOOKUP(C310,away!$B$2:$E$405,3,FALSE)</f>
        <v>0.86</v>
      </c>
      <c r="J310">
        <f>VLOOKUP(B310,home!$B$2:$E$405,4,FALSE)</f>
        <v>0.78</v>
      </c>
      <c r="K310" s="3">
        <f t="shared" si="448"/>
        <v>1.2451286573146245</v>
      </c>
      <c r="L310" s="3">
        <f t="shared" si="449"/>
        <v>0.73129298597194192</v>
      </c>
      <c r="M310" s="5">
        <f t="shared" si="450"/>
        <v>0.13856418331168172</v>
      </c>
      <c r="N310" s="5">
        <f t="shared" si="451"/>
        <v>0.17253023551877175</v>
      </c>
      <c r="O310" s="5">
        <f t="shared" si="452"/>
        <v>0.10133101536276325</v>
      </c>
      <c r="P310" s="5">
        <f t="shared" si="453"/>
        <v>0.12617015110296498</v>
      </c>
      <c r="Q310" s="5">
        <f t="shared" si="454"/>
        <v>0.10741117024883214</v>
      </c>
      <c r="R310" s="5">
        <f t="shared" si="455"/>
        <v>3.7051330398101927E-2</v>
      </c>
      <c r="S310" s="5">
        <f t="shared" si="456"/>
        <v>2.8721179328025835E-2</v>
      </c>
      <c r="T310" s="5">
        <f t="shared" si="457"/>
        <v>7.8549035418009061E-2</v>
      </c>
      <c r="U310" s="5">
        <f t="shared" si="458"/>
        <v>4.6133673270309178E-2</v>
      </c>
      <c r="V310" s="5">
        <f t="shared" si="459"/>
        <v>2.9057978356348637E-3</v>
      </c>
      <c r="W310" s="5">
        <f t="shared" si="460"/>
        <v>4.4580242064173638E-2</v>
      </c>
      <c r="X310" s="5">
        <f t="shared" si="461"/>
        <v>3.2601218334461508E-2</v>
      </c>
      <c r="Y310" s="5">
        <f t="shared" si="462"/>
        <v>1.1920521151065787E-2</v>
      </c>
      <c r="Z310" s="5">
        <f t="shared" si="463"/>
        <v>9.031792680353647E-3</v>
      </c>
      <c r="AA310" s="5">
        <f t="shared" si="464"/>
        <v>1.1245743893232791E-2</v>
      </c>
      <c r="AB310" s="5">
        <f t="shared" si="465"/>
        <v>7.0011989971425432E-3</v>
      </c>
      <c r="AC310" s="5">
        <f t="shared" si="466"/>
        <v>1.6536783858677845E-4</v>
      </c>
      <c r="AD310" s="5">
        <f t="shared" si="467"/>
        <v>1.387703423603137E-2</v>
      </c>
      <c r="AE310" s="5">
        <f t="shared" si="468"/>
        <v>1.0148177802902248E-2</v>
      </c>
      <c r="AF310" s="5">
        <f t="shared" si="469"/>
        <v>3.7106456238292823E-3</v>
      </c>
      <c r="AG310" s="5">
        <f t="shared" si="470"/>
        <v>9.045230393779452E-4</v>
      </c>
      <c r="AH310" s="5">
        <f t="shared" si="471"/>
        <v>1.6512216594738367E-3</v>
      </c>
      <c r="AI310" s="5">
        <f t="shared" si="472"/>
        <v>2.055983407789484E-3</v>
      </c>
      <c r="AJ310" s="5">
        <f t="shared" si="473"/>
        <v>1.2799819300010336E-3</v>
      </c>
      <c r="AK310" s="5">
        <f t="shared" si="474"/>
        <v>5.3124739396305629E-4</v>
      </c>
      <c r="AL310" s="5">
        <f t="shared" si="475"/>
        <v>6.0230529083068028E-6</v>
      </c>
      <c r="AM310" s="5">
        <f t="shared" si="476"/>
        <v>3.455738601163758E-3</v>
      </c>
      <c r="AN310" s="5">
        <f t="shared" si="477"/>
        <v>2.5271574003835466E-3</v>
      </c>
      <c r="AO310" s="5">
        <f t="shared" si="478"/>
        <v>9.2404624067378698E-4</v>
      </c>
      <c r="AP310" s="5">
        <f t="shared" si="479"/>
        <v>2.2524951150616049E-4</v>
      </c>
      <c r="AQ310" s="5">
        <f t="shared" si="480"/>
        <v>4.1180846964515343E-5</v>
      </c>
      <c r="AR310" s="5">
        <f t="shared" si="481"/>
        <v>2.4150536357163351E-4</v>
      </c>
      <c r="AS310" s="5">
        <f t="shared" si="482"/>
        <v>3.0070524907822822E-4</v>
      </c>
      <c r="AT310" s="5">
        <f t="shared" si="483"/>
        <v>1.8720836151611708E-4</v>
      </c>
      <c r="AU310" s="5">
        <f t="shared" si="484"/>
        <v>7.7699498604211225E-5</v>
      </c>
      <c r="AV310" s="5">
        <f t="shared" si="485"/>
        <v>2.4186468092770276E-5</v>
      </c>
      <c r="AW310" s="5">
        <f t="shared" si="486"/>
        <v>1.5234205657942921E-7</v>
      </c>
      <c r="AX310" s="5">
        <f t="shared" si="487"/>
        <v>7.1713986074955854E-4</v>
      </c>
      <c r="AY310" s="5">
        <f t="shared" si="488"/>
        <v>5.2443935012704728E-4</v>
      </c>
      <c r="AZ310" s="5">
        <f t="shared" si="489"/>
        <v>1.9175940915779657E-4</v>
      </c>
      <c r="BA310" s="5">
        <f t="shared" si="490"/>
        <v>4.6744103637073477E-5</v>
      </c>
      <c r="BB310" s="5">
        <f t="shared" si="491"/>
        <v>8.5459087813343402E-6</v>
      </c>
      <c r="BC310" s="5">
        <f t="shared" si="492"/>
        <v>1.2499126301091664E-6</v>
      </c>
      <c r="BD310" s="5">
        <f t="shared" si="493"/>
        <v>2.9435196409089871E-5</v>
      </c>
      <c r="BE310" s="5">
        <f t="shared" si="494"/>
        <v>3.6650606582642327E-5</v>
      </c>
      <c r="BF310" s="5">
        <f t="shared" si="495"/>
        <v>2.2817360282005996E-5</v>
      </c>
      <c r="BG310" s="5">
        <f t="shared" si="496"/>
        <v>9.4701830571327227E-6</v>
      </c>
      <c r="BH310" s="5">
        <f t="shared" si="497"/>
        <v>2.9478990786128444E-6</v>
      </c>
      <c r="BI310" s="5">
        <f t="shared" si="498"/>
        <v>7.3410272433044483E-7</v>
      </c>
      <c r="BJ310" s="8">
        <f t="shared" si="499"/>
        <v>0.48489605458322943</v>
      </c>
      <c r="BK310" s="8">
        <f t="shared" si="500"/>
        <v>0.29705714181992948</v>
      </c>
      <c r="BL310" s="8">
        <f t="shared" si="501"/>
        <v>0.20921475660177385</v>
      </c>
      <c r="BM310" s="8">
        <f t="shared" si="502"/>
        <v>0.31661737273410018</v>
      </c>
      <c r="BN310" s="8">
        <f t="shared" si="503"/>
        <v>0.68305808594311579</v>
      </c>
    </row>
    <row r="311" spans="1:66" x14ac:dyDescent="0.25">
      <c r="A311" t="s">
        <v>122</v>
      </c>
      <c r="B311" t="s">
        <v>135</v>
      </c>
      <c r="C311" t="s">
        <v>137</v>
      </c>
      <c r="D311" t="s">
        <v>493</v>
      </c>
      <c r="E311">
        <f>VLOOKUP(A311,home!$A$2:$E$405,3,FALSE)</f>
        <v>1.26653306613226</v>
      </c>
      <c r="F311">
        <f>VLOOKUP(B311,home!$B$2:$E$405,3,FALSE)</f>
        <v>0.71</v>
      </c>
      <c r="G311">
        <f>VLOOKUP(C311,away!$B$2:$E$405,4,FALSE)</f>
        <v>0.94</v>
      </c>
      <c r="H311">
        <f>VLOOKUP(A311,away!$A$2:$E$405,3,FALSE)</f>
        <v>1.09018036072144</v>
      </c>
      <c r="I311">
        <f>VLOOKUP(C311,away!$B$2:$E$405,3,FALSE)</f>
        <v>0.75</v>
      </c>
      <c r="J311">
        <f>VLOOKUP(B311,home!$B$2:$E$405,4,FALSE)</f>
        <v>0.96</v>
      </c>
      <c r="K311" s="3">
        <f t="shared" si="448"/>
        <v>0.84528416833667031</v>
      </c>
      <c r="L311" s="3">
        <f t="shared" si="449"/>
        <v>0.78492985971943674</v>
      </c>
      <c r="M311" s="5">
        <f t="shared" si="450"/>
        <v>0.19588764418827678</v>
      </c>
      <c r="N311" s="5">
        <f t="shared" si="451"/>
        <v>0.16558072440511712</v>
      </c>
      <c r="O311" s="5">
        <f t="shared" si="452"/>
        <v>0.15375806107347503</v>
      </c>
      <c r="P311" s="5">
        <f t="shared" si="453"/>
        <v>0.12996925477955129</v>
      </c>
      <c r="Q311" s="5">
        <f t="shared" si="454"/>
        <v>6.9981382460681404E-2</v>
      </c>
      <c r="R311" s="5">
        <f t="shared" si="455"/>
        <v>6.034464665456768E-2</v>
      </c>
      <c r="S311" s="5">
        <f t="shared" si="456"/>
        <v>2.1558285692225971E-2</v>
      </c>
      <c r="T311" s="5">
        <f t="shared" si="457"/>
        <v>5.4930476717834908E-2</v>
      </c>
      <c r="U311" s="5">
        <f t="shared" si="458"/>
        <v>5.1008374460976467E-2</v>
      </c>
      <c r="V311" s="5">
        <f t="shared" si="459"/>
        <v>1.5892978613405904E-3</v>
      </c>
      <c r="W311" s="5">
        <f t="shared" si="460"/>
        <v>1.9718051557442516E-2</v>
      </c>
      <c r="X311" s="5">
        <f t="shared" si="461"/>
        <v>1.5477287442923976E-2</v>
      </c>
      <c r="Y311" s="5">
        <f t="shared" si="462"/>
        <v>6.0742925307058588E-3</v>
      </c>
      <c r="Z311" s="5">
        <f t="shared" si="463"/>
        <v>1.578877167779626E-2</v>
      </c>
      <c r="AA311" s="5">
        <f t="shared" si="464"/>
        <v>1.3345998736723583E-2</v>
      </c>
      <c r="AB311" s="5">
        <f t="shared" si="465"/>
        <v>5.6405807213968226E-3</v>
      </c>
      <c r="AC311" s="5">
        <f t="shared" si="466"/>
        <v>6.5905081557440123E-5</v>
      </c>
      <c r="AD311" s="5">
        <f t="shared" si="467"/>
        <v>4.1668392029880954E-3</v>
      </c>
      <c r="AE311" s="5">
        <f t="shared" si="468"/>
        <v>3.2706765110748952E-3</v>
      </c>
      <c r="AF311" s="5">
        <f t="shared" si="469"/>
        <v>1.2836258275128372E-3</v>
      </c>
      <c r="AG311" s="5">
        <f t="shared" si="470"/>
        <v>3.3585208024063232E-4</v>
      </c>
      <c r="AH311" s="5">
        <f t="shared" si="471"/>
        <v>3.0982695845487079E-3</v>
      </c>
      <c r="AI311" s="5">
        <f t="shared" si="472"/>
        <v>2.6189182290580551E-3</v>
      </c>
      <c r="AJ311" s="5">
        <f t="shared" si="473"/>
        <v>1.1068650585955417E-3</v>
      </c>
      <c r="AK311" s="5">
        <f t="shared" si="474"/>
        <v>3.1187183683861758E-4</v>
      </c>
      <c r="AL311" s="5">
        <f t="shared" si="475"/>
        <v>1.7490912960233911E-6</v>
      </c>
      <c r="AM311" s="5">
        <f t="shared" si="476"/>
        <v>7.0443264205808536E-4</v>
      </c>
      <c r="AN311" s="5">
        <f t="shared" si="477"/>
        <v>5.5293021491244513E-4</v>
      </c>
      <c r="AO311" s="5">
        <f t="shared" si="478"/>
        <v>2.1700571801293178E-4</v>
      </c>
      <c r="AP311" s="5">
        <f t="shared" si="479"/>
        <v>5.6778089266068723E-5</v>
      </c>
      <c r="AQ311" s="5">
        <f t="shared" si="480"/>
        <v>1.1141704410688244E-5</v>
      </c>
      <c r="AR311" s="5">
        <f t="shared" si="481"/>
        <v>4.8638486207456318E-4</v>
      </c>
      <c r="AS311" s="5">
        <f t="shared" si="482"/>
        <v>4.1113342363024313E-4</v>
      </c>
      <c r="AT311" s="5">
        <f t="shared" si="483"/>
        <v>1.73762287034349E-4</v>
      </c>
      <c r="AU311" s="5">
        <f t="shared" si="484"/>
        <v>4.8959503428035848E-5</v>
      </c>
      <c r="AV311" s="5">
        <f t="shared" si="485"/>
        <v>1.0346173284335906E-5</v>
      </c>
      <c r="AW311" s="5">
        <f t="shared" si="486"/>
        <v>3.2236179348224277E-8</v>
      </c>
      <c r="AX311" s="5">
        <f t="shared" si="487"/>
        <v>9.9240959998545331E-5</v>
      </c>
      <c r="AY311" s="5">
        <f t="shared" si="488"/>
        <v>7.7897192810080418E-5</v>
      </c>
      <c r="AZ311" s="5">
        <f t="shared" si="489"/>
        <v>3.0571916312477171E-5</v>
      </c>
      <c r="BA311" s="5">
        <f t="shared" si="490"/>
        <v>7.9989366608356871E-6</v>
      </c>
      <c r="BB311" s="5">
        <f t="shared" si="491"/>
        <v>1.5696510577736037E-6</v>
      </c>
      <c r="BC311" s="5">
        <f t="shared" si="492"/>
        <v>2.4641319691734012E-7</v>
      </c>
      <c r="BD311" s="5">
        <f t="shared" si="493"/>
        <v>6.3629666926307376E-5</v>
      </c>
      <c r="BE311" s="5">
        <f t="shared" si="494"/>
        <v>5.3785150089343061E-5</v>
      </c>
      <c r="BF311" s="5">
        <f t="shared" si="495"/>
        <v>2.2731867931066667E-5</v>
      </c>
      <c r="BG311" s="5">
        <f t="shared" si="496"/>
        <v>6.4049626929502408E-6</v>
      </c>
      <c r="BH311" s="5">
        <f t="shared" si="497"/>
        <v>1.3535033907844608E-6</v>
      </c>
      <c r="BI311" s="5">
        <f t="shared" si="498"/>
        <v>2.2881899760402128E-7</v>
      </c>
      <c r="BJ311" s="8">
        <f t="shared" si="499"/>
        <v>0.34257902217521902</v>
      </c>
      <c r="BK311" s="8">
        <f t="shared" si="500"/>
        <v>0.34915003388705823</v>
      </c>
      <c r="BL311" s="8">
        <f t="shared" si="501"/>
        <v>0.29251230657566019</v>
      </c>
      <c r="BM311" s="8">
        <f t="shared" si="502"/>
        <v>0.22443055579743354</v>
      </c>
      <c r="BN311" s="8">
        <f t="shared" si="503"/>
        <v>0.77552171356166921</v>
      </c>
    </row>
    <row r="312" spans="1:66" x14ac:dyDescent="0.25">
      <c r="A312" t="s">
        <v>122</v>
      </c>
      <c r="B312" t="s">
        <v>139</v>
      </c>
      <c r="C312" t="s">
        <v>362</v>
      </c>
      <c r="D312" t="s">
        <v>493</v>
      </c>
      <c r="E312">
        <f>VLOOKUP(A312,home!$A$2:$E$405,3,FALSE)</f>
        <v>1.26653306613226</v>
      </c>
      <c r="F312">
        <f>VLOOKUP(B312,home!$B$2:$E$405,3,FALSE)</f>
        <v>0.79</v>
      </c>
      <c r="G312">
        <f>VLOOKUP(C312,away!$B$2:$E$405,4,FALSE)</f>
        <v>0.87</v>
      </c>
      <c r="H312">
        <f>VLOOKUP(A312,away!$A$2:$E$405,3,FALSE)</f>
        <v>1.09018036072144</v>
      </c>
      <c r="I312">
        <f>VLOOKUP(C312,away!$B$2:$E$405,3,FALSE)</f>
        <v>0.71</v>
      </c>
      <c r="J312">
        <f>VLOOKUP(B312,home!$B$2:$E$405,4,FALSE)</f>
        <v>0.78</v>
      </c>
      <c r="K312" s="3">
        <f t="shared" si="448"/>
        <v>0.87048817635270237</v>
      </c>
      <c r="L312" s="3">
        <f t="shared" si="449"/>
        <v>0.60374188376753346</v>
      </c>
      <c r="M312" s="5">
        <f t="shared" si="450"/>
        <v>0.22895494073908632</v>
      </c>
      <c r="N312" s="5">
        <f t="shared" si="451"/>
        <v>0.19930256883090827</v>
      </c>
      <c r="O312" s="5">
        <f t="shared" si="452"/>
        <v>0.13822968721969994</v>
      </c>
      <c r="P312" s="5">
        <f t="shared" si="453"/>
        <v>0.12032730834568106</v>
      </c>
      <c r="Q312" s="5">
        <f t="shared" si="454"/>
        <v>8.6745264842013142E-2</v>
      </c>
      <c r="R312" s="5">
        <f t="shared" si="455"/>
        <v>4.1727525877309289E-2</v>
      </c>
      <c r="S312" s="5">
        <f t="shared" si="456"/>
        <v>1.5809509380948755E-2</v>
      </c>
      <c r="T312" s="5">
        <f t="shared" si="457"/>
        <v>5.2371749603630599E-2</v>
      </c>
      <c r="U312" s="5">
        <f t="shared" si="458"/>
        <v>3.6323317904649162E-2</v>
      </c>
      <c r="V312" s="5">
        <f t="shared" si="459"/>
        <v>9.2318781830293736E-4</v>
      </c>
      <c r="W312" s="5">
        <f t="shared" si="460"/>
        <v>2.5170242466518743E-2</v>
      </c>
      <c r="X312" s="5">
        <f t="shared" si="461"/>
        <v>1.5196329601621593E-2</v>
      </c>
      <c r="Y312" s="5">
        <f t="shared" si="462"/>
        <v>4.5873303300176744E-3</v>
      </c>
      <c r="Z312" s="5">
        <f t="shared" si="463"/>
        <v>8.3975516927084024E-3</v>
      </c>
      <c r="AA312" s="5">
        <f t="shared" si="464"/>
        <v>7.3099694588132872E-3</v>
      </c>
      <c r="AB312" s="5">
        <f t="shared" si="465"/>
        <v>3.1816209916981641E-3</v>
      </c>
      <c r="AC312" s="5">
        <f t="shared" si="466"/>
        <v>3.0323844758307869E-5</v>
      </c>
      <c r="AD312" s="5">
        <f t="shared" si="467"/>
        <v>5.4775996157588099E-3</v>
      </c>
      <c r="AE312" s="5">
        <f t="shared" si="468"/>
        <v>3.3070563105425414E-3</v>
      </c>
      <c r="AF312" s="5">
        <f t="shared" si="469"/>
        <v>9.9830420332613131E-4</v>
      </c>
      <c r="AG312" s="5">
        <f t="shared" si="470"/>
        <v>2.0090602009638844E-4</v>
      </c>
      <c r="AH312" s="5">
        <f t="shared" si="471"/>
        <v>1.2674884194977525E-3</v>
      </c>
      <c r="AI312" s="5">
        <f t="shared" si="472"/>
        <v>1.1033336828367676E-3</v>
      </c>
      <c r="AJ312" s="5">
        <f t="shared" si="473"/>
        <v>4.8021946274054433E-4</v>
      </c>
      <c r="AK312" s="5">
        <f t="shared" si="474"/>
        <v>1.3934178812336368E-4</v>
      </c>
      <c r="AL312" s="5">
        <f t="shared" si="475"/>
        <v>6.3746807239553416E-7</v>
      </c>
      <c r="AM312" s="5">
        <f t="shared" si="476"/>
        <v>9.536371400624302E-4</v>
      </c>
      <c r="AN312" s="5">
        <f t="shared" si="477"/>
        <v>5.7575068337197477E-4</v>
      </c>
      <c r="AO312" s="5">
        <f t="shared" si="478"/>
        <v>1.7380240107972035E-4</v>
      </c>
      <c r="AP312" s="5">
        <f t="shared" si="479"/>
        <v>3.4977263010396916E-5</v>
      </c>
      <c r="AQ312" s="5">
        <f t="shared" si="480"/>
        <v>5.2793096647323751E-6</v>
      </c>
      <c r="AR312" s="5">
        <f t="shared" si="481"/>
        <v>1.530471692082214E-4</v>
      </c>
      <c r="AS312" s="5">
        <f t="shared" si="482"/>
        <v>1.3322575122000813E-4</v>
      </c>
      <c r="AT312" s="5">
        <f t="shared" si="483"/>
        <v>5.7985720611361836E-5</v>
      </c>
      <c r="AU312" s="5">
        <f t="shared" si="484"/>
        <v>1.6825294729827226E-5</v>
      </c>
      <c r="AV312" s="5">
        <f t="shared" si="485"/>
        <v>3.6615550314910083E-6</v>
      </c>
      <c r="AW312" s="5">
        <f t="shared" si="486"/>
        <v>9.3061515195055122E-9</v>
      </c>
      <c r="AX312" s="5">
        <f t="shared" si="487"/>
        <v>1.3835497582585855E-4</v>
      </c>
      <c r="AY312" s="5">
        <f t="shared" si="488"/>
        <v>8.3530693733715379E-5</v>
      </c>
      <c r="AZ312" s="5">
        <f t="shared" si="489"/>
        <v>2.5215489193601109E-5</v>
      </c>
      <c r="BA312" s="5">
        <f t="shared" si="490"/>
        <v>5.0745489819548729E-6</v>
      </c>
      <c r="BB312" s="5">
        <f t="shared" si="491"/>
        <v>7.6592944040901348E-7</v>
      </c>
      <c r="BC312" s="5">
        <f t="shared" si="492"/>
        <v>9.2484736637110131E-8</v>
      </c>
      <c r="BD312" s="5">
        <f t="shared" si="493"/>
        <v>1.5400164373843335E-5</v>
      </c>
      <c r="BE312" s="5">
        <f t="shared" si="494"/>
        <v>1.340566100131874E-5</v>
      </c>
      <c r="BF312" s="5">
        <f t="shared" si="495"/>
        <v>5.8347346989202459E-6</v>
      </c>
      <c r="BG312" s="5">
        <f t="shared" si="496"/>
        <v>1.6930225225216398E-6</v>
      </c>
      <c r="BH312" s="5">
        <f t="shared" si="497"/>
        <v>3.6843902203847847E-7</v>
      </c>
      <c r="BI312" s="5">
        <f t="shared" si="498"/>
        <v>6.4144362478289672E-8</v>
      </c>
      <c r="BJ312" s="8">
        <f t="shared" si="499"/>
        <v>0.39535383274353536</v>
      </c>
      <c r="BK312" s="8">
        <f t="shared" si="500"/>
        <v>0.36612943829058348</v>
      </c>
      <c r="BL312" s="8">
        <f t="shared" si="501"/>
        <v>0.23016401646215032</v>
      </c>
      <c r="BM312" s="8">
        <f t="shared" si="502"/>
        <v>0.18467402194669735</v>
      </c>
      <c r="BN312" s="8">
        <f t="shared" si="503"/>
        <v>0.81528729585469806</v>
      </c>
    </row>
    <row r="313" spans="1:66" s="10" customFormat="1" x14ac:dyDescent="0.25">
      <c r="A313" t="s">
        <v>122</v>
      </c>
      <c r="B313" t="s">
        <v>140</v>
      </c>
      <c r="C313" t="s">
        <v>125</v>
      </c>
      <c r="D313" t="s">
        <v>493</v>
      </c>
      <c r="E313">
        <f>VLOOKUP(A313,home!$A$2:$E$405,3,FALSE)</f>
        <v>1.26653306613226</v>
      </c>
      <c r="F313">
        <f>VLOOKUP(B313,home!$B$2:$E$405,3,FALSE)</f>
        <v>1.17</v>
      </c>
      <c r="G313">
        <f>VLOOKUP(C313,away!$B$2:$E$405,4,FALSE)</f>
        <v>0.98</v>
      </c>
      <c r="H313">
        <f>VLOOKUP(A313,away!$A$2:$E$405,3,FALSE)</f>
        <v>1.09018036072144</v>
      </c>
      <c r="I313">
        <f>VLOOKUP(C313,away!$B$2:$E$405,3,FALSE)</f>
        <v>1.02</v>
      </c>
      <c r="J313">
        <f>VLOOKUP(B313,home!$B$2:$E$405,4,FALSE)</f>
        <v>0.66</v>
      </c>
      <c r="K313" s="3">
        <f t="shared" si="448"/>
        <v>1.4522068136272492</v>
      </c>
      <c r="L313" s="3">
        <f t="shared" si="449"/>
        <v>0.73390941883767336</v>
      </c>
      <c r="M313" s="5">
        <f t="shared" si="450"/>
        <v>0.11235225240255609</v>
      </c>
      <c r="N313" s="5">
        <f t="shared" si="451"/>
        <v>0.1631587064653604</v>
      </c>
      <c r="O313" s="5">
        <f t="shared" si="452"/>
        <v>8.2456376265863524E-2</v>
      </c>
      <c r="P313" s="5">
        <f t="shared" si="453"/>
        <v>0.11974371144029919</v>
      </c>
      <c r="Q313" s="5">
        <f t="shared" si="454"/>
        <v>0.11847009261580239</v>
      </c>
      <c r="R313" s="5">
        <f t="shared" si="455"/>
        <v>3.0257755592370206E-2</v>
      </c>
      <c r="S313" s="5">
        <f t="shared" si="456"/>
        <v>3.1905360424201501E-2</v>
      </c>
      <c r="T313" s="5">
        <f t="shared" si="457"/>
        <v>8.6946316821308864E-2</v>
      </c>
      <c r="U313" s="5">
        <f t="shared" si="458"/>
        <v>4.3940518836308014E-2</v>
      </c>
      <c r="V313" s="5">
        <f t="shared" si="459"/>
        <v>3.7782620585771285E-3</v>
      </c>
      <c r="W313" s="5">
        <f t="shared" si="460"/>
        <v>5.7347691902573168E-2</v>
      </c>
      <c r="X313" s="5">
        <f t="shared" si="461"/>
        <v>4.2088011235899413E-2</v>
      </c>
      <c r="Y313" s="5">
        <f t="shared" si="462"/>
        <v>1.5444393933086203E-2</v>
      </c>
      <c r="Z313" s="5">
        <f t="shared" si="463"/>
        <v>7.402150607376261E-3</v>
      </c>
      <c r="AA313" s="5">
        <f t="shared" si="464"/>
        <v>1.0749453547526888E-2</v>
      </c>
      <c r="AB313" s="5">
        <f t="shared" si="465"/>
        <v>7.8052148422440779E-3</v>
      </c>
      <c r="AC313" s="5">
        <f t="shared" si="466"/>
        <v>2.5167670875161143E-4</v>
      </c>
      <c r="AD313" s="5">
        <f t="shared" si="467"/>
        <v>2.0820177231678241E-2</v>
      </c>
      <c r="AE313" s="5">
        <f t="shared" si="468"/>
        <v>1.5280124172198335E-2</v>
      </c>
      <c r="AF313" s="5">
        <f t="shared" si="469"/>
        <v>5.6071135254927816E-3</v>
      </c>
      <c r="AG313" s="5">
        <f t="shared" si="470"/>
        <v>1.3717044762837556E-3</v>
      </c>
      <c r="AH313" s="5">
        <f t="shared" si="471"/>
        <v>1.3581270126021103E-3</v>
      </c>
      <c r="AI313" s="5">
        <f t="shared" si="472"/>
        <v>1.9722813014720056E-3</v>
      </c>
      <c r="AJ313" s="5">
        <f t="shared" si="473"/>
        <v>1.4320801721936331E-3</v>
      </c>
      <c r="AK313" s="5">
        <f t="shared" si="474"/>
        <v>6.9322552790669276E-4</v>
      </c>
      <c r="AL313" s="5">
        <f t="shared" si="475"/>
        <v>1.0729363246236638E-5</v>
      </c>
      <c r="AM313" s="5">
        <f t="shared" si="476"/>
        <v>6.0470406473540099E-3</v>
      </c>
      <c r="AN313" s="5">
        <f t="shared" si="477"/>
        <v>4.4379800871873695E-3</v>
      </c>
      <c r="AO313" s="5">
        <f t="shared" si="478"/>
        <v>1.6285376933004244E-3</v>
      </c>
      <c r="AP313" s="5">
        <f t="shared" si="479"/>
        <v>3.9839971734845328E-4</v>
      </c>
      <c r="AQ313" s="5">
        <f t="shared" si="480"/>
        <v>7.3097326256074154E-5</v>
      </c>
      <c r="AR313" s="5">
        <f t="shared" si="481"/>
        <v>1.9934844130531208E-4</v>
      </c>
      <c r="AS313" s="5">
        <f t="shared" si="482"/>
        <v>2.8949516474954595E-4</v>
      </c>
      <c r="AT313" s="5">
        <f t="shared" si="483"/>
        <v>2.1020342538071693E-4</v>
      </c>
      <c r="AU313" s="5">
        <f t="shared" si="484"/>
        <v>1.0175294886188805E-4</v>
      </c>
      <c r="AV313" s="5">
        <f t="shared" si="485"/>
        <v>3.6941581410974714E-5</v>
      </c>
      <c r="AW313" s="5">
        <f t="shared" si="486"/>
        <v>3.1764526028671504E-7</v>
      </c>
      <c r="AX313" s="5">
        <f t="shared" si="487"/>
        <v>1.4635922717280696E-3</v>
      </c>
      <c r="AY313" s="5">
        <f t="shared" si="488"/>
        <v>1.0741441535592575E-3</v>
      </c>
      <c r="AZ313" s="5">
        <f t="shared" si="489"/>
        <v>3.9416225574327962E-4</v>
      </c>
      <c r="BA313" s="5">
        <f t="shared" si="490"/>
        <v>9.6426464013432266E-5</v>
      </c>
      <c r="BB313" s="5">
        <f t="shared" si="491"/>
        <v>1.7692072541167469E-5</v>
      </c>
      <c r="BC313" s="5">
        <f t="shared" si="492"/>
        <v>2.5968757353444356E-6</v>
      </c>
      <c r="BD313" s="5">
        <f t="shared" si="493"/>
        <v>2.4383949784096268E-5</v>
      </c>
      <c r="BE313" s="5">
        <f t="shared" si="494"/>
        <v>3.5410538019609287E-5</v>
      </c>
      <c r="BF313" s="5">
        <f t="shared" si="495"/>
        <v>2.5711712293141694E-5</v>
      </c>
      <c r="BG313" s="5">
        <f t="shared" si="496"/>
        <v>1.2446241260707957E-5</v>
      </c>
      <c r="BH313" s="5">
        <f t="shared" si="497"/>
        <v>4.518629090712174E-6</v>
      </c>
      <c r="BI313" s="5">
        <f t="shared" si="498"/>
        <v>1.3123967907573037E-6</v>
      </c>
      <c r="BJ313" s="8">
        <f t="shared" si="499"/>
        <v>0.54216800194445047</v>
      </c>
      <c r="BK313" s="8">
        <f t="shared" si="500"/>
        <v>0.26911613655119104</v>
      </c>
      <c r="BL313" s="8">
        <f t="shared" si="501"/>
        <v>0.18160655812743462</v>
      </c>
      <c r="BM313" s="8">
        <f t="shared" si="502"/>
        <v>0.3727801259399014</v>
      </c>
      <c r="BN313" s="8">
        <f t="shared" si="503"/>
        <v>0.62643889478225179</v>
      </c>
    </row>
    <row r="314" spans="1:66" x14ac:dyDescent="0.25">
      <c r="A314" t="s">
        <v>122</v>
      </c>
      <c r="B314" t="s">
        <v>143</v>
      </c>
      <c r="C314" t="s">
        <v>142</v>
      </c>
      <c r="D314" t="s">
        <v>493</v>
      </c>
      <c r="E314">
        <f>VLOOKUP(A314,home!$A$2:$E$405,3,FALSE)</f>
        <v>1.26653306613226</v>
      </c>
      <c r="F314">
        <f>VLOOKUP(B314,home!$B$2:$E$405,3,FALSE)</f>
        <v>0.75</v>
      </c>
      <c r="G314">
        <f>VLOOKUP(C314,away!$B$2:$E$405,4,FALSE)</f>
        <v>0.98</v>
      </c>
      <c r="H314">
        <f>VLOOKUP(A314,away!$A$2:$E$405,3,FALSE)</f>
        <v>1.09018036072144</v>
      </c>
      <c r="I314">
        <f>VLOOKUP(C314,away!$B$2:$E$405,3,FALSE)</f>
        <v>0.86</v>
      </c>
      <c r="J314">
        <f>VLOOKUP(B314,home!$B$2:$E$405,4,FALSE)</f>
        <v>1</v>
      </c>
      <c r="K314" s="3">
        <f t="shared" si="448"/>
        <v>0.93090180360721109</v>
      </c>
      <c r="L314" s="3">
        <f t="shared" si="449"/>
        <v>0.93755511022043836</v>
      </c>
      <c r="M314" s="5">
        <f t="shared" si="450"/>
        <v>0.1543616714940052</v>
      </c>
      <c r="N314" s="5">
        <f t="shared" si="451"/>
        <v>0.14369555840159326</v>
      </c>
      <c r="O314" s="5">
        <f t="shared" si="452"/>
        <v>0.14472257393137311</v>
      </c>
      <c r="P314" s="5">
        <f t="shared" si="453"/>
        <v>0.13472250509539319</v>
      </c>
      <c r="Q314" s="5">
        <f t="shared" si="454"/>
        <v>6.6883227243194246E-2</v>
      </c>
      <c r="R314" s="5">
        <f t="shared" si="455"/>
        <v>6.7842694376807039E-2</v>
      </c>
      <c r="S314" s="5">
        <f t="shared" si="456"/>
        <v>2.9395498901233275E-2</v>
      </c>
      <c r="T314" s="5">
        <f t="shared" si="457"/>
        <v>6.2706711489891598E-2</v>
      </c>
      <c r="U314" s="5">
        <f t="shared" si="458"/>
        <v>6.3154886556942472E-2</v>
      </c>
      <c r="V314" s="5">
        <f t="shared" si="459"/>
        <v>2.8506178683214739E-3</v>
      </c>
      <c r="W314" s="5">
        <f t="shared" si="460"/>
        <v>2.0753905623920165E-2</v>
      </c>
      <c r="X314" s="5">
        <f t="shared" si="461"/>
        <v>1.9457930274739042E-2</v>
      </c>
      <c r="Y314" s="5">
        <f t="shared" si="462"/>
        <v>9.121440981697284E-3</v>
      </c>
      <c r="Z314" s="5">
        <f t="shared" si="463"/>
        <v>2.1202088268032947E-2</v>
      </c>
      <c r="AA314" s="5">
        <f t="shared" si="464"/>
        <v>1.9737062208951162E-2</v>
      </c>
      <c r="AB314" s="5">
        <f t="shared" si="465"/>
        <v>9.1866334041101807E-3</v>
      </c>
      <c r="AC314" s="5">
        <f t="shared" si="466"/>
        <v>1.5549617036282593E-4</v>
      </c>
      <c r="AD314" s="5">
        <f t="shared" si="467"/>
        <v>4.8299620443002789E-3</v>
      </c>
      <c r="AE314" s="5">
        <f t="shared" si="468"/>
        <v>4.5283555968044812E-3</v>
      </c>
      <c r="AF314" s="5">
        <f t="shared" si="469"/>
        <v>2.1227914653396823E-3</v>
      </c>
      <c r="AG314" s="5">
        <f t="shared" si="470"/>
        <v>6.6341132875385057E-4</v>
      </c>
      <c r="AH314" s="5">
        <f t="shared" si="471"/>
        <v>4.9695315507597721E-3</v>
      </c>
      <c r="AI314" s="5">
        <f t="shared" si="472"/>
        <v>4.6261458836852126E-3</v>
      </c>
      <c r="AJ314" s="5">
        <f t="shared" si="473"/>
        <v>2.1532437734363198E-3</v>
      </c>
      <c r="AK314" s="5">
        <f t="shared" si="474"/>
        <v>6.6815283743262247E-4</v>
      </c>
      <c r="AL314" s="5">
        <f t="shared" si="475"/>
        <v>5.4285065460264939E-6</v>
      </c>
      <c r="AM314" s="5">
        <f t="shared" si="476"/>
        <v>8.9924407567870072E-4</v>
      </c>
      <c r="AN314" s="5">
        <f t="shared" si="477"/>
        <v>8.430908784880204E-4</v>
      </c>
      <c r="AO314" s="5">
        <f t="shared" si="478"/>
        <v>3.9522208075334111E-4</v>
      </c>
      <c r="AP314" s="5">
        <f t="shared" si="479"/>
        <v>1.2351416049408324E-4</v>
      </c>
      <c r="AQ314" s="5">
        <f t="shared" si="480"/>
        <v>2.8950333088953777E-5</v>
      </c>
      <c r="AR314" s="5">
        <f t="shared" si="481"/>
        <v>9.3184194016330505E-4</v>
      </c>
      <c r="AS314" s="5">
        <f t="shared" si="482"/>
        <v>8.6745334277486342E-4</v>
      </c>
      <c r="AT314" s="5">
        <f t="shared" si="483"/>
        <v>4.0375694066711236E-4</v>
      </c>
      <c r="AU314" s="5">
        <f t="shared" si="484"/>
        <v>1.2528602142864822E-4</v>
      </c>
      <c r="AV314" s="5">
        <f t="shared" si="485"/>
        <v>2.9157245828675072E-5</v>
      </c>
      <c r="AW314" s="5">
        <f t="shared" si="486"/>
        <v>1.3160686445905128E-7</v>
      </c>
      <c r="AX314" s="5">
        <f t="shared" si="487"/>
        <v>1.3951798865540028E-4</v>
      </c>
      <c r="AY314" s="5">
        <f t="shared" si="488"/>
        <v>1.3080580323154766E-4</v>
      </c>
      <c r="AZ314" s="5">
        <f t="shared" si="489"/>
        <v>6.1318824633113325E-5</v>
      </c>
      <c r="BA314" s="5">
        <f t="shared" si="490"/>
        <v>1.91632591291621E-5</v>
      </c>
      <c r="BB314" s="5">
        <f t="shared" si="491"/>
        <v>4.4916528812560972E-6</v>
      </c>
      <c r="BC314" s="5">
        <f t="shared" si="492"/>
        <v>8.4223442243160214E-7</v>
      </c>
      <c r="BD314" s="5">
        <f t="shared" si="493"/>
        <v>1.4560886215297237E-4</v>
      </c>
      <c r="BE314" s="5">
        <f t="shared" si="494"/>
        <v>1.3554755239939575E-4</v>
      </c>
      <c r="BF314" s="5">
        <f t="shared" si="495"/>
        <v>6.3090730501570225E-5</v>
      </c>
      <c r="BG314" s="5">
        <f t="shared" si="496"/>
        <v>1.9577091604936075E-5</v>
      </c>
      <c r="BH314" s="5">
        <f t="shared" si="497"/>
        <v>4.5560874711046436E-6</v>
      </c>
      <c r="BI314" s="5">
        <f t="shared" si="498"/>
        <v>8.4825400884870639E-7</v>
      </c>
      <c r="BJ314" s="8">
        <f t="shared" si="499"/>
        <v>0.33740945574168979</v>
      </c>
      <c r="BK314" s="8">
        <f t="shared" si="500"/>
        <v>0.3216220238390935</v>
      </c>
      <c r="BL314" s="8">
        <f t="shared" si="501"/>
        <v>0.31978764859249953</v>
      </c>
      <c r="BM314" s="8">
        <f t="shared" si="502"/>
        <v>0.28766231170258272</v>
      </c>
      <c r="BN314" s="8">
        <f t="shared" si="503"/>
        <v>0.71222823054236606</v>
      </c>
    </row>
    <row r="315" spans="1:66" x14ac:dyDescent="0.25">
      <c r="A315" t="s">
        <v>145</v>
      </c>
      <c r="B315" t="s">
        <v>371</v>
      </c>
      <c r="C315" t="s">
        <v>375</v>
      </c>
      <c r="D315" t="s">
        <v>493</v>
      </c>
      <c r="E315">
        <f>VLOOKUP(A315,home!$A$2:$E$405,3,FALSE)</f>
        <v>1.41534391534392</v>
      </c>
      <c r="F315">
        <f>VLOOKUP(B315,home!$B$2:$E$405,3,FALSE)</f>
        <v>0.79</v>
      </c>
      <c r="G315">
        <f>VLOOKUP(C315,away!$B$2:$E$405,4,FALSE)</f>
        <v>0.94</v>
      </c>
      <c r="H315">
        <f>VLOOKUP(A315,away!$A$2:$E$405,3,FALSE)</f>
        <v>1.2063492063492101</v>
      </c>
      <c r="I315">
        <f>VLOOKUP(C315,away!$B$2:$E$405,3,FALSE)</f>
        <v>0.82</v>
      </c>
      <c r="J315">
        <f>VLOOKUP(B315,home!$B$2:$E$405,4,FALSE)</f>
        <v>0.92</v>
      </c>
      <c r="K315" s="3">
        <f t="shared" si="448"/>
        <v>1.0510343915343949</v>
      </c>
      <c r="L315" s="3">
        <f t="shared" si="449"/>
        <v>0.91006984126984403</v>
      </c>
      <c r="M315" s="5">
        <f t="shared" si="450"/>
        <v>0.14070296627676546</v>
      </c>
      <c r="N315" s="5">
        <f t="shared" si="451"/>
        <v>0.14788365654778468</v>
      </c>
      <c r="O315" s="5">
        <f t="shared" si="452"/>
        <v>0.12804952618569213</v>
      </c>
      <c r="P315" s="5">
        <f t="shared" si="453"/>
        <v>0.13458445584084652</v>
      </c>
      <c r="Q315" s="5">
        <f t="shared" si="454"/>
        <v>7.7715404488791148E-2</v>
      </c>
      <c r="R315" s="5">
        <f t="shared" si="455"/>
        <v>5.8267005985245798E-2</v>
      </c>
      <c r="S315" s="5">
        <f t="shared" si="456"/>
        <v>3.2183002663831894E-2</v>
      </c>
      <c r="T315" s="5">
        <f t="shared" si="457"/>
        <v>7.0726445827335879E-2</v>
      </c>
      <c r="U315" s="5">
        <f t="shared" si="458"/>
        <v>6.1240627182233762E-2</v>
      </c>
      <c r="V315" s="5">
        <f t="shared" si="459"/>
        <v>3.4203905775964912E-3</v>
      </c>
      <c r="W315" s="5">
        <f t="shared" si="460"/>
        <v>2.7227187623241993E-2</v>
      </c>
      <c r="X315" s="5">
        <f t="shared" si="461"/>
        <v>2.4778642318508098E-2</v>
      </c>
      <c r="Y315" s="5">
        <f t="shared" si="462"/>
        <v>1.1275147540843454E-2</v>
      </c>
      <c r="Z315" s="5">
        <f t="shared" si="463"/>
        <v>1.7675681629420563E-2</v>
      </c>
      <c r="AA315" s="5">
        <f t="shared" si="464"/>
        <v>1.8577749286333725E-2</v>
      </c>
      <c r="AB315" s="5">
        <f t="shared" si="465"/>
        <v>9.762926708620152E-3</v>
      </c>
      <c r="AC315" s="5">
        <f t="shared" si="466"/>
        <v>2.0447836710115169E-4</v>
      </c>
      <c r="AD315" s="5">
        <f t="shared" si="467"/>
        <v>7.1541776441967405E-3</v>
      </c>
      <c r="AE315" s="5">
        <f t="shared" si="468"/>
        <v>6.5108013130703935E-3</v>
      </c>
      <c r="AF315" s="5">
        <f t="shared" si="469"/>
        <v>2.9626419587627326E-3</v>
      </c>
      <c r="AG315" s="5">
        <f t="shared" si="470"/>
        <v>8.9873703238352667E-4</v>
      </c>
      <c r="AH315" s="5">
        <f t="shared" si="471"/>
        <v>4.0215261937057677E-3</v>
      </c>
      <c r="AI315" s="5">
        <f t="shared" si="472"/>
        <v>4.2267623360411725E-3</v>
      </c>
      <c r="AJ315" s="5">
        <f t="shared" si="473"/>
        <v>2.2212362900107655E-3</v>
      </c>
      <c r="AK315" s="5">
        <f t="shared" si="474"/>
        <v>7.7819857750852713E-4</v>
      </c>
      <c r="AL315" s="5">
        <f t="shared" si="475"/>
        <v>7.8234625738882456E-6</v>
      </c>
      <c r="AM315" s="5">
        <f t="shared" si="476"/>
        <v>1.5038573494394584E-3</v>
      </c>
      <c r="AN315" s="5">
        <f t="shared" si="477"/>
        <v>1.3686152192968562E-3</v>
      </c>
      <c r="AO315" s="5">
        <f t="shared" si="478"/>
        <v>6.2276771769249136E-4</v>
      </c>
      <c r="AP315" s="5">
        <f t="shared" si="479"/>
        <v>1.8892070599612956E-4</v>
      </c>
      <c r="AQ315" s="5">
        <f t="shared" si="480"/>
        <v>4.2982759229621124E-5</v>
      </c>
      <c r="AR315" s="5">
        <f t="shared" si="481"/>
        <v>7.3197394095366581E-4</v>
      </c>
      <c r="AS315" s="5">
        <f t="shared" si="482"/>
        <v>7.6932978564926929E-4</v>
      </c>
      <c r="AT315" s="5">
        <f t="shared" si="483"/>
        <v>4.0429603157458307E-4</v>
      </c>
      <c r="AU315" s="5">
        <f t="shared" si="484"/>
        <v>1.4164301118192081E-4</v>
      </c>
      <c r="AV315" s="5">
        <f t="shared" si="485"/>
        <v>3.7217919018172414E-5</v>
      </c>
      <c r="AW315" s="5">
        <f t="shared" si="486"/>
        <v>2.0786824920767053E-7</v>
      </c>
      <c r="AX315" s="5">
        <f t="shared" si="487"/>
        <v>2.6343429903710481E-4</v>
      </c>
      <c r="AY315" s="5">
        <f t="shared" si="488"/>
        <v>2.3974361070973056E-4</v>
      </c>
      <c r="AZ315" s="5">
        <f t="shared" si="489"/>
        <v>1.0909171487203189E-4</v>
      </c>
      <c r="BA315" s="5">
        <f t="shared" si="490"/>
        <v>3.3093693212481717E-5</v>
      </c>
      <c r="BB315" s="5">
        <f t="shared" si="491"/>
        <v>7.5293930322290364E-6</v>
      </c>
      <c r="BC315" s="5">
        <f t="shared" si="492"/>
        <v>1.3704547043397903E-6</v>
      </c>
      <c r="BD315" s="5">
        <f t="shared" si="493"/>
        <v>1.1102456804289407E-4</v>
      </c>
      <c r="BE315" s="5">
        <f t="shared" si="494"/>
        <v>1.166906393183322E-4</v>
      </c>
      <c r="BF315" s="5">
        <f t="shared" si="495"/>
        <v>6.1322937546851413E-5</v>
      </c>
      <c r="BG315" s="5">
        <f t="shared" si="496"/>
        <v>2.1484172117218887E-5</v>
      </c>
      <c r="BH315" s="5">
        <f t="shared" si="497"/>
        <v>5.6451509422103427E-6</v>
      </c>
      <c r="BI315" s="5">
        <f t="shared" si="498"/>
        <v>1.1866495571331729E-6</v>
      </c>
      <c r="BJ315" s="8">
        <f t="shared" si="499"/>
        <v>0.38151424921214122</v>
      </c>
      <c r="BK315" s="8">
        <f t="shared" si="500"/>
        <v>0.31134286079942508</v>
      </c>
      <c r="BL315" s="8">
        <f t="shared" si="501"/>
        <v>0.28954737355129406</v>
      </c>
      <c r="BM315" s="8">
        <f t="shared" si="502"/>
        <v>0.31263761412469471</v>
      </c>
      <c r="BN315" s="8">
        <f t="shared" si="503"/>
        <v>0.68720301532512573</v>
      </c>
    </row>
    <row r="316" spans="1:66" x14ac:dyDescent="0.25">
      <c r="A316" t="s">
        <v>145</v>
      </c>
      <c r="B316" t="s">
        <v>388</v>
      </c>
      <c r="C316" t="s">
        <v>148</v>
      </c>
      <c r="D316" t="s">
        <v>493</v>
      </c>
      <c r="E316">
        <f>VLOOKUP(A316,home!$A$2:$E$405,3,FALSE)</f>
        <v>1.41534391534392</v>
      </c>
      <c r="F316">
        <f>VLOOKUP(B316,home!$B$2:$E$405,3,FALSE)</f>
        <v>1.32</v>
      </c>
      <c r="G316">
        <f>VLOOKUP(C316,away!$B$2:$E$405,4,FALSE)</f>
        <v>0.82</v>
      </c>
      <c r="H316">
        <f>VLOOKUP(A316,away!$A$2:$E$405,3,FALSE)</f>
        <v>1.2063492063492101</v>
      </c>
      <c r="I316">
        <f>VLOOKUP(C316,away!$B$2:$E$405,3,FALSE)</f>
        <v>1.02</v>
      </c>
      <c r="J316">
        <f>VLOOKUP(B316,home!$B$2:$E$405,4,FALSE)</f>
        <v>1.24</v>
      </c>
      <c r="K316" s="3">
        <f t="shared" si="448"/>
        <v>1.5319682539682591</v>
      </c>
      <c r="L316" s="3">
        <f t="shared" si="449"/>
        <v>1.5257904761904808</v>
      </c>
      <c r="M316" s="5">
        <f t="shared" si="450"/>
        <v>4.6992901050498817E-2</v>
      </c>
      <c r="N316" s="5">
        <f t="shared" si="451"/>
        <v>7.199163257123585E-2</v>
      </c>
      <c r="O316" s="5">
        <f t="shared" si="452"/>
        <v>7.1701320871412746E-2</v>
      </c>
      <c r="P316" s="5">
        <f t="shared" si="453"/>
        <v>0.10984414734259608</v>
      </c>
      <c r="Q316" s="5">
        <f t="shared" si="454"/>
        <v>5.5144447825240327E-2</v>
      </c>
      <c r="R316" s="5">
        <f t="shared" si="455"/>
        <v>5.4700596257939667E-2</v>
      </c>
      <c r="S316" s="5">
        <f t="shared" si="456"/>
        <v>6.418914578425397E-2</v>
      </c>
      <c r="T316" s="5">
        <f t="shared" si="457"/>
        <v>8.4138873306534565E-2</v>
      </c>
      <c r="U316" s="5">
        <f t="shared" si="458"/>
        <v>8.379957694029852E-2</v>
      </c>
      <c r="V316" s="5">
        <f t="shared" si="459"/>
        <v>1.6671080642452641E-2</v>
      </c>
      <c r="W316" s="5">
        <f t="shared" si="460"/>
        <v>2.8159847816959058E-2</v>
      </c>
      <c r="X316" s="5">
        <f t="shared" si="461"/>
        <v>4.2966027610089434E-2</v>
      </c>
      <c r="Y316" s="5">
        <f t="shared" si="462"/>
        <v>3.2778577863605857E-2</v>
      </c>
      <c r="Z316" s="5">
        <f t="shared" si="463"/>
        <v>2.7820549604101661E-2</v>
      </c>
      <c r="AA316" s="5">
        <f t="shared" si="464"/>
        <v>4.2620198801432967E-2</v>
      </c>
      <c r="AB316" s="5">
        <f t="shared" si="465"/>
        <v>3.2646395770805678E-2</v>
      </c>
      <c r="AC316" s="5">
        <f t="shared" si="466"/>
        <v>2.435501689502568E-3</v>
      </c>
      <c r="AD316" s="5">
        <f t="shared" si="467"/>
        <v>1.0784998223039665E-2</v>
      </c>
      <c r="AE316" s="5">
        <f t="shared" si="468"/>
        <v>1.6455647574445179E-2</v>
      </c>
      <c r="AF316" s="5">
        <f t="shared" si="469"/>
        <v>1.2553935174317724E-2</v>
      </c>
      <c r="AG316" s="5">
        <f t="shared" si="470"/>
        <v>6.3848915758955545E-3</v>
      </c>
      <c r="AH316" s="5">
        <f t="shared" si="471"/>
        <v>1.0612082407080796E-2</v>
      </c>
      <c r="AI316" s="5">
        <f t="shared" si="472"/>
        <v>1.625737335614285E-2</v>
      </c>
      <c r="AJ316" s="5">
        <f t="shared" si="473"/>
        <v>1.2452889937260131E-2</v>
      </c>
      <c r="AK316" s="5">
        <f t="shared" si="474"/>
        <v>6.3591440180144334E-3</v>
      </c>
      <c r="AL316" s="5">
        <f t="shared" si="475"/>
        <v>2.2771576170398759E-4</v>
      </c>
      <c r="AM316" s="5">
        <f t="shared" si="476"/>
        <v>3.3044549793601716E-3</v>
      </c>
      <c r="AN316" s="5">
        <f t="shared" si="477"/>
        <v>5.0419059365079616E-3</v>
      </c>
      <c r="AO316" s="5">
        <f t="shared" si="478"/>
        <v>3.8464460298860484E-3</v>
      </c>
      <c r="AP316" s="5">
        <f t="shared" si="479"/>
        <v>1.9562902398602721E-3</v>
      </c>
      <c r="AQ316" s="5">
        <f t="shared" si="480"/>
        <v>7.4622225416079912E-4</v>
      </c>
      <c r="AR316" s="5">
        <f t="shared" si="481"/>
        <v>3.2383628538544817E-3</v>
      </c>
      <c r="AS316" s="5">
        <f t="shared" si="482"/>
        <v>4.9610690869351191E-3</v>
      </c>
      <c r="AT316" s="5">
        <f t="shared" si="483"/>
        <v>3.8001001734639505E-3</v>
      </c>
      <c r="AU316" s="5">
        <f t="shared" si="484"/>
        <v>1.9405442758820151E-3</v>
      </c>
      <c r="AV316" s="5">
        <f t="shared" si="485"/>
        <v>7.4321305651776763E-4</v>
      </c>
      <c r="AW316" s="5">
        <f t="shared" si="486"/>
        <v>1.4785474166007514E-5</v>
      </c>
      <c r="AX316" s="5">
        <f t="shared" si="487"/>
        <v>8.4372002084118604E-4</v>
      </c>
      <c r="AY316" s="5">
        <f t="shared" si="488"/>
        <v>1.2873399723707156E-3</v>
      </c>
      <c r="AZ316" s="5">
        <f t="shared" si="489"/>
        <v>9.8210553473127753E-4</v>
      </c>
      <c r="BA316" s="5">
        <f t="shared" si="490"/>
        <v>4.9949575716898081E-4</v>
      </c>
      <c r="BB316" s="5">
        <f t="shared" si="491"/>
        <v>1.9053146729649609E-4</v>
      </c>
      <c r="BC316" s="5">
        <f t="shared" si="492"/>
        <v>5.8142219643118268E-5</v>
      </c>
      <c r="BD316" s="5">
        <f t="shared" si="493"/>
        <v>8.2351053347670016E-4</v>
      </c>
      <c r="BE316" s="5">
        <f t="shared" si="494"/>
        <v>1.2615919940947701E-3</v>
      </c>
      <c r="BF316" s="5">
        <f t="shared" si="495"/>
        <v>9.6635944220684966E-4</v>
      </c>
      <c r="BG316" s="5">
        <f t="shared" si="496"/>
        <v>4.9347732912778935E-4</v>
      </c>
      <c r="BH316" s="5">
        <f t="shared" si="497"/>
        <v>1.8899790056920484E-4</v>
      </c>
      <c r="BI316" s="5">
        <f t="shared" si="498"/>
        <v>5.7907756747734293E-5</v>
      </c>
      <c r="BJ316" s="8">
        <f t="shared" si="499"/>
        <v>0.38011553395319025</v>
      </c>
      <c r="BK316" s="8">
        <f t="shared" si="500"/>
        <v>0.2416478322433788</v>
      </c>
      <c r="BL316" s="8">
        <f t="shared" si="501"/>
        <v>0.34962471276326412</v>
      </c>
      <c r="BM316" s="8">
        <f t="shared" si="502"/>
        <v>0.587561028146807</v>
      </c>
      <c r="BN316" s="8">
        <f t="shared" si="503"/>
        <v>0.41037504591892343</v>
      </c>
    </row>
    <row r="317" spans="1:66" x14ac:dyDescent="0.25">
      <c r="A317" t="s">
        <v>145</v>
      </c>
      <c r="B317" t="s">
        <v>419</v>
      </c>
      <c r="C317" t="s">
        <v>404</v>
      </c>
      <c r="D317" t="s">
        <v>493</v>
      </c>
      <c r="E317">
        <f>VLOOKUP(A317,home!$A$2:$E$405,3,FALSE)</f>
        <v>1.41534391534392</v>
      </c>
      <c r="F317">
        <f>VLOOKUP(B317,home!$B$2:$E$405,3,FALSE)</f>
        <v>0.99</v>
      </c>
      <c r="G317">
        <f>VLOOKUP(C317,away!$B$2:$E$405,4,FALSE)</f>
        <v>0.71</v>
      </c>
      <c r="H317">
        <f>VLOOKUP(A317,away!$A$2:$E$405,3,FALSE)</f>
        <v>1.2063492063492101</v>
      </c>
      <c r="I317">
        <f>VLOOKUP(C317,away!$B$2:$E$405,3,FALSE)</f>
        <v>0.8</v>
      </c>
      <c r="J317">
        <f>VLOOKUP(B317,home!$B$2:$E$405,4,FALSE)</f>
        <v>0.72</v>
      </c>
      <c r="K317" s="3">
        <f t="shared" si="448"/>
        <v>0.99484523809524128</v>
      </c>
      <c r="L317" s="3">
        <f t="shared" si="449"/>
        <v>0.69485714285714495</v>
      </c>
      <c r="M317" s="5">
        <f t="shared" si="450"/>
        <v>0.18457444869089895</v>
      </c>
      <c r="N317" s="5">
        <f t="shared" si="451"/>
        <v>0.18362301135419523</v>
      </c>
      <c r="O317" s="5">
        <f t="shared" si="452"/>
        <v>0.12825287406179073</v>
      </c>
      <c r="P317" s="5">
        <f t="shared" si="453"/>
        <v>0.12759176103240119</v>
      </c>
      <c r="Q317" s="5">
        <f t="shared" si="454"/>
        <v>9.1338239225214765E-2</v>
      </c>
      <c r="R317" s="5">
        <f t="shared" si="455"/>
        <v>4.4558712816896565E-2</v>
      </c>
      <c r="S317" s="5">
        <f t="shared" si="456"/>
        <v>2.2050258850579582E-2</v>
      </c>
      <c r="T317" s="5">
        <f t="shared" si="457"/>
        <v>6.3467027941635126E-2</v>
      </c>
      <c r="U317" s="5">
        <f t="shared" si="458"/>
        <v>4.4329023261542942E-2</v>
      </c>
      <c r="V317" s="5">
        <f t="shared" si="459"/>
        <v>1.6936444152241405E-3</v>
      </c>
      <c r="W317" s="5">
        <f t="shared" si="460"/>
        <v>3.0289137449736304E-2</v>
      </c>
      <c r="X317" s="5">
        <f t="shared" si="461"/>
        <v>2.1046623507931114E-2</v>
      </c>
      <c r="Y317" s="5">
        <f t="shared" si="462"/>
        <v>7.3121983387555173E-3</v>
      </c>
      <c r="Z317" s="5">
        <f t="shared" si="463"/>
        <v>1.0320646625780265E-2</v>
      </c>
      <c r="AA317" s="5">
        <f t="shared" si="464"/>
        <v>1.0267446149721216E-2</v>
      </c>
      <c r="AB317" s="5">
        <f t="shared" si="465"/>
        <v>5.1072599547247353E-3</v>
      </c>
      <c r="AC317" s="5">
        <f t="shared" si="466"/>
        <v>7.3173411539964486E-5</v>
      </c>
      <c r="AD317" s="5">
        <f t="shared" si="467"/>
        <v>7.533251039470599E-3</v>
      </c>
      <c r="AE317" s="5">
        <f t="shared" si="468"/>
        <v>5.2345332937121574E-3</v>
      </c>
      <c r="AF317" s="5">
        <f t="shared" si="469"/>
        <v>1.8186264243297149E-3</v>
      </c>
      <c r="AG317" s="5">
        <f t="shared" si="470"/>
        <v>4.2122852037808388E-4</v>
      </c>
      <c r="AH317" s="5">
        <f t="shared" si="471"/>
        <v>1.7928437567069769E-3</v>
      </c>
      <c r="AI317" s="5">
        <f t="shared" si="472"/>
        <v>1.7836020740087193E-3</v>
      </c>
      <c r="AJ317" s="5">
        <f t="shared" si="473"/>
        <v>8.8720401499218506E-4</v>
      </c>
      <c r="AK317" s="5">
        <f t="shared" si="474"/>
        <v>2.9421022984465155E-4</v>
      </c>
      <c r="AL317" s="5">
        <f t="shared" si="475"/>
        <v>2.0233189383147943E-6</v>
      </c>
      <c r="AM317" s="5">
        <f t="shared" si="476"/>
        <v>1.4988837847986708E-3</v>
      </c>
      <c r="AN317" s="5">
        <f t="shared" si="477"/>
        <v>1.0415101041801079E-3</v>
      </c>
      <c r="AO317" s="5">
        <f t="shared" si="478"/>
        <v>3.6185036762371856E-4</v>
      </c>
      <c r="AP317" s="5">
        <f t="shared" si="479"/>
        <v>8.3811437529608234E-5</v>
      </c>
      <c r="AQ317" s="5">
        <f t="shared" si="480"/>
        <v>1.4559244005143414E-5</v>
      </c>
      <c r="AR317" s="5">
        <f t="shared" si="481"/>
        <v>2.4915405807493616E-4</v>
      </c>
      <c r="AS317" s="5">
        <f t="shared" si="482"/>
        <v>2.4786972822795538E-4</v>
      </c>
      <c r="AT317" s="5">
        <f t="shared" si="483"/>
        <v>1.2329600939777149E-4</v>
      </c>
      <c r="AU317" s="5">
        <f t="shared" si="484"/>
        <v>4.0886815941839709E-5</v>
      </c>
      <c r="AV317" s="5">
        <f t="shared" si="485"/>
        <v>1.0169013535153957E-5</v>
      </c>
      <c r="AW317" s="5">
        <f t="shared" si="486"/>
        <v>3.8851956833196229E-8</v>
      </c>
      <c r="AX317" s="5">
        <f t="shared" si="487"/>
        <v>2.4852623262752152E-4</v>
      </c>
      <c r="AY317" s="5">
        <f t="shared" si="488"/>
        <v>1.7269022792860977E-4</v>
      </c>
      <c r="AZ317" s="5">
        <f t="shared" si="489"/>
        <v>5.9997519188911449E-5</v>
      </c>
      <c r="BA317" s="5">
        <f t="shared" si="490"/>
        <v>1.389656825404125E-5</v>
      </c>
      <c r="BB317" s="5">
        <f t="shared" si="491"/>
        <v>2.414032428130601E-6</v>
      </c>
      <c r="BC317" s="5">
        <f t="shared" si="492"/>
        <v>3.354815351550652E-7</v>
      </c>
      <c r="BD317" s="5">
        <f t="shared" si="493"/>
        <v>2.8854412820868874E-5</v>
      </c>
      <c r="BE317" s="5">
        <f t="shared" si="494"/>
        <v>2.8705675192875674E-5</v>
      </c>
      <c r="BF317" s="5">
        <f t="shared" si="495"/>
        <v>1.4278852135970528E-5</v>
      </c>
      <c r="BG317" s="5">
        <f t="shared" si="496"/>
        <v>4.7350826843121165E-6</v>
      </c>
      <c r="BH317" s="5">
        <f t="shared" si="497"/>
        <v>1.1776686151187851E-6</v>
      </c>
      <c r="BI317" s="5">
        <f t="shared" si="498"/>
        <v>2.3431960276102822E-7</v>
      </c>
      <c r="BJ317" s="8">
        <f t="shared" si="499"/>
        <v>0.41558235209545824</v>
      </c>
      <c r="BK317" s="8">
        <f t="shared" si="500"/>
        <v>0.33615799994751072</v>
      </c>
      <c r="BL317" s="8">
        <f t="shared" si="501"/>
        <v>0.23802253795645828</v>
      </c>
      <c r="BM317" s="8">
        <f t="shared" si="502"/>
        <v>0.23997183806783837</v>
      </c>
      <c r="BN317" s="8">
        <f t="shared" si="503"/>
        <v>0.75993904718139749</v>
      </c>
    </row>
    <row r="318" spans="1:66" x14ac:dyDescent="0.25">
      <c r="A318" t="s">
        <v>145</v>
      </c>
      <c r="B318" t="s">
        <v>423</v>
      </c>
      <c r="C318" t="s">
        <v>391</v>
      </c>
      <c r="D318" t="s">
        <v>493</v>
      </c>
      <c r="E318">
        <f>VLOOKUP(A318,home!$A$2:$E$405,3,FALSE)</f>
        <v>1.41534391534392</v>
      </c>
      <c r="F318">
        <f>VLOOKUP(B318,home!$B$2:$E$405,3,FALSE)</f>
        <v>1.02</v>
      </c>
      <c r="G318">
        <f>VLOOKUP(C318,away!$B$2:$E$405,4,FALSE)</f>
        <v>1.81</v>
      </c>
      <c r="H318">
        <f>VLOOKUP(A318,away!$A$2:$E$405,3,FALSE)</f>
        <v>1.2063492063492101</v>
      </c>
      <c r="I318">
        <f>VLOOKUP(C318,away!$B$2:$E$405,3,FALSE)</f>
        <v>0.66</v>
      </c>
      <c r="J318">
        <f>VLOOKUP(B318,home!$B$2:$E$405,4,FALSE)</f>
        <v>0.55000000000000004</v>
      </c>
      <c r="K318" s="3">
        <f t="shared" si="448"/>
        <v>2.6130079365079455</v>
      </c>
      <c r="L318" s="3">
        <f t="shared" si="449"/>
        <v>0.4379047619047633</v>
      </c>
      <c r="M318" s="5">
        <f t="shared" si="450"/>
        <v>4.7315719695449308E-2</v>
      </c>
      <c r="N318" s="5">
        <f t="shared" si="451"/>
        <v>0.12363635108579436</v>
      </c>
      <c r="O318" s="5">
        <f t="shared" si="452"/>
        <v>2.071977896758825E-2</v>
      </c>
      <c r="P318" s="5">
        <f t="shared" si="453"/>
        <v>5.4140946884998507E-2</v>
      </c>
      <c r="Q318" s="5">
        <f t="shared" si="454"/>
        <v>0.16153138331403172</v>
      </c>
      <c r="R318" s="5">
        <f t="shared" si="455"/>
        <v>4.5366449377605275E-3</v>
      </c>
      <c r="S318" s="5">
        <f t="shared" si="456"/>
        <v>1.5487675916541897E-2</v>
      </c>
      <c r="T318" s="5">
        <f t="shared" si="457"/>
        <v>7.0735361950278131E-2</v>
      </c>
      <c r="U318" s="5">
        <f t="shared" si="458"/>
        <v>1.1854289227486853E-2</v>
      </c>
      <c r="V318" s="5">
        <f t="shared" si="459"/>
        <v>1.9690835297837528E-3</v>
      </c>
      <c r="W318" s="5">
        <f t="shared" si="460"/>
        <v>0.14069426219822401</v>
      </c>
      <c r="X318" s="5">
        <f t="shared" si="461"/>
        <v>6.1610687389279627E-2</v>
      </c>
      <c r="Y318" s="5">
        <f t="shared" si="462"/>
        <v>1.3489806695995648E-2</v>
      </c>
      <c r="Z318" s="5">
        <f t="shared" si="463"/>
        <v>6.6220614043882467E-4</v>
      </c>
      <c r="AA318" s="5">
        <f t="shared" si="464"/>
        <v>1.7303499005709442E-3</v>
      </c>
      <c r="AB318" s="5">
        <f t="shared" si="465"/>
        <v>2.260709011563806E-3</v>
      </c>
      <c r="AC318" s="5">
        <f t="shared" si="466"/>
        <v>1.4082006926600862E-4</v>
      </c>
      <c r="AD318" s="5">
        <f t="shared" si="467"/>
        <v>9.1908805936272306E-2</v>
      </c>
      <c r="AE318" s="5">
        <f t="shared" si="468"/>
        <v>4.0247303780474426E-2</v>
      </c>
      <c r="AF318" s="5">
        <f t="shared" si="469"/>
        <v>8.8122429896486665E-3</v>
      </c>
      <c r="AG318" s="5">
        <f t="shared" si="470"/>
        <v>1.2863077227430067E-3</v>
      </c>
      <c r="AH318" s="5">
        <f t="shared" si="471"/>
        <v>7.2495805565183925E-5</v>
      </c>
      <c r="AI318" s="5">
        <f t="shared" si="472"/>
        <v>1.8943211530536247E-4</v>
      </c>
      <c r="AJ318" s="5">
        <f t="shared" si="473"/>
        <v>2.4749381036120023E-4</v>
      </c>
      <c r="AK318" s="5">
        <f t="shared" si="474"/>
        <v>2.1556776357013622E-4</v>
      </c>
      <c r="AL318" s="5">
        <f t="shared" si="475"/>
        <v>6.4453267874152619E-6</v>
      </c>
      <c r="AM318" s="5">
        <f t="shared" si="476"/>
        <v>4.8031687869289623E-2</v>
      </c>
      <c r="AN318" s="5">
        <f t="shared" si="477"/>
        <v>2.1033304840285184E-2</v>
      </c>
      <c r="AO318" s="5">
        <f t="shared" si="478"/>
        <v>4.6052921740776936E-3</v>
      </c>
      <c r="AP318" s="5">
        <f t="shared" si="479"/>
        <v>6.7222645766378767E-4</v>
      </c>
      <c r="AQ318" s="5">
        <f t="shared" si="480"/>
        <v>7.3592791722335826E-5</v>
      </c>
      <c r="AR318" s="5">
        <f t="shared" si="481"/>
        <v>6.3492516950231767E-6</v>
      </c>
      <c r="AS318" s="5">
        <f t="shared" si="482"/>
        <v>1.6590645069982086E-5</v>
      </c>
      <c r="AT318" s="5">
        <f t="shared" si="483"/>
        <v>2.167574361982481E-5</v>
      </c>
      <c r="AU318" s="5">
        <f t="shared" si="484"/>
        <v>1.8879630036104563E-5</v>
      </c>
      <c r="AV318" s="5">
        <f t="shared" si="485"/>
        <v>1.2333155780668757E-5</v>
      </c>
      <c r="AW318" s="5">
        <f t="shared" si="486"/>
        <v>2.048626741927454E-7</v>
      </c>
      <c r="AX318" s="5">
        <f t="shared" si="487"/>
        <v>2.0917863601054357E-2</v>
      </c>
      <c r="AY318" s="5">
        <f t="shared" si="488"/>
        <v>9.1600320797760228E-3</v>
      </c>
      <c r="AZ318" s="5">
        <f t="shared" si="489"/>
        <v>2.0056108334671565E-3</v>
      </c>
      <c r="BA318" s="5">
        <f t="shared" si="490"/>
        <v>2.9275551150101641E-4</v>
      </c>
      <c r="BB318" s="5">
        <f t="shared" si="491"/>
        <v>3.2049758140039941E-5</v>
      </c>
      <c r="BC318" s="5">
        <f t="shared" si="492"/>
        <v>2.8069483414838884E-6</v>
      </c>
      <c r="BD318" s="5">
        <f t="shared" si="493"/>
        <v>4.6339459196375658E-7</v>
      </c>
      <c r="BE318" s="5">
        <f t="shared" si="494"/>
        <v>1.2108537465361569E-6</v>
      </c>
      <c r="BF318" s="5">
        <f t="shared" si="495"/>
        <v>1.5819852248246794E-6</v>
      </c>
      <c r="BG318" s="5">
        <f t="shared" si="496"/>
        <v>1.377913315968398E-6</v>
      </c>
      <c r="BH318" s="5">
        <f t="shared" si="497"/>
        <v>9.001246076113513E-7</v>
      </c>
      <c r="BI318" s="5">
        <f t="shared" si="498"/>
        <v>4.7040654870691227E-7</v>
      </c>
      <c r="BJ318" s="8">
        <f t="shared" si="499"/>
        <v>0.82077973592806064</v>
      </c>
      <c r="BK318" s="8">
        <f t="shared" si="500"/>
        <v>0.12822072350260291</v>
      </c>
      <c r="BL318" s="8">
        <f t="shared" si="501"/>
        <v>4.1908594644009485E-2</v>
      </c>
      <c r="BM318" s="8">
        <f t="shared" si="502"/>
        <v>0.57053060811238732</v>
      </c>
      <c r="BN318" s="8">
        <f t="shared" si="503"/>
        <v>0.41188082488562267</v>
      </c>
    </row>
    <row r="319" spans="1:66" x14ac:dyDescent="0.25">
      <c r="A319" t="s">
        <v>145</v>
      </c>
      <c r="B319" t="s">
        <v>425</v>
      </c>
      <c r="C319" t="s">
        <v>427</v>
      </c>
      <c r="D319" t="s">
        <v>493</v>
      </c>
      <c r="E319">
        <f>VLOOKUP(A319,home!$A$2:$E$405,3,FALSE)</f>
        <v>1.41534391534392</v>
      </c>
      <c r="F319">
        <f>VLOOKUP(B319,home!$B$2:$E$405,3,FALSE)</f>
        <v>1.37</v>
      </c>
      <c r="G319">
        <f>VLOOKUP(C319,away!$B$2:$E$405,4,FALSE)</f>
        <v>0.71</v>
      </c>
      <c r="H319">
        <f>VLOOKUP(A319,away!$A$2:$E$405,3,FALSE)</f>
        <v>1.2063492063492101</v>
      </c>
      <c r="I319">
        <f>VLOOKUP(C319,away!$B$2:$E$405,3,FALSE)</f>
        <v>1.1599999999999999</v>
      </c>
      <c r="J319">
        <f>VLOOKUP(B319,home!$B$2:$E$405,4,FALSE)</f>
        <v>0.67</v>
      </c>
      <c r="K319" s="3">
        <f t="shared" si="448"/>
        <v>1.3767050264550309</v>
      </c>
      <c r="L319" s="3">
        <f t="shared" si="449"/>
        <v>0.93757460317460606</v>
      </c>
      <c r="M319" s="5">
        <f t="shared" si="450"/>
        <v>9.8837357867374451E-2</v>
      </c>
      <c r="N319" s="5">
        <f t="shared" si="451"/>
        <v>0.1360698873775491</v>
      </c>
      <c r="O319" s="5">
        <f t="shared" si="452"/>
        <v>9.2667396581330136E-2</v>
      </c>
      <c r="P319" s="5">
        <f t="shared" si="453"/>
        <v>0.12757567066201894</v>
      </c>
      <c r="Q319" s="5">
        <f t="shared" si="454"/>
        <v>9.3664048950920925E-2</v>
      </c>
      <c r="R319" s="5">
        <f t="shared" si="455"/>
        <v>4.3441298788482213E-2</v>
      </c>
      <c r="S319" s="5">
        <f t="shared" si="456"/>
        <v>4.1167510180470865E-2</v>
      </c>
      <c r="T319" s="5">
        <f t="shared" si="457"/>
        <v>8.7817033526886565E-2</v>
      </c>
      <c r="U319" s="5">
        <f t="shared" si="458"/>
        <v>5.9805854397838309E-2</v>
      </c>
      <c r="V319" s="5">
        <f t="shared" si="459"/>
        <v>5.90416960874074E-3</v>
      </c>
      <c r="W319" s="5">
        <f t="shared" si="460"/>
        <v>4.2982588996287624E-2</v>
      </c>
      <c r="X319" s="5">
        <f t="shared" si="461"/>
        <v>4.0299383821611558E-2</v>
      </c>
      <c r="Y319" s="5">
        <f t="shared" si="462"/>
        <v>1.8891839397364295E-2</v>
      </c>
      <c r="Z319" s="5">
        <f t="shared" si="463"/>
        <v>1.3576486157666904E-2</v>
      </c>
      <c r="AA319" s="5">
        <f t="shared" si="464"/>
        <v>1.8690816734857178E-2</v>
      </c>
      <c r="AB319" s="5">
        <f t="shared" si="465"/>
        <v>1.2865870673713843E-2</v>
      </c>
      <c r="AC319" s="5">
        <f t="shared" si="466"/>
        <v>4.7630547661197504E-4</v>
      </c>
      <c r="AD319" s="5">
        <f t="shared" si="467"/>
        <v>1.4793586580309973E-2</v>
      </c>
      <c r="AE319" s="5">
        <f t="shared" si="468"/>
        <v>1.3870091067563301E-2</v>
      </c>
      <c r="AF319" s="5">
        <f t="shared" si="469"/>
        <v>6.5021225643331539E-3</v>
      </c>
      <c r="AG319" s="5">
        <f t="shared" si="470"/>
        <v>2.0320749943491031E-3</v>
      </c>
      <c r="AH319" s="5">
        <f t="shared" si="471"/>
        <v>3.1822421554450198E-3</v>
      </c>
      <c r="AI319" s="5">
        <f t="shared" si="472"/>
        <v>4.3810087707982504E-3</v>
      </c>
      <c r="AJ319" s="5">
        <f t="shared" si="473"/>
        <v>3.0156783978507644E-3</v>
      </c>
      <c r="AK319" s="5">
        <f t="shared" si="474"/>
        <v>1.3838998694976671E-3</v>
      </c>
      <c r="AL319" s="5">
        <f t="shared" si="475"/>
        <v>2.459191217972588E-5</v>
      </c>
      <c r="AM319" s="5">
        <f t="shared" si="476"/>
        <v>4.0732810008820858E-3</v>
      </c>
      <c r="AN319" s="5">
        <f t="shared" si="477"/>
        <v>3.8190048180206837E-3</v>
      </c>
      <c r="AO319" s="5">
        <f t="shared" si="478"/>
        <v>1.7903009633888252E-3</v>
      </c>
      <c r="AP319" s="5">
        <f t="shared" si="479"/>
        <v>5.5951357177079768E-4</v>
      </c>
      <c r="AQ319" s="5">
        <f t="shared" si="480"/>
        <v>1.31146428755953E-4</v>
      </c>
      <c r="AR319" s="5">
        <f t="shared" si="481"/>
        <v>5.9671788521937358E-4</v>
      </c>
      <c r="AS319" s="5">
        <f t="shared" si="482"/>
        <v>8.2150451195712776E-4</v>
      </c>
      <c r="AT319" s="5">
        <f t="shared" si="483"/>
        <v>5.6548469543343252E-4</v>
      </c>
      <c r="AU319" s="5">
        <f t="shared" si="484"/>
        <v>2.5950187419553289E-4</v>
      </c>
      <c r="AV319" s="5">
        <f t="shared" si="485"/>
        <v>8.9314383644872834E-5</v>
      </c>
      <c r="AW319" s="5">
        <f t="shared" si="486"/>
        <v>8.8173185526554282E-7</v>
      </c>
      <c r="AX319" s="5">
        <f t="shared" si="487"/>
        <v>9.346177380130245E-4</v>
      </c>
      <c r="AY319" s="5">
        <f t="shared" si="488"/>
        <v>8.7627385483750938E-4</v>
      </c>
      <c r="AZ319" s="5">
        <f t="shared" si="489"/>
        <v>4.1078605586078004E-4</v>
      </c>
      <c r="BA319" s="5">
        <f t="shared" si="490"/>
        <v>1.2838085777111083E-4</v>
      </c>
      <c r="BB319" s="5">
        <f t="shared" si="491"/>
        <v>3.0091657944991187E-5</v>
      </c>
      <c r="BC319" s="5">
        <f t="shared" si="492"/>
        <v>5.6426348513282196E-6</v>
      </c>
      <c r="BD319" s="5">
        <f t="shared" si="493"/>
        <v>9.3244589073624031E-5</v>
      </c>
      <c r="BE319" s="5">
        <f t="shared" si="494"/>
        <v>1.2837029446739206E-4</v>
      </c>
      <c r="BF319" s="5">
        <f t="shared" si="495"/>
        <v>8.8364014820385556E-5</v>
      </c>
      <c r="BG319" s="5">
        <f t="shared" si="496"/>
        <v>4.0550394453657207E-5</v>
      </c>
      <c r="BH319" s="5">
        <f t="shared" si="497"/>
        <v>1.3956482967271026E-5</v>
      </c>
      <c r="BI319" s="5">
        <f t="shared" si="498"/>
        <v>3.8427920505352084E-6</v>
      </c>
      <c r="BJ319" s="8">
        <f t="shared" si="499"/>
        <v>0.46968169685927263</v>
      </c>
      <c r="BK319" s="8">
        <f t="shared" si="500"/>
        <v>0.27486187956223423</v>
      </c>
      <c r="BL319" s="8">
        <f t="shared" si="501"/>
        <v>0.24213491828809655</v>
      </c>
      <c r="BM319" s="8">
        <f t="shared" si="502"/>
        <v>0.40712392851661228</v>
      </c>
      <c r="BN319" s="8">
        <f t="shared" si="503"/>
        <v>0.59225566022767584</v>
      </c>
    </row>
    <row r="320" spans="1:66" x14ac:dyDescent="0.25">
      <c r="A320" t="s">
        <v>145</v>
      </c>
      <c r="B320" t="s">
        <v>366</v>
      </c>
      <c r="C320" t="s">
        <v>357</v>
      </c>
      <c r="D320" t="s">
        <v>493</v>
      </c>
      <c r="E320">
        <f>VLOOKUP(A320,home!$A$2:$E$405,3,FALSE)</f>
        <v>1.41534391534392</v>
      </c>
      <c r="F320">
        <f>VLOOKUP(B320,home!$B$2:$E$405,3,FALSE)</f>
        <v>1.1000000000000001</v>
      </c>
      <c r="G320">
        <f>VLOOKUP(C320,away!$B$2:$E$405,4,FALSE)</f>
        <v>0.71</v>
      </c>
      <c r="H320">
        <f>VLOOKUP(A320,away!$A$2:$E$405,3,FALSE)</f>
        <v>1.2063492063492101</v>
      </c>
      <c r="I320">
        <f>VLOOKUP(C320,away!$B$2:$E$405,3,FALSE)</f>
        <v>0.86</v>
      </c>
      <c r="J320">
        <f>VLOOKUP(B320,home!$B$2:$E$405,4,FALSE)</f>
        <v>0.67</v>
      </c>
      <c r="K320" s="3">
        <f t="shared" si="448"/>
        <v>1.1053835978836015</v>
      </c>
      <c r="L320" s="3">
        <f t="shared" si="449"/>
        <v>0.69509841269841477</v>
      </c>
      <c r="M320" s="5">
        <f t="shared" si="450"/>
        <v>0.16521923160747592</v>
      </c>
      <c r="N320" s="5">
        <f t="shared" si="451"/>
        <v>0.18263062867383578</v>
      </c>
      <c r="O320" s="5">
        <f t="shared" si="452"/>
        <v>0.11484362563760826</v>
      </c>
      <c r="P320" s="5">
        <f t="shared" si="453"/>
        <v>0.12694626010129684</v>
      </c>
      <c r="Q320" s="5">
        <f t="shared" si="454"/>
        <v>0.10093845070361435</v>
      </c>
      <c r="R320" s="5">
        <f t="shared" si="455"/>
        <v>3.9913810944616233E-2</v>
      </c>
      <c r="S320" s="5">
        <f t="shared" si="456"/>
        <v>2.4384801933942837E-2</v>
      </c>
      <c r="T320" s="5">
        <f t="shared" si="457"/>
        <v>7.0162156864319522E-2</v>
      </c>
      <c r="U320" s="5">
        <f t="shared" si="458"/>
        <v>4.4120071947205762E-2</v>
      </c>
      <c r="V320" s="5">
        <f t="shared" si="459"/>
        <v>2.0817857708123324E-3</v>
      </c>
      <c r="W320" s="5">
        <f t="shared" si="460"/>
        <v>3.7191902601185926E-2</v>
      </c>
      <c r="X320" s="5">
        <f t="shared" si="461"/>
        <v>2.5852032463318381E-2</v>
      </c>
      <c r="Y320" s="5">
        <f t="shared" si="462"/>
        <v>8.9848533651402454E-3</v>
      </c>
      <c r="Z320" s="5">
        <f t="shared" si="463"/>
        <v>9.2480088774491223E-3</v>
      </c>
      <c r="AA320" s="5">
        <f t="shared" si="464"/>
        <v>1.0222597326214198E-2</v>
      </c>
      <c r="AB320" s="5">
        <f t="shared" si="465"/>
        <v>5.649945706082969E-3</v>
      </c>
      <c r="AC320" s="5">
        <f t="shared" si="466"/>
        <v>9.9971306066149756E-5</v>
      </c>
      <c r="AD320" s="5">
        <f t="shared" si="467"/>
        <v>1.0277829777358841E-2</v>
      </c>
      <c r="AE320" s="5">
        <f t="shared" si="468"/>
        <v>7.1441031642266312E-3</v>
      </c>
      <c r="AF320" s="5">
        <f t="shared" si="469"/>
        <v>2.4829273848038266E-3</v>
      </c>
      <c r="AG320" s="5">
        <f t="shared" si="470"/>
        <v>5.7529296134085548E-4</v>
      </c>
      <c r="AH320" s="5">
        <f t="shared" si="471"/>
        <v>1.6070690728339329E-3</v>
      </c>
      <c r="AI320" s="5">
        <f t="shared" si="472"/>
        <v>1.7764277937766363E-3</v>
      </c>
      <c r="AJ320" s="5">
        <f t="shared" si="473"/>
        <v>9.8181707303262363E-4</v>
      </c>
      <c r="AK320" s="5">
        <f t="shared" si="474"/>
        <v>3.6176149621744945E-4</v>
      </c>
      <c r="AL320" s="5">
        <f t="shared" si="475"/>
        <v>3.0725196574429676E-6</v>
      </c>
      <c r="AM320" s="5">
        <f t="shared" si="476"/>
        <v>2.2721888915464262E-3</v>
      </c>
      <c r="AN320" s="5">
        <f t="shared" si="477"/>
        <v>1.5793948918648912E-3</v>
      </c>
      <c r="AO320" s="5">
        <f t="shared" si="478"/>
        <v>5.4891744117963504E-4</v>
      </c>
      <c r="AP320" s="5">
        <f t="shared" si="479"/>
        <v>1.271838806888133E-4</v>
      </c>
      <c r="AQ320" s="5">
        <f t="shared" si="480"/>
        <v>2.2101328396904665E-5</v>
      </c>
      <c r="AR320" s="5">
        <f t="shared" si="481"/>
        <v>2.2341423232471604E-4</v>
      </c>
      <c r="AS320" s="5">
        <f t="shared" si="482"/>
        <v>2.4695842794549743E-4</v>
      </c>
      <c r="AT320" s="5">
        <f t="shared" si="483"/>
        <v>1.364918978050361E-4</v>
      </c>
      <c r="AU320" s="5">
        <f t="shared" si="484"/>
        <v>5.0291968359230554E-5</v>
      </c>
      <c r="AV320" s="5">
        <f t="shared" si="485"/>
        <v>1.3897979232393624E-5</v>
      </c>
      <c r="AW320" s="5">
        <f t="shared" si="486"/>
        <v>6.5576990544492375E-8</v>
      </c>
      <c r="AX320" s="5">
        <f t="shared" si="487"/>
        <v>4.1860672200145723E-4</v>
      </c>
      <c r="AY320" s="5">
        <f t="shared" si="488"/>
        <v>2.909728680080995E-4</v>
      </c>
      <c r="AZ320" s="5">
        <f t="shared" si="489"/>
        <v>1.0112738934536764E-4</v>
      </c>
      <c r="BA320" s="5">
        <f t="shared" si="490"/>
        <v>2.3431162604766552E-5</v>
      </c>
      <c r="BB320" s="5">
        <f t="shared" si="491"/>
        <v>4.0717409835629191E-6</v>
      </c>
      <c r="BC320" s="5">
        <f t="shared" si="492"/>
        <v>5.6605213891873364E-7</v>
      </c>
      <c r="BD320" s="5">
        <f t="shared" si="493"/>
        <v>2.5882479710524159E-5</v>
      </c>
      <c r="BE320" s="5">
        <f t="shared" si="494"/>
        <v>2.8610068544568512E-5</v>
      </c>
      <c r="BF320" s="5">
        <f t="shared" si="495"/>
        <v>1.5812550251745803E-5</v>
      </c>
      <c r="BG320" s="5">
        <f t="shared" si="496"/>
        <v>5.8263112296633416E-6</v>
      </c>
      <c r="BH320" s="5">
        <f t="shared" si="497"/>
        <v>1.6100772173587232E-6</v>
      </c>
      <c r="BI320" s="5">
        <f t="shared" si="498"/>
        <v>3.5595058947888059E-7</v>
      </c>
      <c r="BJ320" s="8">
        <f t="shared" si="499"/>
        <v>0.45162874032790323</v>
      </c>
      <c r="BK320" s="8">
        <f t="shared" si="500"/>
        <v>0.31902609610725957</v>
      </c>
      <c r="BL320" s="8">
        <f t="shared" si="501"/>
        <v>0.22022627894079827</v>
      </c>
      <c r="BM320" s="8">
        <f t="shared" si="502"/>
        <v>0.26934620929394515</v>
      </c>
      <c r="BN320" s="8">
        <f t="shared" si="503"/>
        <v>0.73049200766844735</v>
      </c>
    </row>
    <row r="321" spans="1:66" x14ac:dyDescent="0.25">
      <c r="A321" t="s">
        <v>145</v>
      </c>
      <c r="B321" t="s">
        <v>433</v>
      </c>
      <c r="C321" t="s">
        <v>347</v>
      </c>
      <c r="D321" t="s">
        <v>493</v>
      </c>
      <c r="E321">
        <f>VLOOKUP(A321,home!$A$2:$E$405,3,FALSE)</f>
        <v>1.41534391534392</v>
      </c>
      <c r="F321">
        <f>VLOOKUP(B321,home!$B$2:$E$405,3,FALSE)</f>
        <v>0.86</v>
      </c>
      <c r="G321">
        <f>VLOOKUP(C321,away!$B$2:$E$405,4,FALSE)</f>
        <v>0.89</v>
      </c>
      <c r="H321">
        <f>VLOOKUP(A321,away!$A$2:$E$405,3,FALSE)</f>
        <v>1.2063492063492101</v>
      </c>
      <c r="I321">
        <f>VLOOKUP(C321,away!$B$2:$E$405,3,FALSE)</f>
        <v>1.04</v>
      </c>
      <c r="J321">
        <f>VLOOKUP(B321,home!$B$2:$E$405,4,FALSE)</f>
        <v>1.38</v>
      </c>
      <c r="K321" s="3">
        <f t="shared" si="448"/>
        <v>1.0833042328042364</v>
      </c>
      <c r="L321" s="3">
        <f t="shared" si="449"/>
        <v>1.7313523809523861</v>
      </c>
      <c r="M321" s="5">
        <f t="shared" si="450"/>
        <v>5.9925292728651082E-2</v>
      </c>
      <c r="N321" s="5">
        <f t="shared" si="451"/>
        <v>6.4917323264980648E-2</v>
      </c>
      <c r="O321" s="5">
        <f t="shared" si="452"/>
        <v>0.10375179824501878</v>
      </c>
      <c r="P321" s="5">
        <f t="shared" si="453"/>
        <v>0.11239476219988</v>
      </c>
      <c r="Q321" s="5">
        <f t="shared" si="454"/>
        <v>3.5162605537637233E-2</v>
      </c>
      <c r="R321" s="5">
        <f t="shared" si="455"/>
        <v>8.9815461459802431E-2</v>
      </c>
      <c r="S321" s="5">
        <f t="shared" si="456"/>
        <v>5.2701380313523949E-2</v>
      </c>
      <c r="T321" s="5">
        <f t="shared" si="457"/>
        <v>6.0878860818077786E-2</v>
      </c>
      <c r="U321" s="5">
        <f t="shared" si="458"/>
        <v>9.7297469570669745E-2</v>
      </c>
      <c r="V321" s="5">
        <f t="shared" si="459"/>
        <v>1.0982858523094084E-2</v>
      </c>
      <c r="W321" s="5">
        <f t="shared" si="460"/>
        <v>1.26972664717827E-2</v>
      </c>
      <c r="X321" s="5">
        <f t="shared" si="461"/>
        <v>2.1983442537507881E-2</v>
      </c>
      <c r="Y321" s="5">
        <f t="shared" si="462"/>
        <v>1.9030542789422119E-2</v>
      </c>
      <c r="Z321" s="5">
        <f t="shared" si="463"/>
        <v>5.1834071014922066E-2</v>
      </c>
      <c r="AA321" s="5">
        <f t="shared" si="464"/>
        <v>5.6152068533940461E-2</v>
      </c>
      <c r="AB321" s="5">
        <f t="shared" si="465"/>
        <v>3.0414886761765635E-2</v>
      </c>
      <c r="AC321" s="5">
        <f t="shared" si="466"/>
        <v>1.2874527972350372E-3</v>
      </c>
      <c r="AD321" s="5">
        <f t="shared" si="467"/>
        <v>3.4387506284813772E-3</v>
      </c>
      <c r="AE321" s="5">
        <f t="shared" si="468"/>
        <v>5.9536890881227468E-3</v>
      </c>
      <c r="AF321" s="5">
        <f t="shared" si="469"/>
        <v>5.1539668890857792E-3</v>
      </c>
      <c r="AG321" s="5">
        <f t="shared" si="470"/>
        <v>2.9744442815894758E-3</v>
      </c>
      <c r="AH321" s="5">
        <f t="shared" si="471"/>
        <v>2.2435760566535103E-2</v>
      </c>
      <c r="AI321" s="5">
        <f t="shared" si="472"/>
        <v>2.4304754387909851E-2</v>
      </c>
      <c r="AJ321" s="5">
        <f t="shared" si="473"/>
        <v>1.3164721652845037E-2</v>
      </c>
      <c r="AK321" s="5">
        <f t="shared" si="474"/>
        <v>4.7537995634055379E-3</v>
      </c>
      <c r="AL321" s="5">
        <f t="shared" si="475"/>
        <v>9.6588898877163272E-5</v>
      </c>
      <c r="AM321" s="5">
        <f t="shared" si="476"/>
        <v>7.4504262227842108E-4</v>
      </c>
      <c r="AN321" s="5">
        <f t="shared" si="477"/>
        <v>1.2899313179927537E-3</v>
      </c>
      <c r="AO321" s="5">
        <f t="shared" si="478"/>
        <v>1.1166628293359019E-3</v>
      </c>
      <c r="AP321" s="5">
        <f t="shared" si="479"/>
        <v>6.4444561609724722E-4</v>
      </c>
      <c r="AQ321" s="5">
        <f t="shared" si="480"/>
        <v>2.7894061295607417E-4</v>
      </c>
      <c r="AR321" s="5">
        <f t="shared" si="481"/>
        <v>7.7688414950696305E-3</v>
      </c>
      <c r="AS321" s="5">
        <f t="shared" si="482"/>
        <v>8.4160188755941241E-3</v>
      </c>
      <c r="AT321" s="5">
        <f t="shared" si="483"/>
        <v>4.5585544356457315E-3</v>
      </c>
      <c r="AU321" s="5">
        <f t="shared" si="484"/>
        <v>1.6461004385345162E-3</v>
      </c>
      <c r="AV321" s="5">
        <f t="shared" si="485"/>
        <v>4.4580689317133771E-4</v>
      </c>
      <c r="AW321" s="5">
        <f t="shared" si="486"/>
        <v>5.0322316273237296E-6</v>
      </c>
      <c r="AX321" s="5">
        <f t="shared" si="487"/>
        <v>1.3451797105563015E-4</v>
      </c>
      <c r="AY321" s="5">
        <f t="shared" si="488"/>
        <v>2.3289800946804946E-4</v>
      </c>
      <c r="AZ321" s="5">
        <f t="shared" si="489"/>
        <v>2.0161426160578941E-4</v>
      </c>
      <c r="BA321" s="5">
        <f t="shared" si="490"/>
        <v>1.1635511062171358E-4</v>
      </c>
      <c r="BB321" s="5">
        <f t="shared" si="491"/>
        <v>5.0362924452720527E-5</v>
      </c>
      <c r="BC321" s="5">
        <f t="shared" si="492"/>
        <v>1.7439193832588543E-5</v>
      </c>
      <c r="BD321" s="5">
        <f t="shared" si="493"/>
        <v>2.2417670366217525E-3</v>
      </c>
      <c r="BE321" s="5">
        <f t="shared" si="494"/>
        <v>2.4285157197333541E-3</v>
      </c>
      <c r="BF321" s="5">
        <f t="shared" si="495"/>
        <v>1.3154106793093845E-3</v>
      </c>
      <c r="BG321" s="5">
        <f t="shared" si="496"/>
        <v>4.7499665225725075E-4</v>
      </c>
      <c r="BH321" s="5">
        <f t="shared" si="497"/>
        <v>1.2864147098953042E-4</v>
      </c>
      <c r="BI321" s="5">
        <f t="shared" si="498"/>
        <v>2.7871570007424343E-5</v>
      </c>
      <c r="BJ321" s="8">
        <f t="shared" si="499"/>
        <v>0.23701910277638463</v>
      </c>
      <c r="BK321" s="8">
        <f t="shared" si="500"/>
        <v>0.23762123347072939</v>
      </c>
      <c r="BL321" s="8">
        <f t="shared" si="501"/>
        <v>0.47154324600882669</v>
      </c>
      <c r="BM321" s="8">
        <f t="shared" si="502"/>
        <v>0.53182254405705165</v>
      </c>
      <c r="BN321" s="8">
        <f t="shared" si="503"/>
        <v>0.46596724343597018</v>
      </c>
    </row>
    <row r="322" spans="1:66" x14ac:dyDescent="0.25">
      <c r="A322" t="s">
        <v>145</v>
      </c>
      <c r="B322" t="s">
        <v>434</v>
      </c>
      <c r="C322" t="s">
        <v>360</v>
      </c>
      <c r="D322" t="s">
        <v>493</v>
      </c>
      <c r="E322">
        <f>VLOOKUP(A322,home!$A$2:$E$405,3,FALSE)</f>
        <v>1.41534391534392</v>
      </c>
      <c r="F322">
        <f>VLOOKUP(B322,home!$B$2:$E$405,3,FALSE)</f>
        <v>0.91</v>
      </c>
      <c r="G322">
        <f>VLOOKUP(C322,away!$B$2:$E$405,4,FALSE)</f>
        <v>0.88</v>
      </c>
      <c r="H322">
        <f>VLOOKUP(A322,away!$A$2:$E$405,3,FALSE)</f>
        <v>1.2063492063492101</v>
      </c>
      <c r="I322">
        <f>VLOOKUP(C322,away!$B$2:$E$405,3,FALSE)</f>
        <v>1.1000000000000001</v>
      </c>
      <c r="J322">
        <f>VLOOKUP(B322,home!$B$2:$E$405,4,FALSE)</f>
        <v>1.07</v>
      </c>
      <c r="K322" s="3">
        <f t="shared" si="448"/>
        <v>1.1334074074074112</v>
      </c>
      <c r="L322" s="3">
        <f t="shared" si="449"/>
        <v>1.4198730158730204</v>
      </c>
      <c r="M322" s="5">
        <f t="shared" si="450"/>
        <v>7.7825944752518514E-2</v>
      </c>
      <c r="N322" s="5">
        <f t="shared" si="451"/>
        <v>8.8208502270984424E-2</v>
      </c>
      <c r="O322" s="5">
        <f t="shared" si="452"/>
        <v>0.11050295888892551</v>
      </c>
      <c r="P322" s="5">
        <f t="shared" si="453"/>
        <v>0.12524487214514479</v>
      </c>
      <c r="Q322" s="5">
        <f t="shared" si="454"/>
        <v>4.9988084935123613E-2</v>
      </c>
      <c r="R322" s="5">
        <f t="shared" si="455"/>
        <v>7.8450084750255542E-2</v>
      </c>
      <c r="S322" s="5">
        <f t="shared" si="456"/>
        <v>5.0388973910098465E-2</v>
      </c>
      <c r="T322" s="5">
        <f t="shared" si="457"/>
        <v>7.0976732914550658E-2</v>
      </c>
      <c r="U322" s="5">
        <f t="shared" si="458"/>
        <v>8.8915907167678818E-2</v>
      </c>
      <c r="V322" s="5">
        <f t="shared" si="459"/>
        <v>9.010078144339722E-3</v>
      </c>
      <c r="W322" s="5">
        <f t="shared" si="460"/>
        <v>1.8885621915859973E-2</v>
      </c>
      <c r="X322" s="5">
        <f t="shared" si="461"/>
        <v>2.6815184946309707E-2</v>
      </c>
      <c r="Y322" s="5">
        <f t="shared" si="462"/>
        <v>1.9037078760454795E-2</v>
      </c>
      <c r="Z322" s="5">
        <f t="shared" si="463"/>
        <v>3.7129719476613129E-2</v>
      </c>
      <c r="AA322" s="5">
        <f t="shared" si="464"/>
        <v>4.2083099089752544E-2</v>
      </c>
      <c r="AB322" s="5">
        <f t="shared" si="465"/>
        <v>2.3848648117492814E-2</v>
      </c>
      <c r="AC322" s="5">
        <f t="shared" si="466"/>
        <v>9.0624187794478665E-4</v>
      </c>
      <c r="AD322" s="5">
        <f t="shared" si="467"/>
        <v>5.3512759432328624E-3</v>
      </c>
      <c r="AE322" s="5">
        <f t="shared" si="468"/>
        <v>7.5981323122867855E-3</v>
      </c>
      <c r="AF322" s="5">
        <f t="shared" si="469"/>
        <v>5.3941915206244433E-3</v>
      </c>
      <c r="AG322" s="5">
        <f t="shared" si="470"/>
        <v>2.553022327528567E-3</v>
      </c>
      <c r="AH322" s="5">
        <f t="shared" si="471"/>
        <v>1.3179871692944482E-2</v>
      </c>
      <c r="AI322" s="5">
        <f t="shared" si="472"/>
        <v>1.4938164205462533E-2</v>
      </c>
      <c r="AJ322" s="5">
        <f t="shared" si="473"/>
        <v>8.4655129817697433E-3</v>
      </c>
      <c r="AK322" s="5">
        <f t="shared" si="474"/>
        <v>3.1982917070138089E-3</v>
      </c>
      <c r="AL322" s="5">
        <f t="shared" si="475"/>
        <v>5.8336406192922002E-5</v>
      </c>
      <c r="AM322" s="5">
        <f t="shared" si="476"/>
        <v>1.2130351586282406E-3</v>
      </c>
      <c r="AN322" s="5">
        <f t="shared" si="477"/>
        <v>1.7223558890414876E-3</v>
      </c>
      <c r="AO322" s="5">
        <f t="shared" si="478"/>
        <v>1.2227633252899974E-3</v>
      </c>
      <c r="AP322" s="5">
        <f t="shared" si="479"/>
        <v>5.7872288345947717E-4</v>
      </c>
      <c r="AQ322" s="5">
        <f t="shared" si="480"/>
        <v>2.0542825147308469E-4</v>
      </c>
      <c r="AR322" s="5">
        <f t="shared" si="481"/>
        <v>3.7427488338961068E-3</v>
      </c>
      <c r="AS322" s="5">
        <f t="shared" si="482"/>
        <v>4.2420592524032973E-3</v>
      </c>
      <c r="AT322" s="5">
        <f t="shared" si="483"/>
        <v>2.4039906896675218E-3</v>
      </c>
      <c r="AU322" s="5">
        <f t="shared" si="484"/>
        <v>9.0823361833587343E-4</v>
      </c>
      <c r="AV322" s="5">
        <f t="shared" si="485"/>
        <v>2.5734967766957874E-4</v>
      </c>
      <c r="AW322" s="5">
        <f t="shared" si="486"/>
        <v>2.6077906418373794E-6</v>
      </c>
      <c r="AX322" s="5">
        <f t="shared" si="487"/>
        <v>2.2914383903914522E-4</v>
      </c>
      <c r="AY322" s="5">
        <f t="shared" si="488"/>
        <v>3.2535515380523308E-4</v>
      </c>
      <c r="AZ322" s="5">
        <f t="shared" si="489"/>
        <v>2.309815017316334E-4</v>
      </c>
      <c r="BA322" s="5">
        <f t="shared" si="490"/>
        <v>1.0932146715819119E-4</v>
      </c>
      <c r="BB322" s="5">
        <f t="shared" si="491"/>
        <v>3.8805650318391089E-5</v>
      </c>
      <c r="BC322" s="5">
        <f t="shared" si="492"/>
        <v>1.1019819150097558E-5</v>
      </c>
      <c r="BD322" s="5">
        <f t="shared" si="493"/>
        <v>8.8570467907321537E-4</v>
      </c>
      <c r="BE322" s="5">
        <f t="shared" si="494"/>
        <v>1.0038642440369863E-3</v>
      </c>
      <c r="BF322" s="5">
        <f t="shared" si="495"/>
        <v>5.6889358511148086E-4</v>
      </c>
      <c r="BG322" s="5">
        <f t="shared" si="496"/>
        <v>2.1492940113063694E-4</v>
      </c>
      <c r="BH322" s="5">
        <f t="shared" si="497"/>
        <v>6.0900643827775716E-5</v>
      </c>
      <c r="BI322" s="5">
        <f t="shared" si="498"/>
        <v>1.3805048166056278E-5</v>
      </c>
      <c r="BJ322" s="8">
        <f t="shared" si="499"/>
        <v>0.30069476078605073</v>
      </c>
      <c r="BK322" s="8">
        <f t="shared" si="500"/>
        <v>0.26375980239004443</v>
      </c>
      <c r="BL322" s="8">
        <f t="shared" si="501"/>
        <v>0.39788501827461431</v>
      </c>
      <c r="BM322" s="8">
        <f t="shared" si="502"/>
        <v>0.46892610582120681</v>
      </c>
      <c r="BN322" s="8">
        <f t="shared" si="503"/>
        <v>0.53022044774295241</v>
      </c>
    </row>
    <row r="323" spans="1:66" x14ac:dyDescent="0.25">
      <c r="A323" t="s">
        <v>27</v>
      </c>
      <c r="B323" t="s">
        <v>297</v>
      </c>
      <c r="C323" t="s">
        <v>298</v>
      </c>
      <c r="D323" t="s">
        <v>493</v>
      </c>
      <c r="E323">
        <f>VLOOKUP(A323,home!$A$2:$E$405,3,FALSE)</f>
        <v>1.2700296735904999</v>
      </c>
      <c r="F323">
        <f>VLOOKUP(B323,home!$B$2:$E$405,3,FALSE)</f>
        <v>1.07</v>
      </c>
      <c r="G323">
        <f>VLOOKUP(C323,away!$B$2:$E$405,4,FALSE)</f>
        <v>0.74</v>
      </c>
      <c r="H323">
        <f>VLOOKUP(A323,away!$A$2:$E$405,3,FALSE)</f>
        <v>1.07418397626113</v>
      </c>
      <c r="I323">
        <f>VLOOKUP(C323,away!$B$2:$E$405,3,FALSE)</f>
        <v>1.39</v>
      </c>
      <c r="J323">
        <f>VLOOKUP(B323,home!$B$2:$E$405,4,FALSE)</f>
        <v>1.1499999999999999</v>
      </c>
      <c r="K323" s="3">
        <f t="shared" si="448"/>
        <v>1.0056094955489578</v>
      </c>
      <c r="L323" s="3">
        <f t="shared" si="449"/>
        <v>1.7170830860534161</v>
      </c>
      <c r="M323" s="5">
        <f t="shared" si="450"/>
        <v>6.5697619856234638E-2</v>
      </c>
      <c r="N323" s="5">
        <f t="shared" si="451"/>
        <v>6.6066150362395312E-2</v>
      </c>
      <c r="O323" s="5">
        <f t="shared" si="452"/>
        <v>0.11280827184910756</v>
      </c>
      <c r="P323" s="5">
        <f t="shared" si="453"/>
        <v>0.11344106934793075</v>
      </c>
      <c r="Q323" s="5">
        <f t="shared" si="454"/>
        <v>3.3218374069394971E-2</v>
      </c>
      <c r="R323" s="5">
        <f t="shared" si="455"/>
        <v>9.6850587779509181E-2</v>
      </c>
      <c r="S323" s="5">
        <f t="shared" si="456"/>
        <v>4.8970100602437554E-2</v>
      </c>
      <c r="T323" s="5">
        <f t="shared" si="457"/>
        <v>5.7038708260753496E-2</v>
      </c>
      <c r="U323" s="5">
        <f t="shared" si="458"/>
        <v>9.7393870720572276E-2</v>
      </c>
      <c r="V323" s="5">
        <f t="shared" si="459"/>
        <v>9.3952677781303888E-3</v>
      </c>
      <c r="W323" s="5">
        <f t="shared" si="460"/>
        <v>1.1134904130293621E-2</v>
      </c>
      <c r="X323" s="5">
        <f t="shared" si="461"/>
        <v>1.91195555469535E-2</v>
      </c>
      <c r="Y323" s="5">
        <f t="shared" si="462"/>
        <v>1.6414932721266314E-2</v>
      </c>
      <c r="Z323" s="5">
        <f t="shared" si="463"/>
        <v>5.543350205017563E-2</v>
      </c>
      <c r="AA323" s="5">
        <f t="shared" si="464"/>
        <v>5.5744456033189234E-2</v>
      </c>
      <c r="AB323" s="5">
        <f t="shared" si="465"/>
        <v>2.8028577155593242E-2</v>
      </c>
      <c r="AC323" s="5">
        <f t="shared" si="466"/>
        <v>1.0139343954674149E-3</v>
      </c>
      <c r="AD323" s="5">
        <f t="shared" si="467"/>
        <v>2.7993413313626434E-3</v>
      </c>
      <c r="AE323" s="5">
        <f t="shared" si="468"/>
        <v>4.8067016521730465E-3</v>
      </c>
      <c r="AF323" s="5">
        <f t="shared" si="469"/>
        <v>4.126753053325675E-3</v>
      </c>
      <c r="AG323" s="5">
        <f t="shared" si="470"/>
        <v>2.3619926227282694E-3</v>
      </c>
      <c r="AH323" s="5">
        <f t="shared" si="471"/>
        <v>2.3795982192765987E-2</v>
      </c>
      <c r="AI323" s="5">
        <f t="shared" si="472"/>
        <v>2.3929465648959387E-2</v>
      </c>
      <c r="AJ323" s="5">
        <f t="shared" si="473"/>
        <v>1.2031848940003082E-2</v>
      </c>
      <c r="AK323" s="5">
        <f t="shared" si="474"/>
        <v>4.0331138476925876E-3</v>
      </c>
      <c r="AL323" s="5">
        <f t="shared" si="475"/>
        <v>7.0031031457256526E-5</v>
      </c>
      <c r="AM323" s="5">
        <f t="shared" si="476"/>
        <v>5.6300884482018737E-4</v>
      </c>
      <c r="AN323" s="5">
        <f t="shared" si="477"/>
        <v>9.6673296473921623E-4</v>
      </c>
      <c r="AO323" s="5">
        <f t="shared" si="478"/>
        <v>8.29980411241991E-4</v>
      </c>
      <c r="AP323" s="5">
        <f t="shared" si="479"/>
        <v>4.750484419664271E-4</v>
      </c>
      <c r="AQ323" s="5">
        <f t="shared" si="480"/>
        <v>2.0392441118914498E-4</v>
      </c>
      <c r="AR323" s="5">
        <f t="shared" si="481"/>
        <v>8.1719357078453465E-3</v>
      </c>
      <c r="AS323" s="5">
        <f t="shared" si="482"/>
        <v>8.2177761448248739E-3</v>
      </c>
      <c r="AT323" s="5">
        <f t="shared" si="483"/>
        <v>4.1319368617658012E-3</v>
      </c>
      <c r="AU323" s="5">
        <f t="shared" si="484"/>
        <v>1.3850383144001503E-3</v>
      </c>
      <c r="AV323" s="5">
        <f t="shared" si="485"/>
        <v>3.4820192016497847E-4</v>
      </c>
      <c r="AW323" s="5">
        <f t="shared" si="486"/>
        <v>3.358989900088377E-6</v>
      </c>
      <c r="AX323" s="5">
        <f t="shared" si="487"/>
        <v>9.4361173404871639E-5</v>
      </c>
      <c r="AY323" s="5">
        <f t="shared" si="488"/>
        <v>1.6202597483365851E-4</v>
      </c>
      <c r="AZ323" s="5">
        <f t="shared" si="489"/>
        <v>1.3910603044409579E-4</v>
      </c>
      <c r="BA323" s="5">
        <f t="shared" si="490"/>
        <v>7.961887068119615E-5</v>
      </c>
      <c r="BB323" s="5">
        <f t="shared" si="491"/>
        <v>3.4178054044339035E-5</v>
      </c>
      <c r="BC323" s="5">
        <f t="shared" si="492"/>
        <v>1.1737311702750816E-5</v>
      </c>
      <c r="BD323" s="5">
        <f t="shared" si="493"/>
        <v>2.3386487640428676E-3</v>
      </c>
      <c r="BE323" s="5">
        <f t="shared" si="494"/>
        <v>2.3517674038753419E-3</v>
      </c>
      <c r="BF323" s="5">
        <f t="shared" si="495"/>
        <v>1.1824798163297824E-3</v>
      </c>
      <c r="BG323" s="5">
        <f t="shared" si="496"/>
        <v>3.9637097719873892E-4</v>
      </c>
      <c r="BH323" s="5">
        <f t="shared" si="497"/>
        <v>9.9648604607767828E-5</v>
      </c>
      <c r="BI323" s="5">
        <f t="shared" si="498"/>
        <v>2.0041516602354997E-5</v>
      </c>
      <c r="BJ323" s="8">
        <f t="shared" si="499"/>
        <v>0.22064713623971469</v>
      </c>
      <c r="BK323" s="8">
        <f t="shared" si="500"/>
        <v>0.23875004898649163</v>
      </c>
      <c r="BL323" s="8">
        <f t="shared" si="501"/>
        <v>0.48326002019905062</v>
      </c>
      <c r="BM323" s="8">
        <f t="shared" si="502"/>
        <v>0.50984996722592668</v>
      </c>
      <c r="BN323" s="8">
        <f t="shared" si="503"/>
        <v>0.48808207326457242</v>
      </c>
    </row>
    <row r="324" spans="1:66" x14ac:dyDescent="0.25">
      <c r="A324" t="s">
        <v>37</v>
      </c>
      <c r="B324" t="s">
        <v>39</v>
      </c>
      <c r="C324" t="s">
        <v>226</v>
      </c>
      <c r="D324" t="s">
        <v>493</v>
      </c>
      <c r="E324">
        <f>VLOOKUP(A324,home!$A$2:$E$405,3,FALSE)</f>
        <v>1.58536585365854</v>
      </c>
      <c r="F324">
        <f>VLOOKUP(B324,home!$B$2:$E$405,3,FALSE)</f>
        <v>0.97</v>
      </c>
      <c r="G324">
        <f>VLOOKUP(C324,away!$B$2:$E$405,4,FALSE)</f>
        <v>1.1599999999999999</v>
      </c>
      <c r="H324">
        <f>VLOOKUP(A324,away!$A$2:$E$405,3,FALSE)</f>
        <v>1.27642276422764</v>
      </c>
      <c r="I324">
        <f>VLOOKUP(C324,away!$B$2:$E$405,3,FALSE)</f>
        <v>1.1000000000000001</v>
      </c>
      <c r="J324">
        <f>VLOOKUP(B324,home!$B$2:$E$405,4,FALSE)</f>
        <v>0.6</v>
      </c>
      <c r="K324" s="3">
        <f t="shared" si="448"/>
        <v>1.7838536585365892</v>
      </c>
      <c r="L324" s="3">
        <f t="shared" si="449"/>
        <v>0.84243902439024243</v>
      </c>
      <c r="M324" s="5">
        <f t="shared" si="450"/>
        <v>7.2346175895511011E-2</v>
      </c>
      <c r="N324" s="5">
        <f t="shared" si="451"/>
        <v>0.12905499055233893</v>
      </c>
      <c r="O324" s="5">
        <f t="shared" si="452"/>
        <v>6.0947241839779169E-2</v>
      </c>
      <c r="P324" s="5">
        <f t="shared" si="453"/>
        <v>0.10872096033360434</v>
      </c>
      <c r="Q324" s="5">
        <f t="shared" si="454"/>
        <v>0.11510760852459741</v>
      </c>
      <c r="R324" s="5">
        <f t="shared" si="455"/>
        <v>2.5672167477389866E-2</v>
      </c>
      <c r="S324" s="5">
        <f t="shared" si="456"/>
        <v>4.0846136888192476E-2</v>
      </c>
      <c r="T324" s="5">
        <f t="shared" si="457"/>
        <v>9.6971141425355789E-2</v>
      </c>
      <c r="U324" s="5">
        <f t="shared" si="458"/>
        <v>4.5795389877105949E-2</v>
      </c>
      <c r="V324" s="5">
        <f t="shared" si="459"/>
        <v>6.8203424152968907E-3</v>
      </c>
      <c r="W324" s="5">
        <f t="shared" si="460"/>
        <v>6.8445042864000202E-2</v>
      </c>
      <c r="X324" s="5">
        <f t="shared" si="461"/>
        <v>5.7660775134696654E-2</v>
      </c>
      <c r="Y324" s="5">
        <f t="shared" si="462"/>
        <v>2.42878435750295E-2</v>
      </c>
      <c r="Z324" s="5">
        <f t="shared" si="463"/>
        <v>7.2090785745450763E-3</v>
      </c>
      <c r="AA324" s="5">
        <f t="shared" si="464"/>
        <v>1.2859941189879973E-2</v>
      </c>
      <c r="AB324" s="5">
        <f t="shared" si="465"/>
        <v>1.1470126570066387E-2</v>
      </c>
      <c r="AC324" s="5">
        <f t="shared" si="466"/>
        <v>6.4059551871308885E-4</v>
      </c>
      <c r="AD324" s="5">
        <f t="shared" si="467"/>
        <v>3.0523985030410091E-2</v>
      </c>
      <c r="AE324" s="5">
        <f t="shared" si="468"/>
        <v>2.5714596169521039E-2</v>
      </c>
      <c r="AF324" s="5">
        <f t="shared" si="469"/>
        <v>1.0831489654820186E-2</v>
      </c>
      <c r="AG324" s="5">
        <f t="shared" si="470"/>
        <v>3.0416231924999069E-3</v>
      </c>
      <c r="AH324" s="5">
        <f t="shared" si="471"/>
        <v>1.518302280273088E-3</v>
      </c>
      <c r="AI324" s="5">
        <f t="shared" si="472"/>
        <v>2.7084290774295936E-3</v>
      </c>
      <c r="AJ324" s="5">
        <f t="shared" si="473"/>
        <v>2.4157205593298308E-3</v>
      </c>
      <c r="AK324" s="5">
        <f t="shared" si="474"/>
        <v>1.4364306525875251E-3</v>
      </c>
      <c r="AL324" s="5">
        <f t="shared" si="475"/>
        <v>3.8507168688766544E-5</v>
      </c>
      <c r="AM324" s="5">
        <f t="shared" si="476"/>
        <v>1.0890064473922623E-2</v>
      </c>
      <c r="AN324" s="5">
        <f t="shared" si="477"/>
        <v>9.1742152909582136E-3</v>
      </c>
      <c r="AO324" s="5">
        <f t="shared" si="478"/>
        <v>3.8643584896304408E-3</v>
      </c>
      <c r="AP324" s="5">
        <f t="shared" si="479"/>
        <v>1.0851621319661398E-3</v>
      </c>
      <c r="AQ324" s="5">
        <f t="shared" si="480"/>
        <v>2.2854573193969752E-4</v>
      </c>
      <c r="AR324" s="5">
        <f t="shared" si="481"/>
        <v>2.5581541834454824E-4</v>
      </c>
      <c r="AS324" s="5">
        <f t="shared" si="482"/>
        <v>4.5633726992399051E-4</v>
      </c>
      <c r="AT324" s="5">
        <f t="shared" si="483"/>
        <v>4.0701945424025484E-4</v>
      </c>
      <c r="AU324" s="5">
        <f t="shared" si="484"/>
        <v>2.4202104751401489E-4</v>
      </c>
      <c r="AV324" s="5">
        <f t="shared" si="485"/>
        <v>1.0793253276268322E-4</v>
      </c>
      <c r="AW324" s="5">
        <f t="shared" si="486"/>
        <v>1.6074474595962739E-6</v>
      </c>
      <c r="AX324" s="5">
        <f t="shared" si="487"/>
        <v>3.2377135589177013E-3</v>
      </c>
      <c r="AY324" s="5">
        <f t="shared" si="488"/>
        <v>2.7275762518296875E-3</v>
      </c>
      <c r="AZ324" s="5">
        <f t="shared" si="489"/>
        <v>1.1489083382706983E-3</v>
      </c>
      <c r="BA324" s="5">
        <f t="shared" si="490"/>
        <v>3.2262840653552724E-4</v>
      </c>
      <c r="BB324" s="5">
        <f t="shared" si="491"/>
        <v>6.7948690010591993E-5</v>
      </c>
      <c r="BC324" s="5">
        <f t="shared" si="492"/>
        <v>1.1448525624223631E-5</v>
      </c>
      <c r="BD324" s="5">
        <f t="shared" si="493"/>
        <v>3.5918148575693812E-5</v>
      </c>
      <c r="BE324" s="5">
        <f t="shared" si="494"/>
        <v>6.4072720744612178E-5</v>
      </c>
      <c r="BF324" s="5">
        <f t="shared" si="495"/>
        <v>5.7148178656334846E-5</v>
      </c>
      <c r="BG324" s="5">
        <f t="shared" si="496"/>
        <v>3.3981329191601853E-5</v>
      </c>
      <c r="BH324" s="5">
        <f t="shared" si="497"/>
        <v>1.5154429600093783E-5</v>
      </c>
      <c r="BI324" s="5">
        <f t="shared" si="498"/>
        <v>5.4066569370324941E-6</v>
      </c>
      <c r="BJ324" s="8">
        <f t="shared" si="499"/>
        <v>0.59439766601287503</v>
      </c>
      <c r="BK324" s="8">
        <f t="shared" si="500"/>
        <v>0.23214029447183626</v>
      </c>
      <c r="BL324" s="8">
        <f t="shared" si="501"/>
        <v>0.16650455671033226</v>
      </c>
      <c r="BM324" s="8">
        <f t="shared" si="502"/>
        <v>0.48567648234199795</v>
      </c>
      <c r="BN324" s="8">
        <f t="shared" si="503"/>
        <v>0.51184914462322073</v>
      </c>
    </row>
    <row r="325" spans="1:66" x14ac:dyDescent="0.25">
      <c r="A325" t="s">
        <v>37</v>
      </c>
      <c r="B325" t="s">
        <v>228</v>
      </c>
      <c r="C325" t="s">
        <v>230</v>
      </c>
      <c r="D325" t="s">
        <v>493</v>
      </c>
      <c r="E325">
        <f>VLOOKUP(A325,home!$A$2:$E$405,3,FALSE)</f>
        <v>1.58536585365854</v>
      </c>
      <c r="F325">
        <f>VLOOKUP(B325,home!$B$2:$E$405,3,FALSE)</f>
        <v>0.89</v>
      </c>
      <c r="G325">
        <f>VLOOKUP(C325,away!$B$2:$E$405,4,FALSE)</f>
        <v>0.78</v>
      </c>
      <c r="H325">
        <f>VLOOKUP(A325,away!$A$2:$E$405,3,FALSE)</f>
        <v>1.27642276422764</v>
      </c>
      <c r="I325">
        <f>VLOOKUP(C325,away!$B$2:$E$405,3,FALSE)</f>
        <v>0.97</v>
      </c>
      <c r="J325">
        <f>VLOOKUP(B325,home!$B$2:$E$405,4,FALSE)</f>
        <v>1.44</v>
      </c>
      <c r="K325" s="3">
        <f t="shared" si="448"/>
        <v>1.1005609756097585</v>
      </c>
      <c r="L325" s="3">
        <f t="shared" si="449"/>
        <v>1.7829073170731673</v>
      </c>
      <c r="M325" s="5">
        <f t="shared" si="450"/>
        <v>5.5940408281000657E-2</v>
      </c>
      <c r="N325" s="5">
        <f t="shared" si="451"/>
        <v>6.1565830313746295E-2</v>
      </c>
      <c r="O325" s="5">
        <f t="shared" si="452"/>
        <v>9.9736563244256476E-2</v>
      </c>
      <c r="P325" s="5">
        <f t="shared" si="453"/>
        <v>0.10976616934806328</v>
      </c>
      <c r="Q325" s="5">
        <f t="shared" si="454"/>
        <v>3.3878475137160746E-2</v>
      </c>
      <c r="R325" s="5">
        <f t="shared" si="455"/>
        <v>8.8910524193957827E-2</v>
      </c>
      <c r="S325" s="5">
        <f t="shared" si="456"/>
        <v>5.3845745426208527E-2</v>
      </c>
      <c r="T325" s="5">
        <f t="shared" si="457"/>
        <v>6.0402181213325266E-2</v>
      </c>
      <c r="U325" s="5">
        <f t="shared" si="458"/>
        <v>9.7851453248877257E-2</v>
      </c>
      <c r="V325" s="5">
        <f t="shared" si="459"/>
        <v>1.1739558403404514E-2</v>
      </c>
      <c r="W325" s="5">
        <f t="shared" si="460"/>
        <v>1.2428442549708187E-2</v>
      </c>
      <c r="X325" s="5">
        <f t="shared" si="461"/>
        <v>2.215876116169822E-2</v>
      </c>
      <c r="Y325" s="5">
        <f t="shared" si="462"/>
        <v>1.9753508706234244E-2</v>
      </c>
      <c r="Z325" s="5">
        <f t="shared" si="463"/>
        <v>5.283974138340608E-2</v>
      </c>
      <c r="AA325" s="5">
        <f t="shared" si="464"/>
        <v>5.8153357327888726E-2</v>
      </c>
      <c r="AB325" s="5">
        <f t="shared" si="465"/>
        <v>3.2000657837882064E-2</v>
      </c>
      <c r="AC325" s="5">
        <f t="shared" si="466"/>
        <v>1.4397087849567464E-3</v>
      </c>
      <c r="AD325" s="5">
        <f t="shared" si="467"/>
        <v>3.419564714454172E-3</v>
      </c>
      <c r="AE325" s="5">
        <f t="shared" si="468"/>
        <v>6.0967669506055587E-3</v>
      </c>
      <c r="AF325" s="5">
        <f t="shared" si="469"/>
        <v>5.4349852033622583E-3</v>
      </c>
      <c r="AG325" s="5">
        <f t="shared" si="470"/>
        <v>3.230024962419655E-3</v>
      </c>
      <c r="AH325" s="5">
        <f t="shared" si="471"/>
        <v>2.355209038618214E-2</v>
      </c>
      <c r="AI325" s="5">
        <f t="shared" si="472"/>
        <v>2.5920511573065828E-2</v>
      </c>
      <c r="AJ325" s="5">
        <f t="shared" si="473"/>
        <v>1.4263551752578684E-2</v>
      </c>
      <c r="AK325" s="5">
        <f t="shared" si="474"/>
        <v>5.2326361441594246E-3</v>
      </c>
      <c r="AL325" s="5">
        <f t="shared" si="475"/>
        <v>1.1299976039333228E-4</v>
      </c>
      <c r="AM325" s="5">
        <f t="shared" si="476"/>
        <v>7.5268789566007653E-4</v>
      </c>
      <c r="AN325" s="5">
        <f t="shared" si="477"/>
        <v>1.3419727566447552E-3</v>
      </c>
      <c r="AO325" s="5">
        <f t="shared" si="478"/>
        <v>1.196306523567392E-3</v>
      </c>
      <c r="AP325" s="5">
        <f t="shared" si="479"/>
        <v>7.1096788477688865E-4</v>
      </c>
      <c r="AQ325" s="5">
        <f t="shared" si="480"/>
        <v>3.1689746099318683E-4</v>
      </c>
      <c r="AR325" s="5">
        <f t="shared" si="481"/>
        <v>8.398238856378545E-3</v>
      </c>
      <c r="AS325" s="5">
        <f t="shared" si="482"/>
        <v>9.2427739491797532E-3</v>
      </c>
      <c r="AT325" s="5">
        <f t="shared" si="483"/>
        <v>5.0861181574248663E-3</v>
      </c>
      <c r="AU325" s="5">
        <f t="shared" si="484"/>
        <v>1.8658610538006722E-3</v>
      </c>
      <c r="AV325" s="5">
        <f t="shared" si="485"/>
        <v>5.1337346543078031E-4</v>
      </c>
      <c r="AW325" s="5">
        <f t="shared" si="486"/>
        <v>6.1591091190584425E-6</v>
      </c>
      <c r="AX325" s="5">
        <f t="shared" si="487"/>
        <v>1.380631541295518E-4</v>
      </c>
      <c r="AY325" s="5">
        <f t="shared" si="488"/>
        <v>2.4615380771577836E-4</v>
      </c>
      <c r="AZ325" s="5">
        <f t="shared" si="489"/>
        <v>2.1943471245094144E-4</v>
      </c>
      <c r="BA325" s="5">
        <f t="shared" si="490"/>
        <v>1.3041058481620996E-4</v>
      </c>
      <c r="BB325" s="5">
        <f t="shared" si="491"/>
        <v>5.8127496473152907E-5</v>
      </c>
      <c r="BC325" s="5">
        <f t="shared" si="492"/>
        <v>2.0727187757025805E-5</v>
      </c>
      <c r="BD325" s="5">
        <f t="shared" si="493"/>
        <v>2.4955469179275811E-3</v>
      </c>
      <c r="BE325" s="5">
        <f t="shared" si="494"/>
        <v>2.7465015506743045E-3</v>
      </c>
      <c r="BF325" s="5">
        <f t="shared" si="495"/>
        <v>1.511346213061914E-3</v>
      </c>
      <c r="BG325" s="5">
        <f t="shared" si="496"/>
        <v>5.5444288757717781E-4</v>
      </c>
      <c r="BH325" s="5">
        <f t="shared" si="497"/>
        <v>1.5254955131795774E-4</v>
      </c>
      <c r="BI325" s="5">
        <f t="shared" si="498"/>
        <v>3.3578016605464443E-5</v>
      </c>
      <c r="BJ325" s="8">
        <f t="shared" si="499"/>
        <v>0.23350029037769959</v>
      </c>
      <c r="BK325" s="8">
        <f t="shared" si="500"/>
        <v>0.23309074381174283</v>
      </c>
      <c r="BL325" s="8">
        <f t="shared" si="501"/>
        <v>0.47822167632822749</v>
      </c>
      <c r="BM325" s="8">
        <f t="shared" si="502"/>
        <v>0.54761448668429391</v>
      </c>
      <c r="BN325" s="8">
        <f t="shared" si="503"/>
        <v>0.44979797051818532</v>
      </c>
    </row>
    <row r="326" spans="1:66" x14ac:dyDescent="0.25">
      <c r="A326" t="s">
        <v>337</v>
      </c>
      <c r="B326" t="s">
        <v>338</v>
      </c>
      <c r="C326" t="s">
        <v>383</v>
      </c>
      <c r="D326" t="s">
        <v>493</v>
      </c>
      <c r="E326">
        <f>VLOOKUP(A326,home!$A$2:$E$405,3,FALSE)</f>
        <v>1.3294117647058801</v>
      </c>
      <c r="F326">
        <f>VLOOKUP(B326,home!$B$2:$E$405,3,FALSE)</f>
        <v>1.41</v>
      </c>
      <c r="G326">
        <f>VLOOKUP(C326,away!$B$2:$E$405,4,FALSE)</f>
        <v>1.17</v>
      </c>
      <c r="H326">
        <f>VLOOKUP(A326,away!$A$2:$E$405,3,FALSE)</f>
        <v>1.0823529411764701</v>
      </c>
      <c r="I326">
        <f>VLOOKUP(C326,away!$B$2:$E$405,3,FALSE)</f>
        <v>0.5</v>
      </c>
      <c r="J326">
        <f>VLOOKUP(B326,home!$B$2:$E$405,4,FALSE)</f>
        <v>1.1499999999999999</v>
      </c>
      <c r="K326" s="3">
        <f t="shared" si="448"/>
        <v>2.1931305882352903</v>
      </c>
      <c r="L326" s="3">
        <f t="shared" si="449"/>
        <v>0.62235294117647022</v>
      </c>
      <c r="M326" s="5">
        <f t="shared" si="450"/>
        <v>5.9875760048451875E-2</v>
      </c>
      <c r="N326" s="5">
        <f t="shared" si="451"/>
        <v>0.13131536085609632</v>
      </c>
      <c r="O326" s="5">
        <f t="shared" si="452"/>
        <v>3.7263855371330618E-2</v>
      </c>
      <c r="P326" s="5">
        <f t="shared" si="453"/>
        <v>8.1724501050441101E-2</v>
      </c>
      <c r="Q326" s="5">
        <f t="shared" si="454"/>
        <v>0.14399586729933003</v>
      </c>
      <c r="R326" s="5">
        <f t="shared" si="455"/>
        <v>1.1595634994961109E-2</v>
      </c>
      <c r="S326" s="5">
        <f t="shared" si="456"/>
        <v>2.7886468858762468E-2</v>
      </c>
      <c r="T326" s="5">
        <f t="shared" si="457"/>
        <v>8.961625153099477E-2</v>
      </c>
      <c r="U326" s="5">
        <f t="shared" si="458"/>
        <v>2.5430741797460771E-2</v>
      </c>
      <c r="V326" s="5">
        <f t="shared" si="459"/>
        <v>4.2291418684601385E-3</v>
      </c>
      <c r="W326" s="5">
        <f t="shared" si="460"/>
        <v>0.10526724705121014</v>
      </c>
      <c r="X326" s="5">
        <f t="shared" si="461"/>
        <v>6.5513380811870761E-2</v>
      </c>
      <c r="Y326" s="5">
        <f t="shared" si="462"/>
        <v>2.0386222617340945E-2</v>
      </c>
      <c r="Z326" s="5">
        <f t="shared" si="463"/>
        <v>2.4055258479742832E-3</v>
      </c>
      <c r="AA326" s="5">
        <f t="shared" si="464"/>
        <v>5.2756323179830346E-3</v>
      </c>
      <c r="AB326" s="5">
        <f t="shared" si="465"/>
        <v>5.7850753044256225E-3</v>
      </c>
      <c r="AC326" s="5">
        <f t="shared" si="466"/>
        <v>3.6077256972578845E-4</v>
      </c>
      <c r="AD326" s="5">
        <f t="shared" si="467"/>
        <v>5.7716204861832529E-2</v>
      </c>
      <c r="AE326" s="5">
        <f t="shared" si="468"/>
        <v>3.5919849849305172E-2</v>
      </c>
      <c r="AF326" s="5">
        <f t="shared" si="469"/>
        <v>1.117741210016613E-2</v>
      </c>
      <c r="AG326" s="5">
        <f t="shared" si="470"/>
        <v>2.3187650984266193E-3</v>
      </c>
      <c r="AH326" s="5">
        <f t="shared" si="471"/>
        <v>3.742715216407044E-4</v>
      </c>
      <c r="AI326" s="5">
        <f t="shared" si="472"/>
        <v>8.2082632241559518E-4</v>
      </c>
      <c r="AJ326" s="5">
        <f t="shared" si="473"/>
        <v>9.0008965765916234E-4</v>
      </c>
      <c r="AK326" s="5">
        <f t="shared" si="474"/>
        <v>6.5800472012217989E-4</v>
      </c>
      <c r="AL326" s="5">
        <f t="shared" si="475"/>
        <v>1.9696757572457991E-5</v>
      </c>
      <c r="AM326" s="5">
        <f t="shared" si="476"/>
        <v>2.5315834863867868E-2</v>
      </c>
      <c r="AN326" s="5">
        <f t="shared" si="477"/>
        <v>1.5755384285865995E-2</v>
      </c>
      <c r="AO326" s="5">
        <f t="shared" si="478"/>
        <v>4.9027048748371211E-3</v>
      </c>
      <c r="AP326" s="5">
        <f t="shared" si="479"/>
        <v>1.0170709328583669E-3</v>
      </c>
      <c r="AQ326" s="5">
        <f t="shared" si="480"/>
        <v>1.5824427161237521E-4</v>
      </c>
      <c r="AR326" s="5">
        <f t="shared" si="481"/>
        <v>4.6585796458337076E-5</v>
      </c>
      <c r="AS326" s="5">
        <f t="shared" si="482"/>
        <v>1.0216873519008229E-4</v>
      </c>
      <c r="AT326" s="5">
        <f t="shared" si="483"/>
        <v>1.1203468915334041E-4</v>
      </c>
      <c r="AU326" s="5">
        <f t="shared" si="484"/>
        <v>8.1902234575207785E-5</v>
      </c>
      <c r="AV326" s="5">
        <f t="shared" si="485"/>
        <v>4.4905573972927541E-5</v>
      </c>
      <c r="AW326" s="5">
        <f t="shared" si="486"/>
        <v>7.4678137401050583E-7</v>
      </c>
      <c r="AX326" s="5">
        <f t="shared" si="487"/>
        <v>9.2534886344436615E-3</v>
      </c>
      <c r="AY326" s="5">
        <f t="shared" si="488"/>
        <v>5.758935867789053E-3</v>
      </c>
      <c r="AZ326" s="5">
        <f t="shared" si="489"/>
        <v>1.7920453376825923E-3</v>
      </c>
      <c r="BA326" s="5">
        <f t="shared" si="490"/>
        <v>3.7176156220944737E-4</v>
      </c>
      <c r="BB326" s="5">
        <f t="shared" si="491"/>
        <v>5.7841725414352208E-5</v>
      </c>
      <c r="BC326" s="5">
        <f t="shared" si="492"/>
        <v>7.1995935868687796E-6</v>
      </c>
      <c r="BD326" s="5">
        <f t="shared" si="493"/>
        <v>4.8321345738157425E-6</v>
      </c>
      <c r="BE326" s="5">
        <f t="shared" si="494"/>
        <v>1.0597502140304601E-5</v>
      </c>
      <c r="BF326" s="5">
        <f t="shared" si="495"/>
        <v>1.1620853051395492E-5</v>
      </c>
      <c r="BG326" s="5">
        <f t="shared" si="496"/>
        <v>8.4953494294676209E-6</v>
      </c>
      <c r="BH326" s="5">
        <f t="shared" si="497"/>
        <v>4.657852672878165E-6</v>
      </c>
      <c r="BI326" s="5">
        <f t="shared" si="498"/>
        <v>2.0430558344765226E-6</v>
      </c>
      <c r="BJ326" s="8">
        <f t="shared" si="499"/>
        <v>0.72761707402674114</v>
      </c>
      <c r="BK326" s="8">
        <f t="shared" si="500"/>
        <v>0.17985527702120288</v>
      </c>
      <c r="BL326" s="8">
        <f t="shared" si="501"/>
        <v>8.8533975785051011E-2</v>
      </c>
      <c r="BM326" s="8">
        <f t="shared" si="502"/>
        <v>0.52688268397394322</v>
      </c>
      <c r="BN326" s="8">
        <f t="shared" si="503"/>
        <v>0.46577097962061104</v>
      </c>
    </row>
    <row r="327" spans="1:66" x14ac:dyDescent="0.25">
      <c r="A327" t="s">
        <v>337</v>
      </c>
      <c r="B327" t="s">
        <v>407</v>
      </c>
      <c r="C327" t="s">
        <v>367</v>
      </c>
      <c r="D327" t="s">
        <v>493</v>
      </c>
      <c r="E327">
        <f>VLOOKUP(A327,home!$A$2:$E$405,3,FALSE)</f>
        <v>1.3294117647058801</v>
      </c>
      <c r="F327">
        <f>VLOOKUP(B327,home!$B$2:$E$405,3,FALSE)</f>
        <v>1.34</v>
      </c>
      <c r="G327">
        <f>VLOOKUP(C327,away!$B$2:$E$405,4,FALSE)</f>
        <v>1.41</v>
      </c>
      <c r="H327">
        <f>VLOOKUP(A327,away!$A$2:$E$405,3,FALSE)</f>
        <v>1.0823529411764701</v>
      </c>
      <c r="I327">
        <f>VLOOKUP(C327,away!$B$2:$E$405,3,FALSE)</f>
        <v>0.75</v>
      </c>
      <c r="J327">
        <f>VLOOKUP(B327,home!$B$2:$E$405,4,FALSE)</f>
        <v>0.72</v>
      </c>
      <c r="K327" s="3">
        <f t="shared" si="448"/>
        <v>2.5117905882352898</v>
      </c>
      <c r="L327" s="3">
        <f t="shared" si="449"/>
        <v>0.58447058823529374</v>
      </c>
      <c r="M327" s="5">
        <f t="shared" si="450"/>
        <v>4.5217948671152364E-2</v>
      </c>
      <c r="N327" s="5">
        <f t="shared" si="451"/>
        <v>0.1135780178915069</v>
      </c>
      <c r="O327" s="5">
        <f t="shared" si="452"/>
        <v>2.6428561058621739E-2</v>
      </c>
      <c r="P327" s="5">
        <f t="shared" si="453"/>
        <v>6.6383010927647756E-2</v>
      </c>
      <c r="Q327" s="5">
        <f t="shared" si="454"/>
        <v>0.14264209818515325</v>
      </c>
      <c r="R327" s="5">
        <f t="shared" si="455"/>
        <v>7.7233583140725115E-3</v>
      </c>
      <c r="S327" s="5">
        <f t="shared" si="456"/>
        <v>2.436368891846449E-2</v>
      </c>
      <c r="T327" s="5">
        <f t="shared" si="457"/>
        <v>8.3370111033393049E-2</v>
      </c>
      <c r="U327" s="5">
        <f t="shared" si="458"/>
        <v>1.9399458722856106E-2</v>
      </c>
      <c r="V327" s="5">
        <f t="shared" si="459"/>
        <v>3.9741717005988822E-3</v>
      </c>
      <c r="W327" s="5">
        <f t="shared" si="460"/>
        <v>0.11942902656920065</v>
      </c>
      <c r="X327" s="5">
        <f t="shared" si="461"/>
        <v>6.9802753411269236E-2</v>
      </c>
      <c r="Y327" s="5">
        <f t="shared" si="462"/>
        <v>2.0398828173363838E-2</v>
      </c>
      <c r="Z327" s="5">
        <f t="shared" si="463"/>
        <v>1.5046919256593025E-3</v>
      </c>
      <c r="AA327" s="5">
        <f t="shared" si="464"/>
        <v>3.7794710170646699E-3</v>
      </c>
      <c r="AB327" s="5">
        <f t="shared" si="465"/>
        <v>4.7466198645855495E-3</v>
      </c>
      <c r="AC327" s="5">
        <f t="shared" si="466"/>
        <v>3.6464707486486361E-4</v>
      </c>
      <c r="AD327" s="5">
        <f t="shared" si="467"/>
        <v>7.4995176224655152E-2</v>
      </c>
      <c r="AE327" s="5">
        <f t="shared" si="468"/>
        <v>4.3832474762833709E-2</v>
      </c>
      <c r="AF327" s="5">
        <f t="shared" si="469"/>
        <v>1.2809396154221041E-2</v>
      </c>
      <c r="AG327" s="5">
        <f t="shared" si="470"/>
        <v>2.4955717683988275E-3</v>
      </c>
      <c r="AH327" s="5">
        <f t="shared" si="471"/>
        <v>2.1986204372574731E-4</v>
      </c>
      <c r="AI327" s="5">
        <f t="shared" si="472"/>
        <v>5.5224741214050777E-4</v>
      </c>
      <c r="AJ327" s="5">
        <f t="shared" si="473"/>
        <v>6.9356492609591147E-4</v>
      </c>
      <c r="AK327" s="5">
        <f t="shared" si="474"/>
        <v>5.8069661789927147E-4</v>
      </c>
      <c r="AL327" s="5">
        <f t="shared" si="475"/>
        <v>2.1413064030418466E-5</v>
      </c>
      <c r="AM327" s="5">
        <f t="shared" si="476"/>
        <v>3.7674435560827141E-2</v>
      </c>
      <c r="AN327" s="5">
        <f t="shared" si="477"/>
        <v>2.2019599513669306E-2</v>
      </c>
      <c r="AO327" s="5">
        <f t="shared" si="478"/>
        <v>6.4349041402299431E-3</v>
      </c>
      <c r="AP327" s="5">
        <f t="shared" si="479"/>
        <v>1.253670736025974E-3</v>
      </c>
      <c r="AQ327" s="5">
        <f t="shared" si="480"/>
        <v>1.8318341813461863E-4</v>
      </c>
      <c r="AR327" s="5">
        <f t="shared" si="481"/>
        <v>2.570057960540028E-5</v>
      </c>
      <c r="AS327" s="5">
        <f t="shared" si="482"/>
        <v>6.4554473965036251E-5</v>
      </c>
      <c r="AT327" s="5">
        <f t="shared" si="483"/>
        <v>8.1073660066929081E-5</v>
      </c>
      <c r="AU327" s="5">
        <f t="shared" si="484"/>
        <v>6.7880018769966559E-5</v>
      </c>
      <c r="AV327" s="5">
        <f t="shared" si="485"/>
        <v>4.2625098068909207E-5</v>
      </c>
      <c r="AW327" s="5">
        <f t="shared" si="486"/>
        <v>8.732174484905993E-7</v>
      </c>
      <c r="AX327" s="5">
        <f t="shared" si="487"/>
        <v>1.5771715443127103E-2</v>
      </c>
      <c r="AY327" s="5">
        <f t="shared" si="488"/>
        <v>9.2181038025241635E-3</v>
      </c>
      <c r="AZ327" s="5">
        <f t="shared" si="489"/>
        <v>2.6938552759376475E-3</v>
      </c>
      <c r="BA327" s="5">
        <f t="shared" si="490"/>
        <v>5.2482639258267551E-4</v>
      </c>
      <c r="BB327" s="5">
        <f t="shared" si="491"/>
        <v>7.6686397598550875E-5</v>
      </c>
      <c r="BC327" s="5">
        <f t="shared" si="492"/>
        <v>8.9641887828141298E-6</v>
      </c>
      <c r="BD327" s="5">
        <f t="shared" si="493"/>
        <v>2.5035388133260492E-6</v>
      </c>
      <c r="BE327" s="5">
        <f t="shared" si="494"/>
        <v>6.2883652285941143E-6</v>
      </c>
      <c r="BF327" s="5">
        <f t="shared" si="495"/>
        <v>7.8975282982843804E-6</v>
      </c>
      <c r="BG327" s="5">
        <f t="shared" si="496"/>
        <v>6.6123124166508554E-6</v>
      </c>
      <c r="BH327" s="5">
        <f t="shared" si="497"/>
        <v>4.1521860236537405E-6</v>
      </c>
      <c r="BI327" s="5">
        <f t="shared" si="498"/>
        <v>2.085884354963115E-6</v>
      </c>
      <c r="BJ327" s="8">
        <f t="shared" si="499"/>
        <v>0.77921339904343567</v>
      </c>
      <c r="BK327" s="8">
        <f t="shared" si="500"/>
        <v>0.14954298415928294</v>
      </c>
      <c r="BL327" s="8">
        <f t="shared" si="501"/>
        <v>6.4435213622673709E-2</v>
      </c>
      <c r="BM327" s="8">
        <f t="shared" si="502"/>
        <v>0.58350606311782149</v>
      </c>
      <c r="BN327" s="8">
        <f t="shared" si="503"/>
        <v>0.40197299504815448</v>
      </c>
    </row>
    <row r="328" spans="1:66" x14ac:dyDescent="0.25">
      <c r="A328" t="s">
        <v>344</v>
      </c>
      <c r="B328" t="s">
        <v>345</v>
      </c>
      <c r="C328" t="s">
        <v>370</v>
      </c>
      <c r="D328" t="s">
        <v>493</v>
      </c>
      <c r="E328">
        <f>VLOOKUP(A328,home!$A$2:$E$405,3,FALSE)</f>
        <v>1.3764705882352899</v>
      </c>
      <c r="F328">
        <f>VLOOKUP(B328,home!$B$2:$E$405,3,FALSE)</f>
        <v>0.54</v>
      </c>
      <c r="G328">
        <f>VLOOKUP(C328,away!$B$2:$E$405,4,FALSE)</f>
        <v>1.0900000000000001</v>
      </c>
      <c r="H328">
        <f>VLOOKUP(A328,away!$A$2:$E$405,3,FALSE)</f>
        <v>1.4</v>
      </c>
      <c r="I328">
        <f>VLOOKUP(C328,away!$B$2:$E$405,3,FALSE)</f>
        <v>0.27</v>
      </c>
      <c r="J328">
        <f>VLOOKUP(B328,home!$B$2:$E$405,4,FALSE)</f>
        <v>1.1599999999999999</v>
      </c>
      <c r="K328" s="3">
        <f t="shared" si="448"/>
        <v>0.81019058823529166</v>
      </c>
      <c r="L328" s="3">
        <f t="shared" si="449"/>
        <v>0.43847999999999998</v>
      </c>
      <c r="M328" s="5">
        <f t="shared" si="450"/>
        <v>0.28688593299507931</v>
      </c>
      <c r="N328" s="5">
        <f t="shared" si="451"/>
        <v>0.23243228280971373</v>
      </c>
      <c r="O328" s="5">
        <f t="shared" si="452"/>
        <v>0.12579374389968237</v>
      </c>
      <c r="P328" s="5">
        <f t="shared" si="453"/>
        <v>0.10191690736640328</v>
      </c>
      <c r="Q328" s="5">
        <f t="shared" si="454"/>
        <v>9.4157223967236817E-2</v>
      </c>
      <c r="R328" s="5">
        <f t="shared" si="455"/>
        <v>2.7579020412566359E-2</v>
      </c>
      <c r="S328" s="5">
        <f t="shared" si="456"/>
        <v>9.0515556990643613E-3</v>
      </c>
      <c r="T328" s="5">
        <f t="shared" si="457"/>
        <v>4.1286059565154E-2</v>
      </c>
      <c r="U328" s="5">
        <f t="shared" si="458"/>
        <v>2.2344262771010252E-2</v>
      </c>
      <c r="V328" s="5">
        <f t="shared" si="459"/>
        <v>3.5728740071104819E-4</v>
      </c>
      <c r="W328" s="5">
        <f t="shared" si="460"/>
        <v>2.5428432224205905E-2</v>
      </c>
      <c r="X328" s="5">
        <f t="shared" si="461"/>
        <v>1.1149858961669805E-2</v>
      </c>
      <c r="Y328" s="5">
        <f t="shared" si="462"/>
        <v>2.4444950787564875E-3</v>
      </c>
      <c r="Z328" s="5">
        <f t="shared" si="463"/>
        <v>4.0309496235006988E-3</v>
      </c>
      <c r="AA328" s="5">
        <f t="shared" si="464"/>
        <v>3.2658374466108583E-3</v>
      </c>
      <c r="AB328" s="5">
        <f t="shared" si="465"/>
        <v>1.3229753809752469E-3</v>
      </c>
      <c r="AC328" s="5">
        <f t="shared" si="466"/>
        <v>7.9329497226680571E-6</v>
      </c>
      <c r="AD328" s="5">
        <f t="shared" si="467"/>
        <v>5.1504691154076552E-3</v>
      </c>
      <c r="AE328" s="5">
        <f t="shared" si="468"/>
        <v>2.2583776977239487E-3</v>
      </c>
      <c r="AF328" s="5">
        <f t="shared" si="469"/>
        <v>4.9512672644899842E-4</v>
      </c>
      <c r="AG328" s="5">
        <f t="shared" si="470"/>
        <v>7.2367722337785608E-5</v>
      </c>
      <c r="AH328" s="5">
        <f t="shared" si="471"/>
        <v>4.4187269772814653E-4</v>
      </c>
      <c r="AI328" s="5">
        <f t="shared" si="472"/>
        <v>3.580011008974822E-4</v>
      </c>
      <c r="AJ328" s="5">
        <f t="shared" si="473"/>
        <v>1.4502456126250655E-4</v>
      </c>
      <c r="AK328" s="5">
        <f t="shared" si="474"/>
        <v>3.9165844865945096E-5</v>
      </c>
      <c r="AL328" s="5">
        <f t="shared" si="475"/>
        <v>1.1272796732649321E-7</v>
      </c>
      <c r="AM328" s="5">
        <f t="shared" si="476"/>
        <v>8.345723204599664E-4</v>
      </c>
      <c r="AN328" s="5">
        <f t="shared" si="477"/>
        <v>3.6594327107528605E-4</v>
      </c>
      <c r="AO328" s="5">
        <f t="shared" si="478"/>
        <v>8.0229402750545703E-5</v>
      </c>
      <c r="AP328" s="5">
        <f t="shared" si="479"/>
        <v>1.1726329506019759E-5</v>
      </c>
      <c r="AQ328" s="5">
        <f t="shared" si="480"/>
        <v>1.2854402404498857E-6</v>
      </c>
      <c r="AR328" s="5">
        <f t="shared" si="481"/>
        <v>3.875046809996754E-5</v>
      </c>
      <c r="AS328" s="5">
        <f t="shared" si="482"/>
        <v>3.1395264544305604E-5</v>
      </c>
      <c r="AT328" s="5">
        <f t="shared" si="483"/>
        <v>1.2718073924476777E-5</v>
      </c>
      <c r="AU328" s="5">
        <f t="shared" si="484"/>
        <v>3.4346879313639216E-6</v>
      </c>
      <c r="AV328" s="5">
        <f t="shared" si="485"/>
        <v>6.9568795887909802E-7</v>
      </c>
      <c r="AW328" s="5">
        <f t="shared" si="486"/>
        <v>1.1124132627744301E-9</v>
      </c>
      <c r="AX328" s="5">
        <f t="shared" si="487"/>
        <v>1.1269377320639203E-4</v>
      </c>
      <c r="AY328" s="5">
        <f t="shared" si="488"/>
        <v>4.9413965675538783E-5</v>
      </c>
      <c r="AZ328" s="5">
        <f t="shared" si="489"/>
        <v>1.083351783470512E-5</v>
      </c>
      <c r="BA328" s="5">
        <f t="shared" si="490"/>
        <v>1.5834269667205004E-6</v>
      </c>
      <c r="BB328" s="5">
        <f t="shared" si="491"/>
        <v>1.7357526409190122E-7</v>
      </c>
      <c r="BC328" s="5">
        <f t="shared" si="492"/>
        <v>1.5221856359803373E-8</v>
      </c>
      <c r="BD328" s="5">
        <f t="shared" si="493"/>
        <v>2.8318842087456273E-6</v>
      </c>
      <c r="BE328" s="5">
        <f t="shared" si="494"/>
        <v>2.2943659328978529E-6</v>
      </c>
      <c r="BF328" s="5">
        <f t="shared" si="495"/>
        <v>9.294368424007626E-7</v>
      </c>
      <c r="BG328" s="5">
        <f t="shared" si="496"/>
        <v>2.5100699402407535E-7</v>
      </c>
      <c r="BH328" s="5">
        <f t="shared" si="497"/>
        <v>5.0840876034884475E-8</v>
      </c>
      <c r="BI328" s="5">
        <f t="shared" si="498"/>
        <v>8.2381598522201209E-9</v>
      </c>
      <c r="BJ328" s="8">
        <f t="shared" si="499"/>
        <v>0.41634316411349137</v>
      </c>
      <c r="BK328" s="8">
        <f t="shared" si="500"/>
        <v>0.39826914310462358</v>
      </c>
      <c r="BL328" s="8">
        <f t="shared" si="501"/>
        <v>0.18138326407107211</v>
      </c>
      <c r="BM328" s="8">
        <f t="shared" si="502"/>
        <v>0.13121199660874333</v>
      </c>
      <c r="BN328" s="8">
        <f t="shared" si="503"/>
        <v>0.8687651114506818</v>
      </c>
    </row>
    <row r="329" spans="1:66" x14ac:dyDescent="0.25">
      <c r="A329" t="s">
        <v>344</v>
      </c>
      <c r="B329" t="s">
        <v>376</v>
      </c>
      <c r="C329" t="s">
        <v>358</v>
      </c>
      <c r="D329" t="s">
        <v>493</v>
      </c>
      <c r="E329">
        <f>VLOOKUP(A329,home!$A$2:$E$405,3,FALSE)</f>
        <v>1.3764705882352899</v>
      </c>
      <c r="F329">
        <f>VLOOKUP(B329,home!$B$2:$E$405,3,FALSE)</f>
        <v>1.29</v>
      </c>
      <c r="G329">
        <f>VLOOKUP(C329,away!$B$2:$E$405,4,FALSE)</f>
        <v>1.45</v>
      </c>
      <c r="H329">
        <f>VLOOKUP(A329,away!$A$2:$E$405,3,FALSE)</f>
        <v>1.4</v>
      </c>
      <c r="I329">
        <f>VLOOKUP(C329,away!$B$2:$E$405,3,FALSE)</f>
        <v>0.32</v>
      </c>
      <c r="J329">
        <f>VLOOKUP(B329,home!$B$2:$E$405,4,FALSE)</f>
        <v>1.03</v>
      </c>
      <c r="K329" s="3">
        <f t="shared" si="448"/>
        <v>2.5746882352941096</v>
      </c>
      <c r="L329" s="3">
        <f t="shared" si="449"/>
        <v>0.46143999999999996</v>
      </c>
      <c r="M329" s="5">
        <f t="shared" si="450"/>
        <v>4.8020453930159551E-2</v>
      </c>
      <c r="N329" s="5">
        <f t="shared" si="451"/>
        <v>0.12363769778746457</v>
      </c>
      <c r="O329" s="5">
        <f t="shared" si="452"/>
        <v>2.2158558261532822E-2</v>
      </c>
      <c r="P329" s="5">
        <f t="shared" si="453"/>
        <v>5.705137926704764E-2</v>
      </c>
      <c r="Q329" s="5">
        <f t="shared" si="454"/>
        <v>0.15916426296611683</v>
      </c>
      <c r="R329" s="5">
        <f t="shared" si="455"/>
        <v>5.1124225621008513E-3</v>
      </c>
      <c r="S329" s="5">
        <f t="shared" si="456"/>
        <v>1.6945174451111752E-2</v>
      </c>
      <c r="T329" s="5">
        <f t="shared" si="457"/>
        <v>7.3444757503084934E-2</v>
      </c>
      <c r="U329" s="5">
        <f t="shared" si="458"/>
        <v>1.3162894224493229E-2</v>
      </c>
      <c r="V329" s="5">
        <f t="shared" si="459"/>
        <v>2.2368837888276333E-3</v>
      </c>
      <c r="W329" s="5">
        <f t="shared" si="460"/>
        <v>0.13659945177937297</v>
      </c>
      <c r="X329" s="5">
        <f t="shared" si="461"/>
        <v>6.3032451029073858E-2</v>
      </c>
      <c r="Y329" s="5">
        <f t="shared" si="462"/>
        <v>1.4542847101427916E-2</v>
      </c>
      <c r="Z329" s="5">
        <f t="shared" si="463"/>
        <v>7.8635875568527252E-4</v>
      </c>
      <c r="AA329" s="5">
        <f t="shared" si="464"/>
        <v>2.0246286369833858E-3</v>
      </c>
      <c r="AB329" s="5">
        <f t="shared" si="465"/>
        <v>2.6063937662403366E-3</v>
      </c>
      <c r="AC329" s="5">
        <f t="shared" si="466"/>
        <v>1.6609758832965361E-4</v>
      </c>
      <c r="AD329" s="5">
        <f t="shared" si="467"/>
        <v>8.7925250360994162E-2</v>
      </c>
      <c r="AE329" s="5">
        <f t="shared" si="468"/>
        <v>4.0572227526577145E-2</v>
      </c>
      <c r="AF329" s="5">
        <f t="shared" si="469"/>
        <v>9.3608243349318776E-3</v>
      </c>
      <c r="AG329" s="5">
        <f t="shared" si="470"/>
        <v>1.4398195937036554E-3</v>
      </c>
      <c r="AH329" s="5">
        <f t="shared" si="471"/>
        <v>9.0714346055852986E-5</v>
      </c>
      <c r="AI329" s="5">
        <f t="shared" si="472"/>
        <v>2.3356115956240327E-4</v>
      </c>
      <c r="AJ329" s="5">
        <f t="shared" si="473"/>
        <v>3.0067358487348509E-4</v>
      </c>
      <c r="AK329" s="5">
        <f t="shared" si="474"/>
        <v>2.5804691387915562E-4</v>
      </c>
      <c r="AL329" s="5">
        <f t="shared" si="475"/>
        <v>7.8933835327079159E-6</v>
      </c>
      <c r="AM329" s="5">
        <f t="shared" si="476"/>
        <v>4.5276021537948151E-2</v>
      </c>
      <c r="AN329" s="5">
        <f t="shared" si="477"/>
        <v>2.0892167378470793E-2</v>
      </c>
      <c r="AO329" s="5">
        <f t="shared" si="478"/>
        <v>4.8202408575607801E-3</v>
      </c>
      <c r="AP329" s="5">
        <f t="shared" si="479"/>
        <v>7.4141731377094897E-4</v>
      </c>
      <c r="AQ329" s="5">
        <f t="shared" si="480"/>
        <v>8.5529901316616638E-5</v>
      </c>
      <c r="AR329" s="5">
        <f t="shared" si="481"/>
        <v>8.3718455688025597E-6</v>
      </c>
      <c r="AS329" s="5">
        <f t="shared" si="482"/>
        <v>2.1554892293695072E-5</v>
      </c>
      <c r="AT329" s="5">
        <f t="shared" si="483"/>
        <v>2.7748563800804189E-5</v>
      </c>
      <c r="AU329" s="5">
        <f t="shared" si="484"/>
        <v>2.3814633588079516E-5</v>
      </c>
      <c r="AV329" s="5">
        <f t="shared" si="485"/>
        <v>1.5328814231767072E-5</v>
      </c>
      <c r="AW329" s="5">
        <f t="shared" si="486"/>
        <v>2.6049571980291594E-7</v>
      </c>
      <c r="AX329" s="5">
        <f t="shared" si="487"/>
        <v>1.9428606665779655E-2</v>
      </c>
      <c r="AY329" s="5">
        <f t="shared" si="488"/>
        <v>8.9651362598573633E-3</v>
      </c>
      <c r="AZ329" s="5">
        <f t="shared" si="489"/>
        <v>2.0684362378742905E-3</v>
      </c>
      <c r="BA329" s="5">
        <f t="shared" si="490"/>
        <v>3.181530725349043E-4</v>
      </c>
      <c r="BB329" s="5">
        <f t="shared" si="491"/>
        <v>3.6702138447626541E-5</v>
      </c>
      <c r="BC329" s="5">
        <f t="shared" si="492"/>
        <v>3.3871669530545581E-6</v>
      </c>
      <c r="BD329" s="5">
        <f t="shared" si="493"/>
        <v>6.43850736544709E-7</v>
      </c>
      <c r="BE329" s="5">
        <f t="shared" si="494"/>
        <v>1.6577149166671093E-6</v>
      </c>
      <c r="BF329" s="5">
        <f t="shared" si="495"/>
        <v>2.1340495467071812E-6</v>
      </c>
      <c r="BG329" s="5">
        <f t="shared" si="496"/>
        <v>1.8315040871472354E-6</v>
      </c>
      <c r="BH329" s="5">
        <f t="shared" si="497"/>
        <v>1.1788880065177664E-6</v>
      </c>
      <c r="BI329" s="5">
        <f t="shared" si="498"/>
        <v>6.0705381622212354E-7</v>
      </c>
      <c r="BJ329" s="8">
        <f t="shared" si="499"/>
        <v>0.81235538851326228</v>
      </c>
      <c r="BK329" s="8">
        <f t="shared" si="500"/>
        <v>0.13339301866886633</v>
      </c>
      <c r="BL329" s="8">
        <f t="shared" si="501"/>
        <v>4.6052765266314487E-2</v>
      </c>
      <c r="BM329" s="8">
        <f t="shared" si="502"/>
        <v>0.56847788066556826</v>
      </c>
      <c r="BN329" s="8">
        <f t="shared" si="503"/>
        <v>0.41514477477442224</v>
      </c>
    </row>
    <row r="330" spans="1:66" x14ac:dyDescent="0.25">
      <c r="A330" t="s">
        <v>344</v>
      </c>
      <c r="B330" t="s">
        <v>411</v>
      </c>
      <c r="C330" t="s">
        <v>350</v>
      </c>
      <c r="D330" t="s">
        <v>493</v>
      </c>
      <c r="E330">
        <f>VLOOKUP(A330,home!$A$2:$E$405,3,FALSE)</f>
        <v>1.3764705882352899</v>
      </c>
      <c r="F330">
        <f>VLOOKUP(B330,home!$B$2:$E$405,3,FALSE)</f>
        <v>1.73</v>
      </c>
      <c r="G330">
        <f>VLOOKUP(C330,away!$B$2:$E$405,4,FALSE)</f>
        <v>0.65</v>
      </c>
      <c r="H330">
        <f>VLOOKUP(A330,away!$A$2:$E$405,3,FALSE)</f>
        <v>1.4</v>
      </c>
      <c r="I330">
        <f>VLOOKUP(C330,away!$B$2:$E$405,3,FALSE)</f>
        <v>0.56999999999999995</v>
      </c>
      <c r="J330">
        <f>VLOOKUP(B330,home!$B$2:$E$405,4,FALSE)</f>
        <v>0.36</v>
      </c>
      <c r="K330" s="3">
        <f t="shared" si="448"/>
        <v>1.5478411764705837</v>
      </c>
      <c r="L330" s="3">
        <f t="shared" si="449"/>
        <v>0.28727999999999998</v>
      </c>
      <c r="M330" s="5">
        <f t="shared" si="450"/>
        <v>0.15959416153913028</v>
      </c>
      <c r="N330" s="5">
        <f t="shared" si="451"/>
        <v>0.24702641475456377</v>
      </c>
      <c r="O330" s="5">
        <f t="shared" si="452"/>
        <v>4.5848210726961339E-2</v>
      </c>
      <c r="P330" s="5">
        <f t="shared" si="453"/>
        <v>7.0965748430691075E-2</v>
      </c>
      <c r="Q330" s="5">
        <f t="shared" si="454"/>
        <v>0.1911788282165072</v>
      </c>
      <c r="R330" s="5">
        <f t="shared" si="455"/>
        <v>6.5856369888207247E-3</v>
      </c>
      <c r="S330" s="5">
        <f t="shared" si="456"/>
        <v>7.888975075528281E-3</v>
      </c>
      <c r="T330" s="5">
        <f t="shared" si="457"/>
        <v>5.4921853770038179E-2</v>
      </c>
      <c r="U330" s="5">
        <f t="shared" si="458"/>
        <v>1.0193520104584464E-2</v>
      </c>
      <c r="V330" s="5">
        <f t="shared" si="459"/>
        <v>3.8977130434872555E-4</v>
      </c>
      <c r="W330" s="5">
        <f t="shared" si="460"/>
        <v>9.8638154127635366E-2</v>
      </c>
      <c r="X330" s="5">
        <f t="shared" si="461"/>
        <v>2.8336768917787084E-2</v>
      </c>
      <c r="Y330" s="5">
        <f t="shared" si="462"/>
        <v>4.0702934873509357E-3</v>
      </c>
      <c r="Z330" s="5">
        <f t="shared" si="463"/>
        <v>6.3064059804947249E-4</v>
      </c>
      <c r="AA330" s="5">
        <f t="shared" si="464"/>
        <v>9.7613148521500802E-4</v>
      </c>
      <c r="AB330" s="5">
        <f t="shared" si="465"/>
        <v>7.5544825323258815E-4</v>
      </c>
      <c r="AC330" s="5">
        <f t="shared" si="466"/>
        <v>1.0832324653654397E-5</v>
      </c>
      <c r="AD330" s="5">
        <f t="shared" si="467"/>
        <v>3.8169049132451456E-2</v>
      </c>
      <c r="AE330" s="5">
        <f t="shared" si="468"/>
        <v>1.0965204434770653E-2</v>
      </c>
      <c r="AF330" s="5">
        <f t="shared" si="469"/>
        <v>1.5750419650104562E-3</v>
      </c>
      <c r="AG330" s="5">
        <f t="shared" si="470"/>
        <v>1.5082601856940126E-4</v>
      </c>
      <c r="AH330" s="5">
        <f t="shared" si="471"/>
        <v>4.5292607751913105E-5</v>
      </c>
      <c r="AI330" s="5">
        <f t="shared" si="472"/>
        <v>7.0105763268141867E-5</v>
      </c>
      <c r="AJ330" s="5">
        <f t="shared" si="473"/>
        <v>5.4256293547164471E-5</v>
      </c>
      <c r="AK330" s="5">
        <f t="shared" si="474"/>
        <v>2.7993375078325462E-5</v>
      </c>
      <c r="AL330" s="5">
        <f t="shared" si="475"/>
        <v>1.9266971144237768E-7</v>
      </c>
      <c r="AM330" s="5">
        <f t="shared" si="476"/>
        <v>1.1815925182787432E-2</v>
      </c>
      <c r="AN330" s="5">
        <f t="shared" si="477"/>
        <v>3.3944789865111734E-3</v>
      </c>
      <c r="AO330" s="5">
        <f t="shared" si="478"/>
        <v>4.8758296162246484E-4</v>
      </c>
      <c r="AP330" s="5">
        <f t="shared" si="479"/>
        <v>4.6690944404967222E-5</v>
      </c>
      <c r="AQ330" s="5">
        <f t="shared" si="480"/>
        <v>3.3533436271647455E-6</v>
      </c>
      <c r="AR330" s="5">
        <f t="shared" si="481"/>
        <v>2.6023320709939205E-6</v>
      </c>
      <c r="AS330" s="5">
        <f t="shared" si="482"/>
        <v>4.0279967343343608E-6</v>
      </c>
      <c r="AT330" s="5">
        <f t="shared" si="483"/>
        <v>3.1173496020458829E-6</v>
      </c>
      <c r="AU330" s="5">
        <f t="shared" si="484"/>
        <v>1.6083873585002685E-6</v>
      </c>
      <c r="AV330" s="5">
        <f t="shared" si="485"/>
        <v>6.2238204530036725E-7</v>
      </c>
      <c r="AW330" s="5">
        <f t="shared" si="486"/>
        <v>2.3798124603771539E-9</v>
      </c>
      <c r="AX330" s="5">
        <f t="shared" si="487"/>
        <v>3.048195922669015E-3</v>
      </c>
      <c r="AY330" s="5">
        <f t="shared" si="488"/>
        <v>8.7568572466435442E-4</v>
      </c>
      <c r="AZ330" s="5">
        <f t="shared" si="489"/>
        <v>1.2578349749078785E-4</v>
      </c>
      <c r="BA330" s="5">
        <f t="shared" si="490"/>
        <v>1.2045027719717842E-5</v>
      </c>
      <c r="BB330" s="5">
        <f t="shared" si="491"/>
        <v>8.6507389083013531E-7</v>
      </c>
      <c r="BC330" s="5">
        <f t="shared" si="492"/>
        <v>4.9703685471536275E-8</v>
      </c>
      <c r="BD330" s="5">
        <f t="shared" si="493"/>
        <v>1.2459965955918876E-7</v>
      </c>
      <c r="BE330" s="5">
        <f t="shared" si="494"/>
        <v>1.9286048363992894E-7</v>
      </c>
      <c r="BF330" s="5">
        <f t="shared" si="495"/>
        <v>1.492586989459567E-7</v>
      </c>
      <c r="BG330" s="5">
        <f t="shared" si="496"/>
        <v>7.7009586724992751E-8</v>
      </c>
      <c r="BH330" s="5">
        <f t="shared" si="497"/>
        <v>2.9799652328981549E-8</v>
      </c>
      <c r="BI330" s="5">
        <f t="shared" si="498"/>
        <v>9.2250257838610328E-9</v>
      </c>
      <c r="BJ330" s="8">
        <f t="shared" si="499"/>
        <v>0.69484309119375787</v>
      </c>
      <c r="BK330" s="8">
        <f t="shared" si="500"/>
        <v>0.23972536706872777</v>
      </c>
      <c r="BL330" s="8">
        <f t="shared" si="501"/>
        <v>6.4569156799377844E-2</v>
      </c>
      <c r="BM330" s="8">
        <f t="shared" si="502"/>
        <v>0.27769357165838676</v>
      </c>
      <c r="BN330" s="8">
        <f t="shared" si="503"/>
        <v>0.72119900065667442</v>
      </c>
    </row>
    <row r="331" spans="1:66" x14ac:dyDescent="0.25">
      <c r="A331" t="s">
        <v>344</v>
      </c>
      <c r="B331" t="s">
        <v>421</v>
      </c>
      <c r="C331" t="s">
        <v>379</v>
      </c>
      <c r="D331" t="s">
        <v>493</v>
      </c>
      <c r="E331">
        <f>VLOOKUP(A331,home!$A$2:$E$405,3,FALSE)</f>
        <v>1.3764705882352899</v>
      </c>
      <c r="F331">
        <f>VLOOKUP(B331,home!$B$2:$E$405,3,FALSE)</f>
        <v>1.21</v>
      </c>
      <c r="G331">
        <f>VLOOKUP(C331,away!$B$2:$E$405,4,FALSE)</f>
        <v>0.91</v>
      </c>
      <c r="H331">
        <f>VLOOKUP(A331,away!$A$2:$E$405,3,FALSE)</f>
        <v>1.4</v>
      </c>
      <c r="I331">
        <f>VLOOKUP(C331,away!$B$2:$E$405,3,FALSE)</f>
        <v>1.0900000000000001</v>
      </c>
      <c r="J331">
        <f>VLOOKUP(B331,home!$B$2:$E$405,4,FALSE)</f>
        <v>0.79</v>
      </c>
      <c r="K331" s="3">
        <f t="shared" si="448"/>
        <v>1.5156317647058779</v>
      </c>
      <c r="L331" s="3">
        <f t="shared" si="449"/>
        <v>1.2055400000000001</v>
      </c>
      <c r="M331" s="5">
        <f t="shared" si="450"/>
        <v>6.579760992058914E-2</v>
      </c>
      <c r="N331" s="5">
        <f t="shared" si="451"/>
        <v>9.9724947637371497E-2</v>
      </c>
      <c r="O331" s="5">
        <f t="shared" si="452"/>
        <v>7.9321650663667032E-2</v>
      </c>
      <c r="P331" s="5">
        <f t="shared" si="453"/>
        <v>0.12022241337475684</v>
      </c>
      <c r="Q331" s="5">
        <f t="shared" si="454"/>
        <v>7.557314918641532E-2</v>
      </c>
      <c r="R331" s="5">
        <f t="shared" si="455"/>
        <v>4.7812711370538587E-2</v>
      </c>
      <c r="S331" s="5">
        <f t="shared" si="456"/>
        <v>5.4916237440443112E-2</v>
      </c>
      <c r="T331" s="5">
        <f t="shared" si="457"/>
        <v>9.1106454270191123E-2</v>
      </c>
      <c r="U331" s="5">
        <f t="shared" si="458"/>
        <v>7.2466464109902193E-2</v>
      </c>
      <c r="V331" s="5">
        <f t="shared" si="459"/>
        <v>1.1148940257048807E-2</v>
      </c>
      <c r="W331" s="5">
        <f t="shared" si="460"/>
        <v>3.818035515526242E-2</v>
      </c>
      <c r="X331" s="5">
        <f t="shared" si="461"/>
        <v>4.6027945353875055E-2</v>
      </c>
      <c r="Y331" s="5">
        <f t="shared" si="462"/>
        <v>2.7744264620955271E-2</v>
      </c>
      <c r="Z331" s="5">
        <f t="shared" si="463"/>
        <v>1.9213378688546365E-2</v>
      </c>
      <c r="AA331" s="5">
        <f t="shared" si="464"/>
        <v>2.9120407047683834E-2</v>
      </c>
      <c r="AB331" s="5">
        <f t="shared" si="465"/>
        <v>2.2067906961317267E-2</v>
      </c>
      <c r="AC331" s="5">
        <f t="shared" si="466"/>
        <v>1.2731774241980965E-3</v>
      </c>
      <c r="AD331" s="5">
        <f t="shared" si="467"/>
        <v>1.4466839765266878E-2</v>
      </c>
      <c r="AE331" s="5">
        <f t="shared" si="468"/>
        <v>1.744035401061983E-2</v>
      </c>
      <c r="AF331" s="5">
        <f t="shared" si="469"/>
        <v>1.0512522186981317E-2</v>
      </c>
      <c r="AG331" s="5">
        <f t="shared" si="470"/>
        <v>4.22442199909782E-3</v>
      </c>
      <c r="AH331" s="5">
        <f t="shared" si="471"/>
        <v>5.7906241360475468E-3</v>
      </c>
      <c r="AI331" s="5">
        <f t="shared" si="472"/>
        <v>8.7764538780661927E-3</v>
      </c>
      <c r="AJ331" s="5">
        <f t="shared" si="473"/>
        <v>6.650936139536605E-3</v>
      </c>
      <c r="AK331" s="5">
        <f t="shared" si="474"/>
        <v>3.3601233593706552E-3</v>
      </c>
      <c r="AL331" s="5">
        <f t="shared" si="475"/>
        <v>9.3051685479812656E-5</v>
      </c>
      <c r="AM331" s="5">
        <f t="shared" si="476"/>
        <v>4.3852803766297231E-3</v>
      </c>
      <c r="AN331" s="5">
        <f t="shared" si="477"/>
        <v>5.2866309052421959E-3</v>
      </c>
      <c r="AO331" s="5">
        <f t="shared" si="478"/>
        <v>3.186622510752839E-3</v>
      </c>
      <c r="AP331" s="5">
        <f t="shared" si="479"/>
        <v>1.2805336338709927E-3</v>
      </c>
      <c r="AQ331" s="5">
        <f t="shared" si="480"/>
        <v>3.8593362924420918E-4</v>
      </c>
      <c r="AR331" s="5">
        <f t="shared" si="481"/>
        <v>1.3961658041941501E-3</v>
      </c>
      <c r="AS331" s="5">
        <f t="shared" si="482"/>
        <v>2.1160732416327806E-3</v>
      </c>
      <c r="AT331" s="5">
        <f t="shared" si="483"/>
        <v>1.6035939107313896E-3</v>
      </c>
      <c r="AU331" s="5">
        <f t="shared" si="484"/>
        <v>8.1015262293113882E-4</v>
      </c>
      <c r="AV331" s="5">
        <f t="shared" si="485"/>
        <v>3.0697326239355425E-4</v>
      </c>
      <c r="AW331" s="5">
        <f t="shared" si="486"/>
        <v>4.7227729474238952E-6</v>
      </c>
      <c r="AX331" s="5">
        <f t="shared" si="487"/>
        <v>1.1077450393268944E-3</v>
      </c>
      <c r="AY331" s="5">
        <f t="shared" si="488"/>
        <v>1.3354309547101444E-3</v>
      </c>
      <c r="AZ331" s="5">
        <f t="shared" si="489"/>
        <v>8.0495771657063391E-4</v>
      </c>
      <c r="BA331" s="5">
        <f t="shared" si="490"/>
        <v>3.2346957521152067E-4</v>
      </c>
      <c r="BB331" s="5">
        <f t="shared" si="491"/>
        <v>9.7488877925124172E-5</v>
      </c>
      <c r="BC331" s="5">
        <f t="shared" si="492"/>
        <v>2.3505348378770808E-5</v>
      </c>
      <c r="BD331" s="5">
        <f t="shared" si="493"/>
        <v>2.805222872647027E-4</v>
      </c>
      <c r="BE331" s="5">
        <f t="shared" si="494"/>
        <v>4.251684892863306E-4</v>
      </c>
      <c r="BF331" s="5">
        <f t="shared" si="495"/>
        <v>3.2219943385718668E-4</v>
      </c>
      <c r="BG331" s="5">
        <f t="shared" si="496"/>
        <v>1.6277856550806757E-4</v>
      </c>
      <c r="BH331" s="5">
        <f t="shared" si="497"/>
        <v>6.1678091124320913E-5</v>
      </c>
      <c r="BI331" s="5">
        <f t="shared" si="498"/>
        <v>1.8696254818888899E-5</v>
      </c>
      <c r="BJ331" s="8">
        <f t="shared" si="499"/>
        <v>0.44321885275389955</v>
      </c>
      <c r="BK331" s="8">
        <f t="shared" si="500"/>
        <v>0.25478686105722592</v>
      </c>
      <c r="BL331" s="8">
        <f t="shared" si="501"/>
        <v>0.28287127962987235</v>
      </c>
      <c r="BM331" s="8">
        <f t="shared" si="502"/>
        <v>0.51030718179444312</v>
      </c>
      <c r="BN331" s="8">
        <f t="shared" si="503"/>
        <v>0.48845248215333842</v>
      </c>
    </row>
    <row r="332" spans="1:66" x14ac:dyDescent="0.25">
      <c r="A332" t="s">
        <v>344</v>
      </c>
      <c r="B332" t="s">
        <v>422</v>
      </c>
      <c r="C332" t="s">
        <v>424</v>
      </c>
      <c r="D332" t="s">
        <v>493</v>
      </c>
      <c r="E332">
        <f>VLOOKUP(A332,home!$A$2:$E$405,3,FALSE)</f>
        <v>1.3764705882352899</v>
      </c>
      <c r="F332">
        <f>VLOOKUP(B332,home!$B$2:$E$405,3,FALSE)</f>
        <v>0.54</v>
      </c>
      <c r="G332">
        <f>VLOOKUP(C332,away!$B$2:$E$405,4,FALSE)</f>
        <v>0.91</v>
      </c>
      <c r="H332">
        <f>VLOOKUP(A332,away!$A$2:$E$405,3,FALSE)</f>
        <v>1.4</v>
      </c>
      <c r="I332">
        <f>VLOOKUP(C332,away!$B$2:$E$405,3,FALSE)</f>
        <v>1</v>
      </c>
      <c r="J332">
        <f>VLOOKUP(B332,home!$B$2:$E$405,4,FALSE)</f>
        <v>0.36</v>
      </c>
      <c r="K332" s="3">
        <f t="shared" si="448"/>
        <v>0.67639764705882144</v>
      </c>
      <c r="L332" s="3">
        <f t="shared" si="449"/>
        <v>0.504</v>
      </c>
      <c r="M332" s="5">
        <f t="shared" si="450"/>
        <v>0.30715657440521449</v>
      </c>
      <c r="N332" s="5">
        <f t="shared" si="451"/>
        <v>0.20775998420633487</v>
      </c>
      <c r="O332" s="5">
        <f t="shared" si="452"/>
        <v>0.1548069135002281</v>
      </c>
      <c r="P332" s="5">
        <f t="shared" si="453"/>
        <v>0.10471103203999277</v>
      </c>
      <c r="Q332" s="5">
        <f t="shared" si="454"/>
        <v>7.0264182235071401E-2</v>
      </c>
      <c r="R332" s="5">
        <f t="shared" si="455"/>
        <v>3.9011342202057486E-2</v>
      </c>
      <c r="S332" s="5">
        <f t="shared" si="456"/>
        <v>8.9241132573119487E-3</v>
      </c>
      <c r="T332" s="5">
        <f t="shared" si="457"/>
        <v>3.5413147846475986E-2</v>
      </c>
      <c r="U332" s="5">
        <f t="shared" si="458"/>
        <v>2.6387180074078181E-2</v>
      </c>
      <c r="V332" s="5">
        <f t="shared" si="459"/>
        <v>3.3802995572260538E-4</v>
      </c>
      <c r="W332" s="5">
        <f t="shared" si="460"/>
        <v>1.5842175845438178E-2</v>
      </c>
      <c r="X332" s="5">
        <f t="shared" si="461"/>
        <v>7.9844566261008422E-3</v>
      </c>
      <c r="Y332" s="5">
        <f t="shared" si="462"/>
        <v>2.0120830697774122E-3</v>
      </c>
      <c r="Z332" s="5">
        <f t="shared" si="463"/>
        <v>6.5539054899456601E-3</v>
      </c>
      <c r="AA332" s="5">
        <f t="shared" si="464"/>
        <v>4.4330462524451355E-3</v>
      </c>
      <c r="AB332" s="5">
        <f t="shared" si="465"/>
        <v>1.499251027228408E-3</v>
      </c>
      <c r="AC332" s="5">
        <f t="shared" si="466"/>
        <v>7.202244000614285E-6</v>
      </c>
      <c r="AD332" s="5">
        <f t="shared" si="467"/>
        <v>2.6789026165366194E-3</v>
      </c>
      <c r="AE332" s="5">
        <f t="shared" si="468"/>
        <v>1.3501669187344562E-3</v>
      </c>
      <c r="AF332" s="5">
        <f t="shared" si="469"/>
        <v>3.4024206352108296E-4</v>
      </c>
      <c r="AG332" s="5">
        <f t="shared" si="470"/>
        <v>5.7160666671541954E-5</v>
      </c>
      <c r="AH332" s="5">
        <f t="shared" si="471"/>
        <v>8.2579209173315297E-4</v>
      </c>
      <c r="AI332" s="5">
        <f t="shared" si="472"/>
        <v>5.5856382780808693E-4</v>
      </c>
      <c r="AJ332" s="5">
        <f t="shared" si="473"/>
        <v>1.8890562943077934E-4</v>
      </c>
      <c r="AK332" s="5">
        <f t="shared" si="474"/>
        <v>4.259177442104827E-5</v>
      </c>
      <c r="AL332" s="5">
        <f t="shared" si="475"/>
        <v>9.8211070854469785E-8</v>
      </c>
      <c r="AM332" s="5">
        <f t="shared" si="476"/>
        <v>3.62400685305018E-4</v>
      </c>
      <c r="AN332" s="5">
        <f t="shared" si="477"/>
        <v>1.8264994539372907E-4</v>
      </c>
      <c r="AO332" s="5">
        <f t="shared" si="478"/>
        <v>4.6027786239219724E-5</v>
      </c>
      <c r="AP332" s="5">
        <f t="shared" si="479"/>
        <v>7.7326680881889171E-6</v>
      </c>
      <c r="AQ332" s="5">
        <f t="shared" si="480"/>
        <v>9.7431617911180333E-7</v>
      </c>
      <c r="AR332" s="5">
        <f t="shared" si="481"/>
        <v>8.3239842846701836E-5</v>
      </c>
      <c r="AS332" s="5">
        <f t="shared" si="482"/>
        <v>5.6303233843055176E-5</v>
      </c>
      <c r="AT332" s="5">
        <f t="shared" si="483"/>
        <v>1.9041687446622562E-5</v>
      </c>
      <c r="AU332" s="5">
        <f t="shared" si="484"/>
        <v>4.293250861641666E-6</v>
      </c>
      <c r="AV332" s="5">
        <f t="shared" si="485"/>
        <v>7.2598619526192008E-7</v>
      </c>
      <c r="AW332" s="5">
        <f t="shared" si="486"/>
        <v>9.3001632137526749E-10</v>
      </c>
      <c r="AX332" s="5">
        <f t="shared" si="487"/>
        <v>4.0854495138803079E-5</v>
      </c>
      <c r="AY332" s="5">
        <f t="shared" si="488"/>
        <v>2.0590665549956751E-5</v>
      </c>
      <c r="AZ332" s="5">
        <f t="shared" si="489"/>
        <v>5.188847718589102E-6</v>
      </c>
      <c r="BA332" s="5">
        <f t="shared" si="490"/>
        <v>8.7172641672296936E-7</v>
      </c>
      <c r="BB332" s="5">
        <f t="shared" si="491"/>
        <v>1.0983752850709412E-7</v>
      </c>
      <c r="BC332" s="5">
        <f t="shared" si="492"/>
        <v>1.107162287351509E-8</v>
      </c>
      <c r="BD332" s="5">
        <f t="shared" si="493"/>
        <v>6.992146799122954E-6</v>
      </c>
      <c r="BE332" s="5">
        <f t="shared" si="494"/>
        <v>4.7294716428166351E-6</v>
      </c>
      <c r="BF332" s="5">
        <f t="shared" si="495"/>
        <v>1.5995017455162951E-6</v>
      </c>
      <c r="BG332" s="5">
        <f t="shared" si="496"/>
        <v>3.6063307237789993E-7</v>
      </c>
      <c r="BH332" s="5">
        <f t="shared" si="497"/>
        <v>6.098284040200128E-8</v>
      </c>
      <c r="BI332" s="5">
        <f t="shared" si="498"/>
        <v>8.2497299517754623E-9</v>
      </c>
      <c r="BJ332" s="8">
        <f t="shared" si="499"/>
        <v>0.34436991413984319</v>
      </c>
      <c r="BK332" s="8">
        <f t="shared" si="500"/>
        <v>0.42115764077886325</v>
      </c>
      <c r="BL332" s="8">
        <f t="shared" si="501"/>
        <v>0.22793094136645384</v>
      </c>
      <c r="BM332" s="8">
        <f t="shared" si="502"/>
        <v>0.11628178345067308</v>
      </c>
      <c r="BN332" s="8">
        <f t="shared" si="503"/>
        <v>0.88371002858889913</v>
      </c>
    </row>
    <row r="333" spans="1:66" x14ac:dyDescent="0.25">
      <c r="A333" t="s">
        <v>16</v>
      </c>
      <c r="B333" t="s">
        <v>323</v>
      </c>
      <c r="C333" t="s">
        <v>256</v>
      </c>
      <c r="D333" t="s">
        <v>494</v>
      </c>
      <c r="E333">
        <f>VLOOKUP(A333,home!$A$2:$E$405,3,FALSE)</f>
        <v>1.5354330708661399</v>
      </c>
      <c r="F333">
        <f>VLOOKUP(B333,home!$B$2:$E$405,3,FALSE)</f>
        <v>0.52</v>
      </c>
      <c r="G333">
        <f>VLOOKUP(C333,away!$B$2:$E$405,4,FALSE)</f>
        <v>0.8</v>
      </c>
      <c r="H333">
        <f>VLOOKUP(A333,away!$A$2:$E$405,3,FALSE)</f>
        <v>1.2913385826771699</v>
      </c>
      <c r="I333">
        <f>VLOOKUP(C333,away!$B$2:$E$405,3,FALSE)</f>
        <v>0.5</v>
      </c>
      <c r="J333">
        <f>VLOOKUP(B333,home!$B$2:$E$405,4,FALSE)</f>
        <v>1.5</v>
      </c>
      <c r="K333" s="3">
        <f t="shared" si="448"/>
        <v>0.63874015748031432</v>
      </c>
      <c r="L333" s="3">
        <f t="shared" si="449"/>
        <v>0.9685039370078774</v>
      </c>
      <c r="M333" s="5">
        <f t="shared" si="450"/>
        <v>0.20043924522504247</v>
      </c>
      <c r="N333" s="5">
        <f t="shared" si="451"/>
        <v>0.12802859506027892</v>
      </c>
      <c r="O333" s="5">
        <f t="shared" si="452"/>
        <v>0.19412619813134099</v>
      </c>
      <c r="P333" s="5">
        <f t="shared" si="453"/>
        <v>0.12399619836546741</v>
      </c>
      <c r="Q333" s="5">
        <f t="shared" si="454"/>
        <v>4.0888502485392976E-2</v>
      </c>
      <c r="R333" s="5">
        <f t="shared" si="455"/>
        <v>9.4005993583287498E-2</v>
      </c>
      <c r="S333" s="5">
        <f t="shared" si="456"/>
        <v>1.9176705130557213E-2</v>
      </c>
      <c r="T333" s="5">
        <f t="shared" si="457"/>
        <v>3.9600675635459472E-2</v>
      </c>
      <c r="U333" s="5">
        <f t="shared" si="458"/>
        <v>6.0045403145482457E-2</v>
      </c>
      <c r="V333" s="5">
        <f t="shared" si="459"/>
        <v>1.3181265035613495E-3</v>
      </c>
      <c r="W333" s="5">
        <f t="shared" si="460"/>
        <v>8.7057095055513792E-3</v>
      </c>
      <c r="X333" s="5">
        <f t="shared" si="461"/>
        <v>8.4315139305734116E-3</v>
      </c>
      <c r="Y333" s="5">
        <f t="shared" si="462"/>
        <v>4.082977218348556E-3</v>
      </c>
      <c r="Z333" s="5">
        <f t="shared" si="463"/>
        <v>3.0348391629250408E-2</v>
      </c>
      <c r="AA333" s="5">
        <f t="shared" si="464"/>
        <v>1.9384736448541651E-2</v>
      </c>
      <c r="AB333" s="5">
        <f t="shared" si="465"/>
        <v>6.1909048059279412E-3</v>
      </c>
      <c r="AC333" s="5">
        <f t="shared" si="466"/>
        <v>5.0963907798741079E-5</v>
      </c>
      <c r="AD333" s="5">
        <f t="shared" si="467"/>
        <v>1.390171565138439E-3</v>
      </c>
      <c r="AE333" s="5">
        <f t="shared" si="468"/>
        <v>1.3463866339529808E-3</v>
      </c>
      <c r="AF333" s="5">
        <f t="shared" si="469"/>
        <v>6.5199037785912298E-4</v>
      </c>
      <c r="AG333" s="5">
        <f t="shared" si="470"/>
        <v>2.104850826159381E-4</v>
      </c>
      <c r="AH333" s="5">
        <f t="shared" si="471"/>
        <v>7.34813419369648E-3</v>
      </c>
      <c r="AI333" s="5">
        <f t="shared" si="472"/>
        <v>4.693548392068171E-3</v>
      </c>
      <c r="AJ333" s="5">
        <f t="shared" si="473"/>
        <v>1.4989789195455497E-3</v>
      </c>
      <c r="AK333" s="5">
        <f t="shared" si="474"/>
        <v>3.1915267704339868E-4</v>
      </c>
      <c r="AL333" s="5">
        <f t="shared" si="475"/>
        <v>1.2610965110743839E-6</v>
      </c>
      <c r="AM333" s="5">
        <f t="shared" si="476"/>
        <v>1.7759168088823636E-4</v>
      </c>
      <c r="AN333" s="5">
        <f t="shared" si="477"/>
        <v>1.7199824212010351E-4</v>
      </c>
      <c r="AO333" s="5">
        <f t="shared" si="478"/>
        <v>8.3290487325877186E-5</v>
      </c>
      <c r="AP333" s="5">
        <f t="shared" si="479"/>
        <v>2.688905496347226E-5</v>
      </c>
      <c r="AQ333" s="5">
        <f t="shared" si="480"/>
        <v>6.510538898636021E-6</v>
      </c>
      <c r="AR333" s="5">
        <f t="shared" si="481"/>
        <v>1.4233393792514499E-3</v>
      </c>
      <c r="AS333" s="5">
        <f t="shared" si="482"/>
        <v>9.0914401925100365E-4</v>
      </c>
      <c r="AT333" s="5">
        <f t="shared" si="483"/>
        <v>2.9035339701433599E-4</v>
      </c>
      <c r="AU333" s="5">
        <f t="shared" si="484"/>
        <v>6.1820124844627083E-5</v>
      </c>
      <c r="AV333" s="5">
        <f t="shared" si="485"/>
        <v>9.871749069677445E-6</v>
      </c>
      <c r="AW333" s="5">
        <f t="shared" si="486"/>
        <v>2.1670624899831163E-8</v>
      </c>
      <c r="AX333" s="5">
        <f t="shared" si="487"/>
        <v>1.8905823036290961E-5</v>
      </c>
      <c r="AY333" s="5">
        <f t="shared" si="488"/>
        <v>1.8310364043022018E-5</v>
      </c>
      <c r="AZ333" s="5">
        <f t="shared" si="489"/>
        <v>8.8668298318571498E-6</v>
      </c>
      <c r="BA333" s="5">
        <f t="shared" si="490"/>
        <v>2.8625198669775154E-6</v>
      </c>
      <c r="BB333" s="5">
        <f t="shared" si="491"/>
        <v>6.9309044023274711E-7</v>
      </c>
      <c r="BC333" s="5">
        <f t="shared" si="492"/>
        <v>1.3425216401358777E-7</v>
      </c>
      <c r="BD333" s="5">
        <f t="shared" si="493"/>
        <v>2.2975163208389617E-4</v>
      </c>
      <c r="BE333" s="5">
        <f t="shared" si="494"/>
        <v>1.4675159365862704E-4</v>
      </c>
      <c r="BF333" s="5">
        <f t="shared" si="495"/>
        <v>4.686806802199926E-5</v>
      </c>
      <c r="BG333" s="5">
        <f t="shared" si="496"/>
        <v>9.978839049723299E-6</v>
      </c>
      <c r="BH333" s="5">
        <f t="shared" si="497"/>
        <v>1.5934713065227423E-6</v>
      </c>
      <c r="BI333" s="5">
        <f t="shared" si="498"/>
        <v>2.0356282265373976E-7</v>
      </c>
      <c r="BJ333" s="8">
        <f t="shared" si="499"/>
        <v>0.23385306037874989</v>
      </c>
      <c r="BK333" s="8">
        <f t="shared" si="500"/>
        <v>0.34500081059298127</v>
      </c>
      <c r="BL333" s="8">
        <f t="shared" si="501"/>
        <v>0.39074272613330863</v>
      </c>
      <c r="BM333" s="8">
        <f t="shared" si="502"/>
        <v>0.21844196719006187</v>
      </c>
      <c r="BN333" s="8">
        <f t="shared" si="503"/>
        <v>0.78148473285081033</v>
      </c>
    </row>
    <row r="334" spans="1:66" x14ac:dyDescent="0.25">
      <c r="A334" t="s">
        <v>154</v>
      </c>
      <c r="B334" t="s">
        <v>167</v>
      </c>
      <c r="C334" t="s">
        <v>161</v>
      </c>
      <c r="D334" t="s">
        <v>494</v>
      </c>
      <c r="E334">
        <f>VLOOKUP(A334,home!$A$2:$E$405,3,FALSE)</f>
        <v>1.3262195121951199</v>
      </c>
      <c r="F334">
        <f>VLOOKUP(B334,home!$B$2:$E$405,3,FALSE)</f>
        <v>1.42</v>
      </c>
      <c r="G334">
        <f>VLOOKUP(C334,away!$B$2:$E$405,4,FALSE)</f>
        <v>1.08</v>
      </c>
      <c r="H334">
        <f>VLOOKUP(A334,away!$A$2:$E$405,3,FALSE)</f>
        <v>1.0243902439024399</v>
      </c>
      <c r="I334">
        <f>VLOOKUP(C334,away!$B$2:$E$405,3,FALSE)</f>
        <v>0.66</v>
      </c>
      <c r="J334">
        <f>VLOOKUP(B334,home!$B$2:$E$405,4,FALSE)</f>
        <v>0.4</v>
      </c>
      <c r="K334" s="3">
        <f t="shared" si="448"/>
        <v>2.033890243902436</v>
      </c>
      <c r="L334" s="3">
        <f t="shared" si="449"/>
        <v>0.27043902439024414</v>
      </c>
      <c r="M334" s="5">
        <f t="shared" si="450"/>
        <v>9.9825734489114734E-2</v>
      </c>
      <c r="N334" s="5">
        <f t="shared" si="451"/>
        <v>0.20303458746780537</v>
      </c>
      <c r="O334" s="5">
        <f t="shared" si="452"/>
        <v>2.699677424427574E-2</v>
      </c>
      <c r="P334" s="5">
        <f t="shared" si="453"/>
        <v>5.4908475752268981E-2</v>
      </c>
      <c r="Q334" s="5">
        <f t="shared" si="454"/>
        <v>0.20647503331276262</v>
      </c>
      <c r="R334" s="5">
        <f t="shared" si="455"/>
        <v>3.6504906441528007E-3</v>
      </c>
      <c r="S334" s="5">
        <f t="shared" si="456"/>
        <v>7.5505097079107096E-3</v>
      </c>
      <c r="T334" s="5">
        <f t="shared" si="457"/>
        <v>5.5838906570046691E-2</v>
      </c>
      <c r="U334" s="5">
        <f t="shared" si="458"/>
        <v>7.4246973065994993E-3</v>
      </c>
      <c r="V334" s="5">
        <f t="shared" si="459"/>
        <v>4.6145635840725397E-4</v>
      </c>
      <c r="W334" s="5">
        <f t="shared" si="460"/>
        <v>0.13998251862141944</v>
      </c>
      <c r="X334" s="5">
        <f t="shared" si="461"/>
        <v>3.7856735767665864E-2</v>
      </c>
      <c r="Y334" s="5">
        <f t="shared" si="462"/>
        <v>5.1189693438034077E-3</v>
      </c>
      <c r="Z334" s="5">
        <f t="shared" si="463"/>
        <v>3.2907837611679906E-4</v>
      </c>
      <c r="AA334" s="5">
        <f t="shared" si="464"/>
        <v>6.6930929866321404E-4</v>
      </c>
      <c r="AB334" s="5">
        <f t="shared" si="465"/>
        <v>6.8065082635214652E-4</v>
      </c>
      <c r="AC334" s="5">
        <f t="shared" si="466"/>
        <v>1.5863810942644477E-5</v>
      </c>
      <c r="AD334" s="5">
        <f t="shared" si="467"/>
        <v>7.1177269735249044E-2</v>
      </c>
      <c r="AE334" s="5">
        <f t="shared" si="468"/>
        <v>1.9249111385962005E-2</v>
      </c>
      <c r="AF334" s="5">
        <f t="shared" si="469"/>
        <v>2.6028554517993525E-3</v>
      </c>
      <c r="AG334" s="5">
        <f t="shared" si="470"/>
        <v>2.34637896337815E-4</v>
      </c>
      <c r="AH334" s="5">
        <f t="shared" si="471"/>
        <v>2.2248908746238237E-5</v>
      </c>
      <c r="AI334" s="5">
        <f t="shared" si="472"/>
        <v>4.5251838436449525E-5</v>
      </c>
      <c r="AJ334" s="5">
        <f t="shared" si="473"/>
        <v>4.6018636357271991E-5</v>
      </c>
      <c r="AK334" s="5">
        <f t="shared" si="474"/>
        <v>3.1198951841583141E-5</v>
      </c>
      <c r="AL334" s="5">
        <f t="shared" si="475"/>
        <v>3.4903131259314932E-7</v>
      </c>
      <c r="AM334" s="5">
        <f t="shared" si="476"/>
        <v>2.8953350900427024E-2</v>
      </c>
      <c r="AN334" s="5">
        <f t="shared" si="477"/>
        <v>7.8301159703398817E-3</v>
      </c>
      <c r="AO334" s="5">
        <f t="shared" si="478"/>
        <v>1.0587844619405935E-3</v>
      </c>
      <c r="AP334" s="5">
        <f t="shared" si="479"/>
        <v>9.544554564225457E-5</v>
      </c>
      <c r="AQ334" s="5">
        <f t="shared" si="480"/>
        <v>6.4530500614714603E-6</v>
      </c>
      <c r="AR334" s="5">
        <f t="shared" si="481"/>
        <v>1.2033946350160478E-6</v>
      </c>
      <c r="AS334" s="5">
        <f t="shared" si="482"/>
        <v>2.4475726077236723E-6</v>
      </c>
      <c r="AT334" s="5">
        <f t="shared" si="483"/>
        <v>2.489047024046011E-6</v>
      </c>
      <c r="AU334" s="5">
        <f t="shared" si="484"/>
        <v>1.6874828196071911E-6</v>
      </c>
      <c r="AV334" s="5">
        <f t="shared" si="485"/>
        <v>8.5803871088801039E-7</v>
      </c>
      <c r="AW334" s="5">
        <f t="shared" si="486"/>
        <v>5.3328425732170217E-9</v>
      </c>
      <c r="AX334" s="5">
        <f t="shared" si="487"/>
        <v>9.814656320777054E-3</v>
      </c>
      <c r="AY334" s="5">
        <f t="shared" si="488"/>
        <v>2.6542660801164896E-3</v>
      </c>
      <c r="AZ334" s="5">
        <f t="shared" si="489"/>
        <v>3.589085645894105E-4</v>
      </c>
      <c r="BA334" s="5">
        <f t="shared" si="490"/>
        <v>3.2354294017621036E-5</v>
      </c>
      <c r="BB334" s="5">
        <f t="shared" si="491"/>
        <v>2.1874659272401359E-6</v>
      </c>
      <c r="BC334" s="5">
        <f t="shared" si="492"/>
        <v>1.1831523024994462E-7</v>
      </c>
      <c r="BD334" s="5">
        <f t="shared" si="493"/>
        <v>5.4240811841698987E-8</v>
      </c>
      <c r="BE334" s="5">
        <f t="shared" si="494"/>
        <v>1.1031985802617929E-7</v>
      </c>
      <c r="BF334" s="5">
        <f t="shared" si="495"/>
        <v>1.1218924147407398E-7</v>
      </c>
      <c r="BG334" s="5">
        <f t="shared" si="496"/>
        <v>7.6060201234977867E-8</v>
      </c>
      <c r="BH334" s="5">
        <f t="shared" si="497"/>
        <v>3.8674525310269384E-8</v>
      </c>
      <c r="BI334" s="5">
        <f t="shared" si="498"/>
        <v>1.5731947943222943E-8</v>
      </c>
      <c r="BJ334" s="8">
        <f t="shared" si="499"/>
        <v>0.79237726652192109</v>
      </c>
      <c r="BK334" s="8">
        <f t="shared" si="500"/>
        <v>0.16541665523007343</v>
      </c>
      <c r="BL334" s="8">
        <f t="shared" si="501"/>
        <v>3.9575733407808046E-2</v>
      </c>
      <c r="BM334" s="8">
        <f t="shared" si="502"/>
        <v>0.40015337687826485</v>
      </c>
      <c r="BN334" s="8">
        <f t="shared" si="503"/>
        <v>0.59489109591038025</v>
      </c>
    </row>
    <row r="335" spans="1:66" x14ac:dyDescent="0.25">
      <c r="A335" t="s">
        <v>80</v>
      </c>
      <c r="B335" t="s">
        <v>92</v>
      </c>
      <c r="C335" t="s">
        <v>369</v>
      </c>
      <c r="D335" t="s">
        <v>495</v>
      </c>
      <c r="E335">
        <f>VLOOKUP(A335,home!$A$2:$E$405,3,FALSE)</f>
        <v>1.22509960159363</v>
      </c>
      <c r="F335">
        <f>VLOOKUP(B335,home!$B$2:$E$405,3,FALSE)</f>
        <v>0.93</v>
      </c>
      <c r="G335">
        <f>VLOOKUP(C335,away!$B$2:$E$405,4,FALSE)</f>
        <v>1.4</v>
      </c>
      <c r="H335">
        <f>VLOOKUP(A335,away!$A$2:$E$405,3,FALSE)</f>
        <v>1.02988047808765</v>
      </c>
      <c r="I335">
        <f>VLOOKUP(C335,away!$B$2:$E$405,3,FALSE)</f>
        <v>0.57999999999999996</v>
      </c>
      <c r="J335">
        <f>VLOOKUP(B335,home!$B$2:$E$405,4,FALSE)</f>
        <v>1.48</v>
      </c>
      <c r="K335" s="3">
        <f t="shared" si="448"/>
        <v>1.5950796812749062</v>
      </c>
      <c r="L335" s="3">
        <f t="shared" si="449"/>
        <v>0.88404940239043872</v>
      </c>
      <c r="M335" s="5">
        <f t="shared" si="450"/>
        <v>8.3816190703922752E-2</v>
      </c>
      <c r="N335" s="5">
        <f t="shared" si="451"/>
        <v>0.13369350275368988</v>
      </c>
      <c r="O335" s="5">
        <f t="shared" si="452"/>
        <v>7.4097653302445957E-2</v>
      </c>
      <c r="P335" s="5">
        <f t="shared" si="453"/>
        <v>0.11819166121288401</v>
      </c>
      <c r="Q335" s="5">
        <f t="shared" si="454"/>
        <v>0.10662589488044073</v>
      </c>
      <c r="R335" s="5">
        <f t="shared" si="455"/>
        <v>3.2752993060280636E-2</v>
      </c>
      <c r="S335" s="5">
        <f t="shared" si="456"/>
        <v>4.1666379320455568E-2</v>
      </c>
      <c r="T335" s="5">
        <f t="shared" si="457"/>
        <v>9.4262558648399372E-2</v>
      </c>
      <c r="U335" s="5">
        <f t="shared" si="458"/>
        <v>5.2243633731391646E-2</v>
      </c>
      <c r="V335" s="5">
        <f t="shared" si="459"/>
        <v>6.5283310847646164E-3</v>
      </c>
      <c r="W335" s="5">
        <f t="shared" si="460"/>
        <v>5.6692266140515021E-2</v>
      </c>
      <c r="X335" s="5">
        <f t="shared" si="461"/>
        <v>5.0118764001682005E-2</v>
      </c>
      <c r="Y335" s="5">
        <f t="shared" si="462"/>
        <v>2.2153731682117206E-2</v>
      </c>
      <c r="Z335" s="5">
        <f t="shared" si="463"/>
        <v>9.6517546471464287E-3</v>
      </c>
      <c r="AA335" s="5">
        <f t="shared" si="464"/>
        <v>1.5395317726313921E-2</v>
      </c>
      <c r="AB335" s="5">
        <f t="shared" si="465"/>
        <v>1.2278379246007363E-2</v>
      </c>
      <c r="AC335" s="5">
        <f t="shared" si="466"/>
        <v>5.7536190902965291E-4</v>
      </c>
      <c r="AD335" s="5">
        <f t="shared" si="467"/>
        <v>2.2607170451541224E-2</v>
      </c>
      <c r="AE335" s="5">
        <f t="shared" si="468"/>
        <v>1.9985855527423803E-2</v>
      </c>
      <c r="AF335" s="5">
        <f t="shared" si="469"/>
        <v>8.8342418176403301E-3</v>
      </c>
      <c r="AG335" s="5">
        <f t="shared" si="470"/>
        <v>2.6033020664858529E-3</v>
      </c>
      <c r="AH335" s="5">
        <f t="shared" si="471"/>
        <v>2.1331569819572345E-3</v>
      </c>
      <c r="AI335" s="5">
        <f t="shared" si="472"/>
        <v>3.4025553588896864E-3</v>
      </c>
      <c r="AJ335" s="5">
        <f t="shared" si="473"/>
        <v>2.7136734586889928E-3</v>
      </c>
      <c r="AK335" s="5">
        <f t="shared" si="474"/>
        <v>1.4428417985232703E-3</v>
      </c>
      <c r="AL335" s="5">
        <f t="shared" si="475"/>
        <v>3.2453386037095678E-5</v>
      </c>
      <c r="AM335" s="5">
        <f t="shared" si="476"/>
        <v>7.2120476476743639E-3</v>
      </c>
      <c r="AN335" s="5">
        <f t="shared" si="477"/>
        <v>6.3758064129378908E-3</v>
      </c>
      <c r="AO335" s="5">
        <f t="shared" si="478"/>
        <v>2.8182639245574346E-3</v>
      </c>
      <c r="AP335" s="5">
        <f t="shared" si="479"/>
        <v>8.3049484609451106E-4</v>
      </c>
      <c r="AQ335" s="5">
        <f t="shared" si="480"/>
        <v>1.835496180945479E-4</v>
      </c>
      <c r="AR335" s="5">
        <f t="shared" si="481"/>
        <v>3.7716323102085714E-4</v>
      </c>
      <c r="AS335" s="5">
        <f t="shared" si="482"/>
        <v>6.0160540632536264E-4</v>
      </c>
      <c r="AT335" s="5">
        <f t="shared" si="483"/>
        <v>4.7980427988736E-4</v>
      </c>
      <c r="AU335" s="5">
        <f t="shared" si="484"/>
        <v>2.5510868594568869E-4</v>
      </c>
      <c r="AV335" s="5">
        <f t="shared" si="485"/>
        <v>1.0172967036717737E-4</v>
      </c>
      <c r="AW335" s="5">
        <f t="shared" si="486"/>
        <v>1.2712074598705572E-6</v>
      </c>
      <c r="AX335" s="5">
        <f t="shared" si="487"/>
        <v>1.9172984438653121E-3</v>
      </c>
      <c r="AY335" s="5">
        <f t="shared" si="488"/>
        <v>1.6949865435032473E-3</v>
      </c>
      <c r="AZ335" s="5">
        <f t="shared" si="489"/>
        <v>7.4922592042194055E-4</v>
      </c>
      <c r="BA335" s="5">
        <f t="shared" si="490"/>
        <v>2.2078424240148101E-4</v>
      </c>
      <c r="BB335" s="5">
        <f t="shared" si="491"/>
        <v>4.8796044388063746E-5</v>
      </c>
      <c r="BC335" s="5">
        <f t="shared" si="492"/>
        <v>8.6276227760570195E-6</v>
      </c>
      <c r="BD335" s="5">
        <f t="shared" si="493"/>
        <v>5.5571821497939268E-5</v>
      </c>
      <c r="BE335" s="5">
        <f t="shared" si="494"/>
        <v>8.8641483322798945E-5</v>
      </c>
      <c r="BF335" s="5">
        <f t="shared" si="495"/>
        <v>7.0695114483132541E-5</v>
      </c>
      <c r="BG335" s="5">
        <f t="shared" si="496"/>
        <v>3.7588113559149355E-5</v>
      </c>
      <c r="BH335" s="5">
        <f t="shared" si="497"/>
        <v>1.498900904891324E-5</v>
      </c>
      <c r="BI335" s="5">
        <f t="shared" si="498"/>
        <v>4.781732755273439E-6</v>
      </c>
      <c r="BJ335" s="8">
        <f t="shared" si="499"/>
        <v>0.53963716923665028</v>
      </c>
      <c r="BK335" s="8">
        <f t="shared" si="500"/>
        <v>0.25250536416059693</v>
      </c>
      <c r="BL335" s="8">
        <f t="shared" si="501"/>
        <v>0.19854788321271238</v>
      </c>
      <c r="BM335" s="8">
        <f t="shared" si="502"/>
        <v>0.44947056000739849</v>
      </c>
      <c r="BN335" s="8">
        <f t="shared" si="503"/>
        <v>0.54917789591366395</v>
      </c>
    </row>
    <row r="336" spans="1:66" x14ac:dyDescent="0.25">
      <c r="A336" t="s">
        <v>337</v>
      </c>
      <c r="B336" t="s">
        <v>367</v>
      </c>
      <c r="C336" t="s">
        <v>373</v>
      </c>
      <c r="D336" t="s">
        <v>495</v>
      </c>
      <c r="E336">
        <f>VLOOKUP(A336,home!$A$2:$E$405,3,FALSE)</f>
        <v>1.3294117647058801</v>
      </c>
      <c r="F336">
        <f>VLOOKUP(B336,home!$B$2:$E$405,3,FALSE)</f>
        <v>0.92</v>
      </c>
      <c r="G336">
        <f>VLOOKUP(C336,away!$B$2:$E$405,4,FALSE)</f>
        <v>0.75</v>
      </c>
      <c r="H336">
        <f>VLOOKUP(A336,away!$A$2:$E$405,3,FALSE)</f>
        <v>1.0823529411764701</v>
      </c>
      <c r="I336">
        <f>VLOOKUP(C336,away!$B$2:$E$405,3,FALSE)</f>
        <v>0.42</v>
      </c>
      <c r="J336">
        <f>VLOOKUP(B336,home!$B$2:$E$405,4,FALSE)</f>
        <v>1.64</v>
      </c>
      <c r="K336" s="3">
        <f t="shared" si="448"/>
        <v>0.91729411764705726</v>
      </c>
      <c r="L336" s="3">
        <f t="shared" si="449"/>
        <v>0.74552470588235253</v>
      </c>
      <c r="M336" s="5">
        <f t="shared" si="450"/>
        <v>0.18960376656120281</v>
      </c>
      <c r="N336" s="5">
        <f t="shared" si="451"/>
        <v>0.17392241975031716</v>
      </c>
      <c r="O336" s="5">
        <f t="shared" si="452"/>
        <v>0.14135429229972696</v>
      </c>
      <c r="P336" s="5">
        <f t="shared" si="453"/>
        <v>0.12966346083070227</v>
      </c>
      <c r="Q336" s="5">
        <f t="shared" si="454"/>
        <v>7.976900628195413E-2</v>
      </c>
      <c r="R336" s="5">
        <f t="shared" si="455"/>
        <v>5.2691558595981E-2</v>
      </c>
      <c r="S336" s="5">
        <f t="shared" si="456"/>
        <v>2.2168089510458188E-2</v>
      </c>
      <c r="T336" s="5">
        <f t="shared" si="457"/>
        <v>5.9469764946881387E-2</v>
      </c>
      <c r="U336" s="5">
        <f t="shared" si="458"/>
        <v>4.8333656749748613E-2</v>
      </c>
      <c r="V336" s="5">
        <f t="shared" si="459"/>
        <v>1.6844433338611174E-3</v>
      </c>
      <c r="W336" s="5">
        <f t="shared" si="460"/>
        <v>2.4390546744329233E-2</v>
      </c>
      <c r="X336" s="5">
        <f t="shared" si="461"/>
        <v>1.8183755187875822E-2</v>
      </c>
      <c r="Y336" s="5">
        <f t="shared" si="462"/>
        <v>6.7782193691389115E-3</v>
      </c>
      <c r="Z336" s="5">
        <f t="shared" si="463"/>
        <v>1.3094286241583828E-2</v>
      </c>
      <c r="AA336" s="5">
        <f t="shared" si="464"/>
        <v>1.2011311744191641E-2</v>
      </c>
      <c r="AB336" s="5">
        <f t="shared" si="465"/>
        <v>5.5089528040860019E-3</v>
      </c>
      <c r="AC336" s="5">
        <f t="shared" si="466"/>
        <v>7.1995785013564384E-5</v>
      </c>
      <c r="AD336" s="5">
        <f t="shared" si="467"/>
        <v>5.5933262636921966E-3</v>
      </c>
      <c r="AE336" s="5">
        <f t="shared" si="468"/>
        <v>4.1699629176431621E-3</v>
      </c>
      <c r="AF336" s="5">
        <f t="shared" si="469"/>
        <v>1.5544051888581175E-3</v>
      </c>
      <c r="AG336" s="5">
        <f t="shared" si="470"/>
        <v>3.8628249041515022E-4</v>
      </c>
      <c r="AH336" s="5">
        <f t="shared" si="471"/>
        <v>2.4405284747490296E-3</v>
      </c>
      <c r="AI336" s="5">
        <f t="shared" si="472"/>
        <v>2.2386824138374297E-3</v>
      </c>
      <c r="AJ336" s="5">
        <f t="shared" si="473"/>
        <v>1.0267651047464945E-3</v>
      </c>
      <c r="AK336" s="5">
        <f t="shared" si="474"/>
        <v>3.139485302630747E-4</v>
      </c>
      <c r="AL336" s="5">
        <f t="shared" si="475"/>
        <v>1.9694171311873439E-6</v>
      </c>
      <c r="AM336" s="5">
        <f t="shared" si="476"/>
        <v>1.0261450559531293E-3</v>
      </c>
      <c r="AN336" s="5">
        <f t="shared" si="477"/>
        <v>7.6501649103208683E-4</v>
      </c>
      <c r="AO336" s="5">
        <f t="shared" si="478"/>
        <v>2.8516934723592295E-4</v>
      </c>
      <c r="AP336" s="5">
        <f t="shared" si="479"/>
        <v>7.0866931241574639E-5</v>
      </c>
      <c r="AQ336" s="5">
        <f t="shared" si="480"/>
        <v>1.3208262017664958E-5</v>
      </c>
      <c r="AR336" s="5">
        <f t="shared" si="481"/>
        <v>3.6389485466695545E-4</v>
      </c>
      <c r="AS336" s="5">
        <f t="shared" si="482"/>
        <v>3.3379860962802911E-4</v>
      </c>
      <c r="AT336" s="5">
        <f t="shared" si="483"/>
        <v>1.5309575054527869E-4</v>
      </c>
      <c r="AU336" s="5">
        <f t="shared" si="484"/>
        <v>4.6811277137315141E-5</v>
      </c>
      <c r="AV336" s="5">
        <f t="shared" si="485"/>
        <v>1.0734927289401337E-5</v>
      </c>
      <c r="AW336" s="5">
        <f t="shared" si="486"/>
        <v>3.7411563552368536E-8</v>
      </c>
      <c r="AX336" s="5">
        <f t="shared" si="487"/>
        <v>1.5687947061306928E-4</v>
      </c>
      <c r="AY336" s="5">
        <f t="shared" si="488"/>
        <v>1.1695752118778763E-4</v>
      </c>
      <c r="AZ336" s="5">
        <f t="shared" si="489"/>
        <v>4.3597360792127188E-5</v>
      </c>
      <c r="BA336" s="5">
        <f t="shared" si="490"/>
        <v>1.0834303193932478E-5</v>
      </c>
      <c r="BB336" s="5">
        <f t="shared" si="491"/>
        <v>2.0193101755241855E-6</v>
      </c>
      <c r="BC336" s="5">
        <f t="shared" si="492"/>
        <v>3.0108912493858212E-7</v>
      </c>
      <c r="BD336" s="5">
        <f t="shared" si="493"/>
        <v>4.5215434082947206E-5</v>
      </c>
      <c r="BE336" s="5">
        <f t="shared" si="494"/>
        <v>4.1475851711145742E-5</v>
      </c>
      <c r="BF336" s="5">
        <f t="shared" si="495"/>
        <v>1.9022777399517805E-5</v>
      </c>
      <c r="BG336" s="5">
        <f t="shared" si="496"/>
        <v>5.8164939366290238E-6</v>
      </c>
      <c r="BH336" s="5">
        <f t="shared" si="497"/>
        <v>1.3338589183498946E-6</v>
      </c>
      <c r="BI336" s="5">
        <f t="shared" si="498"/>
        <v>2.4470818791468501E-7</v>
      </c>
      <c r="BJ336" s="8">
        <f t="shared" si="499"/>
        <v>0.3767086842836731</v>
      </c>
      <c r="BK336" s="8">
        <f t="shared" si="500"/>
        <v>0.34331068295955691</v>
      </c>
      <c r="BL336" s="8">
        <f t="shared" si="501"/>
        <v>0.26694114126083368</v>
      </c>
      <c r="BM336" s="8">
        <f t="shared" si="502"/>
        <v>0.23293337031613895</v>
      </c>
      <c r="BN336" s="8">
        <f t="shared" si="503"/>
        <v>0.76700450431988432</v>
      </c>
    </row>
    <row r="337" spans="1:66" x14ac:dyDescent="0.25">
      <c r="A337" t="s">
        <v>337</v>
      </c>
      <c r="B337" t="s">
        <v>407</v>
      </c>
      <c r="C337" t="s">
        <v>403</v>
      </c>
      <c r="D337" t="s">
        <v>495</v>
      </c>
      <c r="E337">
        <f>VLOOKUP(A337,home!$A$2:$E$405,3,FALSE)</f>
        <v>1.3294117647058801</v>
      </c>
      <c r="F337">
        <f>VLOOKUP(B337,home!$B$2:$E$405,3,FALSE)</f>
        <v>1.34</v>
      </c>
      <c r="G337">
        <f>VLOOKUP(C337,away!$B$2:$E$405,4,FALSE)</f>
        <v>1.34</v>
      </c>
      <c r="H337">
        <f>VLOOKUP(A337,away!$A$2:$E$405,3,FALSE)</f>
        <v>1.0823529411764701</v>
      </c>
      <c r="I337">
        <f>VLOOKUP(C337,away!$B$2:$E$405,3,FALSE)</f>
        <v>0.92</v>
      </c>
      <c r="J337">
        <f>VLOOKUP(B337,home!$B$2:$E$405,4,FALSE)</f>
        <v>0.72</v>
      </c>
      <c r="K337" s="3">
        <f t="shared" si="448"/>
        <v>2.3870917647058785</v>
      </c>
      <c r="L337" s="3">
        <f t="shared" si="449"/>
        <v>0.71695058823529378</v>
      </c>
      <c r="M337" s="5">
        <f t="shared" si="450"/>
        <v>4.4867465188202817E-2</v>
      </c>
      <c r="N337" s="5">
        <f t="shared" si="451"/>
        <v>0.10710275665398659</v>
      </c>
      <c r="O337" s="5">
        <f t="shared" si="452"/>
        <v>3.2167755559308571E-2</v>
      </c>
      <c r="P337" s="5">
        <f t="shared" si="453"/>
        <v>7.6787384384697219E-2</v>
      </c>
      <c r="Q337" s="5">
        <f t="shared" si="454"/>
        <v>0.1278320541930146</v>
      </c>
      <c r="R337" s="5">
        <f t="shared" si="455"/>
        <v>1.1531345635227711E-2</v>
      </c>
      <c r="S337" s="5">
        <f t="shared" si="456"/>
        <v>3.2853997745974646E-2</v>
      </c>
      <c r="T337" s="5">
        <f t="shared" si="457"/>
        <v>9.1649266449007769E-2</v>
      </c>
      <c r="U337" s="5">
        <f t="shared" si="458"/>
        <v>2.752638020182914E-2</v>
      </c>
      <c r="V337" s="5">
        <f t="shared" si="459"/>
        <v>6.2474681893340076E-3</v>
      </c>
      <c r="W337" s="5">
        <f t="shared" si="460"/>
        <v>0.10171561460986026</v>
      </c>
      <c r="X337" s="5">
        <f t="shared" si="461"/>
        <v>7.2925069727253752E-2</v>
      </c>
      <c r="Y337" s="5">
        <f t="shared" si="462"/>
        <v>2.6141835819027192E-2</v>
      </c>
      <c r="Z337" s="5">
        <f t="shared" si="463"/>
        <v>2.7558016787736653E-3</v>
      </c>
      <c r="AA337" s="5">
        <f t="shared" si="464"/>
        <v>6.5783514925632494E-3</v>
      </c>
      <c r="AB337" s="5">
        <f t="shared" si="465"/>
        <v>7.8515643366191806E-3</v>
      </c>
      <c r="AC337" s="5">
        <f t="shared" si="466"/>
        <v>6.682552982340299E-4</v>
      </c>
      <c r="AD337" s="5">
        <f t="shared" si="467"/>
        <v>6.0701126494298589E-2</v>
      </c>
      <c r="AE337" s="5">
        <f t="shared" si="468"/>
        <v>4.3519708346632345E-2</v>
      </c>
      <c r="AF337" s="5">
        <f t="shared" si="469"/>
        <v>1.5600740249473243E-2</v>
      </c>
      <c r="AG337" s="5">
        <f t="shared" si="470"/>
        <v>3.7283199662552888E-3</v>
      </c>
      <c r="AH337" s="5">
        <f t="shared" si="471"/>
        <v>4.9394340866414728E-4</v>
      </c>
      <c r="AI337" s="5">
        <f t="shared" si="472"/>
        <v>1.1790882430529359E-3</v>
      </c>
      <c r="AJ337" s="5">
        <f t="shared" si="473"/>
        <v>1.4072959174265937E-3</v>
      </c>
      <c r="AK337" s="5">
        <f t="shared" si="474"/>
        <v>1.1197814983310754E-3</v>
      </c>
      <c r="AL337" s="5">
        <f t="shared" si="475"/>
        <v>4.5746802265173679E-5</v>
      </c>
      <c r="AM337" s="5">
        <f t="shared" si="476"/>
        <v>2.897983183258199E-2</v>
      </c>
      <c r="AN337" s="5">
        <f t="shared" si="477"/>
        <v>2.0777107479329548E-2</v>
      </c>
      <c r="AO337" s="5">
        <f t="shared" si="478"/>
        <v>7.4480797145666201E-3</v>
      </c>
      <c r="AP337" s="5">
        <f t="shared" si="479"/>
        <v>1.7799683775272996E-3</v>
      </c>
      <c r="AQ337" s="5">
        <f t="shared" si="480"/>
        <v>3.1903734382710463E-4</v>
      </c>
      <c r="AR337" s="5">
        <f t="shared" si="481"/>
        <v>7.0826603479341304E-5</v>
      </c>
      <c r="AS337" s="5">
        <f t="shared" si="482"/>
        <v>1.6906960188762431E-4</v>
      </c>
      <c r="AT337" s="5">
        <f t="shared" si="483"/>
        <v>2.0179232716402478E-4</v>
      </c>
      <c r="AU337" s="5">
        <f t="shared" si="484"/>
        <v>1.6056560078469266E-4</v>
      </c>
      <c r="AV337" s="5">
        <f t="shared" si="485"/>
        <v>9.5821205832047901E-5</v>
      </c>
      <c r="AW337" s="5">
        <f t="shared" si="486"/>
        <v>2.1747862628867048E-6</v>
      </c>
      <c r="AX337" s="5">
        <f t="shared" si="487"/>
        <v>1.1529586318352969E-2</v>
      </c>
      <c r="AY337" s="5">
        <f t="shared" si="488"/>
        <v>8.2661436930527559E-3</v>
      </c>
      <c r="AZ337" s="5">
        <f t="shared" si="489"/>
        <v>2.9632082915858182E-3</v>
      </c>
      <c r="BA337" s="5">
        <f t="shared" si="490"/>
        <v>7.0815797590538423E-4</v>
      </c>
      <c r="BB337" s="5">
        <f t="shared" si="491"/>
        <v>1.2692856934722003E-4</v>
      </c>
      <c r="BC337" s="5">
        <f t="shared" si="492"/>
        <v>1.820030249147074E-5</v>
      </c>
      <c r="BD337" s="5">
        <f t="shared" si="493"/>
        <v>8.4631958378702753E-6</v>
      </c>
      <c r="BE337" s="5">
        <f t="shared" si="494"/>
        <v>2.0202425087673199E-5</v>
      </c>
      <c r="BF337" s="5">
        <f t="shared" si="495"/>
        <v>2.4112521276936068E-5</v>
      </c>
      <c r="BG337" s="5">
        <f t="shared" si="496"/>
        <v>1.9186266988823122E-5</v>
      </c>
      <c r="BH337" s="5">
        <f t="shared" si="497"/>
        <v>1.1449844981116983E-5</v>
      </c>
      <c r="BI337" s="5">
        <f t="shared" si="498"/>
        <v>5.4663661323166559E-6</v>
      </c>
      <c r="BJ337" s="8">
        <f t="shared" si="499"/>
        <v>0.73383274240737795</v>
      </c>
      <c r="BK337" s="8">
        <f t="shared" si="500"/>
        <v>0.16973646130176065</v>
      </c>
      <c r="BL337" s="8">
        <f t="shared" si="501"/>
        <v>9.0642462252475062E-2</v>
      </c>
      <c r="BM337" s="8">
        <f t="shared" si="502"/>
        <v>0.58841473711916004</v>
      </c>
      <c r="BN337" s="8">
        <f t="shared" si="503"/>
        <v>0.40028876161443749</v>
      </c>
    </row>
    <row r="338" spans="1:66" s="15" customFormat="1" x14ac:dyDescent="0.25">
      <c r="A338" s="15" t="s">
        <v>344</v>
      </c>
      <c r="B338" s="15" t="s">
        <v>424</v>
      </c>
      <c r="C338" s="15" t="s">
        <v>421</v>
      </c>
      <c r="D338" s="15" t="s">
        <v>495</v>
      </c>
      <c r="E338" s="15">
        <f>VLOOKUP(A338,home!$A$2:$E$405,3,FALSE)</f>
        <v>1.3764705882352899</v>
      </c>
      <c r="F338" s="15">
        <f>VLOOKUP(B338,home!$B$2:$E$405,3,FALSE)</f>
        <v>1.37</v>
      </c>
      <c r="G338" s="15">
        <f>VLOOKUP(C338,away!$B$2:$E$405,4,FALSE)</f>
        <v>1.45</v>
      </c>
      <c r="H338" s="15">
        <f>VLOOKUP(A338,away!$A$2:$E$405,3,FALSE)</f>
        <v>1.4</v>
      </c>
      <c r="I338" s="15">
        <f>VLOOKUP(C338,away!$B$2:$E$405,3,FALSE)</f>
        <v>0.64</v>
      </c>
      <c r="J338" s="15">
        <f>VLOOKUP(B338,home!$B$2:$E$405,4,FALSE)</f>
        <v>0.63</v>
      </c>
      <c r="K338" s="17">
        <f t="shared" si="448"/>
        <v>2.7343588235294036</v>
      </c>
      <c r="L338" s="17">
        <f t="shared" si="449"/>
        <v>0.56447999999999998</v>
      </c>
      <c r="M338" s="18">
        <f t="shared" si="450"/>
        <v>3.6926020142369773E-2</v>
      </c>
      <c r="N338" s="18">
        <f t="shared" si="451"/>
        <v>0.10096898899411327</v>
      </c>
      <c r="O338" s="18">
        <f t="shared" si="452"/>
        <v>2.0843999849964885E-2</v>
      </c>
      <c r="P338" s="18">
        <f t="shared" si="453"/>
        <v>5.6994974907397057E-2</v>
      </c>
      <c r="Q338" s="18">
        <f t="shared" si="454"/>
        <v>0.13804272297944845</v>
      </c>
      <c r="R338" s="18">
        <f t="shared" si="455"/>
        <v>5.8830105176540899E-3</v>
      </c>
      <c r="S338" s="18">
        <f t="shared" si="456"/>
        <v>2.1992805832921996E-2</v>
      </c>
      <c r="T338" s="18">
        <f t="shared" si="457"/>
        <v>7.7922356267439055E-2</v>
      </c>
      <c r="U338" s="18">
        <f t="shared" si="458"/>
        <v>1.6086261717863745E-2</v>
      </c>
      <c r="V338" s="18">
        <f t="shared" si="459"/>
        <v>3.7717438867040528E-3</v>
      </c>
      <c r="W338" s="18">
        <f t="shared" si="460"/>
        <v>0.12581944586762669</v>
      </c>
      <c r="X338" s="18">
        <f t="shared" si="461"/>
        <v>7.1022560803357906E-2</v>
      </c>
      <c r="Y338" s="18">
        <f t="shared" si="462"/>
        <v>2.0045407561139733E-2</v>
      </c>
      <c r="Z338" s="18">
        <f t="shared" si="463"/>
        <v>1.1069472590017936E-3</v>
      </c>
      <c r="AA338" s="18">
        <f t="shared" si="464"/>
        <v>3.0267910048332423E-3</v>
      </c>
      <c r="AB338" s="18">
        <f t="shared" si="465"/>
        <v>4.1381663455226031E-3</v>
      </c>
      <c r="AC338" s="18">
        <f t="shared" si="466"/>
        <v>3.6385326551405755E-4</v>
      </c>
      <c r="AD338" s="18">
        <f t="shared" si="467"/>
        <v>8.6008877994931301E-2</v>
      </c>
      <c r="AE338" s="18">
        <f t="shared" si="468"/>
        <v>4.8550291450578813E-2</v>
      </c>
      <c r="AF338" s="18">
        <f t="shared" si="469"/>
        <v>1.3702834259011365E-2</v>
      </c>
      <c r="AG338" s="18">
        <f t="shared" si="470"/>
        <v>2.5783252941755787E-3</v>
      </c>
      <c r="AH338" s="18">
        <f t="shared" si="471"/>
        <v>1.5621239719033306E-4</v>
      </c>
      <c r="AI338" s="18">
        <f t="shared" si="472"/>
        <v>4.2714074660206707E-4</v>
      </c>
      <c r="AJ338" s="18">
        <f t="shared" si="473"/>
        <v>5.8397803468014967E-4</v>
      </c>
      <c r="AK338" s="18">
        <f t="shared" si="474"/>
        <v>5.3226849729167585E-4</v>
      </c>
      <c r="AL338" s="18">
        <f t="shared" si="475"/>
        <v>2.2464167714790529E-5</v>
      </c>
      <c r="AM338" s="18">
        <f t="shared" si="476"/>
        <v>4.7035826889460869E-2</v>
      </c>
      <c r="AN338" s="18">
        <f t="shared" si="477"/>
        <v>2.6550783562562869E-2</v>
      </c>
      <c r="AO338" s="18">
        <f t="shared" si="478"/>
        <v>7.4936931526977443E-3</v>
      </c>
      <c r="AP338" s="18">
        <f t="shared" si="479"/>
        <v>1.4100133036116078E-3</v>
      </c>
      <c r="AQ338" s="18">
        <f t="shared" si="480"/>
        <v>1.9898107740567002E-4</v>
      </c>
      <c r="AR338" s="18">
        <f t="shared" si="481"/>
        <v>1.7635754793199845E-5</v>
      </c>
      <c r="AS338" s="18">
        <f t="shared" si="482"/>
        <v>4.8222481728386971E-5</v>
      </c>
      <c r="AT338" s="18">
        <f t="shared" si="483"/>
        <v>6.5928784203250185E-5</v>
      </c>
      <c r="AU338" s="18">
        <f t="shared" si="484"/>
        <v>6.0090984270241045E-5</v>
      </c>
      <c r="AV338" s="18">
        <f t="shared" si="485"/>
        <v>4.1077578263475054E-5</v>
      </c>
      <c r="AW338" s="18">
        <f t="shared" si="486"/>
        <v>9.6314549280157099E-7</v>
      </c>
      <c r="AX338" s="18">
        <f t="shared" si="487"/>
        <v>2.1435471379533149E-2</v>
      </c>
      <c r="AY338" s="18">
        <f t="shared" si="488"/>
        <v>1.2099894884318872E-2</v>
      </c>
      <c r="AZ338" s="18">
        <f t="shared" si="489"/>
        <v>3.4150743321501582E-3</v>
      </c>
      <c r="BA338" s="18">
        <f t="shared" si="490"/>
        <v>6.4258038633737389E-4</v>
      </c>
      <c r="BB338" s="18">
        <f t="shared" si="491"/>
        <v>9.0680944119930177E-5</v>
      </c>
      <c r="BC338" s="18">
        <f t="shared" si="492"/>
        <v>1.023751586736364E-5</v>
      </c>
      <c r="BD338" s="18">
        <f t="shared" si="493"/>
        <v>1.6591718109442411E-6</v>
      </c>
      <c r="BE338" s="18">
        <f t="shared" si="494"/>
        <v>4.5367710810066458E-6</v>
      </c>
      <c r="BF338" s="18">
        <f t="shared" si="495"/>
        <v>6.2025800178417766E-6</v>
      </c>
      <c r="BG338" s="18">
        <f t="shared" si="496"/>
        <v>5.6533598001442766E-6</v>
      </c>
      <c r="BH338" s="18">
        <f t="shared" si="497"/>
        <v>3.8645785630277315E-6</v>
      </c>
      <c r="BI338" s="18">
        <f t="shared" si="498"/>
        <v>2.1134288986074924E-6</v>
      </c>
      <c r="BJ338" s="19">
        <f t="shared" si="499"/>
        <v>0.80504504889988771</v>
      </c>
      <c r="BK338" s="19">
        <f t="shared" si="500"/>
        <v>0.13217175708694059</v>
      </c>
      <c r="BL338" s="19">
        <f t="shared" si="501"/>
        <v>5.1934814585032907E-2</v>
      </c>
      <c r="BM338" s="19">
        <f t="shared" si="502"/>
        <v>0.61849991870108934</v>
      </c>
      <c r="BN338" s="19">
        <f t="shared" si="503"/>
        <v>0.35965971739094754</v>
      </c>
    </row>
    <row r="339" spans="1:66" x14ac:dyDescent="0.25">
      <c r="A339" t="s">
        <v>13</v>
      </c>
      <c r="B339" t="s">
        <v>60</v>
      </c>
      <c r="C339" t="s">
        <v>55</v>
      </c>
      <c r="D339" t="s">
        <v>496</v>
      </c>
      <c r="E339">
        <f>VLOOKUP(A339,home!$A$2:$E$405,3,FALSE)</f>
        <v>1.62692307692308</v>
      </c>
      <c r="F339">
        <f>VLOOKUP(B339,home!$B$2:$E$405,3,FALSE)</f>
        <v>1.02</v>
      </c>
      <c r="G339">
        <f>VLOOKUP(C339,away!$B$2:$E$405,4,FALSE)</f>
        <v>1.1499999999999999</v>
      </c>
      <c r="H339">
        <f>VLOOKUP(A339,away!$A$2:$E$405,3,FALSE)</f>
        <v>1.37307692307692</v>
      </c>
      <c r="I339">
        <f>VLOOKUP(C339,away!$B$2:$E$405,3,FALSE)</f>
        <v>0.74</v>
      </c>
      <c r="J339">
        <f>VLOOKUP(B339,home!$B$2:$E$405,4,FALSE)</f>
        <v>0.53</v>
      </c>
      <c r="K339" s="3">
        <f t="shared" ref="K339:K402" si="504">E339*F339*G339</f>
        <v>1.9083807692307728</v>
      </c>
      <c r="L339" s="3">
        <f t="shared" ref="L339:L402" si="505">H339*I339*J339</f>
        <v>0.53852076923076808</v>
      </c>
      <c r="M339" s="5">
        <f t="shared" ref="M339:M402" si="506">_xlfn.POISSON.DIST(0,K339,FALSE) * _xlfn.POISSON.DIST(0,L339,FALSE)</f>
        <v>8.656137851554177E-2</v>
      </c>
      <c r="N339" s="5">
        <f t="shared" ref="N339:N402" si="507">_xlfn.POISSON.DIST(1,K339,FALSE) * _xlfn.POISSON.DIST(0,L339,FALSE)</f>
        <v>0.16519207011716569</v>
      </c>
      <c r="O339" s="5">
        <f t="shared" ref="O339:O402" si="508">_xlfn.POISSON.DIST(0,K339,FALSE) * _xlfn.POISSON.DIST(1,L339,FALSE)</f>
        <v>4.6615100143865232E-2</v>
      </c>
      <c r="P339" s="5">
        <f t="shared" ref="P339:P402" si="509">_xlfn.POISSON.DIST(1,K339,FALSE) * _xlfn.POISSON.DIST(1,L339,FALSE)</f>
        <v>8.8959360670319038E-2</v>
      </c>
      <c r="Q339" s="5">
        <f t="shared" ref="Q339:Q402" si="510">_xlfn.POISSON.DIST(2,K339,FALSE) * _xlfn.POISSON.DIST(0,L339,FALSE)</f>
        <v>0.15762468492051027</v>
      </c>
      <c r="R339" s="5">
        <f t="shared" ref="R339:R402" si="511">_xlfn.POISSON.DIST(0,K339,FALSE) * _xlfn.POISSON.DIST(2,L339,FALSE)</f>
        <v>1.2551599793621795E-2</v>
      </c>
      <c r="S339" s="5">
        <f t="shared" ref="S339:S402" si="512">_xlfn.POISSON.DIST(2,K339,FALSE) * _xlfn.POISSON.DIST(2,L339,FALSE)</f>
        <v>2.2855943339242863E-2</v>
      </c>
      <c r="T339" s="5">
        <f t="shared" ref="T339:T402" si="513">_xlfn.POISSON.DIST(2,K339,FALSE) * _xlfn.POISSON.DIST(1,L339,FALSE)</f>
        <v>8.4884166573150635E-2</v>
      </c>
      <c r="U339" s="5">
        <f t="shared" ref="U339:U402" si="514">_xlfn.POISSON.DIST(1,K339,FALSE) * _xlfn.POISSON.DIST(2,L339,FALSE)</f>
        <v>2.3953231669228772E-2</v>
      </c>
      <c r="V339" s="5">
        <f t="shared" ref="V339:V402" si="515">_xlfn.POISSON.DIST(3,K339,FALSE) * _xlfn.POISSON.DIST(3,L339,FALSE)</f>
        <v>2.6099015799792929E-3</v>
      </c>
      <c r="W339" s="5">
        <f t="shared" ref="W339:W402" si="516">_xlfn.POISSON.DIST(3,K339,FALSE) * _xlfn.POISSON.DIST(0,L339,FALSE)</f>
        <v>0.10026930581945387</v>
      </c>
      <c r="X339" s="5">
        <f t="shared" ref="X339:X402" si="517">_xlfn.POISSON.DIST(3,K339,FALSE) * _xlfn.POISSON.DIST(1,L339,FALSE)</f>
        <v>5.3997103700127426E-2</v>
      </c>
      <c r="Y339" s="5">
        <f t="shared" ref="Y339:Y402" si="518">_xlfn.POISSON.DIST(3,K339,FALSE) * _xlfn.POISSON.DIST(2,L339,FALSE)</f>
        <v>1.4539280910413087E-2</v>
      </c>
      <c r="Z339" s="5">
        <f t="shared" ref="Z339:Z402" si="519">_xlfn.POISSON.DIST(0,K339,FALSE) * _xlfn.POISSON.DIST(3,L339,FALSE)</f>
        <v>2.2530990586459867E-3</v>
      </c>
      <c r="AA339" s="5">
        <f t="shared" ref="AA339:AA402" si="520">_xlfn.POISSON.DIST(1,K339,FALSE) * _xlfn.POISSON.DIST(3,L339,FALSE)</f>
        <v>4.2997709146919581E-3</v>
      </c>
      <c r="AB339" s="5">
        <f t="shared" ref="AB339:AB402" si="521">_xlfn.POISSON.DIST(2,K339,FALSE) * _xlfn.POISSON.DIST(3,L339,FALSE)</f>
        <v>4.1028000628479727E-3</v>
      </c>
      <c r="AC339" s="5">
        <f t="shared" ref="AC339:AC402" si="522">_xlfn.POISSON.DIST(4,K339,FALSE) * _xlfn.POISSON.DIST(4,L339,FALSE)</f>
        <v>1.6763767799005136E-4</v>
      </c>
      <c r="AD339" s="5">
        <f t="shared" ref="AD339:AD402" si="523">_xlfn.POISSON.DIST(4,K339,FALSE) * _xlfn.POISSON.DIST(0,L339,FALSE)</f>
        <v>4.783800374249126E-2</v>
      </c>
      <c r="AE339" s="5">
        <f t="shared" ref="AE339:AE402" si="524">_xlfn.POISSON.DIST(4,K339,FALSE) * _xlfn.POISSON.DIST(1,L339,FALSE)</f>
        <v>2.5761758573870752E-2</v>
      </c>
      <c r="AF339" s="5">
        <f t="shared" ref="AF339:AF402" si="525">_xlfn.POISSON.DIST(4,K339,FALSE) * _xlfn.POISSON.DIST(2,L339,FALSE)</f>
        <v>6.9366210219691058E-3</v>
      </c>
      <c r="AG339" s="5">
        <f t="shared" ref="AG339:AG402" si="526">_xlfn.POISSON.DIST(4,K339,FALSE) * _xlfn.POISSON.DIST(3,L339,FALSE)</f>
        <v>1.2451714962043734E-3</v>
      </c>
      <c r="AH339" s="5">
        <f t="shared" ref="AH339:AH402" si="527">_xlfn.POISSON.DIST(0,K339,FALSE) * _xlfn.POISSON.DIST(4,L339,FALSE)</f>
        <v>3.0333515955378897E-4</v>
      </c>
      <c r="AI339" s="5">
        <f t="shared" ref="AI339:AI402" si="528">_xlfn.POISSON.DIST(1,K339,FALSE) * _xlfn.POISSON.DIST(4,L339,FALSE)</f>
        <v>5.7887898512399899E-4</v>
      </c>
      <c r="AJ339" s="5">
        <f t="shared" ref="AJ339:AJ402" si="529">_xlfn.POISSON.DIST(2,K339,FALSE) * _xlfn.POISSON.DIST(4,L339,FALSE)</f>
        <v>5.5236076146123337E-4</v>
      </c>
      <c r="AK339" s="5">
        <f t="shared" ref="AK339:AK402" si="530">_xlfn.POISSON.DIST(3,K339,FALSE) * _xlfn.POISSON.DIST(4,L339,FALSE)</f>
        <v>3.5137155161676139E-4</v>
      </c>
      <c r="AL339" s="5">
        <f t="shared" ref="AL339:AL402" si="531">_xlfn.POISSON.DIST(5,K339,FALSE) * _xlfn.POISSON.DIST(5,L339,FALSE)</f>
        <v>6.8912676364432959E-6</v>
      </c>
      <c r="AM339" s="5">
        <f t="shared" ref="AM339:AM402" si="532">_xlfn.POISSON.DIST(5,K339,FALSE) * _xlfn.POISSON.DIST(0,L339,FALSE)</f>
        <v>1.8258625276111998E-2</v>
      </c>
      <c r="AN339" s="5">
        <f t="shared" ref="AN339:AN402" si="533">_xlfn.POISSON.DIST(5,K339,FALSE) * _xlfn.POISSON.DIST(1,L339,FALSE)</f>
        <v>9.8326489287881777E-3</v>
      </c>
      <c r="AO339" s="5">
        <f t="shared" ref="AO339:AO402" si="534">_xlfn.POISSON.DIST(5,K339,FALSE) * _xlfn.POISSON.DIST(2,L339,FALSE)</f>
        <v>2.6475428323535486E-3</v>
      </c>
      <c r="AP339" s="5">
        <f t="shared" ref="AP339:AP402" si="535">_xlfn.POISSON.DIST(5,K339,FALSE) * _xlfn.POISSON.DIST(3,L339,FALSE)</f>
        <v>4.7525226755014654E-4</v>
      </c>
      <c r="AQ339" s="5">
        <f t="shared" ref="AQ339:AQ402" si="536">_xlfn.POISSON.DIST(5,K339,FALSE) * _xlfn.POISSON.DIST(4,L339,FALSE)</f>
        <v>6.3983304174942911E-5</v>
      </c>
      <c r="AR339" s="5">
        <f t="shared" ref="AR339:AR402" si="537">_xlfn.POISSON.DIST(0,K339,FALSE) * _xlfn.POISSON.DIST(5,L339,FALSE)</f>
        <v>3.267045669152885E-5</v>
      </c>
      <c r="AS339" s="5">
        <f t="shared" ref="AS339:AS402" si="538">_xlfn.POISSON.DIST(1,K339,FALSE) * _xlfn.POISSON.DIST(5,L339,FALSE)</f>
        <v>6.2347671272100478E-5</v>
      </c>
      <c r="AT339" s="5">
        <f t="shared" ref="AT339:AT402" si="539">_xlfn.POISSON.DIST(2,K339,FALSE) * _xlfn.POISSON.DIST(5,L339,FALSE)</f>
        <v>5.9491548430999247E-5</v>
      </c>
      <c r="AU339" s="5">
        <f t="shared" ref="AU339:AU402" si="540">_xlfn.POISSON.DIST(3,K339,FALSE) * _xlfn.POISSON.DIST(5,L339,FALSE)</f>
        <v>3.7844175652493377E-5</v>
      </c>
      <c r="AV339" s="5">
        <f t="shared" ref="AV339:AV402" si="541">_xlfn.POISSON.DIST(4,K339,FALSE) * _xlfn.POISSON.DIST(5,L339,FALSE)</f>
        <v>1.8055274260652453E-5</v>
      </c>
      <c r="AW339" s="5">
        <f t="shared" ref="AW339:AW402" si="542">_xlfn.POISSON.DIST(6,K339,FALSE) * _xlfn.POISSON.DIST(6,L339,FALSE)</f>
        <v>1.9672706159466413E-7</v>
      </c>
      <c r="AX339" s="5">
        <f t="shared" ref="AX339:AX402" si="543">_xlfn.POISSON.DIST(6,K339,FALSE) * _xlfn.POISSON.DIST(0,L339,FALSE)</f>
        <v>5.8074015582538479E-3</v>
      </c>
      <c r="AY339" s="5">
        <f t="shared" ref="AY339:AY402" si="544">_xlfn.POISSON.DIST(6,K339,FALSE) * _xlfn.POISSON.DIST(1,L339,FALSE)</f>
        <v>3.1274063543828231E-3</v>
      </c>
      <c r="AZ339" s="5">
        <f t="shared" ref="AZ339:AZ402" si="545">_xlfn.POISSON.DIST(6,K339,FALSE) * _xlfn.POISSON.DIST(2,L339,FALSE)</f>
        <v>8.4208663782971496E-4</v>
      </c>
      <c r="BA339" s="5">
        <f t="shared" ref="BA339:BA402" si="546">_xlfn.POISSON.DIST(6,K339,FALSE) * _xlfn.POISSON.DIST(3,L339,FALSE)</f>
        <v>1.5116038132100313E-4</v>
      </c>
      <c r="BB339" s="5">
        <f t="shared" ref="BB339:BB402" si="547">_xlfn.POISSON.DIST(6,K339,FALSE) * _xlfn.POISSON.DIST(4,L339,FALSE)</f>
        <v>2.0350751206550703E-5</v>
      </c>
      <c r="BC339" s="5">
        <f t="shared" ref="BC339:BC402" si="548">_xlfn.POISSON.DIST(6,K339,FALSE) * _xlfn.POISSON.DIST(5,L339,FALSE)</f>
        <v>2.1918604388351334E-6</v>
      </c>
      <c r="BD339" s="5">
        <f t="shared" ref="BD339:BD402" si="549">_xlfn.POISSON.DIST(0,K339,FALSE) * _xlfn.POISSON.DIST(6,L339,FALSE)</f>
        <v>2.9322865781071015E-6</v>
      </c>
      <c r="BE339" s="5">
        <f t="shared" ref="BE339:BE402" si="550">_xlfn.POISSON.DIST(1,K339,FALSE) * _xlfn.POISSON.DIST(6,L339,FALSE)</f>
        <v>5.5959193155331005E-6</v>
      </c>
      <c r="BF339" s="5">
        <f t="shared" ref="BF339:BF402" si="551">_xlfn.POISSON.DIST(2,K339,FALSE) * _xlfn.POISSON.DIST(6,L339,FALSE)</f>
        <v>5.3395724039652004E-6</v>
      </c>
      <c r="BG339" s="5">
        <f t="shared" ref="BG339:BG402" si="552">_xlfn.POISSON.DIST(3,K339,FALSE) * _xlfn.POISSON.DIST(6,L339,FALSE)</f>
        <v>3.3966457638808396E-6</v>
      </c>
      <c r="BH339" s="5">
        <f t="shared" ref="BH339:BH402" si="553">_xlfn.POISSON.DIST(4,K339,FALSE) * _xlfn.POISSON.DIST(6,L339,FALSE)</f>
        <v>1.6205233639198409E-6</v>
      </c>
      <c r="BI339" s="5">
        <f t="shared" ref="BI339:BI402" si="554">_xlfn.POISSON.DIST(5,K339,FALSE) * _xlfn.POISSON.DIST(6,L339,FALSE)</f>
        <v>6.1851512475875666E-7</v>
      </c>
      <c r="BJ339" s="8">
        <f t="shared" ref="BJ339:BJ402" si="555">SUM(N339,Q339,T339,W339,X339,Y339,AD339,AE339,AF339,AG339,AM339,AN339,AO339,AP339,AQ339,AX339,AY339,AZ339,BA339,BB339,BC339)</f>
        <v>0.69951681702776813</v>
      </c>
      <c r="BK339" s="8">
        <f t="shared" ref="BK339:BK402" si="556">SUM(M339,P339,S339,V339,AC339,AL339,AY339)</f>
        <v>0.20428851940509229</v>
      </c>
      <c r="BL339" s="8">
        <f t="shared" ref="BL339:BL402" si="557">SUM(O339,R339,U339,AA339,AB339,AH339,AI339,AJ339,AK339,AR339,AS339,AT339,AU339,AV339,BD339,BE339,BF339,BG339,BH339,BI339)</f>
        <v>9.3538361630869427E-2</v>
      </c>
      <c r="BM339" s="8">
        <f t="shared" ref="BM339:BM402" si="558">SUM(S339:BI339)</f>
        <v>0.43896539333403062</v>
      </c>
      <c r="BN339" s="8">
        <f t="shared" ref="BN339:BN402" si="559">SUM(M339:R339)</f>
        <v>0.5575041941610237</v>
      </c>
    </row>
    <row r="340" spans="1:66" x14ac:dyDescent="0.25">
      <c r="A340" t="s">
        <v>16</v>
      </c>
      <c r="B340" t="s">
        <v>20</v>
      </c>
      <c r="C340" t="s">
        <v>18</v>
      </c>
      <c r="D340" t="s">
        <v>496</v>
      </c>
      <c r="E340">
        <f>VLOOKUP(A340,home!$A$2:$E$405,3,FALSE)</f>
        <v>1.5354330708661399</v>
      </c>
      <c r="F340">
        <f>VLOOKUP(B340,home!$B$2:$E$405,3,FALSE)</f>
        <v>0.69</v>
      </c>
      <c r="G340">
        <f>VLOOKUP(C340,away!$B$2:$E$405,4,FALSE)</f>
        <v>0.65</v>
      </c>
      <c r="H340">
        <f>VLOOKUP(A340,away!$A$2:$E$405,3,FALSE)</f>
        <v>1.2913385826771699</v>
      </c>
      <c r="I340">
        <f>VLOOKUP(C340,away!$B$2:$E$405,3,FALSE)</f>
        <v>0.52</v>
      </c>
      <c r="J340">
        <f>VLOOKUP(B340,home!$B$2:$E$405,4,FALSE)</f>
        <v>0.98</v>
      </c>
      <c r="K340" s="3">
        <f t="shared" si="504"/>
        <v>0.68864173228346381</v>
      </c>
      <c r="L340" s="3">
        <f t="shared" si="505"/>
        <v>0.65806614173228584</v>
      </c>
      <c r="M340" s="5">
        <f t="shared" si="506"/>
        <v>0.26009511862212015</v>
      </c>
      <c r="N340" s="5">
        <f t="shared" si="507"/>
        <v>0.17911235304640979</v>
      </c>
      <c r="O340" s="5">
        <f t="shared" si="508"/>
        <v>0.17115979119505978</v>
      </c>
      <c r="P340" s="5">
        <f t="shared" si="509"/>
        <v>0.11786777510584191</v>
      </c>
      <c r="Q340" s="5">
        <f t="shared" si="510"/>
        <v>6.1672120537623498E-2</v>
      </c>
      <c r="R340" s="5">
        <f t="shared" si="511"/>
        <v>5.6317231705718333E-2</v>
      </c>
      <c r="S340" s="5">
        <f t="shared" si="512"/>
        <v>1.3353588181508261E-2</v>
      </c>
      <c r="T340" s="5">
        <f t="shared" si="513"/>
        <v>4.0584334414642355E-2</v>
      </c>
      <c r="U340" s="5">
        <f t="shared" si="514"/>
        <v>3.8782395999235081E-2</v>
      </c>
      <c r="V340" s="5">
        <f t="shared" si="515"/>
        <v>6.7238552186952162E-4</v>
      </c>
      <c r="W340" s="5">
        <f t="shared" si="516"/>
        <v>1.4156665306874544E-2</v>
      </c>
      <c r="X340" s="5">
        <f t="shared" si="517"/>
        <v>9.3160221182902354E-3</v>
      </c>
      <c r="Y340" s="5">
        <f t="shared" si="518"/>
        <v>3.0652793658379461E-3</v>
      </c>
      <c r="Z340" s="5">
        <f t="shared" si="519"/>
        <v>1.2353487793875073E-2</v>
      </c>
      <c r="AA340" s="5">
        <f t="shared" si="520"/>
        <v>8.5071272341167552E-3</v>
      </c>
      <c r="AB340" s="5">
        <f t="shared" si="521"/>
        <v>2.9291814176289972E-3</v>
      </c>
      <c r="AC340" s="5">
        <f t="shared" si="522"/>
        <v>1.9044135155243733E-5</v>
      </c>
      <c r="AD340" s="5">
        <f t="shared" si="523"/>
        <v>2.4372176300708243E-3</v>
      </c>
      <c r="AE340" s="5">
        <f t="shared" si="524"/>
        <v>1.6038504023826127E-3</v>
      </c>
      <c r="AF340" s="5">
        <f t="shared" si="525"/>
        <v>5.2771982310585003E-4</v>
      </c>
      <c r="AG340" s="5">
        <f t="shared" si="526"/>
        <v>1.1575818263563703E-4</v>
      </c>
      <c r="AH340" s="5">
        <f t="shared" si="527"/>
        <v>2.0323530123630639E-3</v>
      </c>
      <c r="AI340" s="5">
        <f t="shared" si="528"/>
        <v>1.3995630990452162E-3</v>
      </c>
      <c r="AJ340" s="5">
        <f t="shared" si="529"/>
        <v>4.8189877848325537E-4</v>
      </c>
      <c r="AK340" s="5">
        <f t="shared" si="530"/>
        <v>1.106185365333314E-4</v>
      </c>
      <c r="AL340" s="5">
        <f t="shared" si="531"/>
        <v>3.4521060625128178E-7</v>
      </c>
      <c r="AM340" s="5">
        <f t="shared" si="532"/>
        <v>3.3567395414475435E-4</v>
      </c>
      <c r="AN340" s="5">
        <f t="shared" si="533"/>
        <v>2.2089566388405871E-4</v>
      </c>
      <c r="AO340" s="5">
        <f t="shared" si="534"/>
        <v>7.2681978628787183E-5</v>
      </c>
      <c r="AP340" s="5">
        <f t="shared" si="535"/>
        <v>1.5943183083238145E-5</v>
      </c>
      <c r="AQ340" s="5">
        <f t="shared" si="536"/>
        <v>2.6229172446294931E-6</v>
      </c>
      <c r="AR340" s="5">
        <f t="shared" si="537"/>
        <v>2.6748454109675005E-4</v>
      </c>
      <c r="AS340" s="5">
        <f t="shared" si="538"/>
        <v>1.8420101773991332E-4</v>
      </c>
      <c r="AT340" s="5">
        <f t="shared" si="539"/>
        <v>6.3424253972395477E-5</v>
      </c>
      <c r="AU340" s="5">
        <f t="shared" si="540"/>
        <v>1.4558862708112261E-5</v>
      </c>
      <c r="AV340" s="5">
        <f t="shared" si="541"/>
        <v>2.5064601088478865E-6</v>
      </c>
      <c r="AW340" s="5">
        <f t="shared" si="542"/>
        <v>4.3455476251804137E-9</v>
      </c>
      <c r="AX340" s="5">
        <f t="shared" si="543"/>
        <v>3.8526515544113913E-5</v>
      </c>
      <c r="AY340" s="5">
        <f t="shared" si="544"/>
        <v>2.5352995438503975E-5</v>
      </c>
      <c r="AZ340" s="5">
        <f t="shared" si="545"/>
        <v>8.3419739447862772E-6</v>
      </c>
      <c r="BA340" s="5">
        <f t="shared" si="546"/>
        <v>1.829856869425587E-6</v>
      </c>
      <c r="BB340" s="5">
        <f t="shared" si="547"/>
        <v>3.0104171249630378E-7</v>
      </c>
      <c r="BC340" s="5">
        <f t="shared" si="548"/>
        <v>3.9621071648584543E-8</v>
      </c>
      <c r="BD340" s="5">
        <f t="shared" si="549"/>
        <v>2.9337086655428219E-5</v>
      </c>
      <c r="BE340" s="5">
        <f t="shared" si="550"/>
        <v>2.0202742174544177E-5</v>
      </c>
      <c r="BF340" s="5">
        <f t="shared" si="551"/>
        <v>6.9562256839771479E-6</v>
      </c>
      <c r="BG340" s="5">
        <f t="shared" si="552"/>
        <v>1.5967824350562487E-6</v>
      </c>
      <c r="BH340" s="5">
        <f t="shared" si="553"/>
        <v>2.7490275553923557E-7</v>
      </c>
      <c r="BI340" s="5">
        <f t="shared" si="554"/>
        <v>3.7861901956807382E-8</v>
      </c>
      <c r="BJ340" s="8">
        <f t="shared" si="555"/>
        <v>0.31331353052943967</v>
      </c>
      <c r="BK340" s="8">
        <f t="shared" si="556"/>
        <v>0.39203360977253987</v>
      </c>
      <c r="BL340" s="8">
        <f t="shared" si="557"/>
        <v>0.28231074171541631</v>
      </c>
      <c r="BM340" s="8">
        <f t="shared" si="558"/>
        <v>0.15376163094860659</v>
      </c>
      <c r="BN340" s="8">
        <f t="shared" si="559"/>
        <v>0.8462243902127734</v>
      </c>
    </row>
    <row r="341" spans="1:66" x14ac:dyDescent="0.25">
      <c r="A341" t="s">
        <v>16</v>
      </c>
      <c r="B341" t="s">
        <v>253</v>
      </c>
      <c r="C341" t="s">
        <v>17</v>
      </c>
      <c r="D341" t="s">
        <v>496</v>
      </c>
      <c r="E341">
        <f>VLOOKUP(A341,home!$A$2:$E$405,3,FALSE)</f>
        <v>1.5354330708661399</v>
      </c>
      <c r="F341">
        <f>VLOOKUP(B341,home!$B$2:$E$405,3,FALSE)</f>
        <v>0.91</v>
      </c>
      <c r="G341">
        <f>VLOOKUP(C341,away!$B$2:$E$405,4,FALSE)</f>
        <v>0.74</v>
      </c>
      <c r="H341">
        <f>VLOOKUP(A341,away!$A$2:$E$405,3,FALSE)</f>
        <v>1.2913385826771699</v>
      </c>
      <c r="I341">
        <f>VLOOKUP(C341,away!$B$2:$E$405,3,FALSE)</f>
        <v>1.3</v>
      </c>
      <c r="J341">
        <f>VLOOKUP(B341,home!$B$2:$E$405,4,FALSE)</f>
        <v>1.08</v>
      </c>
      <c r="K341" s="3">
        <f t="shared" si="504"/>
        <v>1.0339606299212587</v>
      </c>
      <c r="L341" s="3">
        <f t="shared" si="505"/>
        <v>1.8130393700787466</v>
      </c>
      <c r="M341" s="5">
        <f t="shared" si="506"/>
        <v>5.8018114397401392E-2</v>
      </c>
      <c r="N341" s="5">
        <f t="shared" si="507"/>
        <v>5.998844610918079E-2</v>
      </c>
      <c r="O341" s="5">
        <f t="shared" si="508"/>
        <v>0.10518912558022128</v>
      </c>
      <c r="P341" s="5">
        <f t="shared" si="509"/>
        <v>0.10876141454579198</v>
      </c>
      <c r="Q341" s="5">
        <f t="shared" si="510"/>
        <v>3.1012845763523027E-2</v>
      </c>
      <c r="R341" s="5">
        <f t="shared" si="511"/>
        <v>9.5356012990549285E-2</v>
      </c>
      <c r="S341" s="5">
        <f t="shared" si="512"/>
        <v>5.0971344970715864E-2</v>
      </c>
      <c r="T341" s="5">
        <f t="shared" si="513"/>
        <v>5.6227510347447107E-2</v>
      </c>
      <c r="U341" s="5">
        <f t="shared" si="514"/>
        <v>9.8594363258488069E-2</v>
      </c>
      <c r="V341" s="5">
        <f t="shared" si="515"/>
        <v>1.0616828971617599E-2</v>
      </c>
      <c r="W341" s="5">
        <f t="shared" si="516"/>
        <v>1.0688687180434369E-2</v>
      </c>
      <c r="X341" s="5">
        <f t="shared" si="517"/>
        <v>1.9379010672583505E-2</v>
      </c>
      <c r="Y341" s="5">
        <f t="shared" si="518"/>
        <v>1.7567454651285053E-2</v>
      </c>
      <c r="Z341" s="5">
        <f t="shared" si="519"/>
        <v>5.7628068575202085E-2</v>
      </c>
      <c r="AA341" s="5">
        <f t="shared" si="520"/>
        <v>5.9585154085161435E-2</v>
      </c>
      <c r="AB341" s="5">
        <f t="shared" si="521"/>
        <v>3.0804351725924387E-2</v>
      </c>
      <c r="AC341" s="5">
        <f t="shared" si="522"/>
        <v>1.2439017418708919E-3</v>
      </c>
      <c r="AD341" s="5">
        <f t="shared" si="523"/>
        <v>2.7629204325283004E-3</v>
      </c>
      <c r="AE341" s="5">
        <f t="shared" si="524"/>
        <v>5.0092835205688075E-3</v>
      </c>
      <c r="AF341" s="5">
        <f t="shared" si="525"/>
        <v>4.5410141193389592E-3</v>
      </c>
      <c r="AG341" s="5">
        <f t="shared" si="526"/>
        <v>2.7443457928149999E-3</v>
      </c>
      <c r="AH341" s="5">
        <f t="shared" si="527"/>
        <v>2.6120489287109808E-2</v>
      </c>
      <c r="AI341" s="5">
        <f t="shared" si="528"/>
        <v>2.7007557557151545E-2</v>
      </c>
      <c r="AJ341" s="5">
        <f t="shared" si="529"/>
        <v>1.3962375612213531E-2</v>
      </c>
      <c r="AK341" s="5">
        <f t="shared" si="530"/>
        <v>4.8121822277338413E-3</v>
      </c>
      <c r="AL341" s="5">
        <f t="shared" si="531"/>
        <v>9.3273291906854807E-5</v>
      </c>
      <c r="AM341" s="5">
        <f t="shared" si="532"/>
        <v>5.7135019016785584E-4</v>
      </c>
      <c r="AN341" s="5">
        <f t="shared" si="533"/>
        <v>1.0358803888763013E-3</v>
      </c>
      <c r="AO341" s="5">
        <f t="shared" si="534"/>
        <v>9.3904596386260833E-4</v>
      </c>
      <c r="AP341" s="5">
        <f t="shared" si="535"/>
        <v>5.6750910093215088E-4</v>
      </c>
      <c r="AQ341" s="5">
        <f t="shared" si="536"/>
        <v>2.5722908571699577E-4</v>
      </c>
      <c r="AR341" s="5">
        <f t="shared" si="537"/>
        <v>9.4714950886500456E-3</v>
      </c>
      <c r="AS341" s="5">
        <f t="shared" si="538"/>
        <v>9.7931530281567085E-3</v>
      </c>
      <c r="AT341" s="5">
        <f t="shared" si="539"/>
        <v>5.0628673369540961E-3</v>
      </c>
      <c r="AU341" s="5">
        <f t="shared" si="540"/>
        <v>1.7449351669749412E-3</v>
      </c>
      <c r="AV341" s="5">
        <f t="shared" si="541"/>
        <v>4.5104856610429165E-4</v>
      </c>
      <c r="AW341" s="5">
        <f t="shared" si="542"/>
        <v>4.8569769365698046E-6</v>
      </c>
      <c r="AX341" s="5">
        <f t="shared" si="543"/>
        <v>9.8458933755264473E-5</v>
      </c>
      <c r="AY341" s="5">
        <f t="shared" si="544"/>
        <v>1.7850992323426975E-4</v>
      </c>
      <c r="AZ341" s="5">
        <f t="shared" si="545"/>
        <v>1.6182275938673294E-4</v>
      </c>
      <c r="BA341" s="5">
        <f t="shared" si="546"/>
        <v>9.7797011247642275E-5</v>
      </c>
      <c r="BB341" s="5">
        <f t="shared" si="547"/>
        <v>4.4327457917002376E-5</v>
      </c>
      <c r="BC341" s="5">
        <f t="shared" si="548"/>
        <v>1.6073485275806833E-5</v>
      </c>
      <c r="BD341" s="5">
        <f t="shared" si="549"/>
        <v>2.8620322482050035E-3</v>
      </c>
      <c r="BE341" s="5">
        <f t="shared" si="550"/>
        <v>2.9592286662090015E-3</v>
      </c>
      <c r="BF341" s="5">
        <f t="shared" si="551"/>
        <v>1.5298629678972527E-3</v>
      </c>
      <c r="BG341" s="5">
        <f t="shared" si="552"/>
        <v>5.2727269266008333E-4</v>
      </c>
      <c r="BH341" s="5">
        <f t="shared" si="553"/>
        <v>1.3629480136077447E-4</v>
      </c>
      <c r="BI341" s="5">
        <f t="shared" si="554"/>
        <v>2.8184691733995848E-5</v>
      </c>
      <c r="BJ341" s="8">
        <f t="shared" si="555"/>
        <v>0.21388952289007748</v>
      </c>
      <c r="BK341" s="8">
        <f t="shared" si="556"/>
        <v>0.22988338784253884</v>
      </c>
      <c r="BL341" s="8">
        <f t="shared" si="557"/>
        <v>0.49599798757945934</v>
      </c>
      <c r="BM341" s="8">
        <f t="shared" si="558"/>
        <v>0.53889935455431259</v>
      </c>
      <c r="BN341" s="8">
        <f t="shared" si="559"/>
        <v>0.45832595938666776</v>
      </c>
    </row>
    <row r="342" spans="1:66" x14ac:dyDescent="0.25">
      <c r="A342" t="s">
        <v>69</v>
      </c>
      <c r="B342" t="s">
        <v>381</v>
      </c>
      <c r="C342" t="s">
        <v>259</v>
      </c>
      <c r="D342" t="s">
        <v>496</v>
      </c>
      <c r="E342">
        <f>VLOOKUP(A342,home!$A$2:$E$405,3,FALSE)</f>
        <v>1.34493670886076</v>
      </c>
      <c r="F342">
        <f>VLOOKUP(B342,home!$B$2:$E$405,3,FALSE)</f>
        <v>1.02</v>
      </c>
      <c r="G342">
        <f>VLOOKUP(C342,away!$B$2:$E$405,4,FALSE)</f>
        <v>0.87</v>
      </c>
      <c r="H342">
        <f>VLOOKUP(A342,away!$A$2:$E$405,3,FALSE)</f>
        <v>1.32911392405063</v>
      </c>
      <c r="I342">
        <f>VLOOKUP(C342,away!$B$2:$E$405,3,FALSE)</f>
        <v>1.22</v>
      </c>
      <c r="J342">
        <f>VLOOKUP(B342,home!$B$2:$E$405,4,FALSE)</f>
        <v>1.18</v>
      </c>
      <c r="K342" s="3">
        <f t="shared" si="504"/>
        <v>1.1934968354430386</v>
      </c>
      <c r="L342" s="3">
        <f t="shared" si="505"/>
        <v>1.9133924050632869</v>
      </c>
      <c r="M342" s="5">
        <f t="shared" si="506"/>
        <v>4.4739914207276923E-2</v>
      </c>
      <c r="N342" s="5">
        <f t="shared" si="507"/>
        <v>5.3396946024378049E-2</v>
      </c>
      <c r="O342" s="5">
        <f t="shared" si="508"/>
        <v>8.5605012047386714E-2</v>
      </c>
      <c r="P342" s="5">
        <f t="shared" si="509"/>
        <v>0.10216931097661924</v>
      </c>
      <c r="Q342" s="5">
        <f t="shared" si="510"/>
        <v>3.1864543051208984E-2</v>
      </c>
      <c r="R342" s="5">
        <f t="shared" si="511"/>
        <v>8.1897989943410465E-2</v>
      </c>
      <c r="S342" s="5">
        <f t="shared" si="512"/>
        <v>5.8329169212730098E-2</v>
      </c>
      <c r="T342" s="5">
        <f t="shared" si="513"/>
        <v>6.0969374664995399E-2</v>
      </c>
      <c r="U342" s="5">
        <f t="shared" si="514"/>
        <v>9.774499182660619E-2</v>
      </c>
      <c r="V342" s="5">
        <f t="shared" si="515"/>
        <v>1.4800234580229246E-2</v>
      </c>
      <c r="W342" s="5">
        <f t="shared" si="516"/>
        <v>1.2676743764818792E-2</v>
      </c>
      <c r="X342" s="5">
        <f t="shared" si="517"/>
        <v>2.4255585240537659E-2</v>
      </c>
      <c r="Y342" s="5">
        <f t="shared" si="518"/>
        <v>2.320522628980496E-2</v>
      </c>
      <c r="Z342" s="5">
        <f t="shared" si="519"/>
        <v>5.2234330649223691E-2</v>
      </c>
      <c r="AA342" s="5">
        <f t="shared" si="520"/>
        <v>6.2341508331333798E-2</v>
      </c>
      <c r="AB342" s="5">
        <f t="shared" si="521"/>
        <v>3.7202196455096363E-2</v>
      </c>
      <c r="AC342" s="5">
        <f t="shared" si="522"/>
        <v>2.1123891777440084E-3</v>
      </c>
      <c r="AD342" s="5">
        <f t="shared" si="523"/>
        <v>3.7824133917583737E-3</v>
      </c>
      <c r="AE342" s="5">
        <f t="shared" si="524"/>
        <v>7.2372410566001397E-3</v>
      </c>
      <c r="AF342" s="5">
        <f t="shared" si="525"/>
        <v>6.9238410356554526E-3</v>
      </c>
      <c r="AG342" s="5">
        <f t="shared" si="526"/>
        <v>4.4160082838295561E-3</v>
      </c>
      <c r="AH342" s="5">
        <f t="shared" si="527"/>
        <v>2.4986192886947273E-2</v>
      </c>
      <c r="AI342" s="5">
        <f t="shared" si="528"/>
        <v>2.9820942140340929E-2</v>
      </c>
      <c r="AJ342" s="5">
        <f t="shared" si="529"/>
        <v>1.7795600037213432E-2</v>
      </c>
      <c r="AK342" s="5">
        <f t="shared" si="530"/>
        <v>7.0796641097414167E-3</v>
      </c>
      <c r="AL342" s="5">
        <f t="shared" si="531"/>
        <v>1.9295642437282037E-4</v>
      </c>
      <c r="AM342" s="5">
        <f t="shared" si="532"/>
        <v>9.0285968268019774E-4</v>
      </c>
      <c r="AN342" s="5">
        <f t="shared" si="533"/>
        <v>1.7275248596781397E-3</v>
      </c>
      <c r="AO342" s="5">
        <f t="shared" si="534"/>
        <v>1.6527164730330867E-3</v>
      </c>
      <c r="AP342" s="5">
        <f t="shared" si="535"/>
        <v>1.0540983824081638E-3</v>
      </c>
      <c r="AQ342" s="5">
        <f t="shared" si="536"/>
        <v>5.0422595977231931E-4</v>
      </c>
      <c r="AR342" s="5">
        <f t="shared" si="537"/>
        <v>9.5616783402662445E-3</v>
      </c>
      <c r="AS342" s="5">
        <f t="shared" si="538"/>
        <v>1.1411832840632009E-2</v>
      </c>
      <c r="AT342" s="5">
        <f t="shared" si="539"/>
        <v>6.8099931909496236E-3</v>
      </c>
      <c r="AU342" s="5">
        <f t="shared" si="540"/>
        <v>2.7092351075956719E-3</v>
      </c>
      <c r="AV342" s="5">
        <f t="shared" si="541"/>
        <v>8.0836588184665333E-4</v>
      </c>
      <c r="AW342" s="5">
        <f t="shared" si="542"/>
        <v>1.2240018086254252E-5</v>
      </c>
      <c r="AX342" s="5">
        <f t="shared" si="543"/>
        <v>1.7959336235465366E-4</v>
      </c>
      <c r="AY342" s="5">
        <f t="shared" si="544"/>
        <v>3.4363257552917317E-4</v>
      </c>
      <c r="AZ342" s="5">
        <f t="shared" si="545"/>
        <v>3.2875198007492818E-4</v>
      </c>
      <c r="BA342" s="5">
        <f t="shared" si="546"/>
        <v>2.0967718060829491E-4</v>
      </c>
      <c r="BB342" s="5">
        <f t="shared" si="547"/>
        <v>1.0029868122274866E-4</v>
      </c>
      <c r="BC342" s="5">
        <f t="shared" si="548"/>
        <v>3.838214697789419E-5</v>
      </c>
      <c r="BD342" s="5">
        <f t="shared" si="549"/>
        <v>3.0492071193205937E-3</v>
      </c>
      <c r="BE342" s="5">
        <f t="shared" si="550"/>
        <v>3.6392190475195126E-3</v>
      </c>
      <c r="BF342" s="5">
        <f t="shared" si="551"/>
        <v>2.1716982083492841E-3</v>
      </c>
      <c r="BG342" s="5">
        <f t="shared" si="552"/>
        <v>8.63971646400729E-4</v>
      </c>
      <c r="BH342" s="5">
        <f t="shared" si="553"/>
        <v>2.5778685647294538E-4</v>
      </c>
      <c r="BI342" s="5">
        <f t="shared" si="554"/>
        <v>6.1533559483853813E-5</v>
      </c>
      <c r="BJ342" s="8">
        <f t="shared" si="555"/>
        <v>0.23576968408792692</v>
      </c>
      <c r="BK342" s="8">
        <f t="shared" si="556"/>
        <v>0.22268760715450148</v>
      </c>
      <c r="BL342" s="8">
        <f t="shared" si="557"/>
        <v>0.48581861957691364</v>
      </c>
      <c r="BM342" s="8">
        <f t="shared" si="558"/>
        <v>0.59650513266084249</v>
      </c>
      <c r="BN342" s="8">
        <f t="shared" si="559"/>
        <v>0.39967371625028036</v>
      </c>
    </row>
    <row r="343" spans="1:66" x14ac:dyDescent="0.25">
      <c r="A343" t="s">
        <v>80</v>
      </c>
      <c r="B343" t="s">
        <v>83</v>
      </c>
      <c r="C343" t="s">
        <v>91</v>
      </c>
      <c r="D343" t="s">
        <v>496</v>
      </c>
      <c r="E343">
        <f>VLOOKUP(A343,home!$A$2:$E$405,3,FALSE)</f>
        <v>1.22509960159363</v>
      </c>
      <c r="F343">
        <f>VLOOKUP(B343,home!$B$2:$E$405,3,FALSE)</f>
        <v>1.05</v>
      </c>
      <c r="G343">
        <f>VLOOKUP(C343,away!$B$2:$E$405,4,FALSE)</f>
        <v>1.05</v>
      </c>
      <c r="H343">
        <f>VLOOKUP(A343,away!$A$2:$E$405,3,FALSE)</f>
        <v>1.02988047808765</v>
      </c>
      <c r="I343">
        <f>VLOOKUP(C343,away!$B$2:$E$405,3,FALSE)</f>
        <v>0.57999999999999996</v>
      </c>
      <c r="J343">
        <f>VLOOKUP(B343,home!$B$2:$E$405,4,FALSE)</f>
        <v>1.1100000000000001</v>
      </c>
      <c r="K343" s="3">
        <f t="shared" si="504"/>
        <v>1.3506723107569771</v>
      </c>
      <c r="L343" s="3">
        <f t="shared" si="505"/>
        <v>0.66303705179282912</v>
      </c>
      <c r="M343" s="5">
        <f t="shared" si="506"/>
        <v>0.13349258275809364</v>
      </c>
      <c r="N343" s="5">
        <f t="shared" si="507"/>
        <v>0.18030473522279133</v>
      </c>
      <c r="O343" s="5">
        <f t="shared" si="508"/>
        <v>8.8510528508136677E-2</v>
      </c>
      <c r="P343" s="5">
        <f t="shared" si="509"/>
        <v>0.11954872006640625</v>
      </c>
      <c r="Q343" s="5">
        <f t="shared" si="510"/>
        <v>0.12176630668189629</v>
      </c>
      <c r="R343" s="5">
        <f t="shared" si="511"/>
        <v>2.9342879937330042E-2</v>
      </c>
      <c r="S343" s="5">
        <f t="shared" si="512"/>
        <v>2.6765338145069057E-2</v>
      </c>
      <c r="T343" s="5">
        <f t="shared" si="513"/>
        <v>8.0735572990065993E-2</v>
      </c>
      <c r="U343" s="5">
        <f t="shared" si="514"/>
        <v>3.963261544921811E-2</v>
      </c>
      <c r="V343" s="5">
        <f t="shared" si="515"/>
        <v>2.6632873121963481E-3</v>
      </c>
      <c r="W343" s="5">
        <f t="shared" si="516"/>
        <v>5.4822126272793203E-2</v>
      </c>
      <c r="X343" s="5">
        <f t="shared" si="517"/>
        <v>3.6349100976927007E-2</v>
      </c>
      <c r="Y343" s="5">
        <f t="shared" si="518"/>
        <v>1.2050400373530763E-2</v>
      </c>
      <c r="Z343" s="5">
        <f t="shared" si="519"/>
        <v>6.4851388682527558E-3</v>
      </c>
      <c r="AA343" s="5">
        <f t="shared" si="520"/>
        <v>8.7592975007628367E-3</v>
      </c>
      <c r="AB343" s="5">
        <f t="shared" si="521"/>
        <v>5.9154702979815794E-3</v>
      </c>
      <c r="AC343" s="5">
        <f t="shared" si="522"/>
        <v>1.4906848322761428E-4</v>
      </c>
      <c r="AD343" s="5">
        <f t="shared" si="523"/>
        <v>1.8511681993371099E-2</v>
      </c>
      <c r="AE343" s="5">
        <f t="shared" si="524"/>
        <v>1.2273931052611176E-2</v>
      </c>
      <c r="AF343" s="5">
        <f t="shared" si="525"/>
        <v>4.0690355295158846E-3</v>
      </c>
      <c r="AG343" s="5">
        <f t="shared" si="526"/>
        <v>8.9930710704349518E-4</v>
      </c>
      <c r="AH343" s="5">
        <f t="shared" si="527"/>
        <v>1.0749718389183479E-3</v>
      </c>
      <c r="AI343" s="5">
        <f t="shared" si="528"/>
        <v>1.4519346976705216E-3</v>
      </c>
      <c r="AJ343" s="5">
        <f t="shared" si="529"/>
        <v>9.8054399658543847E-4</v>
      </c>
      <c r="AK343" s="5">
        <f t="shared" si="530"/>
        <v>4.4146454188897859E-4</v>
      </c>
      <c r="AL343" s="5">
        <f t="shared" si="531"/>
        <v>5.3399060843390122E-6</v>
      </c>
      <c r="AM343" s="5">
        <f t="shared" si="532"/>
        <v>5.0006432587969725E-3</v>
      </c>
      <c r="AN343" s="5">
        <f t="shared" si="533"/>
        <v>3.31561176338043E-3</v>
      </c>
      <c r="AO343" s="5">
        <f t="shared" si="534"/>
        <v>1.0991867242406918E-3</v>
      </c>
      <c r="AP343" s="5">
        <f t="shared" si="535"/>
        <v>2.4293384167012192E-4</v>
      </c>
      <c r="AQ343" s="5">
        <f t="shared" si="536"/>
        <v>4.0268534540415886E-5</v>
      </c>
      <c r="AR343" s="5">
        <f t="shared" si="537"/>
        <v>1.4254923176734748E-4</v>
      </c>
      <c r="AS343" s="5">
        <f t="shared" si="538"/>
        <v>1.9253730026783509E-4</v>
      </c>
      <c r="AT343" s="5">
        <f t="shared" si="539"/>
        <v>1.3002740012983344E-4</v>
      </c>
      <c r="AU343" s="5">
        <f t="shared" si="540"/>
        <v>5.8541469665028061E-5</v>
      </c>
      <c r="AV343" s="5">
        <f t="shared" si="541"/>
        <v>1.9767585526893236E-5</v>
      </c>
      <c r="AW343" s="5">
        <f t="shared" si="542"/>
        <v>1.3283695544642515E-7</v>
      </c>
      <c r="AX343" s="5">
        <f t="shared" si="543"/>
        <v>1.1257050642717679E-3</v>
      </c>
      <c r="AY343" s="5">
        <f t="shared" si="544"/>
        <v>7.4638416700301027E-4</v>
      </c>
      <c r="AZ343" s="5">
        <f t="shared" si="545"/>
        <v>2.4744017879726126E-4</v>
      </c>
      <c r="BA343" s="5">
        <f t="shared" si="546"/>
        <v>5.4687335548275533E-5</v>
      </c>
      <c r="BB343" s="5">
        <f t="shared" si="547"/>
        <v>9.0649324330834459E-6</v>
      </c>
      <c r="BC343" s="5">
        <f t="shared" si="548"/>
        <v>1.2020772150265692E-6</v>
      </c>
      <c r="BD343" s="5">
        <f t="shared" si="549"/>
        <v>1.5752570394392455E-5</v>
      </c>
      <c r="BE343" s="5">
        <f t="shared" si="550"/>
        <v>2.1276560654956005E-5</v>
      </c>
      <c r="BF343" s="5">
        <f t="shared" si="551"/>
        <v>1.4368830672395208E-5</v>
      </c>
      <c r="BG343" s="5">
        <f t="shared" si="552"/>
        <v>6.469193909053256E-6</v>
      </c>
      <c r="BH343" s="5">
        <f t="shared" si="553"/>
        <v>2.1844402714689813E-6</v>
      </c>
      <c r="BI343" s="5">
        <f t="shared" si="554"/>
        <v>5.9009259783512134E-7</v>
      </c>
      <c r="BJ343" s="8">
        <f t="shared" si="555"/>
        <v>0.53366532607844341</v>
      </c>
      <c r="BK343" s="8">
        <f t="shared" si="556"/>
        <v>0.28337072083808018</v>
      </c>
      <c r="BL343" s="8">
        <f t="shared" si="557"/>
        <v>0.1767137714443496</v>
      </c>
      <c r="BM343" s="8">
        <f t="shared" si="558"/>
        <v>0.32652295272442405</v>
      </c>
      <c r="BN343" s="8">
        <f t="shared" si="559"/>
        <v>0.67296575317465424</v>
      </c>
    </row>
    <row r="344" spans="1:66" x14ac:dyDescent="0.25">
      <c r="A344" t="s">
        <v>80</v>
      </c>
      <c r="B344" t="s">
        <v>412</v>
      </c>
      <c r="C344" t="s">
        <v>89</v>
      </c>
      <c r="D344" t="s">
        <v>496</v>
      </c>
      <c r="E344">
        <f>VLOOKUP(A344,home!$A$2:$E$405,3,FALSE)</f>
        <v>1.22509960159363</v>
      </c>
      <c r="F344">
        <f>VLOOKUP(B344,home!$B$2:$E$405,3,FALSE)</f>
        <v>1.28</v>
      </c>
      <c r="G344">
        <f>VLOOKUP(C344,away!$B$2:$E$405,4,FALSE)</f>
        <v>0.86</v>
      </c>
      <c r="H344">
        <f>VLOOKUP(A344,away!$A$2:$E$405,3,FALSE)</f>
        <v>1.02988047808765</v>
      </c>
      <c r="I344">
        <f>VLOOKUP(C344,away!$B$2:$E$405,3,FALSE)</f>
        <v>0.93</v>
      </c>
      <c r="J344">
        <f>VLOOKUP(B344,home!$B$2:$E$405,4,FALSE)</f>
        <v>1.06</v>
      </c>
      <c r="K344" s="3">
        <f t="shared" si="504"/>
        <v>1.3485896414342677</v>
      </c>
      <c r="L344" s="3">
        <f t="shared" si="505"/>
        <v>1.0152561752988054</v>
      </c>
      <c r="M344" s="5">
        <f t="shared" si="506"/>
        <v>9.4057797679750116E-2</v>
      </c>
      <c r="N344" s="5">
        <f t="shared" si="507"/>
        <v>0.12684537164703114</v>
      </c>
      <c r="O344" s="5">
        <f t="shared" si="508"/>
        <v>9.5492759929371951E-2</v>
      </c>
      <c r="P344" s="5">
        <f t="shared" si="509"/>
        <v>0.12878054687272034</v>
      </c>
      <c r="Q344" s="5">
        <f t="shared" si="510"/>
        <v>8.5531177133533073E-2</v>
      </c>
      <c r="R344" s="5">
        <f t="shared" si="511"/>
        <v>4.8474807107310593E-2</v>
      </c>
      <c r="S344" s="5">
        <f t="shared" si="512"/>
        <v>4.4080420927204572E-2</v>
      </c>
      <c r="T344" s="5">
        <f t="shared" si="513"/>
        <v>8.6836055765395423E-2</v>
      </c>
      <c r="U344" s="5">
        <f t="shared" si="514"/>
        <v>6.5372622735443295E-2</v>
      </c>
      <c r="V344" s="5">
        <f t="shared" si="515"/>
        <v>6.7059248597019913E-3</v>
      </c>
      <c r="W344" s="5">
        <f t="shared" si="516"/>
        <v>3.8448819833987395E-2</v>
      </c>
      <c r="X344" s="5">
        <f t="shared" si="517"/>
        <v>3.903540176940689E-2</v>
      </c>
      <c r="Y344" s="5">
        <f t="shared" si="518"/>
        <v>1.9815466350830129E-2</v>
      </c>
      <c r="Z344" s="5">
        <f t="shared" si="519"/>
        <v>1.6404782420705165E-2</v>
      </c>
      <c r="AA344" s="5">
        <f t="shared" si="520"/>
        <v>2.2123319642545963E-2</v>
      </c>
      <c r="AB344" s="5">
        <f t="shared" si="521"/>
        <v>1.4917639852038377E-2</v>
      </c>
      <c r="AC344" s="5">
        <f t="shared" si="522"/>
        <v>5.7384441536427065E-4</v>
      </c>
      <c r="AD344" s="5">
        <f t="shared" si="523"/>
        <v>1.2962920038371961E-2</v>
      </c>
      <c r="AE344" s="5">
        <f t="shared" si="524"/>
        <v>1.3160684618861759E-2</v>
      </c>
      <c r="AF344" s="5">
        <f t="shared" si="525"/>
        <v>6.6807331652297035E-3</v>
      </c>
      <c r="AG344" s="5">
        <f t="shared" si="526"/>
        <v>2.2608852005076637E-3</v>
      </c>
      <c r="AH344" s="5">
        <f t="shared" si="527"/>
        <v>4.1637641642635502E-3</v>
      </c>
      <c r="AI344" s="5">
        <f t="shared" si="528"/>
        <v>5.615209221301036E-3</v>
      </c>
      <c r="AJ344" s="5">
        <f t="shared" si="529"/>
        <v>3.786306495166379E-3</v>
      </c>
      <c r="AK344" s="5">
        <f t="shared" si="530"/>
        <v>1.702057906225555E-3</v>
      </c>
      <c r="AL344" s="5">
        <f t="shared" si="531"/>
        <v>3.142748371892926E-5</v>
      </c>
      <c r="AM344" s="5">
        <f t="shared" si="532"/>
        <v>3.4963319372978219E-3</v>
      </c>
      <c r="AN344" s="5">
        <f t="shared" si="533"/>
        <v>3.5496725902360491E-3</v>
      </c>
      <c r="AO344" s="5">
        <f t="shared" si="534"/>
        <v>1.8019135087630276E-3</v>
      </c>
      <c r="AP344" s="5">
        <f t="shared" si="535"/>
        <v>6.0980127237533386E-4</v>
      </c>
      <c r="AQ344" s="5">
        <f t="shared" si="536"/>
        <v>1.5477612687103161E-4</v>
      </c>
      <c r="AR344" s="5">
        <f t="shared" si="537"/>
        <v>8.454574560512884E-4</v>
      </c>
      <c r="AS344" s="5">
        <f t="shared" si="538"/>
        <v>1.1401751675041353E-3</v>
      </c>
      <c r="AT344" s="5">
        <f t="shared" si="539"/>
        <v>7.6881421015832904E-4</v>
      </c>
      <c r="AU344" s="5">
        <f t="shared" si="540"/>
        <v>3.4560496000233019E-4</v>
      </c>
      <c r="AV344" s="5">
        <f t="shared" si="541"/>
        <v>1.1651981727186177E-4</v>
      </c>
      <c r="AW344" s="5">
        <f t="shared" si="542"/>
        <v>1.1952605029378297E-6</v>
      </c>
      <c r="AX344" s="5">
        <f t="shared" si="543"/>
        <v>7.858528389426073E-4</v>
      </c>
      <c r="AY344" s="5">
        <f t="shared" si="544"/>
        <v>7.9784194761257964E-4</v>
      </c>
      <c r="AZ344" s="5">
        <f t="shared" si="545"/>
        <v>4.0500698211304873E-4</v>
      </c>
      <c r="BA344" s="5">
        <f t="shared" si="546"/>
        <v>1.3706194654313517E-4</v>
      </c>
      <c r="BB344" s="5">
        <f t="shared" si="547"/>
        <v>3.4788246906598174E-5</v>
      </c>
      <c r="BC344" s="5">
        <f t="shared" si="548"/>
        <v>7.063796499948677E-6</v>
      </c>
      <c r="BD344" s="5">
        <f t="shared" si="549"/>
        <v>1.4305931720141473E-4</v>
      </c>
      <c r="BE344" s="5">
        <f t="shared" si="550"/>
        <v>1.9292831328848709E-4</v>
      </c>
      <c r="BF344" s="5">
        <f t="shared" si="551"/>
        <v>1.3009056242011945E-4</v>
      </c>
      <c r="BG344" s="5">
        <f t="shared" si="552"/>
        <v>5.8479594976043694E-5</v>
      </c>
      <c r="BH344" s="5">
        <f t="shared" si="553"/>
        <v>1.9716244004990999E-5</v>
      </c>
      <c r="BI344" s="5">
        <f t="shared" si="554"/>
        <v>5.3178244866242635E-6</v>
      </c>
      <c r="BJ344" s="8">
        <f t="shared" si="555"/>
        <v>0.44335762671731632</v>
      </c>
      <c r="BK344" s="8">
        <f t="shared" si="556"/>
        <v>0.27502780418607281</v>
      </c>
      <c r="BL344" s="8">
        <f t="shared" si="557"/>
        <v>0.26541465052103241</v>
      </c>
      <c r="BM344" s="8">
        <f t="shared" si="558"/>
        <v>0.42022575678829982</v>
      </c>
      <c r="BN344" s="8">
        <f t="shared" si="559"/>
        <v>0.57918246036971721</v>
      </c>
    </row>
    <row r="345" spans="1:66" x14ac:dyDescent="0.25">
      <c r="A345" t="s">
        <v>99</v>
      </c>
      <c r="B345" t="s">
        <v>114</v>
      </c>
      <c r="C345" t="s">
        <v>112</v>
      </c>
      <c r="D345" t="s">
        <v>496</v>
      </c>
      <c r="E345">
        <f>VLOOKUP(A345,home!$A$2:$E$405,3,FALSE)</f>
        <v>1.33603238866397</v>
      </c>
      <c r="F345">
        <f>VLOOKUP(B345,home!$B$2:$E$405,3,FALSE)</f>
        <v>1.76</v>
      </c>
      <c r="G345">
        <f>VLOOKUP(C345,away!$B$2:$E$405,4,FALSE)</f>
        <v>1.35</v>
      </c>
      <c r="H345">
        <f>VLOOKUP(A345,away!$A$2:$E$405,3,FALSE)</f>
        <v>1.24696356275304</v>
      </c>
      <c r="I345">
        <f>VLOOKUP(C345,away!$B$2:$E$405,3,FALSE)</f>
        <v>0.64</v>
      </c>
      <c r="J345">
        <f>VLOOKUP(B345,home!$B$2:$E$405,4,FALSE)</f>
        <v>0.64</v>
      </c>
      <c r="K345" s="3">
        <f t="shared" si="504"/>
        <v>3.1744129554655931</v>
      </c>
      <c r="L345" s="3">
        <f t="shared" si="505"/>
        <v>0.5107562753036452</v>
      </c>
      <c r="M345" s="5">
        <f t="shared" si="506"/>
        <v>2.5092927868589306E-2</v>
      </c>
      <c r="N345" s="5">
        <f t="shared" si="507"/>
        <v>7.9655315316613545E-2</v>
      </c>
      <c r="O345" s="5">
        <f t="shared" si="508"/>
        <v>1.2816370374623709E-2</v>
      </c>
      <c r="P345" s="5">
        <f t="shared" si="509"/>
        <v>4.0684452159250928E-2</v>
      </c>
      <c r="Q345" s="5">
        <f t="shared" si="510"/>
        <v>0.12642943245637747</v>
      </c>
      <c r="R345" s="5">
        <f t="shared" si="511"/>
        <v>3.2730207977273952E-3</v>
      </c>
      <c r="S345" s="5">
        <f t="shared" si="512"/>
        <v>1.6490947730040961E-2</v>
      </c>
      <c r="T345" s="5">
        <f t="shared" si="513"/>
        <v>6.4574626010173136E-2</v>
      </c>
      <c r="U345" s="5">
        <f t="shared" si="514"/>
        <v>1.0389919623814177E-2</v>
      </c>
      <c r="V345" s="5">
        <f t="shared" si="515"/>
        <v>2.9708466841386469E-3</v>
      </c>
      <c r="W345" s="5">
        <f t="shared" si="516"/>
        <v>0.13377974278056226</v>
      </c>
      <c r="X345" s="5">
        <f t="shared" si="517"/>
        <v>6.8328843133679679E-2</v>
      </c>
      <c r="Y345" s="5">
        <f t="shared" si="518"/>
        <v>1.7449692707382648E-2</v>
      </c>
      <c r="Z345" s="5">
        <f t="shared" si="519"/>
        <v>5.5723863721286997E-4</v>
      </c>
      <c r="AA345" s="5">
        <f t="shared" si="520"/>
        <v>1.7689055492545263E-3</v>
      </c>
      <c r="AB345" s="5">
        <f t="shared" si="521"/>
        <v>2.8076183462742749E-3</v>
      </c>
      <c r="AC345" s="5">
        <f t="shared" si="522"/>
        <v>3.0104914028537556E-4</v>
      </c>
      <c r="AD345" s="5">
        <f t="shared" si="523"/>
        <v>0.10616803716536787</v>
      </c>
      <c r="AE345" s="5">
        <f t="shared" si="524"/>
        <v>5.4225991218882254E-2</v>
      </c>
      <c r="AF345" s="5">
        <f t="shared" si="525"/>
        <v>1.3848132649802239E-2</v>
      </c>
      <c r="AG345" s="5">
        <f t="shared" si="526"/>
        <v>2.35767355070793E-3</v>
      </c>
      <c r="AH345" s="5">
        <f t="shared" si="527"/>
        <v>7.1153282699531171E-5</v>
      </c>
      <c r="AI345" s="5">
        <f t="shared" si="528"/>
        <v>2.2586990242529764E-4</v>
      </c>
      <c r="AJ345" s="5">
        <f t="shared" si="529"/>
        <v>3.5850217225430714E-4</v>
      </c>
      <c r="AK345" s="5">
        <f t="shared" si="530"/>
        <v>3.7934464672221006E-4</v>
      </c>
      <c r="AL345" s="5">
        <f t="shared" si="531"/>
        <v>1.952425704910385E-5</v>
      </c>
      <c r="AM345" s="5">
        <f t="shared" si="532"/>
        <v>6.7404238526819232E-2</v>
      </c>
      <c r="AN345" s="5">
        <f t="shared" si="533"/>
        <v>3.4427137809636646E-2</v>
      </c>
      <c r="AO345" s="5">
        <f t="shared" si="534"/>
        <v>8.7919383385076551E-3</v>
      </c>
      <c r="AP345" s="5">
        <f t="shared" si="535"/>
        <v>1.4968458928251631E-3</v>
      </c>
      <c r="AQ345" s="5">
        <f t="shared" si="536"/>
        <v>1.911308582307349E-4</v>
      </c>
      <c r="AR345" s="5">
        <f t="shared" si="537"/>
        <v>7.268397129447971E-6</v>
      </c>
      <c r="AS345" s="5">
        <f t="shared" si="538"/>
        <v>2.3072894013188572E-5</v>
      </c>
      <c r="AT345" s="5">
        <f t="shared" si="539"/>
        <v>3.6621446837775162E-5</v>
      </c>
      <c r="AU345" s="5">
        <f t="shared" si="540"/>
        <v>3.8750531763242645E-5</v>
      </c>
      <c r="AV345" s="5">
        <f t="shared" si="541"/>
        <v>3.0752547515104611E-5</v>
      </c>
      <c r="AW345" s="5">
        <f t="shared" si="542"/>
        <v>8.7932445218017626E-7</v>
      </c>
      <c r="AX345" s="5">
        <f t="shared" si="543"/>
        <v>3.5661481338804681E-2</v>
      </c>
      <c r="AY345" s="5">
        <f t="shared" si="544"/>
        <v>1.8214325380418325E-2</v>
      </c>
      <c r="AZ345" s="5">
        <f t="shared" si="545"/>
        <v>4.6515404942355579E-3</v>
      </c>
      <c r="BA345" s="5">
        <f t="shared" si="546"/>
        <v>7.9193449908661014E-4</v>
      </c>
      <c r="BB345" s="5">
        <f t="shared" si="547"/>
        <v>1.0112137875948376E-4</v>
      </c>
      <c r="BC345" s="5">
        <f t="shared" si="548"/>
        <v>1.0329675753752618E-5</v>
      </c>
      <c r="BD345" s="5">
        <f t="shared" si="549"/>
        <v>6.1872990754409168E-7</v>
      </c>
      <c r="BE345" s="5">
        <f t="shared" si="550"/>
        <v>1.9641042344419935E-6</v>
      </c>
      <c r="BF345" s="5">
        <f t="shared" si="551"/>
        <v>3.1174389638487478E-6</v>
      </c>
      <c r="BG345" s="5">
        <f t="shared" si="552"/>
        <v>3.2986795449048995E-6</v>
      </c>
      <c r="BH345" s="5">
        <f t="shared" si="553"/>
        <v>2.617842770818865E-6</v>
      </c>
      <c r="BI345" s="5">
        <f t="shared" si="554"/>
        <v>1.6620228014118693E-6</v>
      </c>
      <c r="BJ345" s="8">
        <f t="shared" si="555"/>
        <v>0.83855951118262706</v>
      </c>
      <c r="BK345" s="8">
        <f t="shared" si="556"/>
        <v>0.10377407321977264</v>
      </c>
      <c r="BL345" s="8">
        <f t="shared" si="557"/>
        <v>3.2240449331277149E-2</v>
      </c>
      <c r="BM345" s="8">
        <f t="shared" si="558"/>
        <v>0.66896630734174112</v>
      </c>
      <c r="BN345" s="8">
        <f t="shared" si="559"/>
        <v>0.28795151897318239</v>
      </c>
    </row>
    <row r="346" spans="1:66" x14ac:dyDescent="0.25">
      <c r="A346" t="s">
        <v>122</v>
      </c>
      <c r="B346" t="s">
        <v>128</v>
      </c>
      <c r="C346" t="s">
        <v>126</v>
      </c>
      <c r="D346" t="s">
        <v>496</v>
      </c>
      <c r="E346">
        <f>VLOOKUP(A346,home!$A$2:$E$405,3,FALSE)</f>
        <v>1.26653306613226</v>
      </c>
      <c r="F346">
        <f>VLOOKUP(B346,home!$B$2:$E$405,3,FALSE)</f>
        <v>1.0900000000000001</v>
      </c>
      <c r="G346">
        <f>VLOOKUP(C346,away!$B$2:$E$405,4,FALSE)</f>
        <v>0.64</v>
      </c>
      <c r="H346">
        <f>VLOOKUP(A346,away!$A$2:$E$405,3,FALSE)</f>
        <v>1.09018036072144</v>
      </c>
      <c r="I346">
        <f>VLOOKUP(C346,away!$B$2:$E$405,3,FALSE)</f>
        <v>0.86</v>
      </c>
      <c r="J346">
        <f>VLOOKUP(B346,home!$B$2:$E$405,4,FALSE)</f>
        <v>1</v>
      </c>
      <c r="K346" s="3">
        <f t="shared" si="504"/>
        <v>0.8835334669338647</v>
      </c>
      <c r="L346" s="3">
        <f t="shared" si="505"/>
        <v>0.93755511022043836</v>
      </c>
      <c r="M346" s="5">
        <f t="shared" si="506"/>
        <v>0.1618494693684556</v>
      </c>
      <c r="N346" s="5">
        <f t="shared" si="507"/>
        <v>0.1429994227925179</v>
      </c>
      <c r="O346" s="5">
        <f t="shared" si="508"/>
        <v>0.15174279709286181</v>
      </c>
      <c r="P346" s="5">
        <f t="shared" si="509"/>
        <v>0.13406983959769816</v>
      </c>
      <c r="Q346" s="5">
        <f t="shared" si="510"/>
        <v>6.3172387894707416E-2</v>
      </c>
      <c r="R346" s="5">
        <f t="shared" si="511"/>
        <v>7.1133617426777845E-2</v>
      </c>
      <c r="S346" s="5">
        <f t="shared" si="512"/>
        <v>2.7764567223931513E-2</v>
      </c>
      <c r="T346" s="5">
        <f t="shared" si="513"/>
        <v>5.9227595095510691E-2</v>
      </c>
      <c r="U346" s="5">
        <f t="shared" si="514"/>
        <v>6.2848931620628198E-2</v>
      </c>
      <c r="V346" s="5">
        <f t="shared" si="515"/>
        <v>2.5554548300940486E-3</v>
      </c>
      <c r="W346" s="5">
        <f t="shared" si="516"/>
        <v>1.8604972963700585E-2</v>
      </c>
      <c r="X346" s="5">
        <f t="shared" si="517"/>
        <v>1.7443187477630576E-2</v>
      </c>
      <c r="Y346" s="5">
        <f t="shared" si="518"/>
        <v>8.1769747790928528E-3</v>
      </c>
      <c r="Z346" s="5">
        <f t="shared" si="519"/>
        <v>2.2230562175647069E-2</v>
      </c>
      <c r="AA346" s="5">
        <f t="shared" si="520"/>
        <v>1.9641445670938291E-2</v>
      </c>
      <c r="AB346" s="5">
        <f t="shared" si="521"/>
        <v>8.6769372946186273E-3</v>
      </c>
      <c r="AC346" s="5">
        <f t="shared" si="522"/>
        <v>1.3230249553286707E-4</v>
      </c>
      <c r="AD346" s="5">
        <f t="shared" si="523"/>
        <v>4.1095290662072981E-3</v>
      </c>
      <c r="AE346" s="5">
        <f t="shared" si="524"/>
        <v>3.8529099766220782E-3</v>
      </c>
      <c r="AF346" s="5">
        <f t="shared" si="525"/>
        <v>1.8061577189006698E-3</v>
      </c>
      <c r="AG346" s="5">
        <f t="shared" si="526"/>
        <v>5.6445746640647104E-4</v>
      </c>
      <c r="AH346" s="5">
        <f t="shared" si="527"/>
        <v>5.2105942927127722E-3</v>
      </c>
      <c r="AI346" s="5">
        <f t="shared" si="528"/>
        <v>4.6037344402263241E-3</v>
      </c>
      <c r="AJ346" s="5">
        <f t="shared" si="529"/>
        <v>2.0337767254079995E-3</v>
      </c>
      <c r="AK346" s="5">
        <f t="shared" si="530"/>
        <v>5.9896993372304417E-4</v>
      </c>
      <c r="AL346" s="5">
        <f t="shared" si="531"/>
        <v>4.3837707775454135E-6</v>
      </c>
      <c r="AM346" s="5">
        <f t="shared" si="532"/>
        <v>7.2618129266632467E-4</v>
      </c>
      <c r="AN346" s="5">
        <f t="shared" si="533"/>
        <v>6.8083498188579636E-4</v>
      </c>
      <c r="AO346" s="5">
        <f t="shared" si="534"/>
        <v>3.1916015824193402E-4</v>
      </c>
      <c r="AP346" s="5">
        <f t="shared" si="535"/>
        <v>9.9743412446163008E-5</v>
      </c>
      <c r="AQ346" s="5">
        <f t="shared" si="536"/>
        <v>2.3378736512431245E-5</v>
      </c>
      <c r="AR346" s="5">
        <f t="shared" si="537"/>
        <v>9.7704386128366237E-4</v>
      </c>
      <c r="AS346" s="5">
        <f t="shared" si="538"/>
        <v>8.6325095010640401E-4</v>
      </c>
      <c r="AT346" s="5">
        <f t="shared" si="539"/>
        <v>3.8135555239073189E-4</v>
      </c>
      <c r="AU346" s="5">
        <f t="shared" si="540"/>
        <v>1.1231346444608749E-4</v>
      </c>
      <c r="AV346" s="5">
        <f t="shared" si="541"/>
        <v>2.4808176156351249E-5</v>
      </c>
      <c r="AW346" s="5">
        <f t="shared" si="542"/>
        <v>1.0087072596117761E-7</v>
      </c>
      <c r="AX346" s="5">
        <f t="shared" si="543"/>
        <v>1.0693424585533219E-4</v>
      </c>
      <c r="AY346" s="5">
        <f t="shared" si="544"/>
        <v>1.0025674865923541E-4</v>
      </c>
      <c r="AZ346" s="5">
        <f t="shared" si="545"/>
        <v>4.6998113519776119E-5</v>
      </c>
      <c r="BA346" s="5">
        <f t="shared" si="546"/>
        <v>1.4687773833728794E-5</v>
      </c>
      <c r="BB346" s="5">
        <f t="shared" si="547"/>
        <v>3.4426493538936169E-6</v>
      </c>
      <c r="BC346" s="5">
        <f t="shared" si="548"/>
        <v>6.4553469888801026E-7</v>
      </c>
      <c r="BD346" s="5">
        <f t="shared" si="549"/>
        <v>1.5267207750933439E-4</v>
      </c>
      <c r="BE346" s="5">
        <f t="shared" si="550"/>
        <v>1.3489088994581792E-4</v>
      </c>
      <c r="BF346" s="5">
        <f t="shared" si="551"/>
        <v>5.9590307825811442E-5</v>
      </c>
      <c r="BG346" s="5">
        <f t="shared" si="552"/>
        <v>1.7550010422998466E-5</v>
      </c>
      <c r="BH346" s="5">
        <f t="shared" si="553"/>
        <v>3.8765053884393227E-6</v>
      </c>
      <c r="BI346" s="5">
        <f t="shared" si="554"/>
        <v>6.8500444908712088E-7</v>
      </c>
      <c r="BJ346" s="8">
        <f t="shared" si="555"/>
        <v>0.32207985887897006</v>
      </c>
      <c r="BK346" s="8">
        <f t="shared" si="556"/>
        <v>0.32647627403514895</v>
      </c>
      <c r="BL346" s="8">
        <f t="shared" si="557"/>
        <v>0.32921884129781959</v>
      </c>
      <c r="BM346" s="8">
        <f t="shared" si="558"/>
        <v>0.27493784633663371</v>
      </c>
      <c r="BN346" s="8">
        <f t="shared" si="559"/>
        <v>0.72496753417301862</v>
      </c>
    </row>
    <row r="347" spans="1:66" x14ac:dyDescent="0.25">
      <c r="A347" t="s">
        <v>21</v>
      </c>
      <c r="B347" t="s">
        <v>272</v>
      </c>
      <c r="C347" t="s">
        <v>22</v>
      </c>
      <c r="D347" t="s">
        <v>496</v>
      </c>
      <c r="E347">
        <f>VLOOKUP(A347,home!$A$2:$E$405,3,FALSE)</f>
        <v>1.37575757575758</v>
      </c>
      <c r="F347">
        <f>VLOOKUP(B347,home!$B$2:$E$405,3,FALSE)</f>
        <v>1.1100000000000001</v>
      </c>
      <c r="G347">
        <f>VLOOKUP(C347,away!$B$2:$E$405,4,FALSE)</f>
        <v>0.95</v>
      </c>
      <c r="H347">
        <f>VLOOKUP(A347,away!$A$2:$E$405,3,FALSE)</f>
        <v>1.3303030303030301</v>
      </c>
      <c r="I347">
        <f>VLOOKUP(C347,away!$B$2:$E$405,3,FALSE)</f>
        <v>0.91</v>
      </c>
      <c r="J347">
        <f>VLOOKUP(B347,home!$B$2:$E$405,4,FALSE)</f>
        <v>0.49</v>
      </c>
      <c r="K347" s="3">
        <f t="shared" si="504"/>
        <v>1.4507363636363682</v>
      </c>
      <c r="L347" s="3">
        <f t="shared" si="505"/>
        <v>0.59318212121212111</v>
      </c>
      <c r="M347" s="5">
        <f t="shared" si="506"/>
        <v>0.12952019230681075</v>
      </c>
      <c r="N347" s="5">
        <f t="shared" si="507"/>
        <v>0.18789965280466578</v>
      </c>
      <c r="O347" s="5">
        <f t="shared" si="508"/>
        <v>7.6829062412355847E-2</v>
      </c>
      <c r="P347" s="5">
        <f t="shared" si="509"/>
        <v>0.11145871462569272</v>
      </c>
      <c r="Q347" s="5">
        <f t="shared" si="510"/>
        <v>0.13629642951918847</v>
      </c>
      <c r="R347" s="5">
        <f t="shared" si="511"/>
        <v>2.2786813106249845E-2</v>
      </c>
      <c r="S347" s="5">
        <f t="shared" si="512"/>
        <v>2.3978973557620228E-2</v>
      </c>
      <c r="T347" s="5">
        <f t="shared" si="513"/>
        <v>8.0848605175830576E-2</v>
      </c>
      <c r="U347" s="5">
        <f t="shared" si="514"/>
        <v>3.3057658384622442E-2</v>
      </c>
      <c r="V347" s="5">
        <f t="shared" si="515"/>
        <v>2.2927918489640659E-3</v>
      </c>
      <c r="W347" s="5">
        <f t="shared" si="516"/>
        <v>6.5910062179096049E-2</v>
      </c>
      <c r="X347" s="5">
        <f t="shared" si="517"/>
        <v>3.9096670492618987E-2</v>
      </c>
      <c r="Y347" s="5">
        <f t="shared" si="518"/>
        <v>1.1595722967571538E-2</v>
      </c>
      <c r="Z347" s="5">
        <f t="shared" si="519"/>
        <v>4.5055767113431492E-3</v>
      </c>
      <c r="AA347" s="5">
        <f t="shared" si="520"/>
        <v>6.5364039742986674E-3</v>
      </c>
      <c r="AB347" s="5">
        <f t="shared" si="521"/>
        <v>4.7412994664661774E-3</v>
      </c>
      <c r="AC347" s="5">
        <f t="shared" si="522"/>
        <v>1.2331650177392931E-4</v>
      </c>
      <c r="AD347" s="5">
        <f t="shared" si="523"/>
        <v>2.390453098318716E-2</v>
      </c>
      <c r="AE347" s="5">
        <f t="shared" si="524"/>
        <v>1.417974039518783E-2</v>
      </c>
      <c r="AF347" s="5">
        <f t="shared" si="525"/>
        <v>4.2055842429273588E-3</v>
      </c>
      <c r="AG347" s="5">
        <f t="shared" si="526"/>
        <v>8.3155912738530787E-4</v>
      </c>
      <c r="AH347" s="5">
        <f t="shared" si="527"/>
        <v>6.6815688772961534E-4</v>
      </c>
      <c r="AI347" s="5">
        <f t="shared" si="528"/>
        <v>9.6931949364345538E-4</v>
      </c>
      <c r="AJ347" s="5">
        <f t="shared" si="529"/>
        <v>7.0311351870507618E-4</v>
      </c>
      <c r="AK347" s="5">
        <f t="shared" si="530"/>
        <v>3.400107831165914E-4</v>
      </c>
      <c r="AL347" s="5">
        <f t="shared" si="531"/>
        <v>4.2448049327475736E-6</v>
      </c>
      <c r="AM347" s="5">
        <f t="shared" si="532"/>
        <v>6.9358344705963641E-3</v>
      </c>
      <c r="AN347" s="5">
        <f t="shared" si="533"/>
        <v>4.1142130036444999E-3</v>
      </c>
      <c r="AO347" s="5">
        <f t="shared" si="534"/>
        <v>1.2202387983101684E-3</v>
      </c>
      <c r="AP347" s="5">
        <f t="shared" si="535"/>
        <v>2.4127461292231848E-4</v>
      </c>
      <c r="AQ347" s="5">
        <f t="shared" si="536"/>
        <v>3.577994667197357E-5</v>
      </c>
      <c r="AR347" s="5">
        <f t="shared" si="537"/>
        <v>7.9267743993188507E-5</v>
      </c>
      <c r="AS347" s="5">
        <f t="shared" si="538"/>
        <v>1.1499659867433688E-4</v>
      </c>
      <c r="AT347" s="5">
        <f t="shared" si="539"/>
        <v>8.3414873695679143E-5</v>
      </c>
      <c r="AU347" s="5">
        <f t="shared" si="540"/>
        <v>4.0337663512818849E-5</v>
      </c>
      <c r="AV347" s="5">
        <f t="shared" si="541"/>
        <v>1.4629828820543545E-5</v>
      </c>
      <c r="AW347" s="5">
        <f t="shared" si="542"/>
        <v>1.0146862757552477E-7</v>
      </c>
      <c r="AX347" s="5">
        <f t="shared" si="543"/>
        <v>1.6770112131094589E-3</v>
      </c>
      <c r="AY347" s="5">
        <f t="shared" si="544"/>
        <v>9.9477306868878124E-4</v>
      </c>
      <c r="AZ347" s="5">
        <f t="shared" si="545"/>
        <v>2.9504079950475113E-4</v>
      </c>
      <c r="BA347" s="5">
        <f t="shared" si="546"/>
        <v>5.8337642431449483E-5</v>
      </c>
      <c r="BB347" s="5">
        <f t="shared" si="547"/>
        <v>8.65121162100036E-6</v>
      </c>
      <c r="BC347" s="5">
        <f t="shared" si="548"/>
        <v>1.0263488120799898E-6</v>
      </c>
      <c r="BD347" s="5">
        <f t="shared" si="549"/>
        <v>7.8367014209298147E-6</v>
      </c>
      <c r="BE347" s="5">
        <f t="shared" si="550"/>
        <v>1.1368987722303682E-5</v>
      </c>
      <c r="BF347" s="5">
        <f t="shared" si="551"/>
        <v>8.2467019532406801E-6</v>
      </c>
      <c r="BG347" s="5">
        <f t="shared" si="552"/>
        <v>3.9879301345457745E-6</v>
      </c>
      <c r="BH347" s="5">
        <f t="shared" si="553"/>
        <v>1.4463588154567062E-6</v>
      </c>
      <c r="BI347" s="5">
        <f t="shared" si="554"/>
        <v>4.1965706568981318E-7</v>
      </c>
      <c r="BJ347" s="8">
        <f t="shared" si="555"/>
        <v>0.58035073900397161</v>
      </c>
      <c r="BK347" s="8">
        <f t="shared" si="556"/>
        <v>0.26837300671448328</v>
      </c>
      <c r="BL347" s="8">
        <f t="shared" si="557"/>
        <v>0.14699779107299649</v>
      </c>
      <c r="BM347" s="8">
        <f t="shared" si="558"/>
        <v>0.33444157712777028</v>
      </c>
      <c r="BN347" s="8">
        <f t="shared" si="559"/>
        <v>0.66479086477496341</v>
      </c>
    </row>
    <row r="348" spans="1:66" x14ac:dyDescent="0.25">
      <c r="A348" t="s">
        <v>27</v>
      </c>
      <c r="B348" t="s">
        <v>328</v>
      </c>
      <c r="C348" t="s">
        <v>187</v>
      </c>
      <c r="D348" t="s">
        <v>496</v>
      </c>
      <c r="E348">
        <f>VLOOKUP(A348,home!$A$2:$E$405,3,FALSE)</f>
        <v>1.2700296735904999</v>
      </c>
      <c r="F348">
        <f>VLOOKUP(B348,home!$B$2:$E$405,3,FALSE)</f>
        <v>1.1100000000000001</v>
      </c>
      <c r="G348">
        <f>VLOOKUP(C348,away!$B$2:$E$405,4,FALSE)</f>
        <v>1.1100000000000001</v>
      </c>
      <c r="H348">
        <f>VLOOKUP(A348,away!$A$2:$E$405,3,FALSE)</f>
        <v>1.07418397626113</v>
      </c>
      <c r="I348">
        <f>VLOOKUP(C348,away!$B$2:$E$405,3,FALSE)</f>
        <v>0.79</v>
      </c>
      <c r="J348">
        <f>VLOOKUP(B348,home!$B$2:$E$405,4,FALSE)</f>
        <v>0.99</v>
      </c>
      <c r="K348" s="3">
        <f t="shared" si="504"/>
        <v>1.5648035608308553</v>
      </c>
      <c r="L348" s="3">
        <f t="shared" si="505"/>
        <v>0.84011928783382983</v>
      </c>
      <c r="M348" s="5">
        <f t="shared" si="506"/>
        <v>9.0272459981955294E-2</v>
      </c>
      <c r="N348" s="5">
        <f t="shared" si="507"/>
        <v>0.14125866682472452</v>
      </c>
      <c r="O348" s="5">
        <f t="shared" si="508"/>
        <v>7.5839634791048188E-2</v>
      </c>
      <c r="P348" s="5">
        <f t="shared" si="509"/>
        <v>0.11867413057314381</v>
      </c>
      <c r="Q348" s="5">
        <f t="shared" si="510"/>
        <v>0.11052103242277418</v>
      </c>
      <c r="R348" s="5">
        <f t="shared" si="511"/>
        <v>3.1857169985116569E-2</v>
      </c>
      <c r="S348" s="5">
        <f t="shared" si="512"/>
        <v>3.900289542931136E-2</v>
      </c>
      <c r="T348" s="5">
        <f t="shared" si="513"/>
        <v>9.285085104968066E-2</v>
      </c>
      <c r="U348" s="5">
        <f t="shared" si="514"/>
        <v>4.9850213030704249E-2</v>
      </c>
      <c r="V348" s="5">
        <f t="shared" si="515"/>
        <v>5.6971167628827903E-3</v>
      </c>
      <c r="W348" s="5">
        <f t="shared" si="516"/>
        <v>5.7647901693953146E-2</v>
      </c>
      <c r="X348" s="5">
        <f t="shared" si="517"/>
        <v>4.8431114116238551E-2</v>
      </c>
      <c r="Y348" s="5">
        <f t="shared" si="518"/>
        <v>2.0343956550166634E-2</v>
      </c>
      <c r="Z348" s="5">
        <f t="shared" si="519"/>
        <v>8.9212743200991311E-3</v>
      </c>
      <c r="AA348" s="5">
        <f t="shared" si="520"/>
        <v>1.3960041823239986E-2</v>
      </c>
      <c r="AB348" s="5">
        <f t="shared" si="521"/>
        <v>1.09223615771768E-2</v>
      </c>
      <c r="AC348" s="5">
        <f t="shared" si="522"/>
        <v>4.6809706605421624E-4</v>
      </c>
      <c r="AD348" s="5">
        <f t="shared" si="523"/>
        <v>2.2551910461281247E-2</v>
      </c>
      <c r="AE348" s="5">
        <f t="shared" si="524"/>
        <v>1.8946294956023898E-2</v>
      </c>
      <c r="AF348" s="5">
        <f t="shared" si="525"/>
        <v>7.958573912772238E-3</v>
      </c>
      <c r="AG348" s="5">
        <f t="shared" si="526"/>
        <v>2.2287171492570367E-3</v>
      </c>
      <c r="AH348" s="5">
        <f t="shared" si="527"/>
        <v>1.873733657092979E-3</v>
      </c>
      <c r="AI348" s="5">
        <f t="shared" si="528"/>
        <v>2.9320250986677142E-3</v>
      </c>
      <c r="AJ348" s="5">
        <f t="shared" si="529"/>
        <v>2.2940216574203398E-3</v>
      </c>
      <c r="AK348" s="5">
        <f t="shared" si="530"/>
        <v>1.1965644193848159E-3</v>
      </c>
      <c r="AL348" s="5">
        <f t="shared" si="531"/>
        <v>2.4614821551967368E-5</v>
      </c>
      <c r="AM348" s="5">
        <f t="shared" si="532"/>
        <v>7.0578619586703041E-3</v>
      </c>
      <c r="AN348" s="5">
        <f t="shared" si="533"/>
        <v>5.9294459623475751E-3</v>
      </c>
      <c r="AO348" s="5">
        <f t="shared" si="534"/>
        <v>2.4907209595683112E-3</v>
      </c>
      <c r="AP348" s="5">
        <f t="shared" si="535"/>
        <v>6.9750090624844097E-4</v>
      </c>
      <c r="AQ348" s="5">
        <f t="shared" si="536"/>
        <v>1.4649599115522277E-4</v>
      </c>
      <c r="AR348" s="5">
        <f t="shared" si="537"/>
        <v>3.1483195711744634E-4</v>
      </c>
      <c r="AS348" s="5">
        <f t="shared" si="538"/>
        <v>4.9265016756072709E-4</v>
      </c>
      <c r="AT348" s="5">
        <f t="shared" si="539"/>
        <v>3.8545036822147167E-4</v>
      </c>
      <c r="AU348" s="5">
        <f t="shared" si="540"/>
        <v>2.010513695721744E-4</v>
      </c>
      <c r="AV348" s="5">
        <f t="shared" si="541"/>
        <v>7.86514747541147E-5</v>
      </c>
      <c r="AW348" s="5">
        <f t="shared" si="542"/>
        <v>8.9886603888960189E-7</v>
      </c>
      <c r="AX348" s="5">
        <f t="shared" si="543"/>
        <v>1.8406945874633216E-3</v>
      </c>
      <c r="AY348" s="5">
        <f t="shared" si="544"/>
        <v>1.5464030259392709E-3</v>
      </c>
      <c r="AZ348" s="5">
        <f t="shared" si="545"/>
        <v>6.4958150442808978E-4</v>
      </c>
      <c r="BA348" s="5">
        <f t="shared" si="546"/>
        <v>1.8190865029671821E-4</v>
      </c>
      <c r="BB348" s="5">
        <f t="shared" si="547"/>
        <v>3.8206241434523022E-5</v>
      </c>
      <c r="BC348" s="5">
        <f t="shared" si="548"/>
        <v>6.4195600689557707E-6</v>
      </c>
      <c r="BD348" s="5">
        <f t="shared" si="549"/>
        <v>4.4082733266806618E-5</v>
      </c>
      <c r="BE348" s="5">
        <f t="shared" si="550"/>
        <v>6.8980817987055796E-5</v>
      </c>
      <c r="BF348" s="5">
        <f t="shared" si="551"/>
        <v>5.3970714807585017E-5</v>
      </c>
      <c r="BG348" s="5">
        <f t="shared" si="552"/>
        <v>2.8151188903831866E-5</v>
      </c>
      <c r="BH348" s="5">
        <f t="shared" si="553"/>
        <v>1.1012770159584541E-5</v>
      </c>
      <c r="BI348" s="5">
        <f t="shared" si="554"/>
        <v>3.4465643920659366E-6</v>
      </c>
      <c r="BJ348" s="8">
        <f t="shared" si="555"/>
        <v>0.54332425848449262</v>
      </c>
      <c r="BK348" s="8">
        <f t="shared" si="556"/>
        <v>0.25568571766083875</v>
      </c>
      <c r="BL348" s="8">
        <f t="shared" si="557"/>
        <v>0.19240804616659454</v>
      </c>
      <c r="BM348" s="8">
        <f t="shared" si="558"/>
        <v>0.43037069789336213</v>
      </c>
      <c r="BN348" s="8">
        <f t="shared" si="559"/>
        <v>0.56842309457876261</v>
      </c>
    </row>
    <row r="349" spans="1:66" x14ac:dyDescent="0.25">
      <c r="A349" t="s">
        <v>32</v>
      </c>
      <c r="B349" t="s">
        <v>212</v>
      </c>
      <c r="C349" t="s">
        <v>207</v>
      </c>
      <c r="D349" t="s">
        <v>496</v>
      </c>
      <c r="E349">
        <f>VLOOKUP(A349,home!$A$2:$E$405,3,FALSE)</f>
        <v>1.24691358024691</v>
      </c>
      <c r="F349">
        <f>VLOOKUP(B349,home!$B$2:$E$405,3,FALSE)</f>
        <v>0.86</v>
      </c>
      <c r="G349">
        <f>VLOOKUP(C349,away!$B$2:$E$405,4,FALSE)</f>
        <v>1.03</v>
      </c>
      <c r="H349">
        <f>VLOOKUP(A349,away!$A$2:$E$405,3,FALSE)</f>
        <v>1.1358024691358</v>
      </c>
      <c r="I349">
        <f>VLOOKUP(C349,away!$B$2:$E$405,3,FALSE)</f>
        <v>0.69</v>
      </c>
      <c r="J349">
        <f>VLOOKUP(B349,home!$B$2:$E$405,4,FALSE)</f>
        <v>1.26</v>
      </c>
      <c r="K349" s="3">
        <f t="shared" si="504"/>
        <v>1.1045160493827131</v>
      </c>
      <c r="L349" s="3">
        <f t="shared" si="505"/>
        <v>0.98746666666666438</v>
      </c>
      <c r="M349" s="5">
        <f t="shared" si="506"/>
        <v>0.12344214230471198</v>
      </c>
      <c r="N349" s="5">
        <f t="shared" si="507"/>
        <v>0.13634382734573916</v>
      </c>
      <c r="O349" s="5">
        <f t="shared" si="508"/>
        <v>0.12189500078782596</v>
      </c>
      <c r="P349" s="5">
        <f t="shared" si="509"/>
        <v>0.13463498470967225</v>
      </c>
      <c r="Q349" s="5">
        <f t="shared" si="510"/>
        <v>7.5296972768817305E-2</v>
      </c>
      <c r="R349" s="5">
        <f t="shared" si="511"/>
        <v>6.0183625055642467E-2</v>
      </c>
      <c r="S349" s="5">
        <f t="shared" si="512"/>
        <v>3.6710678317273836E-2</v>
      </c>
      <c r="T349" s="5">
        <f t="shared" si="513"/>
        <v>7.4353250710114602E-2</v>
      </c>
      <c r="U349" s="5">
        <f t="shared" si="514"/>
        <v>6.647377978398869E-2</v>
      </c>
      <c r="V349" s="5">
        <f t="shared" si="515"/>
        <v>4.4488152925993571E-3</v>
      </c>
      <c r="W349" s="5">
        <f t="shared" si="516"/>
        <v>2.7722238297697262E-2</v>
      </c>
      <c r="X349" s="5">
        <f t="shared" si="517"/>
        <v>2.7374786244366057E-2</v>
      </c>
      <c r="Y349" s="5">
        <f t="shared" si="518"/>
        <v>1.3515844461718303E-2</v>
      </c>
      <c r="Z349" s="5">
        <f t="shared" si="519"/>
        <v>1.9809774540537204E-2</v>
      </c>
      <c r="AA349" s="5">
        <f t="shared" si="520"/>
        <v>2.1880213914676407E-2</v>
      </c>
      <c r="AB349" s="5">
        <f t="shared" si="521"/>
        <v>1.208352371634353E-2</v>
      </c>
      <c r="AC349" s="5">
        <f t="shared" si="522"/>
        <v>3.0326260936517659E-4</v>
      </c>
      <c r="AD349" s="5">
        <f t="shared" si="523"/>
        <v>7.6549142811546851E-3</v>
      </c>
      <c r="AE349" s="5">
        <f t="shared" si="524"/>
        <v>7.558972688830861E-3</v>
      </c>
      <c r="AF349" s="5">
        <f t="shared" si="525"/>
        <v>3.7321167822320818E-3</v>
      </c>
      <c r="AG349" s="5">
        <f t="shared" si="526"/>
        <v>1.2284469728538105E-3</v>
      </c>
      <c r="AH349" s="5">
        <f t="shared" si="527"/>
        <v>4.8903730082406052E-3</v>
      </c>
      <c r="AI349" s="5">
        <f t="shared" si="528"/>
        <v>5.4014954750697683E-3</v>
      </c>
      <c r="AJ349" s="5">
        <f t="shared" si="529"/>
        <v>2.9830192214413318E-3</v>
      </c>
      <c r="AK349" s="5">
        <f t="shared" si="530"/>
        <v>1.0982642018996919E-3</v>
      </c>
      <c r="AL349" s="5">
        <f t="shared" si="531"/>
        <v>1.3230410948024289E-5</v>
      </c>
      <c r="AM349" s="5">
        <f t="shared" si="532"/>
        <v>1.6909951360368554E-3</v>
      </c>
      <c r="AN349" s="5">
        <f t="shared" si="533"/>
        <v>1.6698013303318561E-3</v>
      </c>
      <c r="AO349" s="5">
        <f t="shared" si="534"/>
        <v>8.2443657682917991E-4</v>
      </c>
      <c r="AP349" s="5">
        <f t="shared" si="535"/>
        <v>2.7136787946652858E-4</v>
      </c>
      <c r="AQ349" s="5">
        <f t="shared" si="536"/>
        <v>6.6991683844303514E-5</v>
      </c>
      <c r="AR349" s="5">
        <f t="shared" si="537"/>
        <v>9.6581606664079606E-4</v>
      </c>
      <c r="AS349" s="5">
        <f t="shared" si="538"/>
        <v>1.0667593463564433E-3</v>
      </c>
      <c r="AT349" s="5">
        <f t="shared" si="539"/>
        <v>5.8912640943985229E-4</v>
      </c>
      <c r="AU349" s="5">
        <f t="shared" si="540"/>
        <v>2.168998581138427E-4</v>
      </c>
      <c r="AV349" s="5">
        <f t="shared" si="541"/>
        <v>5.9892343598893155E-5</v>
      </c>
      <c r="AW349" s="5">
        <f t="shared" si="542"/>
        <v>4.0083469749759847E-7</v>
      </c>
      <c r="AX349" s="5">
        <f t="shared" si="543"/>
        <v>3.1128854453013523E-4</v>
      </c>
      <c r="AY349" s="5">
        <f t="shared" si="544"/>
        <v>3.0738706143869013E-4</v>
      </c>
      <c r="AZ349" s="5">
        <f t="shared" si="545"/>
        <v>1.5176723846766226E-4</v>
      </c>
      <c r="BA349" s="5">
        <f t="shared" si="546"/>
        <v>4.9955029692955748E-5</v>
      </c>
      <c r="BB349" s="5">
        <f t="shared" si="547"/>
        <v>1.233223166353431E-5</v>
      </c>
      <c r="BC349" s="5">
        <f t="shared" si="548"/>
        <v>2.4355335386702645E-6</v>
      </c>
      <c r="BD349" s="5">
        <f t="shared" si="549"/>
        <v>1.5895186198981593E-4</v>
      </c>
      <c r="BE349" s="5">
        <f t="shared" si="550"/>
        <v>1.7556488264701775E-4</v>
      </c>
      <c r="BF349" s="5">
        <f t="shared" si="551"/>
        <v>9.6957115295811866E-5</v>
      </c>
      <c r="BG349" s="5">
        <f t="shared" si="552"/>
        <v>3.5696896648691437E-5</v>
      </c>
      <c r="BH349" s="5">
        <f t="shared" si="553"/>
        <v>9.8569488154089231E-6</v>
      </c>
      <c r="BI349" s="5">
        <f t="shared" si="554"/>
        <v>2.1774316329126137E-6</v>
      </c>
      <c r="BJ349" s="8">
        <f t="shared" si="555"/>
        <v>0.38014012879936449</v>
      </c>
      <c r="BK349" s="8">
        <f t="shared" si="556"/>
        <v>0.29986050070600934</v>
      </c>
      <c r="BL349" s="8">
        <f t="shared" si="557"/>
        <v>0.30026699432630793</v>
      </c>
      <c r="BM349" s="8">
        <f t="shared" si="558"/>
        <v>0.34797385917306867</v>
      </c>
      <c r="BN349" s="8">
        <f t="shared" si="559"/>
        <v>0.65179655297240913</v>
      </c>
    </row>
    <row r="350" spans="1:66" x14ac:dyDescent="0.25">
      <c r="A350" t="s">
        <v>32</v>
      </c>
      <c r="B350" t="s">
        <v>210</v>
      </c>
      <c r="C350" t="s">
        <v>33</v>
      </c>
      <c r="D350" t="s">
        <v>496</v>
      </c>
      <c r="E350">
        <f>VLOOKUP(A350,home!$A$2:$E$405,3,FALSE)</f>
        <v>1.24691358024691</v>
      </c>
      <c r="F350">
        <f>VLOOKUP(B350,home!$B$2:$E$405,3,FALSE)</f>
        <v>0.86</v>
      </c>
      <c r="G350">
        <f>VLOOKUP(C350,away!$B$2:$E$405,4,FALSE)</f>
        <v>0.34</v>
      </c>
      <c r="H350">
        <f>VLOOKUP(A350,away!$A$2:$E$405,3,FALSE)</f>
        <v>1.1358024691358</v>
      </c>
      <c r="I350">
        <f>VLOOKUP(C350,away!$B$2:$E$405,3,FALSE)</f>
        <v>1.43</v>
      </c>
      <c r="J350">
        <f>VLOOKUP(B350,home!$B$2:$E$405,4,FALSE)</f>
        <v>1.07</v>
      </c>
      <c r="K350" s="3">
        <f t="shared" si="504"/>
        <v>0.36459753086419655</v>
      </c>
      <c r="L350" s="3">
        <f t="shared" si="505"/>
        <v>1.7378913580246875</v>
      </c>
      <c r="M350" s="5">
        <f t="shared" si="506"/>
        <v>0.12215202677719235</v>
      </c>
      <c r="N350" s="5">
        <f t="shared" si="507"/>
        <v>4.4536327353021543E-2</v>
      </c>
      <c r="O350" s="5">
        <f t="shared" si="508"/>
        <v>0.21228695170128281</v>
      </c>
      <c r="P350" s="5">
        <f t="shared" si="509"/>
        <v>7.7399298424974644E-2</v>
      </c>
      <c r="Q350" s="5">
        <f t="shared" si="510"/>
        <v>8.1189174933356152E-3</v>
      </c>
      <c r="R350" s="5">
        <f t="shared" si="511"/>
        <v>0.18446582939153183</v>
      </c>
      <c r="S350" s="5">
        <f t="shared" si="512"/>
        <v>1.2260646742287272E-2</v>
      </c>
      <c r="T350" s="5">
        <f t="shared" si="513"/>
        <v>1.4109796548183425E-2</v>
      </c>
      <c r="U350" s="5">
        <f t="shared" si="514"/>
        <v>6.7255785924968628E-2</v>
      </c>
      <c r="V350" s="5">
        <f t="shared" si="515"/>
        <v>8.6319162288228614E-4</v>
      </c>
      <c r="W350" s="5">
        <f t="shared" si="516"/>
        <v>9.8671242378676615E-4</v>
      </c>
      <c r="X350" s="5">
        <f t="shared" si="517"/>
        <v>1.7147989941546139E-3</v>
      </c>
      <c r="Y350" s="5">
        <f t="shared" si="518"/>
        <v>1.4900671763453653E-3</v>
      </c>
      <c r="Z350" s="5">
        <f t="shared" si="519"/>
        <v>0.10686052358346652</v>
      </c>
      <c r="AA350" s="5">
        <f t="shared" si="520"/>
        <v>3.8961083045387132E-2</v>
      </c>
      <c r="AB350" s="5">
        <f t="shared" si="521"/>
        <v>7.1025573390715285E-3</v>
      </c>
      <c r="AC350" s="5">
        <f t="shared" si="522"/>
        <v>3.4184055199544354E-5</v>
      </c>
      <c r="AD350" s="5">
        <f t="shared" si="523"/>
        <v>8.9938228346420364E-5</v>
      </c>
      <c r="AE350" s="5">
        <f t="shared" si="524"/>
        <v>1.5630286979929494E-4</v>
      </c>
      <c r="AF350" s="5">
        <f t="shared" si="525"/>
        <v>1.3581870332932632E-4</v>
      </c>
      <c r="AG350" s="5">
        <f t="shared" si="526"/>
        <v>7.8679383591385012E-5</v>
      </c>
      <c r="AH350" s="5">
        <f t="shared" si="527"/>
        <v>4.6427995112424937E-2</v>
      </c>
      <c r="AI350" s="5">
        <f t="shared" si="528"/>
        <v>1.6927532380965116E-2</v>
      </c>
      <c r="AJ350" s="5">
        <f t="shared" si="529"/>
        <v>3.0858682548618073E-3</v>
      </c>
      <c r="AK350" s="5">
        <f t="shared" si="530"/>
        <v>3.7503331543160752E-4</v>
      </c>
      <c r="AL350" s="5">
        <f t="shared" si="531"/>
        <v>8.6640294379768964E-7</v>
      </c>
      <c r="AM350" s="5">
        <f t="shared" si="532"/>
        <v>6.5582511970810317E-6</v>
      </c>
      <c r="AN350" s="5">
        <f t="shared" si="533"/>
        <v>1.1397528079162187E-5</v>
      </c>
      <c r="AO350" s="5">
        <f t="shared" si="534"/>
        <v>9.9038327758098405E-6</v>
      </c>
      <c r="AP350" s="5">
        <f t="shared" si="535"/>
        <v>5.7372617974671915E-6</v>
      </c>
      <c r="AQ350" s="5">
        <f t="shared" si="536"/>
        <v>2.492684424135854E-6</v>
      </c>
      <c r="AR350" s="5">
        <f t="shared" si="537"/>
        <v>1.6137362295259156E-2</v>
      </c>
      <c r="AS350" s="5">
        <f t="shared" si="538"/>
        <v>5.8836424475124703E-3</v>
      </c>
      <c r="AT350" s="5">
        <f t="shared" si="539"/>
        <v>1.0725807544254124E-3</v>
      </c>
      <c r="AU350" s="5">
        <f t="shared" si="540"/>
        <v>1.3035343157198756E-4</v>
      </c>
      <c r="AV350" s="5">
        <f t="shared" si="541"/>
        <v>1.188163482270541E-5</v>
      </c>
      <c r="AW350" s="5">
        <f t="shared" si="542"/>
        <v>1.5249435426340306E-8</v>
      </c>
      <c r="AX350" s="5">
        <f t="shared" si="543"/>
        <v>3.9852036554048436E-7</v>
      </c>
      <c r="AY350" s="5">
        <f t="shared" si="544"/>
        <v>6.9258509926964721E-7</v>
      </c>
      <c r="AZ350" s="5">
        <f t="shared" si="545"/>
        <v>6.0181882935869517E-7</v>
      </c>
      <c r="BA350" s="5">
        <f t="shared" si="546"/>
        <v>3.4863191421300346E-7</v>
      </c>
      <c r="BB350" s="5">
        <f t="shared" si="547"/>
        <v>1.5147109771059571E-7</v>
      </c>
      <c r="BC350" s="5">
        <f t="shared" si="548"/>
        <v>5.2648062340351499E-8</v>
      </c>
      <c r="BD350" s="5">
        <f t="shared" si="549"/>
        <v>4.674163745707385E-3</v>
      </c>
      <c r="BE350" s="5">
        <f t="shared" si="550"/>
        <v>1.7041885605398566E-3</v>
      </c>
      <c r="BF350" s="5">
        <f t="shared" si="551"/>
        <v>3.1067147064992051E-4</v>
      </c>
      <c r="BG350" s="5">
        <f t="shared" si="552"/>
        <v>3.775668370296992E-5</v>
      </c>
      <c r="BH350" s="5">
        <f t="shared" si="553"/>
        <v>3.4414984129308186E-6</v>
      </c>
      <c r="BI350" s="5">
        <f t="shared" si="554"/>
        <v>2.5095236476552557E-7</v>
      </c>
      <c r="BJ350" s="8">
        <f t="shared" si="555"/>
        <v>7.1455694407535825E-2</v>
      </c>
      <c r="BK350" s="8">
        <f t="shared" si="556"/>
        <v>0.21271090661057918</v>
      </c>
      <c r="BL350" s="8">
        <f t="shared" si="557"/>
        <v>0.60685492994089496</v>
      </c>
      <c r="BM350" s="8">
        <f t="shared" si="558"/>
        <v>0.34892202606547396</v>
      </c>
      <c r="BN350" s="8">
        <f t="shared" si="559"/>
        <v>0.64895935114133874</v>
      </c>
    </row>
    <row r="351" spans="1:66" x14ac:dyDescent="0.25">
      <c r="A351" t="s">
        <v>342</v>
      </c>
      <c r="B351" t="s">
        <v>384</v>
      </c>
      <c r="C351" t="s">
        <v>414</v>
      </c>
      <c r="D351" t="s">
        <v>496</v>
      </c>
      <c r="E351">
        <f>VLOOKUP(A351,home!$A$2:$E$405,3,FALSE)</f>
        <v>1.1770833333333299</v>
      </c>
      <c r="F351">
        <f>VLOOKUP(B351,home!$B$2:$E$405,3,FALSE)</f>
        <v>0.85</v>
      </c>
      <c r="G351">
        <f>VLOOKUP(C351,away!$B$2:$E$405,4,FALSE)</f>
        <v>1.0900000000000001</v>
      </c>
      <c r="H351">
        <f>VLOOKUP(A351,away!$A$2:$E$405,3,FALSE)</f>
        <v>0.859375</v>
      </c>
      <c r="I351">
        <f>VLOOKUP(C351,away!$B$2:$E$405,3,FALSE)</f>
        <v>0.8</v>
      </c>
      <c r="J351">
        <f>VLOOKUP(B351,home!$B$2:$E$405,4,FALSE)</f>
        <v>1.1000000000000001</v>
      </c>
      <c r="K351" s="3">
        <f t="shared" si="504"/>
        <v>1.0905677083333303</v>
      </c>
      <c r="L351" s="3">
        <f t="shared" si="505"/>
        <v>0.75625000000000009</v>
      </c>
      <c r="M351" s="5">
        <f t="shared" si="506"/>
        <v>0.15773833785173677</v>
      </c>
      <c r="N351" s="5">
        <f t="shared" si="507"/>
        <v>0.17202433762727715</v>
      </c>
      <c r="O351" s="5">
        <f t="shared" si="508"/>
        <v>0.11928961800037595</v>
      </c>
      <c r="P351" s="5">
        <f t="shared" si="509"/>
        <v>0.13009340533062835</v>
      </c>
      <c r="Q351" s="5">
        <f t="shared" si="510"/>
        <v>9.3802093831869368E-2</v>
      </c>
      <c r="R351" s="5">
        <f t="shared" si="511"/>
        <v>4.5106386806392153E-2</v>
      </c>
      <c r="S351" s="5">
        <f t="shared" si="512"/>
        <v>2.6823368277195302E-2</v>
      </c>
      <c r="T351" s="5">
        <f t="shared" si="513"/>
        <v>7.0937833460351221E-2</v>
      </c>
      <c r="U351" s="5">
        <f t="shared" si="514"/>
        <v>4.9191568890643848E-2</v>
      </c>
      <c r="V351" s="5">
        <f t="shared" si="515"/>
        <v>2.4580393138144878E-3</v>
      </c>
      <c r="W351" s="5">
        <f t="shared" si="516"/>
        <v>3.409917816902993E-2</v>
      </c>
      <c r="X351" s="5">
        <f t="shared" si="517"/>
        <v>2.5787503490328888E-2</v>
      </c>
      <c r="Y351" s="5">
        <f t="shared" si="518"/>
        <v>9.7508997572806101E-3</v>
      </c>
      <c r="Z351" s="5">
        <f t="shared" si="519"/>
        <v>1.1370568340778025E-2</v>
      </c>
      <c r="AA351" s="5">
        <f t="shared" si="520"/>
        <v>1.2400374657849808E-2</v>
      </c>
      <c r="AB351" s="5">
        <f t="shared" si="521"/>
        <v>6.7617240865429848E-3</v>
      </c>
      <c r="AC351" s="5">
        <f t="shared" si="522"/>
        <v>1.2670299002994048E-4</v>
      </c>
      <c r="AD351" s="5">
        <f t="shared" si="523"/>
        <v>9.2968656479622235E-3</v>
      </c>
      <c r="AE351" s="5">
        <f t="shared" si="524"/>
        <v>7.0307546462714332E-3</v>
      </c>
      <c r="AF351" s="5">
        <f t="shared" si="525"/>
        <v>2.6585041006213853E-3</v>
      </c>
      <c r="AG351" s="5">
        <f t="shared" si="526"/>
        <v>6.7016457536497453E-4</v>
      </c>
      <c r="AH351" s="5">
        <f t="shared" si="527"/>
        <v>2.1497480769283451E-3</v>
      </c>
      <c r="AI351" s="5">
        <f t="shared" si="528"/>
        <v>2.3444458337497287E-3</v>
      </c>
      <c r="AJ351" s="5">
        <f t="shared" si="529"/>
        <v>1.2783884601120328E-3</v>
      </c>
      <c r="AK351" s="5">
        <f t="shared" si="530"/>
        <v>4.6472305776805158E-4</v>
      </c>
      <c r="AL351" s="5">
        <f t="shared" si="531"/>
        <v>4.179890231646975E-6</v>
      </c>
      <c r="AM351" s="5">
        <f t="shared" si="532"/>
        <v>2.0277722928762052E-3</v>
      </c>
      <c r="AN351" s="5">
        <f t="shared" si="533"/>
        <v>1.5335027964876304E-3</v>
      </c>
      <c r="AO351" s="5">
        <f t="shared" si="534"/>
        <v>5.7985574492188513E-4</v>
      </c>
      <c r="AP351" s="5">
        <f t="shared" si="535"/>
        <v>1.4617196903239193E-4</v>
      </c>
      <c r="AQ351" s="5">
        <f t="shared" si="536"/>
        <v>2.7635637895186596E-5</v>
      </c>
      <c r="AR351" s="5">
        <f t="shared" si="537"/>
        <v>3.2514939663541239E-4</v>
      </c>
      <c r="AS351" s="5">
        <f t="shared" si="538"/>
        <v>3.5459743235464667E-4</v>
      </c>
      <c r="AT351" s="5">
        <f t="shared" si="539"/>
        <v>1.9335625459194507E-4</v>
      </c>
      <c r="AU351" s="5">
        <f t="shared" si="540"/>
        <v>7.028936248741784E-5</v>
      </c>
      <c r="AV351" s="5">
        <f t="shared" si="541"/>
        <v>1.9163827242028506E-5</v>
      </c>
      <c r="AW351" s="5">
        <f t="shared" si="542"/>
        <v>9.5759175457025259E-8</v>
      </c>
      <c r="AX351" s="5">
        <f t="shared" si="543"/>
        <v>3.6857049707730415E-4</v>
      </c>
      <c r="AY351" s="5">
        <f t="shared" si="544"/>
        <v>2.7873143841471127E-4</v>
      </c>
      <c r="AZ351" s="5">
        <f t="shared" si="545"/>
        <v>1.053953251505627E-4</v>
      </c>
      <c r="BA351" s="5">
        <f t="shared" si="546"/>
        <v>2.6568404881704356E-5</v>
      </c>
      <c r="BB351" s="5">
        <f t="shared" si="547"/>
        <v>5.0230890479472293E-6</v>
      </c>
      <c r="BC351" s="5">
        <f t="shared" si="548"/>
        <v>7.597422185020188E-7</v>
      </c>
      <c r="BD351" s="5">
        <f t="shared" si="549"/>
        <v>4.0982371867588421E-5</v>
      </c>
      <c r="BE351" s="5">
        <f t="shared" si="550"/>
        <v>4.4694051369700244E-5</v>
      </c>
      <c r="BF351" s="5">
        <f t="shared" si="551"/>
        <v>2.437094458919307E-5</v>
      </c>
      <c r="BG351" s="5">
        <f t="shared" si="552"/>
        <v>8.8593883968516197E-6</v>
      </c>
      <c r="BH351" s="5">
        <f t="shared" si="553"/>
        <v>2.4154407252973425E-6</v>
      </c>
      <c r="BI351" s="5">
        <f t="shared" si="554"/>
        <v>5.2684033128050402E-7</v>
      </c>
      <c r="BJ351" s="8">
        <f t="shared" si="555"/>
        <v>0.43115812224436117</v>
      </c>
      <c r="BK351" s="8">
        <f t="shared" si="556"/>
        <v>0.31752276509205124</v>
      </c>
      <c r="BL351" s="8">
        <f t="shared" si="557"/>
        <v>0.24007138318095422</v>
      </c>
      <c r="BM351" s="8">
        <f t="shared" si="558"/>
        <v>0.28179002373062584</v>
      </c>
      <c r="BN351" s="8">
        <f t="shared" si="559"/>
        <v>0.71805417944827976</v>
      </c>
    </row>
    <row r="352" spans="1:66" x14ac:dyDescent="0.25">
      <c r="A352" t="s">
        <v>342</v>
      </c>
      <c r="B352" t="s">
        <v>386</v>
      </c>
      <c r="C352" t="s">
        <v>436</v>
      </c>
      <c r="D352" t="s">
        <v>496</v>
      </c>
      <c r="E352">
        <f>VLOOKUP(A352,home!$A$2:$E$405,3,FALSE)</f>
        <v>1.1770833333333299</v>
      </c>
      <c r="F352">
        <f>VLOOKUP(B352,home!$B$2:$E$405,3,FALSE)</f>
        <v>0.9</v>
      </c>
      <c r="G352">
        <f>VLOOKUP(C352,away!$B$2:$E$405,4,FALSE)</f>
        <v>1.04</v>
      </c>
      <c r="H352">
        <f>VLOOKUP(A352,away!$A$2:$E$405,3,FALSE)</f>
        <v>0.859375</v>
      </c>
      <c r="I352">
        <f>VLOOKUP(C352,away!$B$2:$E$405,3,FALSE)</f>
        <v>0.42</v>
      </c>
      <c r="J352">
        <f>VLOOKUP(B352,home!$B$2:$E$405,4,FALSE)</f>
        <v>0.78</v>
      </c>
      <c r="K352" s="3">
        <f t="shared" si="504"/>
        <v>1.1017499999999969</v>
      </c>
      <c r="L352" s="3">
        <f t="shared" si="505"/>
        <v>0.28153125000000001</v>
      </c>
      <c r="M352" s="5">
        <f t="shared" si="506"/>
        <v>0.25075441377547469</v>
      </c>
      <c r="N352" s="5">
        <f t="shared" si="507"/>
        <v>0.27626867537712846</v>
      </c>
      <c r="O352" s="5">
        <f t="shared" si="508"/>
        <v>7.0595203553226626E-2</v>
      </c>
      <c r="P352" s="5">
        <f t="shared" si="509"/>
        <v>7.7778265514767214E-2</v>
      </c>
      <c r="Q352" s="5">
        <f t="shared" si="510"/>
        <v>0.15218950654837526</v>
      </c>
      <c r="R352" s="5">
        <f t="shared" si="511"/>
        <v>9.9373779501721656E-3</v>
      </c>
      <c r="S352" s="5">
        <f t="shared" si="512"/>
        <v>6.0312583290181949E-3</v>
      </c>
      <c r="T352" s="5">
        <f t="shared" si="513"/>
        <v>4.2846102015447279E-2</v>
      </c>
      <c r="U352" s="5">
        <f t="shared" si="514"/>
        <v>1.0948506156602152E-2</v>
      </c>
      <c r="V352" s="5">
        <f t="shared" si="515"/>
        <v>2.0786199383936789E-4</v>
      </c>
      <c r="W352" s="5">
        <f t="shared" si="516"/>
        <v>5.5891596279890654E-2</v>
      </c>
      <c r="X352" s="5">
        <f t="shared" si="517"/>
        <v>1.5735230965172969E-2</v>
      </c>
      <c r="Y352" s="5">
        <f t="shared" si="518"/>
        <v>2.2149796213319257E-3</v>
      </c>
      <c r="Z352" s="5">
        <f t="shared" si="519"/>
        <v>9.3256081201146905E-4</v>
      </c>
      <c r="AA352" s="5">
        <f t="shared" si="520"/>
        <v>1.0274488746336331E-3</v>
      </c>
      <c r="AB352" s="5">
        <f t="shared" si="521"/>
        <v>5.6599589881380118E-4</v>
      </c>
      <c r="AC352" s="5">
        <f t="shared" si="522"/>
        <v>4.029626314410389E-6</v>
      </c>
      <c r="AD352" s="5">
        <f t="shared" si="523"/>
        <v>1.5394641550342337E-2</v>
      </c>
      <c r="AE352" s="5">
        <f t="shared" si="524"/>
        <v>4.3340726789698166E-3</v>
      </c>
      <c r="AF352" s="5">
        <f t="shared" si="525"/>
        <v>6.1008844945061047E-4</v>
      </c>
      <c r="AG352" s="5">
        <f t="shared" si="526"/>
        <v>5.7252987928130728E-5</v>
      </c>
      <c r="AH352" s="5">
        <f t="shared" si="527"/>
        <v>6.563625277665099E-5</v>
      </c>
      <c r="AI352" s="5">
        <f t="shared" si="528"/>
        <v>7.2314741496675014E-5</v>
      </c>
      <c r="AJ352" s="5">
        <f t="shared" si="529"/>
        <v>3.9836383221980742E-5</v>
      </c>
      <c r="AK352" s="5">
        <f t="shared" si="530"/>
        <v>1.4629911738272387E-5</v>
      </c>
      <c r="AL352" s="5">
        <f t="shared" si="531"/>
        <v>4.999590486780229E-8</v>
      </c>
      <c r="AM352" s="5">
        <f t="shared" si="532"/>
        <v>3.3922092656179241E-3</v>
      </c>
      <c r="AN352" s="5">
        <f t="shared" si="533"/>
        <v>9.5501291481099636E-4</v>
      </c>
      <c r="AO352" s="5">
        <f t="shared" si="534"/>
        <v>1.3443298983644163E-4</v>
      </c>
      <c r="AP352" s="5">
        <f t="shared" si="535"/>
        <v>1.2615695889963569E-5</v>
      </c>
      <c r="AQ352" s="5">
        <f t="shared" si="536"/>
        <v>8.8792815838032655E-7</v>
      </c>
      <c r="AR352" s="5">
        <f t="shared" si="537"/>
        <v>3.6957312579053065E-6</v>
      </c>
      <c r="AS352" s="5">
        <f t="shared" si="538"/>
        <v>4.0717719133971591E-6</v>
      </c>
      <c r="AT352" s="5">
        <f t="shared" si="539"/>
        <v>2.2430373527926546E-6</v>
      </c>
      <c r="AU352" s="5">
        <f t="shared" si="540"/>
        <v>8.2375546781310005E-7</v>
      </c>
      <c r="AV352" s="5">
        <f t="shared" si="541"/>
        <v>2.2689314666577009E-7</v>
      </c>
      <c r="AW352" s="5">
        <f t="shared" si="542"/>
        <v>4.3076618106475774E-10</v>
      </c>
      <c r="AX352" s="5">
        <f t="shared" si="543"/>
        <v>6.2289442639908881E-4</v>
      </c>
      <c r="AY352" s="5">
        <f t="shared" si="544"/>
        <v>1.7536424648216848E-4</v>
      </c>
      <c r="AZ352" s="5">
        <f t="shared" si="545"/>
        <v>2.4685257758716496E-5</v>
      </c>
      <c r="BA352" s="5">
        <f t="shared" si="546"/>
        <v>2.3165571577945511E-6</v>
      </c>
      <c r="BB352" s="5">
        <f t="shared" si="547"/>
        <v>1.6304580808258681E-7</v>
      </c>
      <c r="BC352" s="5">
        <f t="shared" si="548"/>
        <v>9.1804980313501585E-9</v>
      </c>
      <c r="BD352" s="5">
        <f t="shared" si="549"/>
        <v>1.7341064011702537E-7</v>
      </c>
      <c r="BE352" s="5">
        <f t="shared" si="550"/>
        <v>1.9105517274893213E-7</v>
      </c>
      <c r="BF352" s="5">
        <f t="shared" si="551"/>
        <v>1.0524751828806772E-7</v>
      </c>
      <c r="BG352" s="5">
        <f t="shared" si="552"/>
        <v>3.8652151091292761E-8</v>
      </c>
      <c r="BH352" s="5">
        <f t="shared" si="553"/>
        <v>1.0646251866207919E-8</v>
      </c>
      <c r="BI352" s="5">
        <f t="shared" si="554"/>
        <v>2.3459015987189078E-9</v>
      </c>
      <c r="BJ352" s="8">
        <f t="shared" si="555"/>
        <v>0.57086273798245468</v>
      </c>
      <c r="BK352" s="8">
        <f t="shared" si="556"/>
        <v>0.33495124348180089</v>
      </c>
      <c r="BL352" s="8">
        <f t="shared" si="557"/>
        <v>9.3278532269456205E-2</v>
      </c>
      <c r="BM352" s="8">
        <f t="shared" si="558"/>
        <v>0.16232626801086331</v>
      </c>
      <c r="BN352" s="8">
        <f t="shared" si="559"/>
        <v>0.83752344271914436</v>
      </c>
    </row>
    <row r="353" spans="1:66" x14ac:dyDescent="0.25">
      <c r="A353" t="s">
        <v>40</v>
      </c>
      <c r="B353" t="s">
        <v>41</v>
      </c>
      <c r="C353" t="s">
        <v>235</v>
      </c>
      <c r="D353" t="s">
        <v>496</v>
      </c>
      <c r="E353">
        <f>VLOOKUP(A353,home!$A$2:$E$405,3,FALSE)</f>
        <v>1.47142857142857</v>
      </c>
      <c r="F353">
        <f>VLOOKUP(B353,home!$B$2:$E$405,3,FALSE)</f>
        <v>0.8</v>
      </c>
      <c r="G353">
        <f>VLOOKUP(C353,away!$B$2:$E$405,4,FALSE)</f>
        <v>1.04</v>
      </c>
      <c r="H353">
        <f>VLOOKUP(A353,away!$A$2:$E$405,3,FALSE)</f>
        <v>1.1771428571428599</v>
      </c>
      <c r="I353">
        <f>VLOOKUP(C353,away!$B$2:$E$405,3,FALSE)</f>
        <v>1.24</v>
      </c>
      <c r="J353">
        <f>VLOOKUP(B353,home!$B$2:$E$405,4,FALSE)</f>
        <v>1.45</v>
      </c>
      <c r="K353" s="3">
        <f t="shared" si="504"/>
        <v>1.2242285714285701</v>
      </c>
      <c r="L353" s="3">
        <f t="shared" si="505"/>
        <v>2.1165028571428621</v>
      </c>
      <c r="M353" s="5">
        <f t="shared" si="506"/>
        <v>3.541104759509496E-2</v>
      </c>
      <c r="N353" s="5">
        <f t="shared" si="507"/>
        <v>4.3351216210132215E-2</v>
      </c>
      <c r="O353" s="5">
        <f t="shared" si="508"/>
        <v>7.4947583409440355E-2</v>
      </c>
      <c r="P353" s="5">
        <f t="shared" si="509"/>
        <v>9.1752972969362773E-2</v>
      </c>
      <c r="Q353" s="5">
        <f t="shared" si="510"/>
        <v>2.6535898745310621E-2</v>
      </c>
      <c r="R353" s="5">
        <f t="shared" si="511"/>
        <v>7.9313387211016773E-2</v>
      </c>
      <c r="S353" s="5">
        <f t="shared" si="512"/>
        <v>5.9434898290630797E-2</v>
      </c>
      <c r="T353" s="5">
        <f t="shared" si="513"/>
        <v>5.6163305511303614E-2</v>
      </c>
      <c r="U353" s="5">
        <f t="shared" si="514"/>
        <v>9.7097714720504089E-2</v>
      </c>
      <c r="V353" s="5">
        <f t="shared" si="515"/>
        <v>1.7111196729879201E-2</v>
      </c>
      <c r="W353" s="5">
        <f t="shared" si="516"/>
        <v>1.0828668470848266E-2</v>
      </c>
      <c r="X353" s="5">
        <f t="shared" si="517"/>
        <v>2.291890775760318E-2</v>
      </c>
      <c r="Y353" s="5">
        <f t="shared" si="518"/>
        <v>2.4253966875780426E-2</v>
      </c>
      <c r="Z353" s="5">
        <f t="shared" si="519"/>
        <v>5.5955670213931698E-2</v>
      </c>
      <c r="AA353" s="5">
        <f t="shared" si="520"/>
        <v>6.8502530209329809E-2</v>
      </c>
      <c r="AB353" s="5">
        <f t="shared" si="521"/>
        <v>4.1931377348705154E-2</v>
      </c>
      <c r="AC353" s="5">
        <f t="shared" si="522"/>
        <v>2.7710334726999304E-3</v>
      </c>
      <c r="AD353" s="5">
        <f t="shared" si="523"/>
        <v>3.314191333135044E-3</v>
      </c>
      <c r="AE353" s="5">
        <f t="shared" si="524"/>
        <v>7.0144954256984313E-3</v>
      </c>
      <c r="AF353" s="5">
        <f t="shared" si="525"/>
        <v>7.4230998049531361E-3</v>
      </c>
      <c r="AG353" s="5">
        <f t="shared" si="526"/>
        <v>5.2370039820133106E-3</v>
      </c>
      <c r="AH353" s="5">
        <f t="shared" si="527"/>
        <v>2.9607583970282556E-2</v>
      </c>
      <c r="AI353" s="5">
        <f t="shared" si="528"/>
        <v>3.6246450227390446E-2</v>
      </c>
      <c r="AJ353" s="5">
        <f t="shared" si="529"/>
        <v>2.2186969990617495E-2</v>
      </c>
      <c r="AK353" s="5">
        <f t="shared" si="530"/>
        <v>9.0539741919807345E-3</v>
      </c>
      <c r="AL353" s="5">
        <f t="shared" si="531"/>
        <v>2.8719913878295298E-4</v>
      </c>
      <c r="AM353" s="5">
        <f t="shared" si="532"/>
        <v>8.1146554424097177E-4</v>
      </c>
      <c r="AN353" s="5">
        <f t="shared" si="533"/>
        <v>1.7174691428590043E-3</v>
      </c>
      <c r="AO353" s="5">
        <f t="shared" si="534"/>
        <v>1.8175141739578929E-3</v>
      </c>
      <c r="AP353" s="5">
        <f t="shared" si="535"/>
        <v>1.2822579806931764E-3</v>
      </c>
      <c r="AQ353" s="5">
        <f t="shared" si="536"/>
        <v>6.7847566993283631E-4</v>
      </c>
      <c r="AR353" s="5">
        <f t="shared" si="537"/>
        <v>1.2532907213240041E-2</v>
      </c>
      <c r="AS353" s="5">
        <f t="shared" si="538"/>
        <v>1.5343143093511681E-2</v>
      </c>
      <c r="AT353" s="5">
        <f t="shared" si="539"/>
        <v>9.3917570752969706E-3</v>
      </c>
      <c r="AU353" s="5">
        <f t="shared" si="540"/>
        <v>3.8325524491649907E-3</v>
      </c>
      <c r="AV353" s="5">
        <f t="shared" si="541"/>
        <v>1.1729800524415816E-3</v>
      </c>
      <c r="AW353" s="5">
        <f t="shared" si="542"/>
        <v>2.0671024539894225E-5</v>
      </c>
      <c r="AX353" s="5">
        <f t="shared" si="543"/>
        <v>1.6556988399827187E-4</v>
      </c>
      <c r="AY353" s="5">
        <f t="shared" si="544"/>
        <v>3.5042913253915459E-4</v>
      </c>
      <c r="AZ353" s="5">
        <f t="shared" si="545"/>
        <v>3.7084213012260781E-4</v>
      </c>
      <c r="BA353" s="5">
        <f t="shared" si="546"/>
        <v>2.6162947598448147E-4</v>
      </c>
      <c r="BB353" s="5">
        <f t="shared" si="547"/>
        <v>1.3843488335848624E-4</v>
      </c>
      <c r="BC353" s="5">
        <f t="shared" si="548"/>
        <v>5.8599565231294982E-5</v>
      </c>
      <c r="BD353" s="5">
        <f t="shared" si="549"/>
        <v>4.4209889875214898E-3</v>
      </c>
      <c r="BE353" s="5">
        <f t="shared" si="550"/>
        <v>5.4123010324948744E-3</v>
      </c>
      <c r="BF353" s="5">
        <f t="shared" si="551"/>
        <v>3.3129467805762883E-3</v>
      </c>
      <c r="BG353" s="5">
        <f t="shared" si="552"/>
        <v>1.3519347014679295E-3</v>
      </c>
      <c r="BH353" s="5">
        <f t="shared" si="553"/>
        <v>4.1376927206069865E-4</v>
      </c>
      <c r="BI353" s="5">
        <f t="shared" si="554"/>
        <v>1.0130963296718157E-4</v>
      </c>
      <c r="BJ353" s="8">
        <f t="shared" si="555"/>
        <v>0.21469344169969648</v>
      </c>
      <c r="BK353" s="8">
        <f t="shared" si="556"/>
        <v>0.20711877732898981</v>
      </c>
      <c r="BL353" s="8">
        <f t="shared" si="557"/>
        <v>0.51617416157001106</v>
      </c>
      <c r="BM353" s="8">
        <f t="shared" si="558"/>
        <v>0.64230018656427212</v>
      </c>
      <c r="BN353" s="8">
        <f t="shared" si="559"/>
        <v>0.35131210614035768</v>
      </c>
    </row>
    <row r="354" spans="1:66" x14ac:dyDescent="0.25">
      <c r="A354" t="s">
        <v>40</v>
      </c>
      <c r="B354" t="s">
        <v>232</v>
      </c>
      <c r="C354" t="s">
        <v>237</v>
      </c>
      <c r="D354" t="s">
        <v>496</v>
      </c>
      <c r="E354">
        <f>VLOOKUP(A354,home!$A$2:$E$405,3,FALSE)</f>
        <v>1.47142857142857</v>
      </c>
      <c r="F354">
        <f>VLOOKUP(B354,home!$B$2:$E$405,3,FALSE)</f>
        <v>0.84</v>
      </c>
      <c r="G354">
        <f>VLOOKUP(C354,away!$B$2:$E$405,4,FALSE)</f>
        <v>0.92</v>
      </c>
      <c r="H354">
        <f>VLOOKUP(A354,away!$A$2:$E$405,3,FALSE)</f>
        <v>1.1771428571428599</v>
      </c>
      <c r="I354">
        <f>VLOOKUP(C354,away!$B$2:$E$405,3,FALSE)</f>
        <v>0.52</v>
      </c>
      <c r="J354">
        <f>VLOOKUP(B354,home!$B$2:$E$405,4,FALSE)</f>
        <v>0.85</v>
      </c>
      <c r="K354" s="3">
        <f t="shared" si="504"/>
        <v>1.1371199999999988</v>
      </c>
      <c r="L354" s="3">
        <f t="shared" si="505"/>
        <v>0.52029714285714412</v>
      </c>
      <c r="M354" s="5">
        <f t="shared" si="506"/>
        <v>0.19063071669372539</v>
      </c>
      <c r="N354" s="5">
        <f t="shared" si="507"/>
        <v>0.21677000056676879</v>
      </c>
      <c r="O354" s="5">
        <f t="shared" si="508"/>
        <v>9.9184617236554987E-2</v>
      </c>
      <c r="P354" s="5">
        <f t="shared" si="509"/>
        <v>0.11278481195203129</v>
      </c>
      <c r="Q354" s="5">
        <f t="shared" si="510"/>
        <v>0.12324675152224192</v>
      </c>
      <c r="R354" s="5">
        <f t="shared" si="511"/>
        <v>2.5802736481779501E-2</v>
      </c>
      <c r="S354" s="5">
        <f t="shared" si="512"/>
        <v>1.6682009630552046E-2</v>
      </c>
      <c r="T354" s="5">
        <f t="shared" si="513"/>
        <v>6.4124932683446836E-2</v>
      </c>
      <c r="U354" s="5">
        <f t="shared" si="514"/>
        <v>2.9340807708161078E-2</v>
      </c>
      <c r="V354" s="5">
        <f t="shared" si="515"/>
        <v>1.0966387741096087E-3</v>
      </c>
      <c r="W354" s="5">
        <f t="shared" si="516"/>
        <v>4.6715448696990541E-2</v>
      </c>
      <c r="X354" s="5">
        <f t="shared" si="517"/>
        <v>2.4305914484333672E-2</v>
      </c>
      <c r="Y354" s="5">
        <f t="shared" si="518"/>
        <v>6.3231489303644424E-3</v>
      </c>
      <c r="Z354" s="5">
        <f t="shared" si="519"/>
        <v>4.4750300231218921E-3</v>
      </c>
      <c r="AA354" s="5">
        <f t="shared" si="520"/>
        <v>5.0886461398923603E-3</v>
      </c>
      <c r="AB354" s="5">
        <f t="shared" si="521"/>
        <v>2.893200649297197E-3</v>
      </c>
      <c r="AC354" s="5">
        <f t="shared" si="522"/>
        <v>4.0550979946470991E-5</v>
      </c>
      <c r="AD354" s="5">
        <f t="shared" si="523"/>
        <v>1.3280267755580463E-2</v>
      </c>
      <c r="AE354" s="5">
        <f t="shared" si="524"/>
        <v>6.909685369606372E-3</v>
      </c>
      <c r="AF354" s="5">
        <f t="shared" si="525"/>
        <v>1.7975447779240027E-3</v>
      </c>
      <c r="AG354" s="5">
        <f t="shared" si="526"/>
        <v>3.117524707038794E-4</v>
      </c>
      <c r="AH354" s="5">
        <f t="shared" si="527"/>
        <v>5.8208633380756492E-4</v>
      </c>
      <c r="AI354" s="5">
        <f t="shared" si="528"/>
        <v>6.6190201189925753E-4</v>
      </c>
      <c r="AJ354" s="5">
        <f t="shared" si="529"/>
        <v>3.7633100788544142E-4</v>
      </c>
      <c r="AK354" s="5">
        <f t="shared" si="530"/>
        <v>1.426445052288976E-4</v>
      </c>
      <c r="AL354" s="5">
        <f t="shared" si="531"/>
        <v>9.5966373668548667E-7</v>
      </c>
      <c r="AM354" s="5">
        <f t="shared" si="532"/>
        <v>3.0202516140451267E-3</v>
      </c>
      <c r="AN354" s="5">
        <f t="shared" si="533"/>
        <v>1.5714282854973572E-3</v>
      </c>
      <c r="AO354" s="5">
        <f t="shared" si="534"/>
        <v>4.0880482357458773E-4</v>
      </c>
      <c r="AP354" s="5">
        <f t="shared" si="535"/>
        <v>7.0899993897358959E-5</v>
      </c>
      <c r="AQ354" s="5">
        <f t="shared" si="536"/>
        <v>9.2222660633462044E-6</v>
      </c>
      <c r="AR354" s="5">
        <f t="shared" si="537"/>
        <v>6.0571571275253191E-5</v>
      </c>
      <c r="AS354" s="5">
        <f t="shared" si="538"/>
        <v>6.8877145128515838E-5</v>
      </c>
      <c r="AT354" s="5">
        <f t="shared" si="539"/>
        <v>3.9160789634268919E-5</v>
      </c>
      <c r="AU354" s="5">
        <f t="shared" si="540"/>
        <v>1.484350570297328E-5</v>
      </c>
      <c r="AV354" s="5">
        <f t="shared" si="541"/>
        <v>4.2197118012412421E-6</v>
      </c>
      <c r="AW354" s="5">
        <f t="shared" si="542"/>
        <v>1.577154801884308E-8</v>
      </c>
      <c r="AX354" s="5">
        <f t="shared" si="543"/>
        <v>5.7239808589383155E-4</v>
      </c>
      <c r="AY354" s="5">
        <f t="shared" si="544"/>
        <v>2.9781708866745871E-4</v>
      </c>
      <c r="AZ354" s="5">
        <f t="shared" si="545"/>
        <v>7.7476690163855755E-5</v>
      </c>
      <c r="BA354" s="5">
        <f t="shared" si="546"/>
        <v>1.343696684342745E-5</v>
      </c>
      <c r="BB354" s="5">
        <f t="shared" si="547"/>
        <v>1.74780386432537E-6</v>
      </c>
      <c r="BC354" s="5">
        <f t="shared" si="548"/>
        <v>1.8187547137663317E-7</v>
      </c>
      <c r="BD354" s="5">
        <f t="shared" si="549"/>
        <v>5.2525359121470135E-6</v>
      </c>
      <c r="BE354" s="5">
        <f t="shared" si="550"/>
        <v>5.9727636364206057E-6</v>
      </c>
      <c r="BF354" s="5">
        <f t="shared" si="551"/>
        <v>3.3958744931232959E-6</v>
      </c>
      <c r="BG354" s="5">
        <f t="shared" si="552"/>
        <v>1.2871722678734532E-6</v>
      </c>
      <c r="BH354" s="5">
        <f t="shared" si="553"/>
        <v>3.6591733231106501E-7</v>
      </c>
      <c r="BI354" s="5">
        <f t="shared" si="554"/>
        <v>8.3218383383511529E-8</v>
      </c>
      <c r="BJ354" s="8">
        <f t="shared" si="555"/>
        <v>0.5098291127519432</v>
      </c>
      <c r="BK354" s="8">
        <f t="shared" si="556"/>
        <v>0.32153350478276893</v>
      </c>
      <c r="BL354" s="8">
        <f t="shared" si="557"/>
        <v>0.16427700228007378</v>
      </c>
      <c r="BM354" s="8">
        <f t="shared" si="558"/>
        <v>0.23139721406768629</v>
      </c>
      <c r="BN354" s="8">
        <f t="shared" si="559"/>
        <v>0.76841963445310202</v>
      </c>
    </row>
    <row r="355" spans="1:66" x14ac:dyDescent="0.25">
      <c r="A355" t="s">
        <v>40</v>
      </c>
      <c r="B355" t="s">
        <v>238</v>
      </c>
      <c r="C355" t="s">
        <v>319</v>
      </c>
      <c r="D355" t="s">
        <v>496</v>
      </c>
      <c r="E355">
        <f>VLOOKUP(A355,home!$A$2:$E$405,3,FALSE)</f>
        <v>1.47142857142857</v>
      </c>
      <c r="F355">
        <f>VLOOKUP(B355,home!$B$2:$E$405,3,FALSE)</f>
        <v>0.88</v>
      </c>
      <c r="G355">
        <f>VLOOKUP(C355,away!$B$2:$E$405,4,FALSE)</f>
        <v>1.32</v>
      </c>
      <c r="H355">
        <f>VLOOKUP(A355,away!$A$2:$E$405,3,FALSE)</f>
        <v>1.1771428571428599</v>
      </c>
      <c r="I355">
        <f>VLOOKUP(C355,away!$B$2:$E$405,3,FALSE)</f>
        <v>0.76</v>
      </c>
      <c r="J355">
        <f>VLOOKUP(B355,home!$B$2:$E$405,4,FALSE)</f>
        <v>1.2</v>
      </c>
      <c r="K355" s="3">
        <f t="shared" si="504"/>
        <v>1.709211428571427</v>
      </c>
      <c r="L355" s="3">
        <f t="shared" si="505"/>
        <v>1.0735542857142881</v>
      </c>
      <c r="M355" s="5">
        <f t="shared" si="506"/>
        <v>6.1867163644365196E-2</v>
      </c>
      <c r="N355" s="5">
        <f t="shared" si="507"/>
        <v>0.10574406315424767</v>
      </c>
      <c r="O355" s="5">
        <f t="shared" si="508"/>
        <v>6.6417758675395455E-2</v>
      </c>
      <c r="P355" s="5">
        <f t="shared" si="509"/>
        <v>0.11352199218808494</v>
      </c>
      <c r="Q355" s="5">
        <f t="shared" si="510"/>
        <v>9.0369480623409465E-2</v>
      </c>
      <c r="R355" s="5">
        <f t="shared" si="511"/>
        <v>3.5651534736754066E-2</v>
      </c>
      <c r="S355" s="5">
        <f t="shared" si="512"/>
        <v>5.2076262880064082E-2</v>
      </c>
      <c r="T355" s="5">
        <f t="shared" si="513"/>
        <v>9.7016543221035548E-2</v>
      </c>
      <c r="U355" s="5">
        <f t="shared" si="514"/>
        <v>6.0936010618171256E-2</v>
      </c>
      <c r="V355" s="5">
        <f t="shared" si="515"/>
        <v>1.061737359639771E-2</v>
      </c>
      <c r="W355" s="5">
        <f t="shared" si="516"/>
        <v>5.1486849691865191E-2</v>
      </c>
      <c r="X355" s="5">
        <f t="shared" si="517"/>
        <v>5.5273928144629253E-2</v>
      </c>
      <c r="Y355" s="5">
        <f t="shared" si="518"/>
        <v>2.9669781223965172E-2</v>
      </c>
      <c r="Z355" s="5">
        <f t="shared" si="519"/>
        <v>1.2757952636311382E-2</v>
      </c>
      <c r="AA355" s="5">
        <f t="shared" si="520"/>
        <v>2.1806038451156376E-2</v>
      </c>
      <c r="AB355" s="5">
        <f t="shared" si="521"/>
        <v>1.8635565066292235E-2</v>
      </c>
      <c r="AC355" s="5">
        <f t="shared" si="522"/>
        <v>1.2176344156861333E-3</v>
      </c>
      <c r="AD355" s="5">
        <f t="shared" si="523"/>
        <v>2.2000477978618812E-2</v>
      </c>
      <c r="AE355" s="5">
        <f t="shared" si="524"/>
        <v>2.3618707421709045E-2</v>
      </c>
      <c r="AF355" s="5">
        <f t="shared" si="525"/>
        <v>1.2677982287803804E-2</v>
      </c>
      <c r="AG355" s="5">
        <f t="shared" si="526"/>
        <v>4.5368340730938704E-3</v>
      </c>
      <c r="AH355" s="5">
        <f t="shared" si="527"/>
        <v>3.4240886824129955E-3</v>
      </c>
      <c r="AI355" s="5">
        <f t="shared" si="528"/>
        <v>5.8524915084223706E-3</v>
      </c>
      <c r="AJ355" s="5">
        <f t="shared" si="529"/>
        <v>5.0015726859063744E-3</v>
      </c>
      <c r="AK355" s="5">
        <f t="shared" si="530"/>
        <v>2.8495817318606211E-3</v>
      </c>
      <c r="AL355" s="5">
        <f t="shared" si="531"/>
        <v>8.9371017827842035E-5</v>
      </c>
      <c r="AM355" s="5">
        <f t="shared" si="532"/>
        <v>7.5206936790178508E-3</v>
      </c>
      <c r="AN355" s="5">
        <f t="shared" si="533"/>
        <v>8.0738729306539716E-3</v>
      </c>
      <c r="AO355" s="5">
        <f t="shared" si="534"/>
        <v>4.333870443508075E-3</v>
      </c>
      <c r="AP355" s="5">
        <f t="shared" si="535"/>
        <v>1.5508817294528588E-3</v>
      </c>
      <c r="AQ355" s="5">
        <f t="shared" si="536"/>
        <v>4.1623893182252586E-4</v>
      </c>
      <c r="AR355" s="5">
        <f t="shared" si="537"/>
        <v>7.351890159340525E-4</v>
      </c>
      <c r="AS355" s="5">
        <f t="shared" si="538"/>
        <v>1.2565934681946635E-3</v>
      </c>
      <c r="AT355" s="5">
        <f t="shared" si="539"/>
        <v>1.0738919584532625E-3</v>
      </c>
      <c r="AU355" s="5">
        <f t="shared" si="540"/>
        <v>6.1183613614642285E-4</v>
      </c>
      <c r="AV355" s="5">
        <f t="shared" si="541"/>
        <v>2.6143932907861237E-4</v>
      </c>
      <c r="AW355" s="5">
        <f t="shared" si="542"/>
        <v>4.5552687178891882E-6</v>
      </c>
      <c r="AX355" s="5">
        <f t="shared" si="543"/>
        <v>2.1424092644937022E-3</v>
      </c>
      <c r="AY355" s="5">
        <f t="shared" si="544"/>
        <v>2.2999926476512103E-3</v>
      </c>
      <c r="AZ355" s="5">
        <f t="shared" si="545"/>
        <v>1.2345834819986546E-3</v>
      </c>
      <c r="BA355" s="5">
        <f t="shared" si="546"/>
        <v>4.4179746272390814E-4</v>
      </c>
      <c r="BB355" s="5">
        <f t="shared" si="547"/>
        <v>1.1857338988123749E-4</v>
      </c>
      <c r="BC355" s="5">
        <f t="shared" si="548"/>
        <v>2.5458994175734751E-5</v>
      </c>
      <c r="BD355" s="5">
        <f t="shared" si="549"/>
        <v>1.3154421981101196E-4</v>
      </c>
      <c r="BE355" s="5">
        <f t="shared" si="550"/>
        <v>2.2483688386349356E-4</v>
      </c>
      <c r="BF355" s="5">
        <f t="shared" si="551"/>
        <v>1.9214688573193498E-4</v>
      </c>
      <c r="BG355" s="5">
        <f t="shared" si="552"/>
        <v>1.0947321768581044E-4</v>
      </c>
      <c r="BH355" s="5">
        <f t="shared" si="553"/>
        <v>4.6778218697768721E-5</v>
      </c>
      <c r="BI355" s="5">
        <f t="shared" si="554"/>
        <v>1.5990773201287973E-5</v>
      </c>
      <c r="BJ355" s="8">
        <f t="shared" si="555"/>
        <v>0.52055302077575749</v>
      </c>
      <c r="BK355" s="8">
        <f t="shared" si="556"/>
        <v>0.24168979039007712</v>
      </c>
      <c r="BL355" s="8">
        <f t="shared" si="557"/>
        <v>0.22523436226317003</v>
      </c>
      <c r="BM355" s="8">
        <f t="shared" si="558"/>
        <v>0.52436769566412611</v>
      </c>
      <c r="BN355" s="8">
        <f t="shared" si="559"/>
        <v>0.47357199302225683</v>
      </c>
    </row>
    <row r="356" spans="1:66" x14ac:dyDescent="0.25">
      <c r="A356" t="s">
        <v>40</v>
      </c>
      <c r="B356" t="s">
        <v>320</v>
      </c>
      <c r="C356" t="s">
        <v>333</v>
      </c>
      <c r="D356" t="s">
        <v>496</v>
      </c>
      <c r="E356">
        <f>VLOOKUP(A356,home!$A$2:$E$405,3,FALSE)</f>
        <v>1.47142857142857</v>
      </c>
      <c r="F356">
        <f>VLOOKUP(B356,home!$B$2:$E$405,3,FALSE)</f>
        <v>1.52</v>
      </c>
      <c r="G356">
        <f>VLOOKUP(C356,away!$B$2:$E$405,4,FALSE)</f>
        <v>1.32</v>
      </c>
      <c r="H356">
        <f>VLOOKUP(A356,away!$A$2:$E$405,3,FALSE)</f>
        <v>1.1771428571428599</v>
      </c>
      <c r="I356">
        <f>VLOOKUP(C356,away!$B$2:$E$405,3,FALSE)</f>
        <v>0.68</v>
      </c>
      <c r="J356">
        <f>VLOOKUP(B356,home!$B$2:$E$405,4,FALSE)</f>
        <v>0.55000000000000004</v>
      </c>
      <c r="K356" s="3">
        <f t="shared" si="504"/>
        <v>2.952274285714283</v>
      </c>
      <c r="L356" s="3">
        <f t="shared" si="505"/>
        <v>0.44025142857142974</v>
      </c>
      <c r="M356" s="5">
        <f t="shared" si="506"/>
        <v>3.3623645840058287E-2</v>
      </c>
      <c r="N356" s="5">
        <f t="shared" si="507"/>
        <v>9.9266225005568115E-2</v>
      </c>
      <c r="O356" s="5">
        <f t="shared" si="508"/>
        <v>1.4802858114865472E-2</v>
      </c>
      <c r="P356" s="5">
        <f t="shared" si="509"/>
        <v>4.3702097367594339E-2</v>
      </c>
      <c r="Q356" s="5">
        <f t="shared" si="510"/>
        <v>0.14653056176193346</v>
      </c>
      <c r="R356" s="5">
        <f t="shared" si="511"/>
        <v>3.2584897160048525E-3</v>
      </c>
      <c r="S356" s="5">
        <f t="shared" si="512"/>
        <v>1.4200373476835502E-2</v>
      </c>
      <c r="T356" s="5">
        <f t="shared" si="513"/>
        <v>6.4510289145065319E-2</v>
      </c>
      <c r="U356" s="5">
        <f t="shared" si="514"/>
        <v>9.6199553988255641E-3</v>
      </c>
      <c r="V356" s="5">
        <f t="shared" si="515"/>
        <v>2.0507595137491011E-3</v>
      </c>
      <c r="W356" s="5">
        <f t="shared" si="516"/>
        <v>0.14419946985367491</v>
      </c>
      <c r="X356" s="5">
        <f t="shared" si="517"/>
        <v>6.3484022602323192E-2</v>
      </c>
      <c r="Y356" s="5">
        <f t="shared" si="518"/>
        <v>1.3974465821066859E-2</v>
      </c>
      <c r="Z356" s="5">
        <f t="shared" si="519"/>
        <v>4.7818491748548297E-4</v>
      </c>
      <c r="AA356" s="5">
        <f t="shared" si="520"/>
        <v>1.4117330357087978E-3</v>
      </c>
      <c r="AB356" s="5">
        <f t="shared" si="521"/>
        <v>2.083911569808224E-3</v>
      </c>
      <c r="AC356" s="5">
        <f t="shared" si="522"/>
        <v>1.6659126655557723E-4</v>
      </c>
      <c r="AD356" s="5">
        <f t="shared" si="523"/>
        <v>0.10642909671565909</v>
      </c>
      <c r="AE356" s="5">
        <f t="shared" si="524"/>
        <v>4.6855561870635769E-2</v>
      </c>
      <c r="AF356" s="5">
        <f t="shared" si="525"/>
        <v>1.0314114025032205E-2</v>
      </c>
      <c r="AG356" s="5">
        <f t="shared" si="526"/>
        <v>1.5136011446563495E-3</v>
      </c>
      <c r="AH356" s="5">
        <f t="shared" si="527"/>
        <v>5.263039826107376E-5</v>
      </c>
      <c r="AI356" s="5">
        <f t="shared" si="528"/>
        <v>1.553793714330698E-4</v>
      </c>
      <c r="AJ356" s="5">
        <f t="shared" si="529"/>
        <v>2.2936126140615025E-4</v>
      </c>
      <c r="AK356" s="5">
        <f t="shared" si="530"/>
        <v>2.2571245139612302E-4</v>
      </c>
      <c r="AL356" s="5">
        <f t="shared" si="531"/>
        <v>8.6610331148908841E-6</v>
      </c>
      <c r="AM356" s="5">
        <f t="shared" si="532"/>
        <v>6.284157709708775E-2</v>
      </c>
      <c r="AN356" s="5">
        <f t="shared" si="533"/>
        <v>2.7666094090674519E-2</v>
      </c>
      <c r="AO356" s="5">
        <f t="shared" si="534"/>
        <v>6.0900187232055232E-3</v>
      </c>
      <c r="AP356" s="5">
        <f t="shared" si="535"/>
        <v>8.937131476393289E-4</v>
      </c>
      <c r="AQ356" s="5">
        <f t="shared" si="536"/>
        <v>9.836462249532087E-5</v>
      </c>
      <c r="AR356" s="5">
        <f t="shared" si="537"/>
        <v>4.6341216041442042E-6</v>
      </c>
      <c r="AS356" s="5">
        <f t="shared" si="538"/>
        <v>1.3681198048787958E-5</v>
      </c>
      <c r="AT356" s="5">
        <f t="shared" si="539"/>
        <v>2.0195324598600561E-5</v>
      </c>
      <c r="AU356" s="5">
        <f t="shared" si="540"/>
        <v>1.9874045834700516E-5</v>
      </c>
      <c r="AV356" s="5">
        <f t="shared" si="541"/>
        <v>1.4668408617723346E-5</v>
      </c>
      <c r="AW356" s="5">
        <f t="shared" si="542"/>
        <v>3.1269769221620159E-7</v>
      </c>
      <c r="AX356" s="5">
        <f t="shared" si="543"/>
        <v>3.0920928689577284E-2</v>
      </c>
      <c r="AY356" s="5">
        <f t="shared" si="544"/>
        <v>1.3612983028341706E-2</v>
      </c>
      <c r="AZ356" s="5">
        <f t="shared" si="545"/>
        <v>2.996567612673032E-3</v>
      </c>
      <c r="BA356" s="5">
        <f t="shared" si="546"/>
        <v>4.3974772409672707E-4</v>
      </c>
      <c r="BB356" s="5">
        <f t="shared" si="547"/>
        <v>4.8399890936154742E-5</v>
      </c>
      <c r="BC356" s="5">
        <f t="shared" si="548"/>
        <v>4.2616242254687041E-6</v>
      </c>
      <c r="BD356" s="5">
        <f t="shared" si="549"/>
        <v>3.4002977606636852E-7</v>
      </c>
      <c r="BE356" s="5">
        <f t="shared" si="550"/>
        <v>1.0038611642579257E-6</v>
      </c>
      <c r="BF356" s="5">
        <f t="shared" si="551"/>
        <v>1.4818367508329386E-6</v>
      </c>
      <c r="BG356" s="5">
        <f t="shared" si="552"/>
        <v>1.4582628450368289E-6</v>
      </c>
      <c r="BH356" s="5">
        <f t="shared" si="553"/>
        <v>1.0762979748036956E-6</v>
      </c>
      <c r="BI356" s="5">
        <f t="shared" si="554"/>
        <v>6.3550536695586183E-7</v>
      </c>
      <c r="BJ356" s="8">
        <f t="shared" si="555"/>
        <v>0.84269006419656822</v>
      </c>
      <c r="BK356" s="8">
        <f t="shared" si="556"/>
        <v>0.10736511152624939</v>
      </c>
      <c r="BL356" s="8">
        <f t="shared" si="557"/>
        <v>3.1919080210291238E-2</v>
      </c>
      <c r="BM356" s="8">
        <f t="shared" si="558"/>
        <v>0.62765589271392053</v>
      </c>
      <c r="BN356" s="8">
        <f t="shared" si="559"/>
        <v>0.34118387780602455</v>
      </c>
    </row>
    <row r="357" spans="1:66" x14ac:dyDescent="0.25">
      <c r="A357" t="s">
        <v>10</v>
      </c>
      <c r="B357" t="s">
        <v>49</v>
      </c>
      <c r="C357" t="s">
        <v>11</v>
      </c>
      <c r="D357" t="s">
        <v>497</v>
      </c>
      <c r="E357">
        <f>VLOOKUP(A357,home!$A$2:$E$405,3,FALSE)</f>
        <v>1.5424836601307199</v>
      </c>
      <c r="F357">
        <f>VLOOKUP(B357,home!$B$2:$E$405,3,FALSE)</f>
        <v>0.69</v>
      </c>
      <c r="G357">
        <f>VLOOKUP(C357,away!$B$2:$E$405,4,FALSE)</f>
        <v>0.95</v>
      </c>
      <c r="H357">
        <f>VLOOKUP(A357,away!$A$2:$E$405,3,FALSE)</f>
        <v>1.44444444444444</v>
      </c>
      <c r="I357">
        <f>VLOOKUP(C357,away!$B$2:$E$405,3,FALSE)</f>
        <v>0.76</v>
      </c>
      <c r="J357">
        <f>VLOOKUP(B357,home!$B$2:$E$405,4,FALSE)</f>
        <v>0.65</v>
      </c>
      <c r="K357" s="3">
        <f t="shared" si="504"/>
        <v>1.0110980392156868</v>
      </c>
      <c r="L357" s="3">
        <f t="shared" si="505"/>
        <v>0.71355555555555339</v>
      </c>
      <c r="M357" s="5">
        <f t="shared" si="506"/>
        <v>0.1782347825409698</v>
      </c>
      <c r="N357" s="5">
        <f t="shared" si="507"/>
        <v>0.18021283914720887</v>
      </c>
      <c r="O357" s="5">
        <f t="shared" si="508"/>
        <v>0.12718041927534496</v>
      </c>
      <c r="P357" s="5">
        <f t="shared" si="509"/>
        <v>0.12859187255593021</v>
      </c>
      <c r="Q357" s="5">
        <f t="shared" si="510"/>
        <v>9.1106424151617404E-2</v>
      </c>
      <c r="R357" s="5">
        <f t="shared" si="511"/>
        <v>4.5375147365903486E-2</v>
      </c>
      <c r="S357" s="5">
        <f t="shared" si="512"/>
        <v>2.3193943196300065E-2</v>
      </c>
      <c r="T357" s="5">
        <f t="shared" si="513"/>
        <v>6.5009495100187248E-2</v>
      </c>
      <c r="U357" s="5">
        <f t="shared" si="514"/>
        <v>4.5878722530787841E-2</v>
      </c>
      <c r="V357" s="5">
        <f t="shared" si="515"/>
        <v>1.8593157139563136E-3</v>
      </c>
      <c r="W357" s="5">
        <f t="shared" si="516"/>
        <v>3.0705842273217692E-2</v>
      </c>
      <c r="X357" s="5">
        <f t="shared" si="517"/>
        <v>2.1910324342067047E-2</v>
      </c>
      <c r="Y357" s="5">
        <f t="shared" si="518"/>
        <v>7.8171168291530074E-3</v>
      </c>
      <c r="Z357" s="5">
        <f t="shared" si="519"/>
        <v>1.0792562829030789E-2</v>
      </c>
      <c r="AA357" s="5">
        <f t="shared" si="520"/>
        <v>1.0912339114545136E-2</v>
      </c>
      <c r="AB357" s="5">
        <f t="shared" si="521"/>
        <v>5.5167223409866139E-3</v>
      </c>
      <c r="AC357" s="5">
        <f t="shared" si="522"/>
        <v>8.3840568996174203E-5</v>
      </c>
      <c r="AD357" s="5">
        <f t="shared" si="523"/>
        <v>7.761654228729137E-3</v>
      </c>
      <c r="AE357" s="5">
        <f t="shared" si="524"/>
        <v>5.5383714952109298E-3</v>
      </c>
      <c r="AF357" s="5">
        <f t="shared" si="525"/>
        <v>1.9759678745691375E-3</v>
      </c>
      <c r="AG357" s="5">
        <f t="shared" si="526"/>
        <v>4.6998761816603572E-4</v>
      </c>
      <c r="AH357" s="5">
        <f t="shared" si="527"/>
        <v>1.9252732913343194E-3</v>
      </c>
      <c r="AI357" s="5">
        <f t="shared" si="528"/>
        <v>1.9466400498224618E-3</v>
      </c>
      <c r="AJ357" s="5">
        <f t="shared" si="529"/>
        <v>9.8412196871710883E-4</v>
      </c>
      <c r="AK357" s="5">
        <f t="shared" si="530"/>
        <v>3.3168126430631681E-4</v>
      </c>
      <c r="AL357" s="5">
        <f t="shared" si="531"/>
        <v>2.4195537166589797E-6</v>
      </c>
      <c r="AM357" s="5">
        <f t="shared" si="532"/>
        <v>1.5695586743476354E-3</v>
      </c>
      <c r="AN357" s="5">
        <f t="shared" si="533"/>
        <v>1.1199673118511648E-3</v>
      </c>
      <c r="AO357" s="5">
        <f t="shared" si="534"/>
        <v>3.9957944870600882E-4</v>
      </c>
      <c r="AP357" s="5">
        <f t="shared" si="535"/>
        <v>9.5040711836665958E-5</v>
      </c>
      <c r="AQ357" s="5">
        <f t="shared" si="536"/>
        <v>1.6954206983751855E-5</v>
      </c>
      <c r="AR357" s="5">
        <f t="shared" si="537"/>
        <v>2.7475789059886585E-4</v>
      </c>
      <c r="AS357" s="5">
        <f t="shared" si="538"/>
        <v>2.7780716444355142E-4</v>
      </c>
      <c r="AT357" s="5">
        <f t="shared" si="539"/>
        <v>1.4044513962447233E-4</v>
      </c>
      <c r="AU357" s="5">
        <f t="shared" si="540"/>
        <v>4.7334601763892457E-5</v>
      </c>
      <c r="AV357" s="5">
        <f t="shared" si="541"/>
        <v>1.1964980757631759E-5</v>
      </c>
      <c r="AW357" s="5">
        <f t="shared" si="542"/>
        <v>4.8490183493929133E-8</v>
      </c>
      <c r="AX357" s="5">
        <f t="shared" si="543"/>
        <v>2.6449628301114427E-4</v>
      </c>
      <c r="AY357" s="5">
        <f t="shared" si="544"/>
        <v>1.8873279216639592E-4</v>
      </c>
      <c r="AZ357" s="5">
        <f t="shared" si="545"/>
        <v>6.7335666182921712E-5</v>
      </c>
      <c r="BA357" s="5">
        <f t="shared" si="546"/>
        <v>1.6015912897285999E-5</v>
      </c>
      <c r="BB357" s="5">
        <f t="shared" si="547"/>
        <v>2.8570609062880649E-6</v>
      </c>
      <c r="BC357" s="5">
        <f t="shared" si="548"/>
        <v>4.0773433644848665E-7</v>
      </c>
      <c r="BD357" s="5">
        <f t="shared" si="549"/>
        <v>3.2675836544924276E-5</v>
      </c>
      <c r="BE357" s="5">
        <f t="shared" si="550"/>
        <v>3.3038474260305213E-5</v>
      </c>
      <c r="BF357" s="5">
        <f t="shared" si="551"/>
        <v>1.6702568271636267E-5</v>
      </c>
      <c r="BG357" s="5">
        <f t="shared" si="552"/>
        <v>5.6293113431058594E-6</v>
      </c>
      <c r="BH357" s="5">
        <f t="shared" si="553"/>
        <v>1.4229464152872393E-6</v>
      </c>
      <c r="BI357" s="5">
        <f t="shared" si="554"/>
        <v>2.8774766608118368E-7</v>
      </c>
      <c r="BJ357" s="8">
        <f t="shared" si="555"/>
        <v>0.41624896886335233</v>
      </c>
      <c r="BK357" s="8">
        <f t="shared" si="556"/>
        <v>0.33215490692203564</v>
      </c>
      <c r="BL357" s="8">
        <f t="shared" si="557"/>
        <v>0.240893133863438</v>
      </c>
      <c r="BM357" s="8">
        <f t="shared" si="558"/>
        <v>0.24919940313889896</v>
      </c>
      <c r="BN357" s="8">
        <f t="shared" si="559"/>
        <v>0.75070148503697476</v>
      </c>
    </row>
    <row r="358" spans="1:66" x14ac:dyDescent="0.25">
      <c r="A358" t="s">
        <v>10</v>
      </c>
      <c r="B358" t="s">
        <v>241</v>
      </c>
      <c r="C358" t="s">
        <v>46</v>
      </c>
      <c r="D358" t="s">
        <v>497</v>
      </c>
      <c r="E358">
        <f>VLOOKUP(A358,home!$A$2:$E$405,3,FALSE)</f>
        <v>1.5424836601307199</v>
      </c>
      <c r="F358">
        <f>VLOOKUP(B358,home!$B$2:$E$405,3,FALSE)</f>
        <v>1.1399999999999999</v>
      </c>
      <c r="G358">
        <f>VLOOKUP(C358,away!$B$2:$E$405,4,FALSE)</f>
        <v>1.07</v>
      </c>
      <c r="H358">
        <f>VLOOKUP(A358,away!$A$2:$E$405,3,FALSE)</f>
        <v>1.44444444444444</v>
      </c>
      <c r="I358">
        <f>VLOOKUP(C358,away!$B$2:$E$405,3,FALSE)</f>
        <v>1.1100000000000001</v>
      </c>
      <c r="J358">
        <f>VLOOKUP(B358,home!$B$2:$E$405,4,FALSE)</f>
        <v>1.02</v>
      </c>
      <c r="K358" s="3">
        <f t="shared" si="504"/>
        <v>1.8815215686274522</v>
      </c>
      <c r="L358" s="3">
        <f t="shared" si="505"/>
        <v>1.6353999999999953</v>
      </c>
      <c r="M358" s="5">
        <f t="shared" si="506"/>
        <v>2.9690695394824725E-2</v>
      </c>
      <c r="N358" s="5">
        <f t="shared" si="507"/>
        <v>5.5863683772910483E-2</v>
      </c>
      <c r="O358" s="5">
        <f t="shared" si="508"/>
        <v>4.8556163248696216E-2</v>
      </c>
      <c r="P358" s="5">
        <f t="shared" si="509"/>
        <v>9.135946844221754E-2</v>
      </c>
      <c r="Q358" s="5">
        <f t="shared" si="510"/>
        <v>5.2554362960857255E-2</v>
      </c>
      <c r="R358" s="5">
        <f t="shared" si="511"/>
        <v>3.9704374688458791E-2</v>
      </c>
      <c r="S358" s="5">
        <f t="shared" si="512"/>
        <v>7.0279193220743871E-2</v>
      </c>
      <c r="T358" s="5">
        <f t="shared" si="513"/>
        <v>8.594740518618571E-2</v>
      </c>
      <c r="U358" s="5">
        <f t="shared" si="514"/>
        <v>7.4704637345201094E-2</v>
      </c>
      <c r="V358" s="5">
        <f t="shared" si="515"/>
        <v>2.4027990549502526E-2</v>
      </c>
      <c r="W358" s="5">
        <f t="shared" si="516"/>
        <v>3.2960722478776211E-2</v>
      </c>
      <c r="X358" s="5">
        <f t="shared" si="517"/>
        <v>5.3903965541790458E-2</v>
      </c>
      <c r="Y358" s="5">
        <f t="shared" si="518"/>
        <v>4.4077272623521943E-2</v>
      </c>
      <c r="Z358" s="5">
        <f t="shared" si="519"/>
        <v>2.1644178121835108E-2</v>
      </c>
      <c r="AA358" s="5">
        <f t="shared" si="520"/>
        <v>4.0723987971447169E-2</v>
      </c>
      <c r="AB358" s="5">
        <f t="shared" si="521"/>
        <v>3.8311530864401401E-2</v>
      </c>
      <c r="AC358" s="5">
        <f t="shared" si="522"/>
        <v>4.6209435631806807E-3</v>
      </c>
      <c r="AD358" s="5">
        <f t="shared" si="523"/>
        <v>1.5504077565340281E-2</v>
      </c>
      <c r="AE358" s="5">
        <f t="shared" si="524"/>
        <v>2.5355368450357421E-2</v>
      </c>
      <c r="AF358" s="5">
        <f t="shared" si="525"/>
        <v>2.0733084781857213E-2</v>
      </c>
      <c r="AG358" s="5">
        <f t="shared" si="526"/>
        <v>1.1302295617416396E-2</v>
      </c>
      <c r="AH358" s="5">
        <f t="shared" si="527"/>
        <v>8.849222225112259E-3</v>
      </c>
      <c r="AI358" s="5">
        <f t="shared" si="528"/>
        <v>1.6650002482126131E-2</v>
      </c>
      <c r="AJ358" s="5">
        <f t="shared" si="529"/>
        <v>1.5663669393910468E-2</v>
      </c>
      <c r="AK358" s="5">
        <f t="shared" si="530"/>
        <v>9.8238439361640808E-3</v>
      </c>
      <c r="AL358" s="5">
        <f t="shared" si="531"/>
        <v>5.6875319627206844E-4</v>
      </c>
      <c r="AM358" s="5">
        <f t="shared" si="532"/>
        <v>5.8342512681721498E-3</v>
      </c>
      <c r="AN358" s="5">
        <f t="shared" si="533"/>
        <v>9.5413345239687055E-3</v>
      </c>
      <c r="AO358" s="5">
        <f t="shared" si="534"/>
        <v>7.8019492402491902E-3</v>
      </c>
      <c r="AP358" s="5">
        <f t="shared" si="535"/>
        <v>4.2531025958344962E-3</v>
      </c>
      <c r="AQ358" s="5">
        <f t="shared" si="536"/>
        <v>1.738880996306929E-3</v>
      </c>
      <c r="AR358" s="5">
        <f t="shared" si="537"/>
        <v>2.8944036053897078E-3</v>
      </c>
      <c r="AS358" s="5">
        <f t="shared" si="538"/>
        <v>5.445882811853796E-3</v>
      </c>
      <c r="AT358" s="5">
        <f t="shared" si="539"/>
        <v>5.1232729853602187E-3</v>
      </c>
      <c r="AU358" s="5">
        <f t="shared" si="540"/>
        <v>3.2131828746405368E-3</v>
      </c>
      <c r="AV358" s="5">
        <f t="shared" si="541"/>
        <v>1.511418220645132E-3</v>
      </c>
      <c r="AW358" s="5">
        <f t="shared" si="542"/>
        <v>4.861323742754242E-5</v>
      </c>
      <c r="AX358" s="5">
        <f t="shared" si="543"/>
        <v>1.8295449329763268E-3</v>
      </c>
      <c r="AY358" s="5">
        <f t="shared" si="544"/>
        <v>2.992037783389476E-3</v>
      </c>
      <c r="AZ358" s="5">
        <f t="shared" si="545"/>
        <v>2.4465892954775685E-3</v>
      </c>
      <c r="BA358" s="5">
        <f t="shared" si="546"/>
        <v>1.3337173779413346E-3</v>
      </c>
      <c r="BB358" s="5">
        <f t="shared" si="547"/>
        <v>5.4529034997131314E-4</v>
      </c>
      <c r="BC358" s="5">
        <f t="shared" si="548"/>
        <v>1.783535676686165E-4</v>
      </c>
      <c r="BD358" s="5">
        <f t="shared" si="549"/>
        <v>7.889179427090523E-4</v>
      </c>
      <c r="BE358" s="5">
        <f t="shared" si="550"/>
        <v>1.4843661250842784E-3</v>
      </c>
      <c r="BF358" s="5">
        <f t="shared" si="551"/>
        <v>1.3964334400430125E-3</v>
      </c>
      <c r="BG358" s="5">
        <f t="shared" si="552"/>
        <v>8.7580654553118622E-4</v>
      </c>
      <c r="BH358" s="5">
        <f t="shared" si="553"/>
        <v>4.1196222634050681E-4</v>
      </c>
      <c r="BI358" s="5">
        <f t="shared" si="554"/>
        <v>1.5502316286388962E-4</v>
      </c>
      <c r="BJ358" s="8">
        <f t="shared" si="555"/>
        <v>0.43669729091096948</v>
      </c>
      <c r="BK358" s="8">
        <f t="shared" si="556"/>
        <v>0.22353908215013088</v>
      </c>
      <c r="BL358" s="8">
        <f t="shared" si="557"/>
        <v>0.31628810209597902</v>
      </c>
      <c r="BM358" s="8">
        <f t="shared" si="558"/>
        <v>0.67749648022498776</v>
      </c>
      <c r="BN358" s="8">
        <f t="shared" si="559"/>
        <v>0.31772874850796501</v>
      </c>
    </row>
    <row r="359" spans="1:66" x14ac:dyDescent="0.25">
      <c r="A359" t="s">
        <v>13</v>
      </c>
      <c r="B359" t="s">
        <v>58</v>
      </c>
      <c r="C359" t="s">
        <v>56</v>
      </c>
      <c r="D359" t="s">
        <v>497</v>
      </c>
      <c r="E359">
        <f>VLOOKUP(A359,home!$A$2:$E$405,3,FALSE)</f>
        <v>1.62692307692308</v>
      </c>
      <c r="F359">
        <f>VLOOKUP(B359,home!$B$2:$E$405,3,FALSE)</f>
        <v>0.7</v>
      </c>
      <c r="G359">
        <f>VLOOKUP(C359,away!$B$2:$E$405,4,FALSE)</f>
        <v>1.05</v>
      </c>
      <c r="H359">
        <f>VLOOKUP(A359,away!$A$2:$E$405,3,FALSE)</f>
        <v>1.37307692307692</v>
      </c>
      <c r="I359">
        <f>VLOOKUP(C359,away!$B$2:$E$405,3,FALSE)</f>
        <v>0.48</v>
      </c>
      <c r="J359">
        <f>VLOOKUP(B359,home!$B$2:$E$405,4,FALSE)</f>
        <v>1.07</v>
      </c>
      <c r="K359" s="3">
        <f t="shared" si="504"/>
        <v>1.1957884615384637</v>
      </c>
      <c r="L359" s="3">
        <f t="shared" si="505"/>
        <v>0.70521230769230614</v>
      </c>
      <c r="M359" s="5">
        <f t="shared" si="506"/>
        <v>0.14941901042505554</v>
      </c>
      <c r="N359" s="5">
        <f t="shared" si="507"/>
        <v>0.17867352860077682</v>
      </c>
      <c r="O359" s="5">
        <f t="shared" si="508"/>
        <v>0.10537212515495414</v>
      </c>
      <c r="P359" s="5">
        <f t="shared" si="509"/>
        <v>0.12600277142808108</v>
      </c>
      <c r="Q359" s="5">
        <f t="shared" si="510"/>
        <v>0.10682787194158583</v>
      </c>
      <c r="R359" s="5">
        <f t="shared" si="511"/>
        <v>3.7154859773483859E-2</v>
      </c>
      <c r="S359" s="5">
        <f t="shared" si="512"/>
        <v>2.6564053600663762E-2</v>
      </c>
      <c r="T359" s="5">
        <f t="shared" si="513"/>
        <v>7.5336330097783899E-2</v>
      </c>
      <c r="U359" s="5">
        <f t="shared" si="514"/>
        <v>4.4429352607211613E-2</v>
      </c>
      <c r="V359" s="5">
        <f t="shared" si="515"/>
        <v>2.4890067829507218E-3</v>
      </c>
      <c r="W359" s="5">
        <f t="shared" si="516"/>
        <v>4.2581178879485641E-2</v>
      </c>
      <c r="X359" s="5">
        <f t="shared" si="517"/>
        <v>3.0028771421860955E-2</v>
      </c>
      <c r="Y359" s="5">
        <f t="shared" si="518"/>
        <v>1.0588329595787668E-2</v>
      </c>
      <c r="Z359" s="5">
        <f t="shared" si="519"/>
        <v>8.7340214676141954E-3</v>
      </c>
      <c r="AA359" s="5">
        <f t="shared" si="520"/>
        <v>1.0444042093802295E-2</v>
      </c>
      <c r="AB359" s="5">
        <f t="shared" si="521"/>
        <v>6.2444325137954023E-3</v>
      </c>
      <c r="AC359" s="5">
        <f t="shared" si="522"/>
        <v>1.3118383993731644E-4</v>
      </c>
      <c r="AD359" s="5">
        <f t="shared" si="523"/>
        <v>1.2729520595698568E-2</v>
      </c>
      <c r="AE359" s="5">
        <f t="shared" si="524"/>
        <v>8.9770145951093266E-3</v>
      </c>
      <c r="AF359" s="5">
        <f t="shared" si="525"/>
        <v>3.1653505894022804E-3</v>
      </c>
      <c r="AG359" s="5">
        <f t="shared" si="526"/>
        <v>7.440813979358613E-4</v>
      </c>
      <c r="AH359" s="5">
        <f t="shared" si="527"/>
        <v>1.5398348586525871E-3</v>
      </c>
      <c r="AI359" s="5">
        <f t="shared" si="528"/>
        <v>1.8413167566514747E-3</v>
      </c>
      <c r="AJ359" s="5">
        <f t="shared" si="529"/>
        <v>1.1009126658206307E-3</v>
      </c>
      <c r="AK359" s="5">
        <f t="shared" si="530"/>
        <v>4.3881955431662029E-4</v>
      </c>
      <c r="AL359" s="5">
        <f t="shared" si="531"/>
        <v>4.4250132166336082E-6</v>
      </c>
      <c r="AM359" s="5">
        <f t="shared" si="532"/>
        <v>3.0443627698505116E-3</v>
      </c>
      <c r="AN359" s="5">
        <f t="shared" si="533"/>
        <v>2.1469220943788202E-3</v>
      </c>
      <c r="AO359" s="5">
        <f t="shared" si="534"/>
        <v>7.5701794230624336E-4</v>
      </c>
      <c r="AP359" s="5">
        <f t="shared" si="535"/>
        <v>1.7795279001942232E-4</v>
      </c>
      <c r="AQ359" s="5">
        <f t="shared" si="536"/>
        <v>3.1373624427470294E-5</v>
      </c>
      <c r="AR359" s="5">
        <f t="shared" si="537"/>
        <v>2.1718209882708948E-4</v>
      </c>
      <c r="AS359" s="5">
        <f t="shared" si="538"/>
        <v>2.5970384783013993E-4</v>
      </c>
      <c r="AT359" s="5">
        <f t="shared" si="539"/>
        <v>1.552754323262112E-4</v>
      </c>
      <c r="AU359" s="5">
        <f t="shared" si="540"/>
        <v>6.1892190112026636E-5</v>
      </c>
      <c r="AV359" s="5">
        <f t="shared" si="541"/>
        <v>1.8502491698826617E-5</v>
      </c>
      <c r="AW359" s="5">
        <f t="shared" si="542"/>
        <v>1.0365405894389209E-7</v>
      </c>
      <c r="AX359" s="5">
        <f t="shared" si="543"/>
        <v>6.0673564548742009E-4</v>
      </c>
      <c r="AY359" s="5">
        <f t="shared" si="544"/>
        <v>4.2787744471336445E-4</v>
      </c>
      <c r="AZ359" s="5">
        <f t="shared" si="545"/>
        <v>1.5087222009789943E-4</v>
      </c>
      <c r="BA359" s="5">
        <f t="shared" si="546"/>
        <v>3.5465648833967064E-5</v>
      </c>
      <c r="BB359" s="5">
        <f t="shared" si="547"/>
        <v>6.2527030145017141E-6</v>
      </c>
      <c r="BC359" s="5">
        <f t="shared" si="548"/>
        <v>8.8189662443427889E-7</v>
      </c>
      <c r="BD359" s="5">
        <f t="shared" si="549"/>
        <v>2.5526581517218364E-5</v>
      </c>
      <c r="BE359" s="5">
        <f t="shared" si="550"/>
        <v>3.0524391640810732E-5</v>
      </c>
      <c r="BF359" s="5">
        <f t="shared" si="551"/>
        <v>1.8250357659781308E-5</v>
      </c>
      <c r="BG359" s="5">
        <f t="shared" si="552"/>
        <v>7.2745223695055361E-6</v>
      </c>
      <c r="BH359" s="5">
        <f t="shared" si="553"/>
        <v>2.1746974781645417E-6</v>
      </c>
      <c r="BI359" s="5">
        <f t="shared" si="554"/>
        <v>5.2009563034519E-7</v>
      </c>
      <c r="BJ359" s="8">
        <f t="shared" si="555"/>
        <v>0.47703769249518085</v>
      </c>
      <c r="BK359" s="8">
        <f t="shared" si="556"/>
        <v>0.30503832853461837</v>
      </c>
      <c r="BL359" s="8">
        <f t="shared" si="557"/>
        <v>0.20936252268577873</v>
      </c>
      <c r="BM359" s="8">
        <f t="shared" si="558"/>
        <v>0.29629462406860058</v>
      </c>
      <c r="BN359" s="8">
        <f t="shared" si="559"/>
        <v>0.70345016732393728</v>
      </c>
    </row>
    <row r="360" spans="1:66" x14ac:dyDescent="0.25">
      <c r="A360" t="s">
        <v>13</v>
      </c>
      <c r="B360" t="s">
        <v>249</v>
      </c>
      <c r="C360" t="s">
        <v>251</v>
      </c>
      <c r="D360" t="s">
        <v>497</v>
      </c>
      <c r="E360">
        <f>VLOOKUP(A360,home!$A$2:$E$405,3,FALSE)</f>
        <v>1.62692307692308</v>
      </c>
      <c r="F360">
        <f>VLOOKUP(B360,home!$B$2:$E$405,3,FALSE)</f>
        <v>1.23</v>
      </c>
      <c r="G360">
        <f>VLOOKUP(C360,away!$B$2:$E$405,4,FALSE)</f>
        <v>2.02</v>
      </c>
      <c r="H360">
        <f>VLOOKUP(A360,away!$A$2:$E$405,3,FALSE)</f>
        <v>1.37307692307692</v>
      </c>
      <c r="I360">
        <f>VLOOKUP(C360,away!$B$2:$E$405,3,FALSE)</f>
        <v>0.4</v>
      </c>
      <c r="J360">
        <f>VLOOKUP(B360,home!$B$2:$E$405,4,FALSE)</f>
        <v>0.97</v>
      </c>
      <c r="K360" s="3">
        <f t="shared" si="504"/>
        <v>4.0422530769230844</v>
      </c>
      <c r="L360" s="3">
        <f t="shared" si="505"/>
        <v>0.53275384615384491</v>
      </c>
      <c r="M360" s="5">
        <f t="shared" si="506"/>
        <v>1.0306227826945662E-2</v>
      </c>
      <c r="N360" s="5">
        <f t="shared" si="507"/>
        <v>4.1660381144941416E-2</v>
      </c>
      <c r="O360" s="5">
        <f t="shared" si="508"/>
        <v>5.4906825141430842E-3</v>
      </c>
      <c r="P360" s="5">
        <f t="shared" si="509"/>
        <v>2.2194728287202661E-2</v>
      </c>
      <c r="Q360" s="5">
        <f t="shared" si="510"/>
        <v>8.4200901934463959E-2</v>
      </c>
      <c r="R360" s="5">
        <f t="shared" si="511"/>
        <v>1.4625911137096952E-3</v>
      </c>
      <c r="S360" s="5">
        <f t="shared" si="512"/>
        <v>1.1949230407434671E-2</v>
      </c>
      <c r="T360" s="5">
        <f t="shared" si="513"/>
        <v>4.4858354355208394E-2</v>
      </c>
      <c r="U360" s="5">
        <f t="shared" si="514"/>
        <v>5.9121634296733757E-3</v>
      </c>
      <c r="V360" s="5">
        <f t="shared" si="515"/>
        <v>2.8592196505667989E-3</v>
      </c>
      <c r="W360" s="5">
        <f t="shared" si="516"/>
        <v>0.11345378497476194</v>
      </c>
      <c r="X360" s="5">
        <f t="shared" si="517"/>
        <v>6.044294030601572E-2</v>
      </c>
      <c r="Y360" s="5">
        <f t="shared" si="518"/>
        <v>1.610060446043856E-2</v>
      </c>
      <c r="Z360" s="5">
        <f t="shared" si="519"/>
        <v>2.5973368039309197E-4</v>
      </c>
      <c r="AA360" s="5">
        <f t="shared" si="520"/>
        <v>1.049909268749533E-3</v>
      </c>
      <c r="AB360" s="5">
        <f t="shared" si="521"/>
        <v>2.121999486046433E-3</v>
      </c>
      <c r="AC360" s="5">
        <f t="shared" si="522"/>
        <v>3.8483771853367452E-4</v>
      </c>
      <c r="AD360" s="5">
        <f t="shared" si="523"/>
        <v>0.11465222785070037</v>
      </c>
      <c r="AE360" s="5">
        <f t="shared" si="524"/>
        <v>6.1081415357567594E-2</v>
      </c>
      <c r="AF360" s="5">
        <f t="shared" si="525"/>
        <v>1.6270679480132329E-2</v>
      </c>
      <c r="AG360" s="5">
        <f t="shared" si="526"/>
        <v>2.8894223575256475E-3</v>
      </c>
      <c r="AH360" s="5">
        <f t="shared" si="527"/>
        <v>3.4593529301278296E-5</v>
      </c>
      <c r="AI360" s="5">
        <f t="shared" si="528"/>
        <v>1.3983580025972108E-4</v>
      </c>
      <c r="AJ360" s="5">
        <f t="shared" si="529"/>
        <v>2.8262584693192975E-4</v>
      </c>
      <c r="AK360" s="5">
        <f t="shared" si="530"/>
        <v>3.8081506645952853E-4</v>
      </c>
      <c r="AL360" s="5">
        <f t="shared" si="531"/>
        <v>3.3150319363949836E-5</v>
      </c>
      <c r="AM360" s="5">
        <f t="shared" si="532"/>
        <v>9.2690664161116029E-2</v>
      </c>
      <c r="AN360" s="5">
        <f t="shared" si="533"/>
        <v>4.9381307834388918E-2</v>
      </c>
      <c r="AO360" s="5">
        <f t="shared" si="534"/>
        <v>1.315404083843884E-2</v>
      </c>
      <c r="AP360" s="5">
        <f t="shared" si="535"/>
        <v>2.3359552830476806E-3</v>
      </c>
      <c r="AQ360" s="5">
        <f t="shared" si="536"/>
        <v>3.1112229037176119E-4</v>
      </c>
      <c r="AR360" s="5">
        <f t="shared" si="537"/>
        <v>3.68596715745835E-6</v>
      </c>
      <c r="AS360" s="5">
        <f t="shared" si="538"/>
        <v>1.489961208367345E-5</v>
      </c>
      <c r="AT360" s="5">
        <f t="shared" si="539"/>
        <v>3.0114001395094692E-5</v>
      </c>
      <c r="AU360" s="5">
        <f t="shared" si="540"/>
        <v>4.0576138265929189E-5</v>
      </c>
      <c r="AV360" s="5">
        <f t="shared" si="541"/>
        <v>4.1004754938777198E-5</v>
      </c>
      <c r="AW360" s="5">
        <f t="shared" si="542"/>
        <v>1.9830575132478161E-6</v>
      </c>
      <c r="AX360" s="5">
        <f t="shared" si="543"/>
        <v>6.2446520401219223E-2</v>
      </c>
      <c r="AY360" s="5">
        <f t="shared" si="544"/>
        <v>3.3268623922674087E-2</v>
      </c>
      <c r="AZ360" s="5">
        <f t="shared" si="545"/>
        <v>8.8619936755252142E-3</v>
      </c>
      <c r="BA360" s="5">
        <f t="shared" si="546"/>
        <v>1.573753738409036E-3</v>
      </c>
      <c r="BB360" s="5">
        <f t="shared" si="547"/>
        <v>2.0960583925910139E-4</v>
      </c>
      <c r="BC360" s="5">
        <f t="shared" si="548"/>
        <v>2.2333663408318176E-5</v>
      </c>
      <c r="BD360" s="5">
        <f t="shared" si="549"/>
        <v>3.2728552998878179E-7</v>
      </c>
      <c r="BE360" s="5">
        <f t="shared" si="550"/>
        <v>1.3229709406295557E-6</v>
      </c>
      <c r="BF360" s="5">
        <f t="shared" si="551"/>
        <v>2.6738916777198248E-6</v>
      </c>
      <c r="BG360" s="5">
        <f t="shared" si="552"/>
        <v>3.6028489538739966E-6</v>
      </c>
      <c r="BH360" s="5">
        <f t="shared" si="553"/>
        <v>3.6409068173715699E-6</v>
      </c>
      <c r="BI360" s="5">
        <f t="shared" si="554"/>
        <v>2.9434933570620928E-6</v>
      </c>
      <c r="BJ360" s="8">
        <f t="shared" si="555"/>
        <v>0.819866633869614</v>
      </c>
      <c r="BK360" s="8">
        <f t="shared" si="556"/>
        <v>8.0996018132721503E-2</v>
      </c>
      <c r="BL360" s="8">
        <f t="shared" si="557"/>
        <v>1.7020007926392158E-2</v>
      </c>
      <c r="BM360" s="8">
        <f t="shared" si="558"/>
        <v>0.71956023992255336</v>
      </c>
      <c r="BN360" s="8">
        <f t="shared" si="559"/>
        <v>0.16531551282140647</v>
      </c>
    </row>
    <row r="361" spans="1:66" x14ac:dyDescent="0.25">
      <c r="A361" t="s">
        <v>13</v>
      </c>
      <c r="B361" t="s">
        <v>62</v>
      </c>
      <c r="C361" t="s">
        <v>250</v>
      </c>
      <c r="D361" t="s">
        <v>497</v>
      </c>
      <c r="E361">
        <f>VLOOKUP(A361,home!$A$2:$E$405,3,FALSE)</f>
        <v>1.62692307692308</v>
      </c>
      <c r="F361">
        <f>VLOOKUP(B361,home!$B$2:$E$405,3,FALSE)</f>
        <v>1.07</v>
      </c>
      <c r="G361">
        <f>VLOOKUP(C361,away!$B$2:$E$405,4,FALSE)</f>
        <v>1.07</v>
      </c>
      <c r="H361">
        <f>VLOOKUP(A361,away!$A$2:$E$405,3,FALSE)</f>
        <v>1.37307692307692</v>
      </c>
      <c r="I361">
        <f>VLOOKUP(C361,away!$B$2:$E$405,3,FALSE)</f>
        <v>1.1499999999999999</v>
      </c>
      <c r="J361">
        <f>VLOOKUP(B361,home!$B$2:$E$405,4,FALSE)</f>
        <v>0.83</v>
      </c>
      <c r="K361" s="3">
        <f t="shared" si="504"/>
        <v>1.8626642307692347</v>
      </c>
      <c r="L361" s="3">
        <f t="shared" si="505"/>
        <v>1.3106019230769199</v>
      </c>
      <c r="M361" s="5">
        <f t="shared" si="506"/>
        <v>4.1866631489051856E-2</v>
      </c>
      <c r="N361" s="5">
        <f t="shared" si="507"/>
        <v>7.7983476937453791E-2</v>
      </c>
      <c r="O361" s="5">
        <f t="shared" si="508"/>
        <v>5.4870487742304096E-2</v>
      </c>
      <c r="P361" s="5">
        <f t="shared" si="509"/>
        <v>0.10220529484245157</v>
      </c>
      <c r="Q361" s="5">
        <f t="shared" si="510"/>
        <v>7.2628516541206362E-2</v>
      </c>
      <c r="R361" s="5">
        <f t="shared" si="511"/>
        <v>3.5956683377616157E-2</v>
      </c>
      <c r="S361" s="5">
        <f t="shared" si="512"/>
        <v>6.2376180757246213E-2</v>
      </c>
      <c r="T361" s="5">
        <f t="shared" si="513"/>
        <v>9.5187073449128953E-2</v>
      </c>
      <c r="U361" s="5">
        <f t="shared" si="514"/>
        <v>6.6975227984580318E-2</v>
      </c>
      <c r="V361" s="5">
        <f t="shared" si="515"/>
        <v>1.6919270971488262E-2</v>
      </c>
      <c r="W361" s="5">
        <f t="shared" si="516"/>
        <v>4.509417996504559E-2</v>
      </c>
      <c r="X361" s="5">
        <f t="shared" si="517"/>
        <v>5.9100518981765465E-2</v>
      </c>
      <c r="Y361" s="5">
        <f t="shared" si="518"/>
        <v>3.8728626916172917E-2</v>
      </c>
      <c r="Z361" s="5">
        <f t="shared" si="519"/>
        <v>1.5708299460723885E-2</v>
      </c>
      <c r="AA361" s="5">
        <f t="shared" si="520"/>
        <v>2.9259287531702038E-2</v>
      </c>
      <c r="AB361" s="5">
        <f t="shared" si="521"/>
        <v>2.7250114151546819E-2</v>
      </c>
      <c r="AC361" s="5">
        <f t="shared" si="522"/>
        <v>2.5814697419179878E-3</v>
      </c>
      <c r="AD361" s="5">
        <f t="shared" si="523"/>
        <v>2.0998829009190291E-2</v>
      </c>
      <c r="AE361" s="5">
        <f t="shared" si="524"/>
        <v>2.7521105681808208E-2</v>
      </c>
      <c r="AF361" s="5">
        <f t="shared" si="525"/>
        <v>1.8034607015890491E-2</v>
      </c>
      <c r="AG361" s="5">
        <f t="shared" si="526"/>
        <v>7.8787302123208645E-3</v>
      </c>
      <c r="AH361" s="5">
        <f t="shared" si="527"/>
        <v>5.1468318703732155E-3</v>
      </c>
      <c r="AI361" s="5">
        <f t="shared" si="528"/>
        <v>9.5868196267273054E-3</v>
      </c>
      <c r="AJ361" s="5">
        <f t="shared" si="529"/>
        <v>8.9285130027707098E-3</v>
      </c>
      <c r="AK361" s="5">
        <f t="shared" si="530"/>
        <v>5.5436072680730038E-3</v>
      </c>
      <c r="AL361" s="5">
        <f t="shared" si="531"/>
        <v>2.5207652654700858E-4</v>
      </c>
      <c r="AM361" s="5">
        <f t="shared" si="532"/>
        <v>7.8227535366916234E-3</v>
      </c>
      <c r="AN361" s="5">
        <f t="shared" si="533"/>
        <v>1.0252515828944818E-2</v>
      </c>
      <c r="AO361" s="5">
        <f t="shared" si="534"/>
        <v>6.7184834808958205E-3</v>
      </c>
      <c r="AP361" s="5">
        <f t="shared" si="535"/>
        <v>2.935085790074194E-3</v>
      </c>
      <c r="AQ361" s="5">
        <f t="shared" si="536"/>
        <v>9.6168227021674454E-4</v>
      </c>
      <c r="AR361" s="5">
        <f t="shared" si="537"/>
        <v>1.3490895494129426E-3</v>
      </c>
      <c r="AS361" s="5">
        <f t="shared" si="538"/>
        <v>2.5129008477960723E-3</v>
      </c>
      <c r="AT361" s="5">
        <f t="shared" si="539"/>
        <v>2.3403452623297146E-3</v>
      </c>
      <c r="AU361" s="5">
        <f t="shared" si="540"/>
        <v>1.4530924692639333E-3</v>
      </c>
      <c r="AV361" s="5">
        <f t="shared" si="541"/>
        <v>6.7665584162451863E-4</v>
      </c>
      <c r="AW361" s="5">
        <f t="shared" si="542"/>
        <v>1.709366863450092E-5</v>
      </c>
      <c r="AX361" s="5">
        <f t="shared" si="543"/>
        <v>2.4285271998198341E-3</v>
      </c>
      <c r="AY361" s="5">
        <f t="shared" si="544"/>
        <v>3.1828324183284821E-3</v>
      </c>
      <c r="AZ361" s="5">
        <f t="shared" si="545"/>
        <v>2.085713144146436E-3</v>
      </c>
      <c r="BA361" s="5">
        <f t="shared" si="546"/>
        <v>9.1117988590170944E-4</v>
      </c>
      <c r="BB361" s="5">
        <f t="shared" si="547"/>
        <v>2.9854852768294713E-4</v>
      </c>
      <c r="BC361" s="5">
        <f t="shared" si="548"/>
        <v>7.8255654902610673E-5</v>
      </c>
      <c r="BD361" s="5">
        <f t="shared" si="549"/>
        <v>2.9468655964393016E-4</v>
      </c>
      <c r="BE361" s="5">
        <f t="shared" si="550"/>
        <v>5.4890211393719332E-4</v>
      </c>
      <c r="BF361" s="5">
        <f t="shared" si="551"/>
        <v>5.1121016691221452E-4</v>
      </c>
      <c r="BG361" s="5">
        <f t="shared" si="552"/>
        <v>3.1740429743765065E-4</v>
      </c>
      <c r="BH361" s="5">
        <f t="shared" si="553"/>
        <v>1.4780440788238788E-4</v>
      </c>
      <c r="BI361" s="5">
        <f t="shared" si="554"/>
        <v>5.5061996742510042E-5</v>
      </c>
      <c r="BJ361" s="8">
        <f t="shared" si="555"/>
        <v>0.50083124244758825</v>
      </c>
      <c r="BK361" s="8">
        <f t="shared" si="556"/>
        <v>0.22938375674703138</v>
      </c>
      <c r="BL361" s="8">
        <f t="shared" si="557"/>
        <v>0.25372472606867663</v>
      </c>
      <c r="BM361" s="8">
        <f t="shared" si="558"/>
        <v>0.6109711950442428</v>
      </c>
      <c r="BN361" s="8">
        <f t="shared" si="559"/>
        <v>0.38551109093008384</v>
      </c>
    </row>
    <row r="362" spans="1:66" x14ac:dyDescent="0.25">
      <c r="A362" t="s">
        <v>13</v>
      </c>
      <c r="B362" t="s">
        <v>14</v>
      </c>
      <c r="C362" t="s">
        <v>61</v>
      </c>
      <c r="D362" t="s">
        <v>497</v>
      </c>
      <c r="E362">
        <f>VLOOKUP(A362,home!$A$2:$E$405,3,FALSE)</f>
        <v>1.62692307692308</v>
      </c>
      <c r="F362">
        <f>VLOOKUP(B362,home!$B$2:$E$405,3,FALSE)</f>
        <v>1.1100000000000001</v>
      </c>
      <c r="G362">
        <f>VLOOKUP(C362,away!$B$2:$E$405,4,FALSE)</f>
        <v>1.07</v>
      </c>
      <c r="H362">
        <f>VLOOKUP(A362,away!$A$2:$E$405,3,FALSE)</f>
        <v>1.37307692307692</v>
      </c>
      <c r="I362">
        <f>VLOOKUP(C362,away!$B$2:$E$405,3,FALSE)</f>
        <v>1.1100000000000001</v>
      </c>
      <c r="J362">
        <f>VLOOKUP(B362,home!$B$2:$E$405,4,FALSE)</f>
        <v>0.78</v>
      </c>
      <c r="K362" s="3">
        <f t="shared" si="504"/>
        <v>1.9322965384615425</v>
      </c>
      <c r="L362" s="3">
        <f t="shared" si="505"/>
        <v>1.1888099999999975</v>
      </c>
      <c r="M362" s="5">
        <f t="shared" si="506"/>
        <v>4.4108333838138017E-2</v>
      </c>
      <c r="N362" s="5">
        <f t="shared" si="507"/>
        <v>8.5230380792740201E-2</v>
      </c>
      <c r="O362" s="5">
        <f t="shared" si="508"/>
        <v>5.2436428350116741E-2</v>
      </c>
      <c r="P362" s="5">
        <f t="shared" si="509"/>
        <v>0.10132272899021726</v>
      </c>
      <c r="Q362" s="5">
        <f t="shared" si="510"/>
        <v>8.2345184888785547E-2</v>
      </c>
      <c r="R362" s="5">
        <f t="shared" si="511"/>
        <v>3.1168475193451079E-2</v>
      </c>
      <c r="S362" s="5">
        <f t="shared" si="512"/>
        <v>5.818795744869152E-2</v>
      </c>
      <c r="T362" s="5">
        <f t="shared" si="513"/>
        <v>9.7892779247636938E-2</v>
      </c>
      <c r="U362" s="5">
        <f t="shared" si="514"/>
        <v>6.0226736725429969E-2</v>
      </c>
      <c r="V362" s="5">
        <f t="shared" si="515"/>
        <v>1.4851722591077756E-2</v>
      </c>
      <c r="W362" s="5">
        <f t="shared" si="516"/>
        <v>5.3038438573192001E-2</v>
      </c>
      <c r="X362" s="5">
        <f t="shared" si="517"/>
        <v>6.3052626160196246E-2</v>
      </c>
      <c r="Y362" s="5">
        <f t="shared" si="518"/>
        <v>3.7478796252751377E-2</v>
      </c>
      <c r="Z362" s="5">
        <f t="shared" si="519"/>
        <v>1.2351131664908834E-2</v>
      </c>
      <c r="AA362" s="5">
        <f t="shared" si="520"/>
        <v>2.3866048962186085E-2</v>
      </c>
      <c r="AB362" s="5">
        <f t="shared" si="521"/>
        <v>2.3058141898192941E-2</v>
      </c>
      <c r="AC362" s="5">
        <f t="shared" si="522"/>
        <v>2.1322742951703374E-3</v>
      </c>
      <c r="AD362" s="5">
        <f t="shared" si="523"/>
        <v>2.5621497815096015E-2</v>
      </c>
      <c r="AE362" s="5">
        <f t="shared" si="524"/>
        <v>3.0459092817564228E-2</v>
      </c>
      <c r="AF362" s="5">
        <f t="shared" si="525"/>
        <v>1.8105037066224228E-2</v>
      </c>
      <c r="AG362" s="5">
        <f t="shared" si="526"/>
        <v>7.1744830382326607E-3</v>
      </c>
      <c r="AH362" s="5">
        <f t="shared" si="527"/>
        <v>3.6707872086400592E-3</v>
      </c>
      <c r="AI362" s="5">
        <f t="shared" si="528"/>
        <v>7.0930494166840941E-3</v>
      </c>
      <c r="AJ362" s="5">
        <f t="shared" si="529"/>
        <v>6.8529374174976718E-3</v>
      </c>
      <c r="AK362" s="5">
        <f t="shared" si="530"/>
        <v>4.4139690833747769E-3</v>
      </c>
      <c r="AL362" s="5">
        <f t="shared" si="531"/>
        <v>1.9592474414034287E-4</v>
      </c>
      <c r="AM362" s="5">
        <f t="shared" si="532"/>
        <v>9.9016663076619965E-3</v>
      </c>
      <c r="AN362" s="5">
        <f t="shared" si="533"/>
        <v>1.1771199923211632E-2</v>
      </c>
      <c r="AO362" s="5">
        <f t="shared" si="534"/>
        <v>6.9968600903565969E-3</v>
      </c>
      <c r="AP362" s="5">
        <f t="shared" si="535"/>
        <v>2.772645748005603E-3</v>
      </c>
      <c r="AQ362" s="5">
        <f t="shared" si="536"/>
        <v>8.2403724792163332E-4</v>
      </c>
      <c r="AR362" s="5">
        <f t="shared" si="537"/>
        <v>8.7277370830067557E-4</v>
      </c>
      <c r="AS362" s="5">
        <f t="shared" si="538"/>
        <v>1.6864576154096392E-3</v>
      </c>
      <c r="AT362" s="5">
        <f t="shared" si="539"/>
        <v>1.6293681062590772E-3</v>
      </c>
      <c r="AU362" s="5">
        <f t="shared" si="540"/>
        <v>1.0494741172013509E-3</v>
      </c>
      <c r="AV362" s="5">
        <f t="shared" si="541"/>
        <v>5.0697380096828852E-4</v>
      </c>
      <c r="AW362" s="5">
        <f t="shared" si="542"/>
        <v>1.2501813417604731E-5</v>
      </c>
      <c r="AX362" s="5">
        <f t="shared" si="543"/>
        <v>3.1888259218827574E-3</v>
      </c>
      <c r="AY362" s="5">
        <f t="shared" si="544"/>
        <v>3.7909081441934323E-3</v>
      </c>
      <c r="AZ362" s="5">
        <f t="shared" si="545"/>
        <v>2.2533347554492926E-3</v>
      </c>
      <c r="BA362" s="5">
        <f t="shared" si="546"/>
        <v>8.9292896354188937E-4</v>
      </c>
      <c r="BB362" s="5">
        <f t="shared" si="547"/>
        <v>2.6538072028705776E-4</v>
      </c>
      <c r="BC362" s="5">
        <f t="shared" si="548"/>
        <v>6.3097450816891273E-5</v>
      </c>
      <c r="BD362" s="5">
        <f t="shared" si="549"/>
        <v>1.7292701869415407E-4</v>
      </c>
      <c r="BE362" s="5">
        <f t="shared" si="550"/>
        <v>3.341462796291883E-4</v>
      </c>
      <c r="BF362" s="5">
        <f t="shared" si="551"/>
        <v>3.2283484973364177E-4</v>
      </c>
      <c r="BG362" s="5">
        <f t="shared" si="552"/>
        <v>2.0793755421168934E-4</v>
      </c>
      <c r="BH362" s="5">
        <f t="shared" si="553"/>
        <v>1.0044925405485167E-4</v>
      </c>
      <c r="BI362" s="5">
        <f t="shared" si="554"/>
        <v>3.8819549180246772E-5</v>
      </c>
      <c r="BJ362" s="8">
        <f t="shared" si="555"/>
        <v>0.54311920192574836</v>
      </c>
      <c r="BK362" s="8">
        <f t="shared" si="556"/>
        <v>0.22458985005162868</v>
      </c>
      <c r="BL362" s="8">
        <f t="shared" si="557"/>
        <v>0.21970873610921626</v>
      </c>
      <c r="BM362" s="8">
        <f t="shared" si="558"/>
        <v>0.59937898136727752</v>
      </c>
      <c r="BN362" s="8">
        <f t="shared" si="559"/>
        <v>0.39661153205344885</v>
      </c>
    </row>
    <row r="363" spans="1:66" x14ac:dyDescent="0.25">
      <c r="A363" t="s">
        <v>13</v>
      </c>
      <c r="B363" t="s">
        <v>59</v>
      </c>
      <c r="C363" t="s">
        <v>248</v>
      </c>
      <c r="D363" t="s">
        <v>497</v>
      </c>
      <c r="E363">
        <f>VLOOKUP(A363,home!$A$2:$E$405,3,FALSE)</f>
        <v>1.62692307692308</v>
      </c>
      <c r="F363">
        <f>VLOOKUP(B363,home!$B$2:$E$405,3,FALSE)</f>
        <v>1.19</v>
      </c>
      <c r="G363">
        <f>VLOOKUP(C363,away!$B$2:$E$405,4,FALSE)</f>
        <v>0.78</v>
      </c>
      <c r="H363">
        <f>VLOOKUP(A363,away!$A$2:$E$405,3,FALSE)</f>
        <v>1.37307692307692</v>
      </c>
      <c r="I363">
        <f>VLOOKUP(C363,away!$B$2:$E$405,3,FALSE)</f>
        <v>1.31</v>
      </c>
      <c r="J363">
        <f>VLOOKUP(B363,home!$B$2:$E$405,4,FALSE)</f>
        <v>0.56999999999999995</v>
      </c>
      <c r="K363" s="3">
        <f t="shared" si="504"/>
        <v>1.5101100000000029</v>
      </c>
      <c r="L363" s="3">
        <f t="shared" si="505"/>
        <v>1.0252765384615361</v>
      </c>
      <c r="M363" s="5">
        <f t="shared" si="506"/>
        <v>7.9231087482270465E-2</v>
      </c>
      <c r="N363" s="5">
        <f t="shared" si="507"/>
        <v>0.11964765751785167</v>
      </c>
      <c r="O363" s="5">
        <f t="shared" si="508"/>
        <v>8.1233775112365403E-2</v>
      </c>
      <c r="P363" s="5">
        <f t="shared" si="509"/>
        <v>0.12267193613493434</v>
      </c>
      <c r="Q363" s="5">
        <f t="shared" si="510"/>
        <v>9.0340562047141706E-2</v>
      </c>
      <c r="R363" s="5">
        <f t="shared" si="511"/>
        <v>4.164354187668444E-2</v>
      </c>
      <c r="S363" s="5">
        <f t="shared" si="512"/>
        <v>4.7482637160763438E-2</v>
      </c>
      <c r="T363" s="5">
        <f t="shared" si="513"/>
        <v>9.262405873836306E-2</v>
      </c>
      <c r="U363" s="5">
        <f t="shared" si="514"/>
        <v>6.288632902340005E-2</v>
      </c>
      <c r="V363" s="5">
        <f t="shared" si="515"/>
        <v>8.1684926942440454E-3</v>
      </c>
      <c r="W363" s="5">
        <f t="shared" si="516"/>
        <v>4.5474728717669805E-2</v>
      </c>
      <c r="X363" s="5">
        <f t="shared" si="517"/>
        <v>4.6624172447129901E-2</v>
      </c>
      <c r="Y363" s="5">
        <f t="shared" si="518"/>
        <v>2.3901335067613539E-2</v>
      </c>
      <c r="Z363" s="5">
        <f t="shared" si="519"/>
        <v>1.4232048821535016E-2</v>
      </c>
      <c r="AA363" s="5">
        <f t="shared" si="520"/>
        <v>2.1491959245888283E-2</v>
      </c>
      <c r="AB363" s="5">
        <f t="shared" si="521"/>
        <v>1.6227611288404213E-2</v>
      </c>
      <c r="AC363" s="5">
        <f t="shared" si="522"/>
        <v>7.9044479726093236E-4</v>
      </c>
      <c r="AD363" s="5">
        <f t="shared" si="523"/>
        <v>1.7167960645960129E-2</v>
      </c>
      <c r="AE363" s="5">
        <f t="shared" si="524"/>
        <v>1.7601907263533875E-2</v>
      </c>
      <c r="AF363" s="5">
        <f t="shared" si="525"/>
        <v>9.0234112747384909E-3</v>
      </c>
      <c r="AG363" s="5">
        <f t="shared" si="526"/>
        <v>3.0838306256262258E-3</v>
      </c>
      <c r="AH363" s="5">
        <f t="shared" si="527"/>
        <v>3.6479464377397507E-3</v>
      </c>
      <c r="AI363" s="5">
        <f t="shared" si="528"/>
        <v>5.5088003950951852E-3</v>
      </c>
      <c r="AJ363" s="5">
        <f t="shared" si="529"/>
        <v>4.1594472823186044E-3</v>
      </c>
      <c r="AK363" s="5">
        <f t="shared" si="530"/>
        <v>2.0937409785007199E-3</v>
      </c>
      <c r="AL363" s="5">
        <f t="shared" si="531"/>
        <v>4.8953206004894103E-5</v>
      </c>
      <c r="AM363" s="5">
        <f t="shared" si="532"/>
        <v>5.1851018102141815E-3</v>
      </c>
      <c r="AN363" s="5">
        <f t="shared" si="533"/>
        <v>5.3161632355470398E-3</v>
      </c>
      <c r="AO363" s="5">
        <f t="shared" si="534"/>
        <v>2.7252687200190746E-3</v>
      </c>
      <c r="AP363" s="5">
        <f t="shared" si="535"/>
        <v>9.3138469321288613E-4</v>
      </c>
      <c r="AQ363" s="5">
        <f t="shared" si="536"/>
        <v>2.3873171855834187E-4</v>
      </c>
      <c r="AR363" s="5">
        <f t="shared" si="537"/>
        <v>7.4803077923578094E-4</v>
      </c>
      <c r="AS363" s="5">
        <f t="shared" si="538"/>
        <v>1.1296087600317472E-3</v>
      </c>
      <c r="AT363" s="5">
        <f t="shared" si="539"/>
        <v>8.5291674230577284E-4</v>
      </c>
      <c r="AU363" s="5">
        <f t="shared" si="540"/>
        <v>4.293327005744577E-4</v>
      </c>
      <c r="AV363" s="5">
        <f t="shared" si="541"/>
        <v>1.6208490111612394E-4</v>
      </c>
      <c r="AW363" s="5">
        <f t="shared" si="542"/>
        <v>2.1053690860563151E-6</v>
      </c>
      <c r="AX363" s="5">
        <f t="shared" si="543"/>
        <v>1.3050123491037575E-3</v>
      </c>
      <c r="AY363" s="5">
        <f t="shared" si="544"/>
        <v>1.3379985439386582E-3</v>
      </c>
      <c r="AZ363" s="5">
        <f t="shared" si="545"/>
        <v>6.8590925779800154E-4</v>
      </c>
      <c r="BA363" s="5">
        <f t="shared" si="546"/>
        <v>2.3441555651128548E-4</v>
      </c>
      <c r="BB363" s="5">
        <f t="shared" si="547"/>
        <v>6.0085192585356331E-5</v>
      </c>
      <c r="BC363" s="5">
        <f t="shared" si="548"/>
        <v>1.2320787653341784E-5</v>
      </c>
      <c r="BD363" s="5">
        <f t="shared" si="549"/>
        <v>1.2782306799959109E-4</v>
      </c>
      <c r="BE363" s="5">
        <f t="shared" si="550"/>
        <v>1.9302689321686286E-4</v>
      </c>
      <c r="BF363" s="5">
        <f t="shared" si="551"/>
        <v>1.4574592085785871E-4</v>
      </c>
      <c r="BG363" s="5">
        <f t="shared" si="552"/>
        <v>7.336412418222048E-5</v>
      </c>
      <c r="BH363" s="5">
        <f t="shared" si="553"/>
        <v>2.7696974392203307E-5</v>
      </c>
      <c r="BI363" s="5">
        <f t="shared" si="554"/>
        <v>8.3650955998820472E-6</v>
      </c>
      <c r="BJ363" s="8">
        <f t="shared" si="555"/>
        <v>0.48352201621077034</v>
      </c>
      <c r="BK363" s="8">
        <f t="shared" si="556"/>
        <v>0.25973155001941678</v>
      </c>
      <c r="BL363" s="8">
        <f t="shared" si="557"/>
        <v>0.24279114759990911</v>
      </c>
      <c r="BM363" s="8">
        <f t="shared" si="558"/>
        <v>0.46417230930553066</v>
      </c>
      <c r="BN363" s="8">
        <f t="shared" si="559"/>
        <v>0.53476856017124796</v>
      </c>
    </row>
    <row r="364" spans="1:66" x14ac:dyDescent="0.25">
      <c r="A364" t="s">
        <v>13</v>
      </c>
      <c r="B364" t="s">
        <v>15</v>
      </c>
      <c r="C364" t="s">
        <v>53</v>
      </c>
      <c r="D364" t="s">
        <v>497</v>
      </c>
      <c r="E364">
        <f>VLOOKUP(A364,home!$A$2:$E$405,3,FALSE)</f>
        <v>1.62692307692308</v>
      </c>
      <c r="F364">
        <f>VLOOKUP(B364,home!$B$2:$E$405,3,FALSE)</f>
        <v>1.23</v>
      </c>
      <c r="G364">
        <f>VLOOKUP(C364,away!$B$2:$E$405,4,FALSE)</f>
        <v>1.1100000000000001</v>
      </c>
      <c r="H364">
        <f>VLOOKUP(A364,away!$A$2:$E$405,3,FALSE)</f>
        <v>1.37307692307692</v>
      </c>
      <c r="I364">
        <f>VLOOKUP(C364,away!$B$2:$E$405,3,FALSE)</f>
        <v>0.45</v>
      </c>
      <c r="J364">
        <f>VLOOKUP(B364,home!$B$2:$E$405,4,FALSE)</f>
        <v>0.97</v>
      </c>
      <c r="K364" s="3">
        <f t="shared" si="504"/>
        <v>2.2212380769230813</v>
      </c>
      <c r="L364" s="3">
        <f t="shared" si="505"/>
        <v>0.59934807692307557</v>
      </c>
      <c r="M364" s="5">
        <f t="shared" si="506"/>
        <v>5.9571014693961907E-2</v>
      </c>
      <c r="N364" s="5">
        <f t="shared" si="507"/>
        <v>0.13232140611917256</v>
      </c>
      <c r="O364" s="5">
        <f t="shared" si="508"/>
        <v>3.5703773097182347E-2</v>
      </c>
      <c r="P364" s="5">
        <f t="shared" si="509"/>
        <v>7.9306580293283344E-2</v>
      </c>
      <c r="Q364" s="5">
        <f t="shared" si="510"/>
        <v>0.14695867283195449</v>
      </c>
      <c r="R364" s="5">
        <f t="shared" si="511"/>
        <v>1.0699493872347039E-2</v>
      </c>
      <c r="S364" s="5">
        <f t="shared" si="512"/>
        <v>2.6395108888637522E-2</v>
      </c>
      <c r="T364" s="5">
        <f t="shared" si="513"/>
        <v>8.8079397948999355E-2</v>
      </c>
      <c r="U364" s="5">
        <f t="shared" si="514"/>
        <v>2.3766123193062427E-2</v>
      </c>
      <c r="V364" s="5">
        <f t="shared" si="515"/>
        <v>3.9044078235041862E-3</v>
      </c>
      <c r="W364" s="5">
        <f t="shared" si="516"/>
        <v>0.10881006660947296</v>
      </c>
      <c r="X364" s="5">
        <f t="shared" si="517"/>
        <v>6.5215104172259369E-2</v>
      </c>
      <c r="Y364" s="5">
        <f t="shared" si="518"/>
        <v>1.9543273635990843E-2</v>
      </c>
      <c r="Z364" s="5">
        <f t="shared" si="519"/>
        <v>2.1375736921471432E-3</v>
      </c>
      <c r="AA364" s="5">
        <f t="shared" si="520"/>
        <v>4.7480600772262906E-3</v>
      </c>
      <c r="AB364" s="5">
        <f t="shared" si="521"/>
        <v>5.2732859175266935E-3</v>
      </c>
      <c r="AC364" s="5">
        <f t="shared" si="522"/>
        <v>3.2486985716041934E-4</v>
      </c>
      <c r="AD364" s="5">
        <f t="shared" si="523"/>
        <v>6.042326577637451E-2</v>
      </c>
      <c r="AE364" s="5">
        <f t="shared" si="524"/>
        <v>3.621456814448195E-2</v>
      </c>
      <c r="AF364" s="5">
        <f t="shared" si="525"/>
        <v>1.0852565886997463E-2</v>
      </c>
      <c r="AG364" s="5">
        <f t="shared" si="526"/>
        <v>2.1681548313509675E-3</v>
      </c>
      <c r="AH364" s="5">
        <f t="shared" si="527"/>
        <v>3.2028767041743711E-4</v>
      </c>
      <c r="AI364" s="5">
        <f t="shared" si="528"/>
        <v>7.1143516910020168E-4</v>
      </c>
      <c r="AJ364" s="5">
        <f t="shared" si="529"/>
        <v>7.9013344343378984E-4</v>
      </c>
      <c r="AK364" s="5">
        <f t="shared" si="530"/>
        <v>5.850248301351612E-4</v>
      </c>
      <c r="AL364" s="5">
        <f t="shared" si="531"/>
        <v>1.72999016680317E-5</v>
      </c>
      <c r="AM364" s="5">
        <f t="shared" si="532"/>
        <v>2.6842891734905276E-2</v>
      </c>
      <c r="AN364" s="5">
        <f t="shared" si="533"/>
        <v>1.6088235540369797E-2</v>
      </c>
      <c r="AO364" s="5">
        <f t="shared" si="534"/>
        <v>4.8212265161030566E-3</v>
      </c>
      <c r="AP364" s="5">
        <f t="shared" si="535"/>
        <v>9.631976136123023E-4</v>
      </c>
      <c r="AQ364" s="5">
        <f t="shared" si="536"/>
        <v>1.4432265935385722E-4</v>
      </c>
      <c r="AR364" s="5">
        <f t="shared" si="537"/>
        <v>3.8392759865372577E-5</v>
      </c>
      <c r="AS364" s="5">
        <f t="shared" si="538"/>
        <v>8.5279460091129835E-5</v>
      </c>
      <c r="AT364" s="5">
        <f t="shared" si="539"/>
        <v>9.4712991966929981E-5</v>
      </c>
      <c r="AU364" s="5">
        <f t="shared" si="540"/>
        <v>7.0126701378751599E-5</v>
      </c>
      <c r="AV364" s="5">
        <f t="shared" si="541"/>
        <v>3.8942024827874343E-5</v>
      </c>
      <c r="AW364" s="5">
        <f t="shared" si="542"/>
        <v>6.3975746134914514E-7</v>
      </c>
      <c r="AX364" s="5">
        <f t="shared" si="543"/>
        <v>9.9374088693825729E-3</v>
      </c>
      <c r="AY364" s="5">
        <f t="shared" si="544"/>
        <v>5.9559668954627595E-3</v>
      </c>
      <c r="AZ364" s="5">
        <f t="shared" si="545"/>
        <v>1.7848486525065526E-3</v>
      </c>
      <c r="BA364" s="5">
        <f t="shared" si="546"/>
        <v>3.5658186915951505E-4</v>
      </c>
      <c r="BB364" s="5">
        <f t="shared" si="547"/>
        <v>5.3429164386597772E-5</v>
      </c>
      <c r="BC364" s="5">
        <f t="shared" si="548"/>
        <v>6.4045333853428541E-6</v>
      </c>
      <c r="BD364" s="5">
        <f t="shared" si="549"/>
        <v>3.8351044655134124E-6</v>
      </c>
      <c r="BE364" s="5">
        <f t="shared" si="550"/>
        <v>8.518680067776133E-6</v>
      </c>
      <c r="BF364" s="5">
        <f t="shared" si="551"/>
        <v>9.4610082658350241E-6</v>
      </c>
      <c r="BG364" s="5">
        <f t="shared" si="552"/>
        <v>7.0050506020522545E-6</v>
      </c>
      <c r="BH364" s="5">
        <f t="shared" si="553"/>
        <v>3.8899712820128544E-6</v>
      </c>
      <c r="BI364" s="5">
        <f t="shared" si="554"/>
        <v>1.7281104659488497E-6</v>
      </c>
      <c r="BJ364" s="8">
        <f t="shared" si="555"/>
        <v>0.73754099000568185</v>
      </c>
      <c r="BK364" s="8">
        <f t="shared" si="556"/>
        <v>0.1754752483536782</v>
      </c>
      <c r="BL364" s="8">
        <f t="shared" si="557"/>
        <v>8.2959509133710585E-2</v>
      </c>
      <c r="BM364" s="8">
        <f t="shared" si="558"/>
        <v>0.52759705313931471</v>
      </c>
      <c r="BN364" s="8">
        <f t="shared" si="559"/>
        <v>0.46456094090790168</v>
      </c>
    </row>
    <row r="365" spans="1:66" x14ac:dyDescent="0.25">
      <c r="A365" t="s">
        <v>16</v>
      </c>
      <c r="B365" t="s">
        <v>68</v>
      </c>
      <c r="C365" t="s">
        <v>19</v>
      </c>
      <c r="D365" t="s">
        <v>497</v>
      </c>
      <c r="E365">
        <f>VLOOKUP(A365,home!$A$2:$E$405,3,FALSE)</f>
        <v>1.5354330708661399</v>
      </c>
      <c r="F365">
        <f>VLOOKUP(B365,home!$B$2:$E$405,3,FALSE)</f>
        <v>1.0900000000000001</v>
      </c>
      <c r="G365">
        <f>VLOOKUP(C365,away!$B$2:$E$405,4,FALSE)</f>
        <v>1.43</v>
      </c>
      <c r="H365">
        <f>VLOOKUP(A365,away!$A$2:$E$405,3,FALSE)</f>
        <v>1.2913385826771699</v>
      </c>
      <c r="I365">
        <f>VLOOKUP(C365,away!$B$2:$E$405,3,FALSE)</f>
        <v>0.48</v>
      </c>
      <c r="J365">
        <f>VLOOKUP(B365,home!$B$2:$E$405,4,FALSE)</f>
        <v>1.1399999999999999</v>
      </c>
      <c r="K365" s="3">
        <f t="shared" si="504"/>
        <v>2.3932795275590522</v>
      </c>
      <c r="L365" s="3">
        <f t="shared" si="505"/>
        <v>0.70662047244094728</v>
      </c>
      <c r="M365" s="5">
        <f t="shared" si="506"/>
        <v>4.5053707539050705E-2</v>
      </c>
      <c r="N365" s="5">
        <f t="shared" si="507"/>
        <v>0.10782611589384297</v>
      </c>
      <c r="O365" s="5">
        <f t="shared" si="508"/>
        <v>3.1835872106460272E-2</v>
      </c>
      <c r="P365" s="5">
        <f t="shared" si="509"/>
        <v>7.619214095437965E-2</v>
      </c>
      <c r="Q365" s="5">
        <f t="shared" si="510"/>
        <v>0.12902901785247209</v>
      </c>
      <c r="R365" s="5">
        <f t="shared" si="511"/>
        <v>1.1247939494218267E-2</v>
      </c>
      <c r="S365" s="5">
        <f t="shared" si="512"/>
        <v>3.2212900226803273E-2</v>
      </c>
      <c r="T365" s="5">
        <f t="shared" si="513"/>
        <v>9.1174545553505251E-2</v>
      </c>
      <c r="U365" s="5">
        <f t="shared" si="514"/>
        <v>2.6919463318735497E-2</v>
      </c>
      <c r="V365" s="5">
        <f t="shared" si="515"/>
        <v>6.052948232217234E-3</v>
      </c>
      <c r="W365" s="5">
        <f t="shared" si="516"/>
        <v>0.10293416896245762</v>
      </c>
      <c r="X365" s="5">
        <f t="shared" si="517"/>
        <v>7.2735391102568089E-2</v>
      </c>
      <c r="Y365" s="5">
        <f t="shared" si="518"/>
        <v>2.5698158212036869E-2</v>
      </c>
      <c r="Z365" s="5">
        <f t="shared" si="519"/>
        <v>2.6493414397972342E-3</v>
      </c>
      <c r="AA365" s="5">
        <f t="shared" si="520"/>
        <v>6.340614629380543E-3</v>
      </c>
      <c r="AB365" s="5">
        <f t="shared" si="521"/>
        <v>7.5874315923189425E-3</v>
      </c>
      <c r="AC365" s="5">
        <f t="shared" si="522"/>
        <v>6.3977404703447632E-4</v>
      </c>
      <c r="AD365" s="5">
        <f t="shared" si="523"/>
        <v>6.158755981603857E-2</v>
      </c>
      <c r="AE365" s="5">
        <f t="shared" si="524"/>
        <v>4.3519030613694269E-2</v>
      </c>
      <c r="AF365" s="5">
        <f t="shared" si="525"/>
        <v>1.5375718986210346E-2</v>
      </c>
      <c r="AG365" s="5">
        <f t="shared" si="526"/>
        <v>3.6215992713850664E-3</v>
      </c>
      <c r="AH365" s="5">
        <f t="shared" si="527"/>
        <v>4.6801972496172517E-4</v>
      </c>
      <c r="AI365" s="5">
        <f t="shared" si="528"/>
        <v>1.1201020262447152E-3</v>
      </c>
      <c r="AJ365" s="5">
        <f t="shared" si="529"/>
        <v>1.3403586240944448E-3</v>
      </c>
      <c r="AK365" s="5">
        <f t="shared" si="530"/>
        <v>1.0692842848774844E-3</v>
      </c>
      <c r="AL365" s="5">
        <f t="shared" si="531"/>
        <v>4.3277907220713354E-5</v>
      </c>
      <c r="AM365" s="5">
        <f t="shared" si="532"/>
        <v>2.9479249212008719E-2</v>
      </c>
      <c r="AN365" s="5">
        <f t="shared" si="533"/>
        <v>2.0830641005394022E-2</v>
      </c>
      <c r="AO365" s="5">
        <f t="shared" si="534"/>
        <v>7.3596786942396455E-3</v>
      </c>
      <c r="AP365" s="5">
        <f t="shared" si="535"/>
        <v>1.7334998786457312E-3</v>
      </c>
      <c r="AQ365" s="5">
        <f t="shared" si="536"/>
        <v>3.0623162580624273E-4</v>
      </c>
      <c r="AR365" s="5">
        <f t="shared" si="537"/>
        <v>6.6142463832827322E-5</v>
      </c>
      <c r="AS365" s="5">
        <f t="shared" si="538"/>
        <v>1.5829740459342068E-4</v>
      </c>
      <c r="AT365" s="5">
        <f t="shared" si="539"/>
        <v>1.8942496883958304E-4</v>
      </c>
      <c r="AU365" s="5">
        <f t="shared" si="540"/>
        <v>1.511156333107618E-4</v>
      </c>
      <c r="AV365" s="5">
        <f t="shared" si="541"/>
        <v>9.0415487874191764E-5</v>
      </c>
      <c r="AW365" s="5">
        <f t="shared" si="542"/>
        <v>2.0330281514648508E-6</v>
      </c>
      <c r="AX365" s="5">
        <f t="shared" si="543"/>
        <v>1.1758680604485296E-2</v>
      </c>
      <c r="AY365" s="5">
        <f t="shared" si="544"/>
        <v>8.3089244440236014E-3</v>
      </c>
      <c r="AZ365" s="5">
        <f t="shared" si="545"/>
        <v>2.9356280580560461E-3</v>
      </c>
      <c r="BA365" s="5">
        <f t="shared" si="546"/>
        <v>6.9145829509815473E-4</v>
      </c>
      <c r="BB365" s="5">
        <f t="shared" si="547"/>
        <v>1.221496467888675E-4</v>
      </c>
      <c r="BC365" s="5">
        <f t="shared" si="548"/>
        <v>1.7262688224488888E-5</v>
      </c>
      <c r="BD365" s="5">
        <f t="shared" si="549"/>
        <v>7.7896031736601134E-6</v>
      </c>
      <c r="BE365" s="5">
        <f t="shared" si="550"/>
        <v>1.8642697803329769E-5</v>
      </c>
      <c r="BF365" s="5">
        <f t="shared" si="551"/>
        <v>2.2308593495589632E-5</v>
      </c>
      <c r="BG365" s="5">
        <f t="shared" si="552"/>
        <v>1.7796900033877231E-5</v>
      </c>
      <c r="BH365" s="5">
        <f t="shared" si="553"/>
        <v>1.0648239126273347E-5</v>
      </c>
      <c r="BI365" s="5">
        <f t="shared" si="554"/>
        <v>5.0968425410926553E-6</v>
      </c>
      <c r="BJ365" s="8">
        <f t="shared" si="555"/>
        <v>0.73704471041698183</v>
      </c>
      <c r="BK365" s="8">
        <f t="shared" si="556"/>
        <v>0.16850367335072966</v>
      </c>
      <c r="BL365" s="8">
        <f t="shared" si="557"/>
        <v>8.8666764635916481E-2</v>
      </c>
      <c r="BM365" s="8">
        <f t="shared" si="558"/>
        <v>0.58737280458712926</v>
      </c>
      <c r="BN365" s="8">
        <f t="shared" si="559"/>
        <v>0.40118479384042399</v>
      </c>
    </row>
    <row r="366" spans="1:66" x14ac:dyDescent="0.25">
      <c r="A366" t="s">
        <v>69</v>
      </c>
      <c r="B366" t="s">
        <v>325</v>
      </c>
      <c r="C366" t="s">
        <v>74</v>
      </c>
      <c r="D366" t="s">
        <v>497</v>
      </c>
      <c r="E366">
        <f>VLOOKUP(A366,home!$A$2:$E$405,3,FALSE)</f>
        <v>1.34493670886076</v>
      </c>
      <c r="F366">
        <f>VLOOKUP(B366,home!$B$2:$E$405,3,FALSE)</f>
        <v>1.02</v>
      </c>
      <c r="G366">
        <f>VLOOKUP(C366,away!$B$2:$E$405,4,FALSE)</f>
        <v>1.02</v>
      </c>
      <c r="H366">
        <f>VLOOKUP(A366,away!$A$2:$E$405,3,FALSE)</f>
        <v>1.32911392405063</v>
      </c>
      <c r="I366">
        <f>VLOOKUP(C366,away!$B$2:$E$405,3,FALSE)</f>
        <v>1.1200000000000001</v>
      </c>
      <c r="J366">
        <f>VLOOKUP(B366,home!$B$2:$E$405,4,FALSE)</f>
        <v>1.27</v>
      </c>
      <c r="K366" s="3">
        <f t="shared" si="504"/>
        <v>1.3992721518987348</v>
      </c>
      <c r="L366" s="3">
        <f t="shared" si="505"/>
        <v>1.8905316455696162</v>
      </c>
      <c r="M366" s="5">
        <f t="shared" si="506"/>
        <v>3.7261159412879455E-2</v>
      </c>
      <c r="N366" s="5">
        <f t="shared" si="507"/>
        <v>5.2138502713901635E-2</v>
      </c>
      <c r="O366" s="5">
        <f t="shared" si="508"/>
        <v>7.044340102066278E-2</v>
      </c>
      <c r="P366" s="5">
        <f t="shared" si="509"/>
        <v>9.8569489333248342E-2</v>
      </c>
      <c r="Q366" s="5">
        <f t="shared" si="510"/>
        <v>3.6477977444629585E-2</v>
      </c>
      <c r="R366" s="5">
        <f t="shared" si="511"/>
        <v>6.6587739425557013E-2</v>
      </c>
      <c r="S366" s="5">
        <f t="shared" si="512"/>
        <v>6.5188150211309664E-2</v>
      </c>
      <c r="T366" s="5">
        <f t="shared" si="513"/>
        <v>6.8962770725446904E-2</v>
      </c>
      <c r="U366" s="5">
        <f t="shared" si="514"/>
        <v>9.3174369436071394E-2</v>
      </c>
      <c r="V366" s="5">
        <f t="shared" si="515"/>
        <v>1.9160740561887619E-2</v>
      </c>
      <c r="W366" s="5">
        <f t="shared" si="516"/>
        <v>1.7014205998620115E-2</v>
      </c>
      <c r="X366" s="5">
        <f t="shared" si="517"/>
        <v>3.2165894864631721E-2</v>
      </c>
      <c r="Y366" s="5">
        <f t="shared" si="518"/>
        <v>3.0405321074825745E-2</v>
      </c>
      <c r="Z366" s="5">
        <f t="shared" si="519"/>
        <v>4.196207619698638E-2</v>
      </c>
      <c r="AA366" s="5">
        <f t="shared" si="520"/>
        <v>5.8716364658295814E-2</v>
      </c>
      <c r="AB366" s="5">
        <f t="shared" si="521"/>
        <v>4.1080086963542206E-2</v>
      </c>
      <c r="AC366" s="5">
        <f t="shared" si="522"/>
        <v>3.1679509611879137E-3</v>
      </c>
      <c r="AD366" s="5">
        <f t="shared" si="523"/>
        <v>5.9518761601343867E-3</v>
      </c>
      <c r="AE366" s="5">
        <f t="shared" si="524"/>
        <v>1.1252210231245428E-2</v>
      </c>
      <c r="AF366" s="5">
        <f t="shared" si="525"/>
        <v>1.0636329762385849E-2</v>
      </c>
      <c r="AG366" s="5">
        <f t="shared" si="526"/>
        <v>6.7027726695014691E-3</v>
      </c>
      <c r="AH366" s="5">
        <f t="shared" si="527"/>
        <v>1.983265824105156E-2</v>
      </c>
      <c r="AI366" s="5">
        <f t="shared" si="528"/>
        <v>2.7751286374828394E-2</v>
      </c>
      <c r="AJ366" s="5">
        <f t="shared" si="529"/>
        <v>1.9415801101832084E-2</v>
      </c>
      <c r="AK366" s="5">
        <f t="shared" si="530"/>
        <v>9.0559965961994685E-3</v>
      </c>
      <c r="AL366" s="5">
        <f t="shared" si="531"/>
        <v>3.3521587991073692E-4</v>
      </c>
      <c r="AM366" s="5">
        <f t="shared" si="532"/>
        <v>1.665658912485202E-3</v>
      </c>
      <c r="AN366" s="5">
        <f t="shared" si="533"/>
        <v>3.1489808847783456E-3</v>
      </c>
      <c r="AO366" s="5">
        <f t="shared" si="534"/>
        <v>2.976624006983637E-3</v>
      </c>
      <c r="AP366" s="5">
        <f t="shared" si="535"/>
        <v>1.8758006273882669E-3</v>
      </c>
      <c r="AQ366" s="5">
        <f t="shared" si="536"/>
        <v>8.8656511171421423E-4</v>
      </c>
      <c r="AR366" s="5">
        <f t="shared" si="537"/>
        <v>7.4988536040950056E-3</v>
      </c>
      <c r="AS366" s="5">
        <f t="shared" si="538"/>
        <v>1.0492937019375603E-2</v>
      </c>
      <c r="AT366" s="5">
        <f t="shared" si="539"/>
        <v>7.3412372814197985E-3</v>
      </c>
      <c r="AU366" s="5">
        <f t="shared" si="540"/>
        <v>3.4241296294571662E-3</v>
      </c>
      <c r="AV366" s="5">
        <f t="shared" si="541"/>
        <v>1.1978223087476872E-3</v>
      </c>
      <c r="AW366" s="5">
        <f t="shared" si="542"/>
        <v>2.4632484916254632E-5</v>
      </c>
      <c r="AX366" s="5">
        <f t="shared" si="543"/>
        <v>3.8845168846707919E-4</v>
      </c>
      <c r="AY366" s="5">
        <f t="shared" si="544"/>
        <v>7.3438020982196305E-4</v>
      </c>
      <c r="AZ366" s="5">
        <f t="shared" si="545"/>
        <v>6.9418451327423814E-4</v>
      </c>
      <c r="BA366" s="5">
        <f t="shared" si="546"/>
        <v>4.3745926340309622E-4</v>
      </c>
      <c r="BB366" s="5">
        <f t="shared" si="547"/>
        <v>2.067576452777818E-4</v>
      </c>
      <c r="BC366" s="5">
        <f t="shared" si="548"/>
        <v>7.8176374272220792E-5</v>
      </c>
      <c r="BD366" s="5">
        <f t="shared" si="549"/>
        <v>2.3628033406725632E-3</v>
      </c>
      <c r="BE366" s="5">
        <f t="shared" si="550"/>
        <v>3.3062049150164169E-3</v>
      </c>
      <c r="BF366" s="5">
        <f t="shared" si="551"/>
        <v>2.313140233026598E-3</v>
      </c>
      <c r="BG366" s="5">
        <f t="shared" si="552"/>
        <v>1.0789042371702228E-3</v>
      </c>
      <c r="BH366" s="5">
        <f t="shared" si="553"/>
        <v>3.7742016340946034E-4</v>
      </c>
      <c r="BI366" s="5">
        <f t="shared" si="554"/>
        <v>1.056227048447854E-4</v>
      </c>
      <c r="BJ366" s="8">
        <f t="shared" si="555"/>
        <v>0.28480090088318893</v>
      </c>
      <c r="BK366" s="8">
        <f t="shared" si="556"/>
        <v>0.2244170865702457</v>
      </c>
      <c r="BL366" s="8">
        <f t="shared" si="557"/>
        <v>0.44555677925527604</v>
      </c>
      <c r="BM366" s="8">
        <f t="shared" si="558"/>
        <v>0.63454882582991234</v>
      </c>
      <c r="BN366" s="8">
        <f t="shared" si="559"/>
        <v>0.36147826935087884</v>
      </c>
    </row>
    <row r="367" spans="1:66" x14ac:dyDescent="0.25">
      <c r="A367" t="s">
        <v>69</v>
      </c>
      <c r="B367" t="s">
        <v>70</v>
      </c>
      <c r="C367" t="s">
        <v>258</v>
      </c>
      <c r="D367" t="s">
        <v>497</v>
      </c>
      <c r="E367">
        <f>VLOOKUP(A367,home!$A$2:$E$405,3,FALSE)</f>
        <v>1.34493670886076</v>
      </c>
      <c r="F367">
        <f>VLOOKUP(B367,home!$B$2:$E$405,3,FALSE)</f>
        <v>0.84</v>
      </c>
      <c r="G367">
        <f>VLOOKUP(C367,away!$B$2:$E$405,4,FALSE)</f>
        <v>1.44</v>
      </c>
      <c r="H367">
        <f>VLOOKUP(A367,away!$A$2:$E$405,3,FALSE)</f>
        <v>1.32911392405063</v>
      </c>
      <c r="I367">
        <f>VLOOKUP(C367,away!$B$2:$E$405,3,FALSE)</f>
        <v>0.33</v>
      </c>
      <c r="J367">
        <f>VLOOKUP(B367,home!$B$2:$E$405,4,FALSE)</f>
        <v>0.85</v>
      </c>
      <c r="K367" s="3">
        <f t="shared" si="504"/>
        <v>1.6268354430379752</v>
      </c>
      <c r="L367" s="3">
        <f t="shared" si="505"/>
        <v>0.3728164556962017</v>
      </c>
      <c r="M367" s="5">
        <f t="shared" si="506"/>
        <v>0.13538240182056147</v>
      </c>
      <c r="N367" s="5">
        <f t="shared" si="507"/>
        <v>0.22024488964529826</v>
      </c>
      <c r="O367" s="5">
        <f t="shared" si="508"/>
        <v>5.0472787210380725E-2</v>
      </c>
      <c r="P367" s="5">
        <f t="shared" si="509"/>
        <v>8.2110919142761168E-2</v>
      </c>
      <c r="Q367" s="5">
        <f t="shared" si="510"/>
        <v>0.17915109631147944</v>
      </c>
      <c r="R367" s="5">
        <f t="shared" si="511"/>
        <v>9.4085428184413605E-3</v>
      </c>
      <c r="S367" s="5">
        <f t="shared" si="512"/>
        <v>1.2450294410135588E-2</v>
      </c>
      <c r="T367" s="5">
        <f t="shared" si="513"/>
        <v>6.6790476760934636E-2</v>
      </c>
      <c r="U367" s="5">
        <f t="shared" si="514"/>
        <v>1.5306150924380809E-2</v>
      </c>
      <c r="V367" s="5">
        <f t="shared" si="515"/>
        <v>8.3902675669208669E-4</v>
      </c>
      <c r="W367" s="5">
        <f t="shared" si="516"/>
        <v>9.7149784379541526E-2</v>
      </c>
      <c r="X367" s="5">
        <f t="shared" si="517"/>
        <v>3.6219038284030891E-2</v>
      </c>
      <c r="Y367" s="5">
        <f t="shared" si="518"/>
        <v>6.7515267408887174E-3</v>
      </c>
      <c r="Z367" s="5">
        <f t="shared" si="519"/>
        <v>1.1692198622790869E-3</v>
      </c>
      <c r="AA367" s="5">
        <f t="shared" si="520"/>
        <v>1.9021283126595984E-3</v>
      </c>
      <c r="AB367" s="5">
        <f t="shared" si="521"/>
        <v>1.5472248781203276E-3</v>
      </c>
      <c r="AC367" s="5">
        <f t="shared" si="522"/>
        <v>3.1804936078707273E-5</v>
      </c>
      <c r="AD367" s="5">
        <f t="shared" si="523"/>
        <v>3.9511678128033828E-2</v>
      </c>
      <c r="AE367" s="5">
        <f t="shared" si="524"/>
        <v>1.4730603798302704E-2</v>
      </c>
      <c r="AF367" s="5">
        <f t="shared" si="525"/>
        <v>2.7459057491741102E-3</v>
      </c>
      <c r="AG367" s="5">
        <f t="shared" si="526"/>
        <v>3.4123961636097177E-4</v>
      </c>
      <c r="AH367" s="5">
        <f t="shared" si="527"/>
        <v>1.0897610124612256E-4</v>
      </c>
      <c r="AI367" s="5">
        <f t="shared" si="528"/>
        <v>1.7728618395128701E-4</v>
      </c>
      <c r="AJ367" s="5">
        <f t="shared" si="529"/>
        <v>1.4420772380645204E-4</v>
      </c>
      <c r="AK367" s="5">
        <f t="shared" si="530"/>
        <v>7.8200745416055775E-5</v>
      </c>
      <c r="AL367" s="5">
        <f t="shared" si="531"/>
        <v>7.7160177381423596E-7</v>
      </c>
      <c r="AM367" s="5">
        <f t="shared" si="532"/>
        <v>1.2855799678518754E-2</v>
      </c>
      <c r="AN367" s="5">
        <f t="shared" si="533"/>
        <v>4.7928536712857307E-3</v>
      </c>
      <c r="AO367" s="5">
        <f t="shared" si="534"/>
        <v>8.9342735919963718E-4</v>
      </c>
      <c r="AP367" s="5">
        <f t="shared" si="535"/>
        <v>1.1102814049294202E-4</v>
      </c>
      <c r="AQ367" s="5">
        <f t="shared" si="536"/>
        <v>1.0348279455279643E-5</v>
      </c>
      <c r="AR367" s="5">
        <f t="shared" si="537"/>
        <v>8.1256167644339731E-6</v>
      </c>
      <c r="AS367" s="5">
        <f t="shared" si="538"/>
        <v>1.321904134892474E-5</v>
      </c>
      <c r="AT367" s="5">
        <f t="shared" si="539"/>
        <v>1.0752602494707651E-5</v>
      </c>
      <c r="AU367" s="5">
        <f t="shared" si="540"/>
        <v>5.830904947762985E-6</v>
      </c>
      <c r="AV367" s="5">
        <f t="shared" si="541"/>
        <v>2.3714807085015811E-6</v>
      </c>
      <c r="AW367" s="5">
        <f t="shared" si="542"/>
        <v>1.2999582829426603E-8</v>
      </c>
      <c r="AX367" s="5">
        <f t="shared" si="543"/>
        <v>3.4857117609350826E-3</v>
      </c>
      <c r="AY367" s="5">
        <f t="shared" si="544"/>
        <v>1.2995307042903833E-3</v>
      </c>
      <c r="AZ367" s="5">
        <f t="shared" si="545"/>
        <v>2.4224321562096475E-4</v>
      </c>
      <c r="BA367" s="5">
        <f t="shared" si="546"/>
        <v>3.0104085688086287E-5</v>
      </c>
      <c r="BB367" s="5">
        <f t="shared" si="547"/>
        <v>2.8058246320517701E-6</v>
      </c>
      <c r="BC367" s="5">
        <f t="shared" si="548"/>
        <v>2.0921151892532815E-7</v>
      </c>
      <c r="BD367" s="5">
        <f t="shared" si="549"/>
        <v>5.0489394041031839E-7</v>
      </c>
      <c r="BE367" s="5">
        <f t="shared" si="550"/>
        <v>8.2137935723460924E-7</v>
      </c>
      <c r="BF367" s="5">
        <f t="shared" si="551"/>
        <v>6.6812452526450672E-7</v>
      </c>
      <c r="BG367" s="5">
        <f t="shared" si="552"/>
        <v>3.6230955268774013E-7</v>
      </c>
      <c r="BH367" s="5">
        <f t="shared" si="553"/>
        <v>1.473545054159127E-7</v>
      </c>
      <c r="BI367" s="5">
        <f t="shared" si="554"/>
        <v>4.7944306420387594E-8</v>
      </c>
      <c r="BJ367" s="8">
        <f t="shared" si="555"/>
        <v>0.6873603013456826</v>
      </c>
      <c r="BK367" s="8">
        <f t="shared" si="556"/>
        <v>0.23211474937229323</v>
      </c>
      <c r="BL367" s="8">
        <f t="shared" si="557"/>
        <v>7.9188356550854488E-2</v>
      </c>
      <c r="BM367" s="8">
        <f t="shared" si="558"/>
        <v>0.32176247247747986</v>
      </c>
      <c r="BN367" s="8">
        <f t="shared" si="559"/>
        <v>0.67677063694892237</v>
      </c>
    </row>
    <row r="368" spans="1:66" x14ac:dyDescent="0.25">
      <c r="A368" t="s">
        <v>80</v>
      </c>
      <c r="B368" t="s">
        <v>359</v>
      </c>
      <c r="C368" t="s">
        <v>94</v>
      </c>
      <c r="D368" t="s">
        <v>497</v>
      </c>
      <c r="E368">
        <f>VLOOKUP(A368,home!$A$2:$E$405,3,FALSE)</f>
        <v>1.22509960159363</v>
      </c>
      <c r="F368">
        <f>VLOOKUP(B368,home!$B$2:$E$405,3,FALSE)</f>
        <v>1.43</v>
      </c>
      <c r="G368">
        <f>VLOOKUP(C368,away!$B$2:$E$405,4,FALSE)</f>
        <v>0.82</v>
      </c>
      <c r="H368">
        <f>VLOOKUP(A368,away!$A$2:$E$405,3,FALSE)</f>
        <v>1.02988047808765</v>
      </c>
      <c r="I368">
        <f>VLOOKUP(C368,away!$B$2:$E$405,3,FALSE)</f>
        <v>0.86</v>
      </c>
      <c r="J368">
        <f>VLOOKUP(B368,home!$B$2:$E$405,4,FALSE)</f>
        <v>0.92</v>
      </c>
      <c r="K368" s="3">
        <f t="shared" si="504"/>
        <v>1.4365517928286904</v>
      </c>
      <c r="L368" s="3">
        <f t="shared" si="505"/>
        <v>0.81484143426294875</v>
      </c>
      <c r="M368" s="5">
        <f t="shared" si="506"/>
        <v>0.10525248175353168</v>
      </c>
      <c r="N368" s="5">
        <f t="shared" si="507"/>
        <v>0.15120064136270495</v>
      </c>
      <c r="O368" s="5">
        <f t="shared" si="508"/>
        <v>8.5764083191782595E-2</v>
      </c>
      <c r="P368" s="5">
        <f t="shared" si="509"/>
        <v>0.12320454746946422</v>
      </c>
      <c r="Q368" s="5">
        <f t="shared" si="510"/>
        <v>0.10860377621322083</v>
      </c>
      <c r="R368" s="5">
        <f t="shared" si="511"/>
        <v>3.4942064278119495E-2</v>
      </c>
      <c r="S368" s="5">
        <f t="shared" si="512"/>
        <v>3.6054638010105958E-2</v>
      </c>
      <c r="T368" s="5">
        <f t="shared" si="513"/>
        <v>8.8494856775953173E-2</v>
      </c>
      <c r="U368" s="5">
        <f t="shared" si="514"/>
        <v>5.0196085083867893E-2</v>
      </c>
      <c r="V368" s="5">
        <f t="shared" si="515"/>
        <v>4.6893540457342529E-3</v>
      </c>
      <c r="W368" s="5">
        <f t="shared" si="516"/>
        <v>5.2004983142356097E-2</v>
      </c>
      <c r="X368" s="5">
        <f t="shared" si="517"/>
        <v>4.2375815052537909E-2</v>
      </c>
      <c r="Y368" s="5">
        <f t="shared" si="518"/>
        <v>1.7264784957735722E-2</v>
      </c>
      <c r="Z368" s="5">
        <f t="shared" si="519"/>
        <v>9.4907472574970123E-3</v>
      </c>
      <c r="AA368" s="5">
        <f t="shared" si="520"/>
        <v>1.3633949988041308E-2</v>
      </c>
      <c r="AB368" s="5">
        <f t="shared" si="521"/>
        <v>9.7929376493287226E-3</v>
      </c>
      <c r="AC368" s="5">
        <f t="shared" si="522"/>
        <v>3.4307370566431073E-4</v>
      </c>
      <c r="AD368" s="5">
        <f t="shared" si="523"/>
        <v>1.8676962942294369E-2</v>
      </c>
      <c r="AE368" s="5">
        <f t="shared" si="524"/>
        <v>1.5218763271575085E-2</v>
      </c>
      <c r="AF368" s="5">
        <f t="shared" si="525"/>
        <v>6.2004394459592646E-3</v>
      </c>
      <c r="AG368" s="5">
        <f t="shared" si="526"/>
        <v>1.6841249904020036E-3</v>
      </c>
      <c r="AH368" s="5">
        <f t="shared" si="527"/>
        <v>1.9333635268815026E-3</v>
      </c>
      <c r="AI368" s="5">
        <f t="shared" si="528"/>
        <v>2.7773768407312223E-3</v>
      </c>
      <c r="AJ368" s="5">
        <f t="shared" si="529"/>
        <v>1.9949228399566612E-3</v>
      </c>
      <c r="AK368" s="5">
        <f t="shared" si="530"/>
        <v>9.5526999409821479E-4</v>
      </c>
      <c r="AL368" s="5">
        <f t="shared" si="531"/>
        <v>1.6063560668915163E-5</v>
      </c>
      <c r="AM368" s="5">
        <f t="shared" si="532"/>
        <v>5.3660849198695947E-3</v>
      </c>
      <c r="AN368" s="5">
        <f t="shared" si="533"/>
        <v>4.372508332483321E-3</v>
      </c>
      <c r="AO368" s="5">
        <f t="shared" si="534"/>
        <v>1.7814504804837018E-3</v>
      </c>
      <c r="AP368" s="5">
        <f t="shared" si="535"/>
        <v>4.838665548619196E-4</v>
      </c>
      <c r="AQ368" s="5">
        <f t="shared" si="536"/>
        <v>9.8568629388889566E-5</v>
      </c>
      <c r="AR368" s="5">
        <f t="shared" si="537"/>
        <v>3.1507694183915936E-4</v>
      </c>
      <c r="AS368" s="5">
        <f t="shared" si="538"/>
        <v>4.5262434567802537E-4</v>
      </c>
      <c r="AT368" s="5">
        <f t="shared" si="539"/>
        <v>3.251091576308402E-4</v>
      </c>
      <c r="AU368" s="5">
        <f t="shared" si="540"/>
        <v>1.5567871441986961E-4</v>
      </c>
      <c r="AV368" s="5">
        <f t="shared" si="541"/>
        <v>5.5910134076282349E-5</v>
      </c>
      <c r="AW368" s="5">
        <f t="shared" si="542"/>
        <v>5.2231645752871526E-7</v>
      </c>
      <c r="AX368" s="5">
        <f t="shared" si="543"/>
        <v>1.2847764853516097E-3</v>
      </c>
      <c r="AY368" s="5">
        <f t="shared" si="544"/>
        <v>1.0468891140312157E-3</v>
      </c>
      <c r="AZ368" s="5">
        <f t="shared" si="545"/>
        <v>4.265243135957318E-4</v>
      </c>
      <c r="BA368" s="5">
        <f t="shared" si="546"/>
        <v>1.1584989447945529E-4</v>
      </c>
      <c r="BB368" s="5">
        <f t="shared" si="547"/>
        <v>2.3599823544212648E-5</v>
      </c>
      <c r="BC368" s="5">
        <f t="shared" si="548"/>
        <v>3.8460228130237489E-6</v>
      </c>
      <c r="BD368" s="5">
        <f t="shared" si="549"/>
        <v>4.2789624531900709E-5</v>
      </c>
      <c r="BE368" s="5">
        <f t="shared" si="550"/>
        <v>6.1469511835768475E-5</v>
      </c>
      <c r="BF368" s="5">
        <f t="shared" si="551"/>
        <v>4.4152068715988805E-5</v>
      </c>
      <c r="BG368" s="5">
        <f t="shared" si="552"/>
        <v>2.1142244490349754E-5</v>
      </c>
      <c r="BH368" s="5">
        <f t="shared" si="553"/>
        <v>7.5929823067586103E-6</v>
      </c>
      <c r="BI368" s="5">
        <f t="shared" si="554"/>
        <v>2.1815424691381202E-6</v>
      </c>
      <c r="BJ368" s="8">
        <f t="shared" si="555"/>
        <v>0.51672911272564181</v>
      </c>
      <c r="BK368" s="8">
        <f t="shared" si="556"/>
        <v>0.27060704765920052</v>
      </c>
      <c r="BL368" s="8">
        <f t="shared" si="557"/>
        <v>0.20347378066080177</v>
      </c>
      <c r="BM368" s="8">
        <f t="shared" si="558"/>
        <v>0.39028672723674385</v>
      </c>
      <c r="BN368" s="8">
        <f t="shared" si="559"/>
        <v>0.60896759426882374</v>
      </c>
    </row>
    <row r="369" spans="1:66" x14ac:dyDescent="0.25">
      <c r="A369" t="s">
        <v>80</v>
      </c>
      <c r="B369" t="s">
        <v>86</v>
      </c>
      <c r="C369" t="s">
        <v>95</v>
      </c>
      <c r="D369" t="s">
        <v>497</v>
      </c>
      <c r="E369">
        <f>VLOOKUP(A369,home!$A$2:$E$405,3,FALSE)</f>
        <v>1.22509960159363</v>
      </c>
      <c r="F369">
        <f>VLOOKUP(B369,home!$B$2:$E$405,3,FALSE)</f>
        <v>0.98</v>
      </c>
      <c r="G369">
        <f>VLOOKUP(C369,away!$B$2:$E$405,4,FALSE)</f>
        <v>0.62</v>
      </c>
      <c r="H369">
        <f>VLOOKUP(A369,away!$A$2:$E$405,3,FALSE)</f>
        <v>1.02988047808765</v>
      </c>
      <c r="I369">
        <f>VLOOKUP(C369,away!$B$2:$E$405,3,FALSE)</f>
        <v>0.7</v>
      </c>
      <c r="J369">
        <f>VLOOKUP(B369,home!$B$2:$E$405,4,FALSE)</f>
        <v>1.07</v>
      </c>
      <c r="K369" s="3">
        <f t="shared" si="504"/>
        <v>0.74437051792828957</v>
      </c>
      <c r="L369" s="3">
        <f t="shared" si="505"/>
        <v>0.77138047808764987</v>
      </c>
      <c r="M369" s="5">
        <f t="shared" si="506"/>
        <v>0.21964317174651651</v>
      </c>
      <c r="N369" s="5">
        <f t="shared" si="507"/>
        <v>0.16349590151236676</v>
      </c>
      <c r="O369" s="5">
        <f t="shared" si="508"/>
        <v>0.16942845483051569</v>
      </c>
      <c r="P369" s="5">
        <f t="shared" si="509"/>
        <v>0.12611754667398078</v>
      </c>
      <c r="Q369" s="5">
        <f t="shared" si="510"/>
        <v>6.0850764443956526E-2</v>
      </c>
      <c r="R369" s="5">
        <f t="shared" si="511"/>
        <v>6.5346901244407479E-2</v>
      </c>
      <c r="S369" s="5">
        <f t="shared" si="512"/>
        <v>1.8103949524800076E-2</v>
      </c>
      <c r="T369" s="5">
        <f t="shared" si="513"/>
        <v>4.6939091768778148E-2</v>
      </c>
      <c r="U369" s="5">
        <f t="shared" si="514"/>
        <v>4.8642306724308394E-2</v>
      </c>
      <c r="V369" s="5">
        <f t="shared" si="515"/>
        <v>1.1550176695036011E-3</v>
      </c>
      <c r="W369" s="5">
        <f t="shared" si="516"/>
        <v>1.5098505015160092E-2</v>
      </c>
      <c r="X369" s="5">
        <f t="shared" si="517"/>
        <v>1.164669201700297E-2</v>
      </c>
      <c r="Y369" s="5">
        <f t="shared" si="518"/>
        <v>4.4920154281076824E-3</v>
      </c>
      <c r="Z369" s="5">
        <f t="shared" si="519"/>
        <v>1.6802441307819164E-2</v>
      </c>
      <c r="AA369" s="5">
        <f t="shared" si="520"/>
        <v>1.2507241938761038E-2</v>
      </c>
      <c r="AB369" s="5">
        <f t="shared" si="521"/>
        <v>4.6550110799049886E-3</v>
      </c>
      <c r="AC369" s="5">
        <f t="shared" si="522"/>
        <v>4.1450183064137062E-5</v>
      </c>
      <c r="AD369" s="5">
        <f t="shared" si="523"/>
        <v>2.809720499519398E-3</v>
      </c>
      <c r="AE369" s="5">
        <f t="shared" si="524"/>
        <v>2.1673635422119436E-3</v>
      </c>
      <c r="AF369" s="5">
        <f t="shared" si="525"/>
        <v>8.3593096269059556E-4</v>
      </c>
      <c r="AG369" s="5">
        <f t="shared" si="526"/>
        <v>2.1494027521618036E-4</v>
      </c>
      <c r="AH369" s="5">
        <f t="shared" si="527"/>
        <v>3.240268802266306E-3</v>
      </c>
      <c r="AI369" s="5">
        <f t="shared" si="528"/>
        <v>2.4119605665698486E-3</v>
      </c>
      <c r="AJ369" s="5">
        <f t="shared" si="529"/>
        <v>8.9769616808010443E-4</v>
      </c>
      <c r="AK369" s="5">
        <f t="shared" si="530"/>
        <v>2.2273952052534278E-4</v>
      </c>
      <c r="AL369" s="5">
        <f t="shared" si="531"/>
        <v>9.5201600954285357E-7</v>
      </c>
      <c r="AM369" s="5">
        <f t="shared" si="532"/>
        <v>4.1829462069219745E-4</v>
      </c>
      <c r="AN369" s="5">
        <f t="shared" si="533"/>
        <v>3.2266430449103944E-4</v>
      </c>
      <c r="AO369" s="5">
        <f t="shared" si="534"/>
        <v>1.2444847273005851E-4</v>
      </c>
      <c r="AP369" s="5">
        <f t="shared" si="535"/>
        <v>3.1999040797263466E-5</v>
      </c>
      <c r="AQ369" s="5">
        <f t="shared" si="536"/>
        <v>6.1708588471348256E-6</v>
      </c>
      <c r="AR369" s="5">
        <f t="shared" si="537"/>
        <v>4.9989601956493615E-4</v>
      </c>
      <c r="AS369" s="5">
        <f t="shared" si="538"/>
        <v>3.7210785899384187E-4</v>
      </c>
      <c r="AT369" s="5">
        <f t="shared" si="539"/>
        <v>1.3849305986221651E-4</v>
      </c>
      <c r="AU369" s="5">
        <f t="shared" si="540"/>
        <v>3.4363383566370576E-5</v>
      </c>
      <c r="AV369" s="5">
        <f t="shared" si="541"/>
        <v>6.3947724057669332E-6</v>
      </c>
      <c r="AW369" s="5">
        <f t="shared" si="542"/>
        <v>1.5184467223105099E-8</v>
      </c>
      <c r="AX369" s="5">
        <f t="shared" si="543"/>
        <v>5.1894363908544725E-5</v>
      </c>
      <c r="AY369" s="5">
        <f t="shared" si="544"/>
        <v>4.0030299241827709E-5</v>
      </c>
      <c r="AZ369" s="5">
        <f t="shared" si="545"/>
        <v>1.5439295683576371E-5</v>
      </c>
      <c r="BA369" s="5">
        <f t="shared" si="546"/>
        <v>3.9698570952445772E-6</v>
      </c>
      <c r="BB369" s="5">
        <f t="shared" si="547"/>
        <v>7.6556756601735274E-7</v>
      </c>
      <c r="BC369" s="5">
        <f t="shared" si="548"/>
        <v>1.1810877501657284E-7</v>
      </c>
      <c r="BD369" s="5">
        <f t="shared" si="549"/>
        <v>6.4268338427685563E-5</v>
      </c>
      <c r="BE369" s="5">
        <f t="shared" si="550"/>
        <v>4.7839456361806906E-5</v>
      </c>
      <c r="BF369" s="5">
        <f t="shared" si="551"/>
        <v>1.7805140454723003E-5</v>
      </c>
      <c r="BG369" s="5">
        <f t="shared" si="552"/>
        <v>4.4178738740227017E-6</v>
      </c>
      <c r="BH369" s="5">
        <f t="shared" si="553"/>
        <v>8.2213376593703424E-7</v>
      </c>
      <c r="BI369" s="5">
        <f t="shared" si="554"/>
        <v>1.2239442743137712E-7</v>
      </c>
      <c r="BJ369" s="8">
        <f t="shared" si="555"/>
        <v>0.30956672025483817</v>
      </c>
      <c r="BK369" s="8">
        <f t="shared" si="556"/>
        <v>0.36510211811311644</v>
      </c>
      <c r="BL369" s="8">
        <f t="shared" si="557"/>
        <v>0.30853911130704403</v>
      </c>
      <c r="BM369" s="8">
        <f t="shared" si="558"/>
        <v>0.19508763541629937</v>
      </c>
      <c r="BN369" s="8">
        <f t="shared" si="559"/>
        <v>0.80488274045174379</v>
      </c>
    </row>
    <row r="370" spans="1:66" x14ac:dyDescent="0.25">
      <c r="A370" t="s">
        <v>80</v>
      </c>
      <c r="B370" t="s">
        <v>81</v>
      </c>
      <c r="C370" t="s">
        <v>410</v>
      </c>
      <c r="D370" t="s">
        <v>497</v>
      </c>
      <c r="E370">
        <f>VLOOKUP(A370,home!$A$2:$E$405,3,FALSE)</f>
        <v>1.22509960159363</v>
      </c>
      <c r="F370">
        <f>VLOOKUP(B370,home!$B$2:$E$405,3,FALSE)</f>
        <v>1.05</v>
      </c>
      <c r="G370">
        <f>VLOOKUP(C370,away!$B$2:$E$405,4,FALSE)</f>
        <v>1.0900000000000001</v>
      </c>
      <c r="H370">
        <f>VLOOKUP(A370,away!$A$2:$E$405,3,FALSE)</f>
        <v>1.02988047808765</v>
      </c>
      <c r="I370">
        <f>VLOOKUP(C370,away!$B$2:$E$405,3,FALSE)</f>
        <v>0.86</v>
      </c>
      <c r="J370">
        <f>VLOOKUP(B370,home!$B$2:$E$405,4,FALSE)</f>
        <v>0.97</v>
      </c>
      <c r="K370" s="3">
        <f t="shared" si="504"/>
        <v>1.4021264940239098</v>
      </c>
      <c r="L370" s="3">
        <f t="shared" si="505"/>
        <v>0.85912629482071767</v>
      </c>
      <c r="M370" s="5">
        <f t="shared" si="506"/>
        <v>0.104219837485341</v>
      </c>
      <c r="N370" s="5">
        <f t="shared" si="507"/>
        <v>0.14612939534106278</v>
      </c>
      <c r="O370" s="5">
        <f t="shared" si="508"/>
        <v>8.9538002825598345E-2</v>
      </c>
      <c r="P370" s="5">
        <f t="shared" si="509"/>
        <v>0.1255436059837591</v>
      </c>
      <c r="Q370" s="5">
        <f t="shared" si="510"/>
        <v>0.10244594838169914</v>
      </c>
      <c r="R370" s="5">
        <f t="shared" si="511"/>
        <v>3.8462226306601628E-2</v>
      </c>
      <c r="S370" s="5">
        <f t="shared" si="512"/>
        <v>3.7807574315259919E-2</v>
      </c>
      <c r="T370" s="5">
        <f t="shared" si="513"/>
        <v>8.8014008052563666E-2</v>
      </c>
      <c r="U370" s="5">
        <f t="shared" si="514"/>
        <v>5.3928906523629527E-2</v>
      </c>
      <c r="V370" s="5">
        <f t="shared" si="515"/>
        <v>5.0603494898243369E-3</v>
      </c>
      <c r="W370" s="5">
        <f t="shared" si="516"/>
        <v>4.7880726143795432E-2</v>
      </c>
      <c r="X370" s="5">
        <f t="shared" si="517"/>
        <v>4.1135590845244437E-2</v>
      </c>
      <c r="Y370" s="5">
        <f t="shared" si="518"/>
        <v>1.7670333874067943E-2</v>
      </c>
      <c r="Z370" s="5">
        <f t="shared" si="519"/>
        <v>1.1014636659115531E-2</v>
      </c>
      <c r="AA370" s="5">
        <f t="shared" si="520"/>
        <v>1.5443913881792889E-2</v>
      </c>
      <c r="AB370" s="5">
        <f t="shared" si="521"/>
        <v>1.082716041254273E-2</v>
      </c>
      <c r="AC370" s="5">
        <f t="shared" si="522"/>
        <v>3.8098224497086497E-4</v>
      </c>
      <c r="AD370" s="5">
        <f t="shared" si="523"/>
        <v>1.6783708669829703E-2</v>
      </c>
      <c r="AE370" s="5">
        <f t="shared" si="524"/>
        <v>1.4419325442861147E-2</v>
      </c>
      <c r="AF370" s="5">
        <f t="shared" si="525"/>
        <v>6.1940108207697011E-3</v>
      </c>
      <c r="AG370" s="5">
        <f t="shared" si="526"/>
        <v>1.7738125221757686E-3</v>
      </c>
      <c r="AH370" s="5">
        <f t="shared" si="527"/>
        <v>2.3657409954355932E-3</v>
      </c>
      <c r="AI370" s="5">
        <f t="shared" si="528"/>
        <v>3.3170681276987425E-3</v>
      </c>
      <c r="AJ370" s="5">
        <f t="shared" si="529"/>
        <v>2.3254745521643465E-3</v>
      </c>
      <c r="AK370" s="5">
        <f t="shared" si="530"/>
        <v>1.0868698269226726E-3</v>
      </c>
      <c r="AL370" s="5">
        <f t="shared" si="531"/>
        <v>1.835730548175448E-5</v>
      </c>
      <c r="AM370" s="5">
        <f t="shared" si="532"/>
        <v>4.7065765187894026E-3</v>
      </c>
      <c r="AN370" s="5">
        <f t="shared" si="533"/>
        <v>4.0435436458777308E-3</v>
      </c>
      <c r="AO370" s="5">
        <f t="shared" si="534"/>
        <v>1.7369573352143954E-3</v>
      </c>
      <c r="AP370" s="5">
        <f t="shared" si="535"/>
        <v>4.9742190655480362E-4</v>
      </c>
      <c r="AQ370" s="5">
        <f t="shared" si="536"/>
        <v>1.0683705988527142E-4</v>
      </c>
      <c r="AR370" s="5">
        <f t="shared" si="537"/>
        <v>4.0649405918281167E-4</v>
      </c>
      <c r="AS370" s="5">
        <f t="shared" si="538"/>
        <v>5.699560900435433E-4</v>
      </c>
      <c r="AT370" s="5">
        <f t="shared" si="539"/>
        <v>3.9957526714016469E-4</v>
      </c>
      <c r="AU370" s="5">
        <f t="shared" si="540"/>
        <v>1.8675168947130216E-4</v>
      </c>
      <c r="AV370" s="5">
        <f t="shared" si="541"/>
        <v>6.5462372902859664E-5</v>
      </c>
      <c r="AW370" s="5">
        <f t="shared" si="542"/>
        <v>6.1425774538285944E-7</v>
      </c>
      <c r="AX370" s="5">
        <f t="shared" si="543"/>
        <v>1.099869272190909E-3</v>
      </c>
      <c r="AY370" s="5">
        <f t="shared" si="544"/>
        <v>9.4492661260453493E-4</v>
      </c>
      <c r="AZ370" s="5">
        <f t="shared" si="545"/>
        <v>4.0590564978221287E-4</v>
      </c>
      <c r="BA370" s="5">
        <f t="shared" si="546"/>
        <v>1.162414056480628E-4</v>
      </c>
      <c r="BB370" s="5">
        <f t="shared" si="547"/>
        <v>2.4966512034793056E-5</v>
      </c>
      <c r="BC370" s="5">
        <f t="shared" si="548"/>
        <v>4.2898773958097242E-6</v>
      </c>
      <c r="BD370" s="5">
        <f t="shared" si="549"/>
        <v>5.8204955822060396E-5</v>
      </c>
      <c r="BE370" s="5">
        <f t="shared" si="550"/>
        <v>8.1610710641602082E-5</v>
      </c>
      <c r="BF370" s="5">
        <f t="shared" si="551"/>
        <v>5.7214269793354667E-5</v>
      </c>
      <c r="BG370" s="5">
        <f t="shared" si="552"/>
        <v>2.6740547837831497E-5</v>
      </c>
      <c r="BH370" s="5">
        <f t="shared" si="553"/>
        <v>9.3734076470343245E-6</v>
      </c>
      <c r="BI370" s="5">
        <f t="shared" si="554"/>
        <v>2.6285406402386278E-6</v>
      </c>
      <c r="BJ370" s="8">
        <f t="shared" si="555"/>
        <v>0.49613439589004776</v>
      </c>
      <c r="BK370" s="8">
        <f t="shared" si="556"/>
        <v>0.27397563343724152</v>
      </c>
      <c r="BL370" s="8">
        <f t="shared" si="557"/>
        <v>0.21915937536350924</v>
      </c>
      <c r="BM370" s="8">
        <f t="shared" si="558"/>
        <v>0.39300071267099301</v>
      </c>
      <c r="BN370" s="8">
        <f t="shared" si="559"/>
        <v>0.60633901632406206</v>
      </c>
    </row>
    <row r="371" spans="1:66" x14ac:dyDescent="0.25">
      <c r="A371" t="s">
        <v>80</v>
      </c>
      <c r="B371" t="s">
        <v>93</v>
      </c>
      <c r="C371" t="s">
        <v>96</v>
      </c>
      <c r="D371" t="s">
        <v>497</v>
      </c>
      <c r="E371">
        <f>VLOOKUP(A371,home!$A$2:$E$405,3,FALSE)</f>
        <v>1.22509960159363</v>
      </c>
      <c r="F371">
        <f>VLOOKUP(B371,home!$B$2:$E$405,3,FALSE)</f>
        <v>0.74</v>
      </c>
      <c r="G371">
        <f>VLOOKUP(C371,away!$B$2:$E$405,4,FALSE)</f>
        <v>1.59</v>
      </c>
      <c r="H371">
        <f>VLOOKUP(A371,away!$A$2:$E$405,3,FALSE)</f>
        <v>1.02988047808765</v>
      </c>
      <c r="I371">
        <f>VLOOKUP(C371,away!$B$2:$E$405,3,FALSE)</f>
        <v>0.7</v>
      </c>
      <c r="J371">
        <f>VLOOKUP(B371,home!$B$2:$E$405,4,FALSE)</f>
        <v>0.97</v>
      </c>
      <c r="K371" s="3">
        <f t="shared" si="504"/>
        <v>1.4414521912350651</v>
      </c>
      <c r="L371" s="3">
        <f t="shared" si="505"/>
        <v>0.69928884462151431</v>
      </c>
      <c r="M371" s="5">
        <f t="shared" si="506"/>
        <v>0.11756768886056737</v>
      </c>
      <c r="N371" s="5">
        <f t="shared" si="507"/>
        <v>0.16946820272650717</v>
      </c>
      <c r="O371" s="5">
        <f t="shared" si="508"/>
        <v>8.2213773308127833E-2</v>
      </c>
      <c r="P371" s="5">
        <f t="shared" si="509"/>
        <v>0.11850722368470376</v>
      </c>
      <c r="Q371" s="5">
        <f t="shared" si="510"/>
        <v>0.12214015608239602</v>
      </c>
      <c r="R371" s="5">
        <f t="shared" si="511"/>
        <v>2.8745587274307902E-2</v>
      </c>
      <c r="S371" s="5">
        <f t="shared" si="512"/>
        <v>2.9863566685639789E-2</v>
      </c>
      <c r="T371" s="5">
        <f t="shared" si="513"/>
        <v>8.5411248628750144E-2</v>
      </c>
      <c r="U371" s="5">
        <f t="shared" si="514"/>
        <v>4.1435389764889918E-2</v>
      </c>
      <c r="V371" s="5">
        <f t="shared" si="515"/>
        <v>3.3446910565475868E-3</v>
      </c>
      <c r="W371" s="5">
        <f t="shared" si="516"/>
        <v>5.8686398540920851E-2</v>
      </c>
      <c r="X371" s="5">
        <f t="shared" si="517"/>
        <v>4.1038743830678265E-2</v>
      </c>
      <c r="Y371" s="5">
        <f t="shared" si="518"/>
        <v>1.434896787903665E-2</v>
      </c>
      <c r="Z371" s="5">
        <f t="shared" si="519"/>
        <v>6.7004895043392262E-3</v>
      </c>
      <c r="AA371" s="5">
        <f t="shared" si="520"/>
        <v>9.6584352783773315E-3</v>
      </c>
      <c r="AB371" s="5">
        <f t="shared" si="521"/>
        <v>6.9610863479595319E-3</v>
      </c>
      <c r="AC371" s="5">
        <f t="shared" si="522"/>
        <v>2.1071374660632677E-4</v>
      </c>
      <c r="AD371" s="5">
        <f t="shared" si="523"/>
        <v>2.1148409443126171E-2</v>
      </c>
      <c r="AE371" s="5">
        <f t="shared" si="524"/>
        <v>1.4788846805066425E-2</v>
      </c>
      <c r="AF371" s="5">
        <f t="shared" si="525"/>
        <v>5.1708377977997362E-3</v>
      </c>
      <c r="AG371" s="5">
        <f t="shared" si="526"/>
        <v>1.2053030631162111E-3</v>
      </c>
      <c r="AH371" s="5">
        <f t="shared" si="527"/>
        <v>1.1713943909719897E-3</v>
      </c>
      <c r="AI371" s="5">
        <f t="shared" si="528"/>
        <v>1.6885090116670388E-3</v>
      </c>
      <c r="AJ371" s="5">
        <f t="shared" si="529"/>
        <v>1.2169525073938039E-3</v>
      </c>
      <c r="AK371" s="5">
        <f t="shared" si="530"/>
        <v>5.8472628613726822E-4</v>
      </c>
      <c r="AL371" s="5">
        <f t="shared" si="531"/>
        <v>8.4959060927473489E-6</v>
      </c>
      <c r="AM371" s="5">
        <f t="shared" si="532"/>
        <v>6.0968842265861139E-3</v>
      </c>
      <c r="AN371" s="5">
        <f t="shared" si="533"/>
        <v>4.2634831266005384E-3</v>
      </c>
      <c r="AO371" s="5">
        <f t="shared" si="534"/>
        <v>1.4907030948319059E-3</v>
      </c>
      <c r="AP371" s="5">
        <f t="shared" si="535"/>
        <v>3.4747734828623975E-4</v>
      </c>
      <c r="AQ371" s="5">
        <f t="shared" si="536"/>
        <v>6.0746758353808004E-5</v>
      </c>
      <c r="AR371" s="5">
        <f t="shared" si="537"/>
        <v>1.638286060517851E-4</v>
      </c>
      <c r="AS371" s="5">
        <f t="shared" si="538"/>
        <v>2.361511031803318E-4</v>
      </c>
      <c r="AT371" s="5">
        <f t="shared" si="539"/>
        <v>1.7020026257093365E-4</v>
      </c>
      <c r="AU371" s="5">
        <f t="shared" si="540"/>
        <v>8.1778513810551887E-5</v>
      </c>
      <c r="AV371" s="5">
        <f t="shared" si="541"/>
        <v>2.9469954482041766E-5</v>
      </c>
      <c r="AW371" s="5">
        <f t="shared" si="542"/>
        <v>2.3788334984233817E-7</v>
      </c>
      <c r="AX371" s="5">
        <f t="shared" si="543"/>
        <v>1.4647278546865085E-3</v>
      </c>
      <c r="AY371" s="5">
        <f t="shared" si="544"/>
        <v>1.0242678491886779E-3</v>
      </c>
      <c r="AZ371" s="5">
        <f t="shared" si="545"/>
        <v>3.5812954042105697E-4</v>
      </c>
      <c r="BA371" s="5">
        <f t="shared" si="546"/>
        <v>8.3478664181958295E-5</v>
      </c>
      <c r="BB371" s="5">
        <f t="shared" si="547"/>
        <v>1.4593924656587245E-5</v>
      </c>
      <c r="BC371" s="5">
        <f t="shared" si="548"/>
        <v>2.0410737423196656E-6</v>
      </c>
      <c r="BD371" s="5">
        <f t="shared" si="549"/>
        <v>1.9093919440317662E-5</v>
      </c>
      <c r="BE371" s="5">
        <f t="shared" si="550"/>
        <v>2.7522972016511698E-5</v>
      </c>
      <c r="BF371" s="5">
        <f t="shared" si="551"/>
        <v>1.9836524161251086E-5</v>
      </c>
      <c r="BG371" s="5">
        <f t="shared" si="552"/>
        <v>9.5311337395742271E-6</v>
      </c>
      <c r="BH371" s="5">
        <f t="shared" si="553"/>
        <v>3.4346684034659327E-6</v>
      </c>
      <c r="BI371" s="5">
        <f t="shared" si="554"/>
        <v>9.9018205926836258E-7</v>
      </c>
      <c r="BJ371" s="8">
        <f t="shared" si="555"/>
        <v>0.54861364825893333</v>
      </c>
      <c r="BK371" s="8">
        <f t="shared" si="556"/>
        <v>0.27052664778934626</v>
      </c>
      <c r="BL371" s="8">
        <f t="shared" si="557"/>
        <v>0.17443769200974871</v>
      </c>
      <c r="BM371" s="8">
        <f t="shared" si="558"/>
        <v>0.36061181565991868</v>
      </c>
      <c r="BN371" s="8">
        <f t="shared" si="559"/>
        <v>0.63864263193661008</v>
      </c>
    </row>
    <row r="372" spans="1:66" x14ac:dyDescent="0.25">
      <c r="A372" t="s">
        <v>80</v>
      </c>
      <c r="B372" t="s">
        <v>416</v>
      </c>
      <c r="C372" t="s">
        <v>87</v>
      </c>
      <c r="D372" t="s">
        <v>497</v>
      </c>
      <c r="E372">
        <f>VLOOKUP(A372,home!$A$2:$E$405,3,FALSE)</f>
        <v>1.22509960159363</v>
      </c>
      <c r="F372">
        <f>VLOOKUP(B372,home!$B$2:$E$405,3,FALSE)</f>
        <v>0.82</v>
      </c>
      <c r="G372">
        <f>VLOOKUP(C372,away!$B$2:$E$405,4,FALSE)</f>
        <v>1.24</v>
      </c>
      <c r="H372">
        <f>VLOOKUP(A372,away!$A$2:$E$405,3,FALSE)</f>
        <v>1.02988047808765</v>
      </c>
      <c r="I372">
        <f>VLOOKUP(C372,away!$B$2:$E$405,3,FALSE)</f>
        <v>1.01</v>
      </c>
      <c r="J372">
        <f>VLOOKUP(B372,home!$B$2:$E$405,4,FALSE)</f>
        <v>0.79</v>
      </c>
      <c r="K372" s="3">
        <f t="shared" si="504"/>
        <v>1.2456812749004029</v>
      </c>
      <c r="L372" s="3">
        <f t="shared" si="505"/>
        <v>0.82174163346613605</v>
      </c>
      <c r="M372" s="5">
        <f t="shared" si="506"/>
        <v>0.12651139341272655</v>
      </c>
      <c r="N372" s="5">
        <f t="shared" si="507"/>
        <v>0.15759287383579165</v>
      </c>
      <c r="O372" s="5">
        <f t="shared" si="508"/>
        <v>0.10395967907505088</v>
      </c>
      <c r="P372" s="5">
        <f t="shared" si="509"/>
        <v>0.1295006255684461</v>
      </c>
      <c r="Q372" s="5">
        <f t="shared" si="510"/>
        <v>9.8155245997493673E-2</v>
      </c>
      <c r="R372" s="5">
        <f t="shared" si="511"/>
        <v>4.2713998248873786E-2</v>
      </c>
      <c r="S372" s="5">
        <f t="shared" si="512"/>
        <v>3.3140121949150558E-2</v>
      </c>
      <c r="T372" s="5">
        <f t="shared" si="513"/>
        <v>8.0658252179250864E-2</v>
      </c>
      <c r="U372" s="5">
        <f t="shared" si="514"/>
        <v>5.3208027794750666E-2</v>
      </c>
      <c r="V372" s="5">
        <f t="shared" si="515"/>
        <v>3.769240248784549E-3</v>
      </c>
      <c r="W372" s="5">
        <f t="shared" si="516"/>
        <v>4.075671732410685E-2</v>
      </c>
      <c r="X372" s="5">
        <f t="shared" si="517"/>
        <v>3.3491491468629127E-2</v>
      </c>
      <c r="Y372" s="5">
        <f t="shared" si="518"/>
        <v>1.3760676453324225E-2</v>
      </c>
      <c r="Z372" s="5">
        <f t="shared" si="519"/>
        <v>1.1699956897633075E-2</v>
      </c>
      <c r="AA372" s="5">
        <f t="shared" si="520"/>
        <v>1.4574417224523331E-2</v>
      </c>
      <c r="AB372" s="5">
        <f t="shared" si="521"/>
        <v>9.0775393145873101E-3</v>
      </c>
      <c r="AC372" s="5">
        <f t="shared" si="522"/>
        <v>2.4114378010155844E-4</v>
      </c>
      <c r="AD372" s="5">
        <f t="shared" si="523"/>
        <v>1.269246989926219E-2</v>
      </c>
      <c r="AE372" s="5">
        <f t="shared" si="524"/>
        <v>1.0429930947739476E-2</v>
      </c>
      <c r="AF372" s="5">
        <f t="shared" si="525"/>
        <v>4.2853542469672191E-3</v>
      </c>
      <c r="AG372" s="5">
        <f t="shared" si="526"/>
        <v>1.1738179996279622E-3</v>
      </c>
      <c r="AH372" s="5">
        <f t="shared" si="527"/>
        <v>2.4035854231360967E-3</v>
      </c>
      <c r="AI372" s="5">
        <f t="shared" si="528"/>
        <v>2.9941013542241972E-3</v>
      </c>
      <c r="AJ372" s="5">
        <f t="shared" si="529"/>
        <v>1.8648479960555111E-3</v>
      </c>
      <c r="AK372" s="5">
        <f t="shared" si="530"/>
        <v>7.743354097406299E-4</v>
      </c>
      <c r="AL372" s="5">
        <f t="shared" si="531"/>
        <v>9.8736626109914323E-6</v>
      </c>
      <c r="AM372" s="5">
        <f t="shared" si="532"/>
        <v>3.162154417149583E-3</v>
      </c>
      <c r="AN372" s="5">
        <f t="shared" si="533"/>
        <v>2.598473936020656E-3</v>
      </c>
      <c r="AO372" s="5">
        <f t="shared" si="534"/>
        <v>1.0676371083523965E-3</v>
      </c>
      <c r="AP372" s="5">
        <f t="shared" si="535"/>
        <v>2.9244062045552017E-4</v>
      </c>
      <c r="AQ372" s="5">
        <f t="shared" si="536"/>
        <v>6.0077658286242358E-5</v>
      </c>
      <c r="AR372" s="5">
        <f t="shared" si="537"/>
        <v>3.9502524235665018E-4</v>
      </c>
      <c r="AS372" s="5">
        <f t="shared" si="538"/>
        <v>4.9207554751667265E-4</v>
      </c>
      <c r="AT372" s="5">
        <f t="shared" si="539"/>
        <v>3.0648464768894137E-4</v>
      </c>
      <c r="AU372" s="5">
        <f t="shared" si="540"/>
        <v>1.2726072889018706E-4</v>
      </c>
      <c r="AV372" s="5">
        <f t="shared" si="541"/>
        <v>3.9631576752170695E-5</v>
      </c>
      <c r="AW372" s="5">
        <f t="shared" si="542"/>
        <v>2.8074886517747048E-7</v>
      </c>
      <c r="AX372" s="5">
        <f t="shared" si="543"/>
        <v>6.5650609096447169E-4</v>
      </c>
      <c r="AY372" s="5">
        <f t="shared" si="544"/>
        <v>5.3947838756961272E-4</v>
      </c>
      <c r="AZ372" s="5">
        <f t="shared" si="545"/>
        <v>2.216559257105653E-4</v>
      </c>
      <c r="BA372" s="5">
        <f t="shared" si="546"/>
        <v>6.0714634153616157E-5</v>
      </c>
      <c r="BB372" s="5">
        <f t="shared" si="547"/>
        <v>1.2472935661172846E-5</v>
      </c>
      <c r="BC372" s="5">
        <f t="shared" si="548"/>
        <v>2.0499061048660401E-6</v>
      </c>
      <c r="BD372" s="5">
        <f t="shared" si="549"/>
        <v>5.4101447985751633E-5</v>
      </c>
      <c r="BE372" s="5">
        <f t="shared" si="550"/>
        <v>6.7393160700848933E-5</v>
      </c>
      <c r="BF372" s="5">
        <f t="shared" si="551"/>
        <v>4.1975199170700627E-5</v>
      </c>
      <c r="BG372" s="5">
        <f t="shared" si="552"/>
        <v>1.7429239872385557E-5</v>
      </c>
      <c r="BH372" s="5">
        <f t="shared" si="553"/>
        <v>5.4278194361945445E-6</v>
      </c>
      <c r="BI372" s="5">
        <f t="shared" si="554"/>
        <v>1.3522666070416014E-6</v>
      </c>
      <c r="BJ372" s="8">
        <f t="shared" si="555"/>
        <v>0.46167049197262194</v>
      </c>
      <c r="BK372" s="8">
        <f t="shared" si="556"/>
        <v>0.29371187700938994</v>
      </c>
      <c r="BL372" s="8">
        <f t="shared" si="557"/>
        <v>0.23311868871791999</v>
      </c>
      <c r="BM372" s="8">
        <f t="shared" si="558"/>
        <v>0.34122800082047788</v>
      </c>
      <c r="BN372" s="8">
        <f t="shared" si="559"/>
        <v>0.6584338161383827</v>
      </c>
    </row>
    <row r="373" spans="1:66" x14ac:dyDescent="0.25">
      <c r="A373" t="s">
        <v>80</v>
      </c>
      <c r="B373" t="s">
        <v>84</v>
      </c>
      <c r="C373" t="s">
        <v>88</v>
      </c>
      <c r="D373" t="s">
        <v>497</v>
      </c>
      <c r="E373">
        <f>VLOOKUP(A373,home!$A$2:$E$405,3,FALSE)</f>
        <v>1.22509960159363</v>
      </c>
      <c r="F373">
        <f>VLOOKUP(B373,home!$B$2:$E$405,3,FALSE)</f>
        <v>1.05</v>
      </c>
      <c r="G373">
        <f>VLOOKUP(C373,away!$B$2:$E$405,4,FALSE)</f>
        <v>1.2</v>
      </c>
      <c r="H373">
        <f>VLOOKUP(A373,away!$A$2:$E$405,3,FALSE)</f>
        <v>1.02988047808765</v>
      </c>
      <c r="I373">
        <f>VLOOKUP(C373,away!$B$2:$E$405,3,FALSE)</f>
        <v>0.97</v>
      </c>
      <c r="J373">
        <f>VLOOKUP(B373,home!$B$2:$E$405,4,FALSE)</f>
        <v>1.06</v>
      </c>
      <c r="K373" s="3">
        <f t="shared" si="504"/>
        <v>1.5436254980079738</v>
      </c>
      <c r="L373" s="3">
        <f t="shared" si="505"/>
        <v>1.0589231075697219</v>
      </c>
      <c r="M373" s="5">
        <f t="shared" si="506"/>
        <v>7.4084525171771887E-2</v>
      </c>
      <c r="N373" s="5">
        <f t="shared" si="507"/>
        <v>0.11435876206296064</v>
      </c>
      <c r="O373" s="5">
        <f t="shared" si="508"/>
        <v>7.8449815617719978E-2</v>
      </c>
      <c r="P373" s="5">
        <f t="shared" si="509"/>
        <v>0.12109713570153671</v>
      </c>
      <c r="Q373" s="5">
        <f t="shared" si="510"/>
        <v>8.8263550520506523E-2</v>
      </c>
      <c r="R373" s="5">
        <f t="shared" si="511"/>
        <v>4.1536161271093858E-2</v>
      </c>
      <c r="S373" s="5">
        <f t="shared" si="512"/>
        <v>4.9485760491530945E-2</v>
      </c>
      <c r="T373" s="5">
        <f t="shared" si="513"/>
        <v>9.3464313202311924E-2</v>
      </c>
      <c r="U373" s="5">
        <f t="shared" si="514"/>
        <v>6.4116277627431759E-2</v>
      </c>
      <c r="V373" s="5">
        <f t="shared" si="515"/>
        <v>8.9876077203592079E-3</v>
      </c>
      <c r="W373" s="5">
        <f t="shared" si="516"/>
        <v>4.5415289042722948E-2</v>
      </c>
      <c r="X373" s="5">
        <f t="shared" si="517"/>
        <v>4.8091299004297323E-2</v>
      </c>
      <c r="Y373" s="5">
        <f t="shared" si="518"/>
        <v>2.5462493894347588E-2</v>
      </c>
      <c r="Z373" s="5">
        <f t="shared" si="519"/>
        <v>1.4661200323234615E-2</v>
      </c>
      <c r="AA373" s="5">
        <f t="shared" si="520"/>
        <v>2.2631402650347698E-2</v>
      </c>
      <c r="AB373" s="5">
        <f t="shared" si="521"/>
        <v>1.7467205093380976E-2</v>
      </c>
      <c r="AC373" s="5">
        <f t="shared" si="522"/>
        <v>9.18185637639087E-4</v>
      </c>
      <c r="AD373" s="5">
        <f t="shared" si="523"/>
        <v>1.752604954143732E-2</v>
      </c>
      <c r="AE373" s="5">
        <f t="shared" si="524"/>
        <v>1.8558738843839708E-2</v>
      </c>
      <c r="AF373" s="5">
        <f t="shared" si="525"/>
        <v>9.8261387045468235E-3</v>
      </c>
      <c r="AG373" s="5">
        <f t="shared" si="526"/>
        <v>3.4683751108099481E-3</v>
      </c>
      <c r="AH373" s="5">
        <f t="shared" si="527"/>
        <v>3.8812709517454516E-3</v>
      </c>
      <c r="AI373" s="5">
        <f t="shared" si="528"/>
        <v>5.9912288057919543E-3</v>
      </c>
      <c r="AJ373" s="5">
        <f t="shared" si="529"/>
        <v>4.6241067745101628E-3</v>
      </c>
      <c r="AK373" s="5">
        <f t="shared" si="530"/>
        <v>2.3792963742150985E-3</v>
      </c>
      <c r="AL373" s="5">
        <f t="shared" si="531"/>
        <v>6.0033941232708953E-5</v>
      </c>
      <c r="AM373" s="5">
        <f t="shared" si="532"/>
        <v>5.4107313903027183E-3</v>
      </c>
      <c r="AN373" s="5">
        <f t="shared" si="533"/>
        <v>5.7295484980443966E-3</v>
      </c>
      <c r="AO373" s="5">
        <f t="shared" si="534"/>
        <v>3.0335756502603015E-3</v>
      </c>
      <c r="AP373" s="5">
        <f t="shared" si="535"/>
        <v>1.070774451540493E-3</v>
      </c>
      <c r="AQ373" s="5">
        <f t="shared" si="536"/>
        <v>2.8346695243288079E-4</v>
      </c>
      <c r="AR373" s="5">
        <f t="shared" si="537"/>
        <v>8.2199349950847736E-4</v>
      </c>
      <c r="AS373" s="5">
        <f t="shared" si="538"/>
        <v>1.2688501250380905E-3</v>
      </c>
      <c r="AT373" s="5">
        <f t="shared" si="539"/>
        <v>9.7931470307970146E-4</v>
      </c>
      <c r="AU373" s="5">
        <f t="shared" si="540"/>
        <v>5.0389838208264495E-4</v>
      </c>
      <c r="AV373" s="5">
        <f t="shared" si="541"/>
        <v>1.944575977469338E-4</v>
      </c>
      <c r="AW373" s="5">
        <f t="shared" si="542"/>
        <v>2.7258422844639664E-6</v>
      </c>
      <c r="AX373" s="5">
        <f t="shared" si="543"/>
        <v>1.3920238228239013E-3</v>
      </c>
      <c r="AY373" s="5">
        <f t="shared" si="544"/>
        <v>1.4740461922757696E-3</v>
      </c>
      <c r="AZ373" s="5">
        <f t="shared" si="545"/>
        <v>7.8045078731298664E-4</v>
      </c>
      <c r="BA373" s="5">
        <f t="shared" si="546"/>
        <v>2.7547912433556801E-4</v>
      </c>
      <c r="BB373" s="5">
        <f t="shared" si="547"/>
        <v>7.2927802603001355E-5</v>
      </c>
      <c r="BC373" s="5">
        <f t="shared" si="548"/>
        <v>1.5444987072120295E-5</v>
      </c>
      <c r="BD373" s="5">
        <f t="shared" si="549"/>
        <v>1.4507131848360454E-4</v>
      </c>
      <c r="BE373" s="5">
        <f t="shared" si="550"/>
        <v>2.2393578624092743E-4</v>
      </c>
      <c r="BF373" s="5">
        <f t="shared" si="551"/>
        <v>1.7283649477897942E-4</v>
      </c>
      <c r="BG373" s="5">
        <f t="shared" si="552"/>
        <v>8.8931606775718218E-5</v>
      </c>
      <c r="BH373" s="5">
        <f t="shared" si="553"/>
        <v>3.4319273949454336E-5</v>
      </c>
      <c r="BI373" s="5">
        <f t="shared" si="554"/>
        <v>1.0595221268299701E-5</v>
      </c>
      <c r="BJ373" s="8">
        <f t="shared" si="555"/>
        <v>0.48397347958678483</v>
      </c>
      <c r="BK373" s="8">
        <f t="shared" si="556"/>
        <v>0.25610729485634631</v>
      </c>
      <c r="BL373" s="8">
        <f t="shared" si="557"/>
        <v>0.24552096917518978</v>
      </c>
      <c r="BM373" s="8">
        <f t="shared" si="558"/>
        <v>0.48100167324597448</v>
      </c>
      <c r="BN373" s="8">
        <f t="shared" si="559"/>
        <v>0.5177899503455895</v>
      </c>
    </row>
    <row r="374" spans="1:66" x14ac:dyDescent="0.25">
      <c r="A374" t="s">
        <v>80</v>
      </c>
      <c r="B374" t="s">
        <v>98</v>
      </c>
      <c r="C374" t="s">
        <v>435</v>
      </c>
      <c r="D374" t="s">
        <v>497</v>
      </c>
      <c r="E374">
        <f>VLOOKUP(A374,home!$A$2:$E$405,3,FALSE)</f>
        <v>1.22509960159363</v>
      </c>
      <c r="F374">
        <f>VLOOKUP(B374,home!$B$2:$E$405,3,FALSE)</f>
        <v>0.97</v>
      </c>
      <c r="G374">
        <f>VLOOKUP(C374,away!$B$2:$E$405,4,FALSE)</f>
        <v>1.52</v>
      </c>
      <c r="H374">
        <f>VLOOKUP(A374,away!$A$2:$E$405,3,FALSE)</f>
        <v>1.02988047808765</v>
      </c>
      <c r="I374">
        <f>VLOOKUP(C374,away!$B$2:$E$405,3,FALSE)</f>
        <v>0.7</v>
      </c>
      <c r="J374">
        <f>VLOOKUP(B374,home!$B$2:$E$405,4,FALSE)</f>
        <v>0.65</v>
      </c>
      <c r="K374" s="3">
        <f t="shared" si="504"/>
        <v>1.8062868525896478</v>
      </c>
      <c r="L374" s="3">
        <f t="shared" si="505"/>
        <v>0.46859561752988071</v>
      </c>
      <c r="M374" s="5">
        <f t="shared" si="506"/>
        <v>0.1028089908536563</v>
      </c>
      <c r="N374" s="5">
        <f t="shared" si="507"/>
        <v>0.18570252850696872</v>
      </c>
      <c r="O374" s="5">
        <f t="shared" si="508"/>
        <v>4.8175842556692931E-2</v>
      </c>
      <c r="P374" s="5">
        <f t="shared" si="509"/>
        <v>8.7019391022583284E-2</v>
      </c>
      <c r="Q374" s="5">
        <f t="shared" si="510"/>
        <v>0.16771601786739598</v>
      </c>
      <c r="R374" s="5">
        <f t="shared" si="511"/>
        <v>1.1287494346437917E-2</v>
      </c>
      <c r="S374" s="5">
        <f t="shared" si="512"/>
        <v>1.8413696971114533E-2</v>
      </c>
      <c r="T374" s="5">
        <f t="shared" si="513"/>
        <v>7.8590990962224924E-2</v>
      </c>
      <c r="U374" s="5">
        <f t="shared" si="514"/>
        <v>2.0388452636650789E-2</v>
      </c>
      <c r="V374" s="5">
        <f t="shared" si="515"/>
        <v>1.7317429402017529E-3</v>
      </c>
      <c r="W374" s="5">
        <f t="shared" si="516"/>
        <v>0.1009810793475226</v>
      </c>
      <c r="X374" s="5">
        <f t="shared" si="517"/>
        <v>4.7319291235686227E-2</v>
      </c>
      <c r="Y374" s="5">
        <f t="shared" si="518"/>
        <v>1.1086806248831332E-2</v>
      </c>
      <c r="Z374" s="5">
        <f t="shared" si="519"/>
        <v>1.7630901278780379E-3</v>
      </c>
      <c r="AA374" s="5">
        <f t="shared" si="520"/>
        <v>3.1846465179167006E-3</v>
      </c>
      <c r="AB374" s="5">
        <f t="shared" si="521"/>
        <v>2.8761925677291697E-3</v>
      </c>
      <c r="AC374" s="5">
        <f t="shared" si="522"/>
        <v>9.1611160909142836E-5</v>
      </c>
      <c r="AD374" s="5">
        <f t="shared" si="523"/>
        <v>4.560019899643554E-2</v>
      </c>
      <c r="AE374" s="5">
        <f t="shared" si="524"/>
        <v>2.1368053408220157E-2</v>
      </c>
      <c r="AF374" s="5">
        <f t="shared" si="525"/>
        <v>5.0064880911181988E-3</v>
      </c>
      <c r="AG374" s="5">
        <f t="shared" si="526"/>
        <v>7.8200612623784214E-4</v>
      </c>
      <c r="AH374" s="5">
        <f t="shared" si="527"/>
        <v>2.065440768084613E-4</v>
      </c>
      <c r="AI374" s="5">
        <f t="shared" si="528"/>
        <v>3.7307785041939E-4</v>
      </c>
      <c r="AJ374" s="5">
        <f t="shared" si="529"/>
        <v>3.3694280810247579E-4</v>
      </c>
      <c r="AK374" s="5">
        <f t="shared" si="530"/>
        <v>2.0287178811671287E-4</v>
      </c>
      <c r="AL374" s="5">
        <f t="shared" si="531"/>
        <v>3.1016538016731171E-6</v>
      </c>
      <c r="AM374" s="5">
        <f t="shared" si="532"/>
        <v>1.6473407984546624E-2</v>
      </c>
      <c r="AN374" s="5">
        <f t="shared" si="533"/>
        <v>7.7193667873402929E-3</v>
      </c>
      <c r="AO374" s="5">
        <f t="shared" si="534"/>
        <v>1.8086307233266881E-3</v>
      </c>
      <c r="AP374" s="5">
        <f t="shared" si="535"/>
        <v>2.8250547689359477E-4</v>
      </c>
      <c r="AQ374" s="5">
        <f t="shared" si="536"/>
        <v>3.3095207100131865E-5</v>
      </c>
      <c r="AR374" s="5">
        <f t="shared" si="537"/>
        <v>1.935712984384001E-5</v>
      </c>
      <c r="AS374" s="5">
        <f t="shared" si="538"/>
        <v>3.4964529140798912E-5</v>
      </c>
      <c r="AT374" s="5">
        <f t="shared" si="539"/>
        <v>3.1577984647006352E-5</v>
      </c>
      <c r="AU374" s="5">
        <f t="shared" si="540"/>
        <v>1.9012966166388441E-5</v>
      </c>
      <c r="AV374" s="5">
        <f t="shared" si="541"/>
        <v>8.5857177037698125E-6</v>
      </c>
      <c r="AW374" s="5">
        <f t="shared" si="542"/>
        <v>7.292488687121367E-8</v>
      </c>
      <c r="AX374" s="5">
        <f t="shared" si="543"/>
        <v>4.95928337663865E-3</v>
      </c>
      <c r="AY374" s="5">
        <f t="shared" si="544"/>
        <v>2.3238984563816599E-3</v>
      </c>
      <c r="AZ374" s="5">
        <f t="shared" si="545"/>
        <v>5.444843161224504E-4</v>
      </c>
      <c r="BA374" s="5">
        <f t="shared" si="546"/>
        <v>8.5047654782911486E-5</v>
      </c>
      <c r="BB374" s="5">
        <f t="shared" si="547"/>
        <v>9.9632395781166254E-6</v>
      </c>
      <c r="BC374" s="5">
        <f t="shared" si="548"/>
        <v>9.3374608054114185E-7</v>
      </c>
      <c r="BD374" s="5">
        <f t="shared" si="549"/>
        <v>1.5117777021300487E-6</v>
      </c>
      <c r="BE374" s="5">
        <f t="shared" si="550"/>
        <v>2.7307041873956957E-6</v>
      </c>
      <c r="BF374" s="5">
        <f t="shared" si="551"/>
        <v>2.4662175360021721E-6</v>
      </c>
      <c r="BG374" s="5">
        <f t="shared" si="552"/>
        <v>1.4848987703022531E-6</v>
      </c>
      <c r="BH374" s="5">
        <f t="shared" si="553"/>
        <v>6.7053828155587409E-7</v>
      </c>
      <c r="BI374" s="5">
        <f t="shared" si="554"/>
        <v>2.4223689642648606E-7</v>
      </c>
      <c r="BJ374" s="8">
        <f t="shared" si="555"/>
        <v>0.69839407775943319</v>
      </c>
      <c r="BK374" s="8">
        <f t="shared" si="556"/>
        <v>0.21239243305864836</v>
      </c>
      <c r="BL374" s="8">
        <f t="shared" si="557"/>
        <v>8.7154669849750163E-2</v>
      </c>
      <c r="BM374" s="8">
        <f t="shared" si="558"/>
        <v>0.39467018011048011</v>
      </c>
      <c r="BN374" s="8">
        <f t="shared" si="559"/>
        <v>0.60271026515373516</v>
      </c>
    </row>
    <row r="375" spans="1:66" x14ac:dyDescent="0.25">
      <c r="A375" t="s">
        <v>80</v>
      </c>
      <c r="B375" t="s">
        <v>90</v>
      </c>
      <c r="C375" t="s">
        <v>85</v>
      </c>
      <c r="D375" t="s">
        <v>497</v>
      </c>
      <c r="E375">
        <f>VLOOKUP(A375,home!$A$2:$E$405,3,FALSE)</f>
        <v>1.22509960159363</v>
      </c>
      <c r="F375">
        <f>VLOOKUP(B375,home!$B$2:$E$405,3,FALSE)</f>
        <v>1.36</v>
      </c>
      <c r="G375">
        <f>VLOOKUP(C375,away!$B$2:$E$405,4,FALSE)</f>
        <v>0.78</v>
      </c>
      <c r="H375">
        <f>VLOOKUP(A375,away!$A$2:$E$405,3,FALSE)</f>
        <v>1.02988047808765</v>
      </c>
      <c r="I375">
        <f>VLOOKUP(C375,away!$B$2:$E$405,3,FALSE)</f>
        <v>1.1299999999999999</v>
      </c>
      <c r="J375">
        <f>VLOOKUP(B375,home!$B$2:$E$405,4,FALSE)</f>
        <v>0.6</v>
      </c>
      <c r="K375" s="3">
        <f t="shared" si="504"/>
        <v>1.2995856573705229</v>
      </c>
      <c r="L375" s="3">
        <f t="shared" si="505"/>
        <v>0.69825896414342659</v>
      </c>
      <c r="M375" s="5">
        <f t="shared" si="506"/>
        <v>0.13562729658109515</v>
      </c>
      <c r="N375" s="5">
        <f t="shared" si="507"/>
        <v>0.17625928938472943</v>
      </c>
      <c r="O375" s="5">
        <f t="shared" si="508"/>
        <v>9.4702975620288801E-2</v>
      </c>
      <c r="P375" s="5">
        <f t="shared" si="509"/>
        <v>0.12307462882643763</v>
      </c>
      <c r="Q375" s="5">
        <f t="shared" si="510"/>
        <v>0.11453202223135742</v>
      </c>
      <c r="R375" s="5">
        <f t="shared" si="511"/>
        <v>3.3063600828961509E-2</v>
      </c>
      <c r="S375" s="5">
        <f t="shared" si="512"/>
        <v>2.7920935981549221E-2</v>
      </c>
      <c r="T375" s="5">
        <f t="shared" si="513"/>
        <v>7.9973011204519537E-2</v>
      </c>
      <c r="U375" s="5">
        <f t="shared" si="514"/>
        <v>4.2968981418342517E-2</v>
      </c>
      <c r="V375" s="5">
        <f t="shared" si="515"/>
        <v>2.815197660582375E-3</v>
      </c>
      <c r="W375" s="5">
        <f t="shared" si="516"/>
        <v>4.9614724467171335E-2</v>
      </c>
      <c r="X375" s="5">
        <f t="shared" si="517"/>
        <v>3.4643926112708577E-2</v>
      </c>
      <c r="Y375" s="5">
        <f t="shared" si="518"/>
        <v>1.2095215980660646E-2</v>
      </c>
      <c r="Z375" s="5">
        <f t="shared" si="519"/>
        <v>7.6956518885608052E-3</v>
      </c>
      <c r="AA375" s="5">
        <f t="shared" si="520"/>
        <v>1.0001158818489999E-2</v>
      </c>
      <c r="AB375" s="5">
        <f t="shared" si="521"/>
        <v>6.4986812787971651E-3</v>
      </c>
      <c r="AC375" s="5">
        <f t="shared" si="522"/>
        <v>1.596652259000008E-4</v>
      </c>
      <c r="AD375" s="5">
        <f t="shared" si="523"/>
        <v>1.6119646077981564E-2</v>
      </c>
      <c r="AE375" s="5">
        <f t="shared" si="524"/>
        <v>1.1255687372770055E-2</v>
      </c>
      <c r="AF375" s="5">
        <f t="shared" si="525"/>
        <v>3.9296923028163313E-3</v>
      </c>
      <c r="AG375" s="5">
        <f t="shared" si="526"/>
        <v>9.1464762558897644E-4</v>
      </c>
      <c r="AH375" s="5">
        <f t="shared" si="527"/>
        <v>1.3433894790287175E-3</v>
      </c>
      <c r="AI375" s="5">
        <f t="shared" si="528"/>
        <v>1.7458496992081801E-3</v>
      </c>
      <c r="AJ375" s="5">
        <f t="shared" si="529"/>
        <v>1.1344406145077964E-3</v>
      </c>
      <c r="AK375" s="5">
        <f t="shared" si="530"/>
        <v>4.9143425058431156E-4</v>
      </c>
      <c r="AL375" s="5">
        <f t="shared" si="531"/>
        <v>5.795511348965714E-6</v>
      </c>
      <c r="AM375" s="5">
        <f t="shared" si="532"/>
        <v>4.1897721689667638E-3</v>
      </c>
      <c r="AN375" s="5">
        <f t="shared" si="533"/>
        <v>2.9255459746996902E-3</v>
      </c>
      <c r="AO375" s="5">
        <f t="shared" si="534"/>
        <v>1.0213943509238882E-3</v>
      </c>
      <c r="AP375" s="5">
        <f t="shared" si="535"/>
        <v>2.377325871526873E-4</v>
      </c>
      <c r="AQ375" s="5">
        <f t="shared" si="536"/>
        <v>4.1499727512093066E-5</v>
      </c>
      <c r="AR375" s="5">
        <f t="shared" si="537"/>
        <v>1.8760674921355398E-4</v>
      </c>
      <c r="AS375" s="5">
        <f t="shared" si="538"/>
        <v>2.4381104050384336E-4</v>
      </c>
      <c r="AT375" s="5">
        <f t="shared" si="539"/>
        <v>1.5842666567368927E-4</v>
      </c>
      <c r="AU375" s="5">
        <f t="shared" si="540"/>
        <v>6.8629674151520506E-5</v>
      </c>
      <c r="AV375" s="5">
        <f t="shared" si="541"/>
        <v>2.2297535049332151E-5</v>
      </c>
      <c r="AW375" s="5">
        <f t="shared" si="542"/>
        <v>1.460867035606234E-7</v>
      </c>
      <c r="AX375" s="5">
        <f t="shared" si="543"/>
        <v>9.0749463640656689E-4</v>
      </c>
      <c r="AY375" s="5">
        <f t="shared" si="544"/>
        <v>6.3366626478296494E-4</v>
      </c>
      <c r="AZ375" s="5">
        <f t="shared" si="545"/>
        <v>2.2123157482999362E-4</v>
      </c>
      <c r="BA375" s="5">
        <f t="shared" si="546"/>
        <v>5.1492310092203455E-5</v>
      </c>
      <c r="BB375" s="5">
        <f t="shared" si="547"/>
        <v>8.9887417765835209E-6</v>
      </c>
      <c r="BC375" s="5">
        <f t="shared" si="548"/>
        <v>1.2552939043739907E-6</v>
      </c>
      <c r="BD375" s="5">
        <f t="shared" si="549"/>
        <v>2.1833015728695303E-5</v>
      </c>
      <c r="BE375" s="5">
        <f t="shared" si="550"/>
        <v>2.8373874098157449E-5</v>
      </c>
      <c r="BF375" s="5">
        <f t="shared" si="551"/>
        <v>1.8437139911001204E-5</v>
      </c>
      <c r="BG375" s="5">
        <f t="shared" si="552"/>
        <v>7.9868808637569352E-6</v>
      </c>
      <c r="BH375" s="5">
        <f t="shared" si="553"/>
        <v>2.5949089544164027E-6</v>
      </c>
      <c r="BI375" s="5">
        <f t="shared" si="554"/>
        <v>6.7446129186837864E-7</v>
      </c>
      <c r="BJ375" s="8">
        <f t="shared" si="555"/>
        <v>0.50957793639135163</v>
      </c>
      <c r="BK375" s="8">
        <f t="shared" si="556"/>
        <v>0.29023718605169624</v>
      </c>
      <c r="BL375" s="8">
        <f t="shared" si="557"/>
        <v>0.19271118395364886</v>
      </c>
      <c r="BM375" s="8">
        <f t="shared" si="558"/>
        <v>0.32232862463430823</v>
      </c>
      <c r="BN375" s="8">
        <f t="shared" si="559"/>
        <v>0.6772598134728699</v>
      </c>
    </row>
    <row r="376" spans="1:66" x14ac:dyDescent="0.25">
      <c r="A376" t="s">
        <v>99</v>
      </c>
      <c r="B376" t="s">
        <v>111</v>
      </c>
      <c r="C376" t="s">
        <v>101</v>
      </c>
      <c r="D376" t="s">
        <v>497</v>
      </c>
      <c r="E376">
        <f>VLOOKUP(A376,home!$A$2:$E$405,3,FALSE)</f>
        <v>1.33603238866397</v>
      </c>
      <c r="F376">
        <f>VLOOKUP(B376,home!$B$2:$E$405,3,FALSE)</f>
        <v>1.01</v>
      </c>
      <c r="G376">
        <f>VLOOKUP(C376,away!$B$2:$E$405,4,FALSE)</f>
        <v>0.5</v>
      </c>
      <c r="H376">
        <f>VLOOKUP(A376,away!$A$2:$E$405,3,FALSE)</f>
        <v>1.24696356275304</v>
      </c>
      <c r="I376">
        <f>VLOOKUP(C376,away!$B$2:$E$405,3,FALSE)</f>
        <v>1.18</v>
      </c>
      <c r="J376">
        <f>VLOOKUP(B376,home!$B$2:$E$405,4,FALSE)</f>
        <v>0.68</v>
      </c>
      <c r="K376" s="3">
        <f t="shared" si="504"/>
        <v>0.67469635627530489</v>
      </c>
      <c r="L376" s="3">
        <f t="shared" si="505"/>
        <v>1.0005635627530394</v>
      </c>
      <c r="M376" s="5">
        <f t="shared" si="506"/>
        <v>0.18725950084847076</v>
      </c>
      <c r="N376" s="5">
        <f t="shared" si="507"/>
        <v>0.12634330290039558</v>
      </c>
      <c r="O376" s="5">
        <f t="shared" si="508"/>
        <v>0.18736503332830168</v>
      </c>
      <c r="P376" s="5">
        <f t="shared" si="509"/>
        <v>0.1264145052800062</v>
      </c>
      <c r="Q376" s="5">
        <f t="shared" si="510"/>
        <v>4.2621683053342026E-2</v>
      </c>
      <c r="R376" s="5">
        <f t="shared" si="511"/>
        <v>9.3735312641153742E-2</v>
      </c>
      <c r="S376" s="5">
        <f t="shared" si="512"/>
        <v>2.1334868288098427E-2</v>
      </c>
      <c r="T376" s="5">
        <f t="shared" si="513"/>
        <v>4.2645703046382731E-2</v>
      </c>
      <c r="U376" s="5">
        <f t="shared" si="514"/>
        <v>6.3242873893312943E-2</v>
      </c>
      <c r="V376" s="5">
        <f t="shared" si="515"/>
        <v>1.6002966813633316E-3</v>
      </c>
      <c r="W376" s="5">
        <f t="shared" si="516"/>
        <v>9.5855647514702588E-3</v>
      </c>
      <c r="X376" s="5">
        <f t="shared" si="517"/>
        <v>9.590966818731032E-3</v>
      </c>
      <c r="Y376" s="5">
        <f t="shared" si="518"/>
        <v>4.798185965197853E-3</v>
      </c>
      <c r="Z376" s="5">
        <f t="shared" si="519"/>
        <v>3.1262712790667599E-2</v>
      </c>
      <c r="AA376" s="5">
        <f t="shared" si="520"/>
        <v>2.1092838407144796E-2</v>
      </c>
      <c r="AB376" s="5">
        <f t="shared" si="521"/>
        <v>7.1156306084021997E-3</v>
      </c>
      <c r="AC376" s="5">
        <f t="shared" si="522"/>
        <v>6.7520176666323651E-5</v>
      </c>
      <c r="AD376" s="5">
        <f t="shared" si="523"/>
        <v>1.6168364026644952E-3</v>
      </c>
      <c r="AE376" s="5">
        <f t="shared" si="524"/>
        <v>1.617747591438795E-3</v>
      </c>
      <c r="AF376" s="5">
        <f t="shared" si="525"/>
        <v>8.0932964686257448E-4</v>
      </c>
      <c r="AG376" s="5">
        <f t="shared" si="526"/>
        <v>2.6992858496882556E-4</v>
      </c>
      <c r="AH376" s="5">
        <f t="shared" si="527"/>
        <v>7.8200828227888465E-3</v>
      </c>
      <c r="AI376" s="5">
        <f t="shared" si="528"/>
        <v>5.2761813863067344E-3</v>
      </c>
      <c r="AJ376" s="5">
        <f t="shared" si="529"/>
        <v>1.7799101781943705E-3</v>
      </c>
      <c r="AK376" s="5">
        <f t="shared" si="530"/>
        <v>4.0029963724169009E-4</v>
      </c>
      <c r="AL376" s="5">
        <f t="shared" si="531"/>
        <v>1.8232516248345289E-6</v>
      </c>
      <c r="AM376" s="5">
        <f t="shared" si="532"/>
        <v>2.1817472591420138E-4</v>
      </c>
      <c r="AN376" s="5">
        <f t="shared" si="533"/>
        <v>2.1829768106338118E-4</v>
      </c>
      <c r="AO376" s="5">
        <f t="shared" si="534"/>
        <v>1.0921035275275167E-4</v>
      </c>
      <c r="AP376" s="5">
        <f t="shared" si="535"/>
        <v>3.6423966546603144E-5</v>
      </c>
      <c r="AQ376" s="5">
        <f t="shared" si="536"/>
        <v>9.111123434366689E-6</v>
      </c>
      <c r="AR376" s="5">
        <f t="shared" si="537"/>
        <v>1.5648979860386912E-3</v>
      </c>
      <c r="AS376" s="5">
        <f t="shared" si="538"/>
        <v>1.0558309691228677E-3</v>
      </c>
      <c r="AT376" s="5">
        <f t="shared" si="539"/>
        <v>3.5618265385491138E-4</v>
      </c>
      <c r="AU376" s="5">
        <f t="shared" si="540"/>
        <v>8.0105046241458965E-5</v>
      </c>
      <c r="AV376" s="5">
        <f t="shared" si="541"/>
        <v>1.351164570459429E-5</v>
      </c>
      <c r="AW376" s="5">
        <f t="shared" si="542"/>
        <v>3.4189846934052183E-8</v>
      </c>
      <c r="AX376" s="5">
        <f t="shared" si="543"/>
        <v>2.4533615434279158E-5</v>
      </c>
      <c r="AY376" s="5">
        <f t="shared" si="544"/>
        <v>2.4547441666135306E-5</v>
      </c>
      <c r="AZ376" s="5">
        <f t="shared" si="545"/>
        <v>1.2280637844970373E-5</v>
      </c>
      <c r="BA376" s="5">
        <f t="shared" si="546"/>
        <v>4.0958529183477881E-6</v>
      </c>
      <c r="BB376" s="5">
        <f t="shared" si="547"/>
        <v>1.0245402971236241E-6</v>
      </c>
      <c r="BC376" s="5">
        <f t="shared" si="548"/>
        <v>2.050235379748142E-7</v>
      </c>
      <c r="BD376" s="5">
        <f t="shared" si="549"/>
        <v>2.6096331737598808E-4</v>
      </c>
      <c r="BE376" s="5">
        <f t="shared" si="550"/>
        <v>1.7607099935509506E-4</v>
      </c>
      <c r="BF376" s="5">
        <f t="shared" si="551"/>
        <v>5.9397230855317102E-5</v>
      </c>
      <c r="BG376" s="5">
        <f t="shared" si="552"/>
        <v>1.3358365076975186E-5</v>
      </c>
      <c r="BH376" s="5">
        <f t="shared" si="553"/>
        <v>2.2532100608076099E-6</v>
      </c>
      <c r="BI376" s="5">
        <f t="shared" si="554"/>
        <v>3.0404652358995057E-7</v>
      </c>
      <c r="BJ376" s="8">
        <f t="shared" si="555"/>
        <v>0.24055715372286432</v>
      </c>
      <c r="BK376" s="8">
        <f t="shared" si="556"/>
        <v>0.33670306196789607</v>
      </c>
      <c r="BL376" s="8">
        <f t="shared" si="557"/>
        <v>0.39141103837305724</v>
      </c>
      <c r="BM376" s="8">
        <f t="shared" si="558"/>
        <v>0.2361701155509961</v>
      </c>
      <c r="BN376" s="8">
        <f t="shared" si="559"/>
        <v>0.76373933805166994</v>
      </c>
    </row>
    <row r="377" spans="1:66" x14ac:dyDescent="0.25">
      <c r="A377" t="s">
        <v>99</v>
      </c>
      <c r="B377" t="s">
        <v>104</v>
      </c>
      <c r="C377" t="s">
        <v>395</v>
      </c>
      <c r="D377" t="s">
        <v>497</v>
      </c>
      <c r="E377">
        <f>VLOOKUP(A377,home!$A$2:$E$405,3,FALSE)</f>
        <v>1.33603238866397</v>
      </c>
      <c r="F377">
        <f>VLOOKUP(B377,home!$B$2:$E$405,3,FALSE)</f>
        <v>0.82</v>
      </c>
      <c r="G377">
        <f>VLOOKUP(C377,away!$B$2:$E$405,4,FALSE)</f>
        <v>0.55000000000000004</v>
      </c>
      <c r="H377">
        <f>VLOOKUP(A377,away!$A$2:$E$405,3,FALSE)</f>
        <v>1.24696356275304</v>
      </c>
      <c r="I377">
        <f>VLOOKUP(C377,away!$B$2:$E$405,3,FALSE)</f>
        <v>1.1000000000000001</v>
      </c>
      <c r="J377">
        <f>VLOOKUP(B377,home!$B$2:$E$405,4,FALSE)</f>
        <v>1.1100000000000001</v>
      </c>
      <c r="K377" s="3">
        <f t="shared" si="504"/>
        <v>0.60255060728745047</v>
      </c>
      <c r="L377" s="3">
        <f t="shared" si="505"/>
        <v>1.522542510121462</v>
      </c>
      <c r="M377" s="5">
        <f t="shared" si="506"/>
        <v>0.11942184749595261</v>
      </c>
      <c r="N377" s="5">
        <f t="shared" si="507"/>
        <v>7.1957706732075549E-2</v>
      </c>
      <c r="O377" s="5">
        <f t="shared" si="508"/>
        <v>0.18182483944983013</v>
      </c>
      <c r="P377" s="5">
        <f t="shared" si="509"/>
        <v>0.10955866743043834</v>
      </c>
      <c r="Q377" s="5">
        <f t="shared" si="510"/>
        <v>2.1679079945212187E-2</v>
      </c>
      <c r="R377" s="5">
        <f t="shared" si="511"/>
        <v>0.13841802372918813</v>
      </c>
      <c r="S377" s="5">
        <f t="shared" si="512"/>
        <v>2.5127524529253726E-2</v>
      </c>
      <c r="T377" s="5">
        <f t="shared" si="513"/>
        <v>3.3007320796907214E-2</v>
      </c>
      <c r="U377" s="5">
        <f t="shared" si="514"/>
        <v>8.340386425755103E-2</v>
      </c>
      <c r="V377" s="5">
        <f t="shared" si="515"/>
        <v>2.5613572213632504E-3</v>
      </c>
      <c r="W377" s="5">
        <f t="shared" si="516"/>
        <v>4.3542475954735987E-3</v>
      </c>
      <c r="X377" s="5">
        <f t="shared" si="517"/>
        <v>6.6295270637027138E-3</v>
      </c>
      <c r="Y377" s="5">
        <f t="shared" si="518"/>
        <v>5.0468683882440484E-3</v>
      </c>
      <c r="Z377" s="5">
        <f t="shared" si="519"/>
        <v>7.0249108431563401E-2</v>
      </c>
      <c r="AA377" s="5">
        <f t="shared" si="520"/>
        <v>4.2328642946840488E-2</v>
      </c>
      <c r="AB377" s="5">
        <f t="shared" si="521"/>
        <v>1.2752574756636194E-2</v>
      </c>
      <c r="AC377" s="5">
        <f t="shared" si="522"/>
        <v>1.4686324669120873E-4</v>
      </c>
      <c r="AD377" s="5">
        <f t="shared" si="523"/>
        <v>6.5591363323313427E-4</v>
      </c>
      <c r="AE377" s="5">
        <f t="shared" si="524"/>
        <v>9.9865638956566434E-4</v>
      </c>
      <c r="AF377" s="5">
        <f t="shared" si="525"/>
        <v>7.6024840305907162E-4</v>
      </c>
      <c r="AG377" s="5">
        <f t="shared" si="526"/>
        <v>3.8583683730313072E-4</v>
      </c>
      <c r="AH377" s="5">
        <f t="shared" si="527"/>
        <v>2.6739313471296832E-2</v>
      </c>
      <c r="AI377" s="5">
        <f t="shared" si="528"/>
        <v>1.6111789570579411E-2</v>
      </c>
      <c r="AJ377" s="5">
        <f t="shared" si="529"/>
        <v>4.8540842951201165E-3</v>
      </c>
      <c r="AK377" s="5">
        <f t="shared" si="530"/>
        <v>9.7494381328303438E-4</v>
      </c>
      <c r="AL377" s="5">
        <f t="shared" si="531"/>
        <v>5.3893460666958378E-6</v>
      </c>
      <c r="AM377" s="5">
        <f t="shared" si="532"/>
        <v>7.9044231606548648E-5</v>
      </c>
      <c r="AN377" s="5">
        <f t="shared" si="533"/>
        <v>1.2034820280085679E-4</v>
      </c>
      <c r="AO377" s="5">
        <f t="shared" si="534"/>
        <v>9.1617627390511641E-5</v>
      </c>
      <c r="AP377" s="5">
        <f t="shared" si="535"/>
        <v>4.6497244126174143E-5</v>
      </c>
      <c r="AQ377" s="5">
        <f t="shared" si="536"/>
        <v>1.7698507696398901E-5</v>
      </c>
      <c r="AR377" s="5">
        <f t="shared" si="537"/>
        <v>8.1423482903025778E-3</v>
      </c>
      <c r="AS377" s="5">
        <f t="shared" si="538"/>
        <v>4.9061769070677524E-3</v>
      </c>
      <c r="AT377" s="5">
        <f t="shared" si="539"/>
        <v>1.4781099374066695E-3</v>
      </c>
      <c r="AU377" s="5">
        <f t="shared" si="540"/>
        <v>2.9687868014066811E-4</v>
      </c>
      <c r="AV377" s="5">
        <f t="shared" si="541"/>
        <v>4.4721107252364068E-5</v>
      </c>
      <c r="AW377" s="5">
        <f t="shared" si="542"/>
        <v>1.3733983674243568E-7</v>
      </c>
      <c r="AX377" s="5">
        <f t="shared" si="543"/>
        <v>7.9380249595159596E-6</v>
      </c>
      <c r="AY377" s="5">
        <f t="shared" si="544"/>
        <v>1.2085980447268248E-5</v>
      </c>
      <c r="AZ377" s="5">
        <f t="shared" si="545"/>
        <v>9.2007095037313538E-6</v>
      </c>
      <c r="BA377" s="5">
        <f t="shared" si="546"/>
        <v>4.6694904475698428E-6</v>
      </c>
      <c r="BB377" s="5">
        <f t="shared" si="547"/>
        <v>1.777374426757795E-6</v>
      </c>
      <c r="BC377" s="5">
        <f t="shared" si="548"/>
        <v>5.4122562422830131E-7</v>
      </c>
      <c r="BD377" s="5">
        <f t="shared" si="549"/>
        <v>2.0661785673667492E-3</v>
      </c>
      <c r="BE377" s="5">
        <f t="shared" si="550"/>
        <v>1.2449771505311492E-3</v>
      </c>
      <c r="BF377" s="5">
        <f t="shared" si="551"/>
        <v>3.750808690557717E-4</v>
      </c>
      <c r="BG377" s="5">
        <f t="shared" si="552"/>
        <v>7.5335068477153333E-5</v>
      </c>
      <c r="BH377" s="5">
        <f t="shared" si="553"/>
        <v>1.1348297815237598E-5</v>
      </c>
      <c r="BI377" s="5">
        <f t="shared" si="554"/>
        <v>1.3675847480500531E-6</v>
      </c>
      <c r="BJ377" s="8">
        <f t="shared" si="555"/>
        <v>0.14586682440380588</v>
      </c>
      <c r="BK377" s="8">
        <f t="shared" si="556"/>
        <v>0.25683373525021308</v>
      </c>
      <c r="BL377" s="8">
        <f t="shared" si="557"/>
        <v>0.52605059875048965</v>
      </c>
      <c r="BM377" s="8">
        <f t="shared" si="558"/>
        <v>0.35612815341276438</v>
      </c>
      <c r="BN377" s="8">
        <f t="shared" si="559"/>
        <v>0.64286016478269692</v>
      </c>
    </row>
    <row r="378" spans="1:66" x14ac:dyDescent="0.25">
      <c r="A378" t="s">
        <v>99</v>
      </c>
      <c r="B378" t="s">
        <v>106</v>
      </c>
      <c r="C378" t="s">
        <v>116</v>
      </c>
      <c r="D378" t="s">
        <v>497</v>
      </c>
      <c r="E378">
        <f>VLOOKUP(A378,home!$A$2:$E$405,3,FALSE)</f>
        <v>1.33603238866397</v>
      </c>
      <c r="F378">
        <f>VLOOKUP(B378,home!$B$2:$E$405,3,FALSE)</f>
        <v>0.97</v>
      </c>
      <c r="G378">
        <f>VLOOKUP(C378,away!$B$2:$E$405,4,FALSE)</f>
        <v>1.32</v>
      </c>
      <c r="H378">
        <f>VLOOKUP(A378,away!$A$2:$E$405,3,FALSE)</f>
        <v>1.24696356275304</v>
      </c>
      <c r="I378">
        <f>VLOOKUP(C378,away!$B$2:$E$405,3,FALSE)</f>
        <v>0.75</v>
      </c>
      <c r="J378">
        <f>VLOOKUP(B378,home!$B$2:$E$405,4,FALSE)</f>
        <v>1.52</v>
      </c>
      <c r="K378" s="3">
        <f t="shared" si="504"/>
        <v>1.7106558704453474</v>
      </c>
      <c r="L378" s="3">
        <f t="shared" si="505"/>
        <v>1.4215384615384656</v>
      </c>
      <c r="M378" s="5">
        <f t="shared" si="506"/>
        <v>4.3621971067659783E-2</v>
      </c>
      <c r="N378" s="5">
        <f t="shared" si="507"/>
        <v>7.4622180887289308E-2</v>
      </c>
      <c r="O378" s="5">
        <f t="shared" si="508"/>
        <v>6.2010309640796554E-2</v>
      </c>
      <c r="P378" s="5">
        <f t="shared" si="509"/>
        <v>0.10607830021516235</v>
      </c>
      <c r="Q378" s="5">
        <f t="shared" si="510"/>
        <v>6.382643590013802E-2</v>
      </c>
      <c r="R378" s="5">
        <f t="shared" si="511"/>
        <v>4.4075020083150916E-2</v>
      </c>
      <c r="S378" s="5">
        <f t="shared" si="512"/>
        <v>6.4489324422575822E-2</v>
      </c>
      <c r="T378" s="5">
        <f t="shared" si="513"/>
        <v>9.0731733494965702E-2</v>
      </c>
      <c r="U378" s="5">
        <f t="shared" si="514"/>
        <v>7.5397191845238701E-2</v>
      </c>
      <c r="V378" s="5">
        <f t="shared" si="515"/>
        <v>1.7424751155177706E-2</v>
      </c>
      <c r="W378" s="5">
        <f t="shared" si="516"/>
        <v>3.6395022420724933E-2</v>
      </c>
      <c r="X378" s="5">
        <f t="shared" si="517"/>
        <v>5.1736924179615285E-2</v>
      </c>
      <c r="Y378" s="5">
        <f t="shared" si="518"/>
        <v>3.6773013801511288E-2</v>
      </c>
      <c r="Z378" s="5">
        <f t="shared" si="519"/>
        <v>2.0884778747093109E-2</v>
      </c>
      <c r="AA378" s="5">
        <f t="shared" si="520"/>
        <v>3.5726669366667053E-2</v>
      </c>
      <c r="AB378" s="5">
        <f t="shared" si="521"/>
        <v>3.055801834177448E-2</v>
      </c>
      <c r="AC378" s="5">
        <f t="shared" si="522"/>
        <v>2.6483041959327377E-3</v>
      </c>
      <c r="AD378" s="5">
        <f t="shared" si="523"/>
        <v>1.5564839689750792E-2</v>
      </c>
      <c r="AE378" s="5">
        <f t="shared" si="524"/>
        <v>2.212601826666119E-2</v>
      </c>
      <c r="AF378" s="5">
        <f t="shared" si="525"/>
        <v>1.5726492983380771E-2</v>
      </c>
      <c r="AG378" s="5">
        <f t="shared" si="526"/>
        <v>7.4519382136635252E-3</v>
      </c>
      <c r="AH378" s="5">
        <f t="shared" si="527"/>
        <v>7.4221290624284968E-3</v>
      </c>
      <c r="AI378" s="5">
        <f t="shared" si="528"/>
        <v>1.269670865184633E-2</v>
      </c>
      <c r="AJ378" s="5">
        <f t="shared" si="529"/>
        <v>1.0859849595307579E-2</v>
      </c>
      <c r="AK378" s="5">
        <f t="shared" si="530"/>
        <v>6.19248848745548E-3</v>
      </c>
      <c r="AL378" s="5">
        <f t="shared" si="531"/>
        <v>2.5760193836403636E-4</v>
      </c>
      <c r="AM378" s="5">
        <f t="shared" si="532"/>
        <v>5.3252168775625849E-3</v>
      </c>
      <c r="AN378" s="5">
        <f t="shared" si="533"/>
        <v>7.5700006074889891E-3</v>
      </c>
      <c r="AO378" s="5">
        <f t="shared" si="534"/>
        <v>5.3805235087075751E-3</v>
      </c>
      <c r="AP378" s="5">
        <f t="shared" si="535"/>
        <v>2.5495403702799047E-3</v>
      </c>
      <c r="AQ378" s="5">
        <f t="shared" si="536"/>
        <v>9.0606742389947648E-4</v>
      </c>
      <c r="AR378" s="5">
        <f t="shared" si="537"/>
        <v>2.1101683857489067E-3</v>
      </c>
      <c r="AS378" s="5">
        <f t="shared" si="538"/>
        <v>3.6097719367095492E-3</v>
      </c>
      <c r="AT378" s="5">
        <f t="shared" si="539"/>
        <v>3.0875387772505308E-3</v>
      </c>
      <c r="AU378" s="5">
        <f t="shared" si="540"/>
        <v>1.7605721115104235E-3</v>
      </c>
      <c r="AV378" s="5">
        <f t="shared" si="541"/>
        <v>7.5293325447441703E-4</v>
      </c>
      <c r="AW378" s="5">
        <f t="shared" si="542"/>
        <v>1.7400746996790571E-5</v>
      </c>
      <c r="AX378" s="5">
        <f t="shared" si="543"/>
        <v>1.5182689188328474E-3</v>
      </c>
      <c r="AY378" s="5">
        <f t="shared" si="544"/>
        <v>2.1582776630793155E-3</v>
      </c>
      <c r="AZ378" s="5">
        <f t="shared" si="545"/>
        <v>1.5340373543733029E-3</v>
      </c>
      <c r="BA378" s="5">
        <f t="shared" si="546"/>
        <v>7.2689770022612101E-4</v>
      </c>
      <c r="BB378" s="5">
        <f t="shared" si="547"/>
        <v>2.5832825961882221E-4</v>
      </c>
      <c r="BC378" s="5">
        <f t="shared" si="548"/>
        <v>7.3444711350089927E-5</v>
      </c>
      <c r="BD378" s="5">
        <f t="shared" si="549"/>
        <v>4.9994758677743419E-4</v>
      </c>
      <c r="BE378" s="5">
        <f t="shared" si="550"/>
        <v>8.552382742358025E-4</v>
      </c>
      <c r="BF378" s="5">
        <f t="shared" si="551"/>
        <v>7.3150918722551177E-4</v>
      </c>
      <c r="BG378" s="5">
        <f t="shared" si="552"/>
        <v>4.1712016180400882E-4</v>
      </c>
      <c r="BH378" s="5">
        <f t="shared" si="553"/>
        <v>1.7838726336778527E-4</v>
      </c>
      <c r="BI378" s="5">
        <f t="shared" si="554"/>
        <v>6.1031843858556422E-5</v>
      </c>
      <c r="BJ378" s="8">
        <f t="shared" si="555"/>
        <v>0.44295520323311977</v>
      </c>
      <c r="BK378" s="8">
        <f t="shared" si="556"/>
        <v>0.23667853065795175</v>
      </c>
      <c r="BL378" s="8">
        <f t="shared" si="557"/>
        <v>0.2990026038576285</v>
      </c>
      <c r="BM378" s="8">
        <f t="shared" si="558"/>
        <v>0.6031460217855138</v>
      </c>
      <c r="BN378" s="8">
        <f t="shared" si="559"/>
        <v>0.39423421779419693</v>
      </c>
    </row>
    <row r="379" spans="1:66" x14ac:dyDescent="0.25">
      <c r="A379" t="s">
        <v>99</v>
      </c>
      <c r="B379" t="s">
        <v>105</v>
      </c>
      <c r="C379" t="s">
        <v>107</v>
      </c>
      <c r="D379" t="s">
        <v>497</v>
      </c>
      <c r="E379">
        <f>VLOOKUP(A379,home!$A$2:$E$405,3,FALSE)</f>
        <v>1.33603238866397</v>
      </c>
      <c r="F379">
        <f>VLOOKUP(B379,home!$B$2:$E$405,3,FALSE)</f>
        <v>1.18</v>
      </c>
      <c r="G379">
        <f>VLOOKUP(C379,away!$B$2:$E$405,4,FALSE)</f>
        <v>0.9</v>
      </c>
      <c r="H379">
        <f>VLOOKUP(A379,away!$A$2:$E$405,3,FALSE)</f>
        <v>1.24696356275304</v>
      </c>
      <c r="I379">
        <f>VLOOKUP(C379,away!$B$2:$E$405,3,FALSE)</f>
        <v>0.71</v>
      </c>
      <c r="J379">
        <f>VLOOKUP(B379,home!$B$2:$E$405,4,FALSE)</f>
        <v>1.39</v>
      </c>
      <c r="K379" s="3">
        <f t="shared" si="504"/>
        <v>1.4188663967611361</v>
      </c>
      <c r="L379" s="3">
        <f t="shared" si="505"/>
        <v>1.230628340080975</v>
      </c>
      <c r="M379" s="5">
        <f t="shared" si="506"/>
        <v>7.0686919535272674E-2</v>
      </c>
      <c r="N379" s="5">
        <f t="shared" si="507"/>
        <v>0.10029529481915671</v>
      </c>
      <c r="O379" s="5">
        <f t="shared" si="508"/>
        <v>8.6989326453130053E-2</v>
      </c>
      <c r="P379" s="5">
        <f t="shared" si="509"/>
        <v>0.12342623218123082</v>
      </c>
      <c r="Q379" s="5">
        <f t="shared" si="510"/>
        <v>7.1152811786076367E-2</v>
      </c>
      <c r="R379" s="5">
        <f t="shared" si="511"/>
        <v>5.352576520888875E-2</v>
      </c>
      <c r="S379" s="5">
        <f t="shared" si="512"/>
        <v>5.3878549562671713E-2</v>
      </c>
      <c r="T379" s="5">
        <f t="shared" si="513"/>
        <v>8.7562666660393196E-2</v>
      </c>
      <c r="U379" s="5">
        <f t="shared" si="514"/>
        <v>7.5945909615818569E-2</v>
      </c>
      <c r="V379" s="5">
        <f t="shared" si="515"/>
        <v>1.045302049536889E-2</v>
      </c>
      <c r="W379" s="5">
        <f t="shared" si="516"/>
        <v>3.3652111226111156E-2</v>
      </c>
      <c r="X379" s="5">
        <f t="shared" si="517"/>
        <v>4.1413241778409514E-2</v>
      </c>
      <c r="Y379" s="5">
        <f t="shared" si="518"/>
        <v>2.5482154493568096E-2</v>
      </c>
      <c r="Z379" s="5">
        <f t="shared" si="519"/>
        <v>2.1956774530192926E-2</v>
      </c>
      <c r="AA379" s="5">
        <f t="shared" si="520"/>
        <v>3.1153729562151525E-2</v>
      </c>
      <c r="AB379" s="5">
        <f t="shared" si="521"/>
        <v>2.2101490004760412E-2</v>
      </c>
      <c r="AC379" s="5">
        <f t="shared" si="522"/>
        <v>1.1407493627699824E-3</v>
      </c>
      <c r="AD379" s="5">
        <f t="shared" si="523"/>
        <v>1.1936962449699332E-2</v>
      </c>
      <c r="AE379" s="5">
        <f t="shared" si="524"/>
        <v>1.4689964285082418E-2</v>
      </c>
      <c r="AF379" s="5">
        <f t="shared" si="525"/>
        <v>9.0389431819998915E-3</v>
      </c>
      <c r="AG379" s="5">
        <f t="shared" si="526"/>
        <v>3.707859881383592E-3</v>
      </c>
      <c r="AH379" s="5">
        <f t="shared" si="527"/>
        <v>6.7551572484058856E-3</v>
      </c>
      <c r="AI379" s="5">
        <f t="shared" si="528"/>
        <v>9.5846656246005302E-3</v>
      </c>
      <c r="AJ379" s="5">
        <f t="shared" si="529"/>
        <v>6.7996799894686401E-3</v>
      </c>
      <c r="AK379" s="5">
        <f t="shared" si="530"/>
        <v>3.2159458152620562E-3</v>
      </c>
      <c r="AL379" s="5">
        <f t="shared" si="531"/>
        <v>7.9674370667450302E-5</v>
      </c>
      <c r="AM379" s="5">
        <f t="shared" si="532"/>
        <v>3.3873909798555709E-3</v>
      </c>
      <c r="AN379" s="5">
        <f t="shared" si="533"/>
        <v>4.1686193387449281E-3</v>
      </c>
      <c r="AO379" s="5">
        <f t="shared" si="534"/>
        <v>2.5650105486345618E-3</v>
      </c>
      <c r="AP379" s="5">
        <f t="shared" si="535"/>
        <v>1.0521915579187807E-3</v>
      </c>
      <c r="AQ379" s="5">
        <f t="shared" si="536"/>
        <v>3.2371418759220095E-4</v>
      </c>
      <c r="AR379" s="5">
        <f t="shared" si="537"/>
        <v>1.6626175903183397E-3</v>
      </c>
      <c r="AS379" s="5">
        <f t="shared" si="538"/>
        <v>2.3590322295666656E-3</v>
      </c>
      <c r="AT379" s="5">
        <f t="shared" si="539"/>
        <v>1.6735757797043224E-3</v>
      </c>
      <c r="AU379" s="5">
        <f t="shared" si="540"/>
        <v>7.9152681208526023E-4</v>
      </c>
      <c r="AV379" s="5">
        <f t="shared" si="541"/>
        <v>2.807676989508106E-4</v>
      </c>
      <c r="AW379" s="5">
        <f t="shared" si="542"/>
        <v>3.8644220951684833E-6</v>
      </c>
      <c r="AX379" s="5">
        <f t="shared" si="543"/>
        <v>8.0104253900147493E-4</v>
      </c>
      <c r="AY379" s="5">
        <f t="shared" si="544"/>
        <v>9.8578565010563478E-4</v>
      </c>
      <c r="AZ379" s="5">
        <f t="shared" si="545"/>
        <v>6.0656787913257112E-4</v>
      </c>
      <c r="BA379" s="5">
        <f t="shared" si="546"/>
        <v>2.4881987408111787E-4</v>
      </c>
      <c r="BB379" s="5">
        <f t="shared" si="547"/>
        <v>7.655119715490081E-5</v>
      </c>
      <c r="BC379" s="5">
        <f t="shared" si="548"/>
        <v>1.8841214537189403E-5</v>
      </c>
      <c r="BD379" s="5">
        <f t="shared" si="549"/>
        <v>3.4101072089381436E-4</v>
      </c>
      <c r="BE379" s="5">
        <f t="shared" si="550"/>
        <v>4.8384865281152391E-4</v>
      </c>
      <c r="BF379" s="5">
        <f t="shared" si="551"/>
        <v>3.4325829729620847E-4</v>
      </c>
      <c r="BG379" s="5">
        <f t="shared" si="552"/>
        <v>1.6234588781434471E-4</v>
      </c>
      <c r="BH379" s="5">
        <f t="shared" si="553"/>
        <v>5.7586781218031746E-5</v>
      </c>
      <c r="BI379" s="5">
        <f t="shared" si="554"/>
        <v>1.6341589753580093E-5</v>
      </c>
      <c r="BJ379" s="8">
        <f t="shared" si="555"/>
        <v>0.41316654552863918</v>
      </c>
      <c r="BK379" s="8">
        <f t="shared" si="556"/>
        <v>0.26065093115808718</v>
      </c>
      <c r="BL379" s="8">
        <f t="shared" si="557"/>
        <v>0.30424358156289932</v>
      </c>
      <c r="BM379" s="8">
        <f t="shared" si="558"/>
        <v>0.49295956156805271</v>
      </c>
      <c r="BN379" s="8">
        <f t="shared" si="559"/>
        <v>0.50607634998375539</v>
      </c>
    </row>
    <row r="380" spans="1:66" x14ac:dyDescent="0.25">
      <c r="A380" t="s">
        <v>99</v>
      </c>
      <c r="B380" t="s">
        <v>110</v>
      </c>
      <c r="C380" t="s">
        <v>108</v>
      </c>
      <c r="D380" t="s">
        <v>497</v>
      </c>
      <c r="E380">
        <f>VLOOKUP(A380,home!$A$2:$E$405,3,FALSE)</f>
        <v>1.33603238866397</v>
      </c>
      <c r="F380">
        <f>VLOOKUP(B380,home!$B$2:$E$405,3,FALSE)</f>
        <v>0.96</v>
      </c>
      <c r="G380">
        <f>VLOOKUP(C380,away!$B$2:$E$405,4,FALSE)</f>
        <v>0.79</v>
      </c>
      <c r="H380">
        <f>VLOOKUP(A380,away!$A$2:$E$405,3,FALSE)</f>
        <v>1.24696356275304</v>
      </c>
      <c r="I380">
        <f>VLOOKUP(C380,away!$B$2:$E$405,3,FALSE)</f>
        <v>0.71</v>
      </c>
      <c r="J380">
        <f>VLOOKUP(B380,home!$B$2:$E$405,4,FALSE)</f>
        <v>0.42</v>
      </c>
      <c r="K380" s="3">
        <f t="shared" si="504"/>
        <v>1.0132469635627548</v>
      </c>
      <c r="L380" s="3">
        <f t="shared" si="505"/>
        <v>0.37184453441295651</v>
      </c>
      <c r="M380" s="5">
        <f t="shared" si="506"/>
        <v>0.25030089671855121</v>
      </c>
      <c r="N380" s="5">
        <f t="shared" si="507"/>
        <v>0.25361662357710668</v>
      </c>
      <c r="O380" s="5">
        <f t="shared" si="508"/>
        <v>9.3073020403455178E-2</v>
      </c>
      <c r="P380" s="5">
        <f t="shared" si="509"/>
        <v>9.4305955313415277E-2</v>
      </c>
      <c r="Q380" s="5">
        <f t="shared" si="510"/>
        <v>0.12848813687427074</v>
      </c>
      <c r="R380" s="5">
        <f t="shared" si="511"/>
        <v>1.7304346969165194E-2</v>
      </c>
      <c r="S380" s="5">
        <f t="shared" si="512"/>
        <v>8.8829218394453346E-3</v>
      </c>
      <c r="T380" s="5">
        <f t="shared" si="513"/>
        <v>4.777761143360143E-2</v>
      </c>
      <c r="U380" s="5">
        <f t="shared" si="514"/>
        <v>1.7533577022942989E-2</v>
      </c>
      <c r="V380" s="5">
        <f t="shared" si="515"/>
        <v>3.7186905885663413E-4</v>
      </c>
      <c r="W380" s="5">
        <f t="shared" si="516"/>
        <v>4.3396738180563492E-2</v>
      </c>
      <c r="X380" s="5">
        <f t="shared" si="517"/>
        <v>1.6136839903792603E-2</v>
      </c>
      <c r="Y380" s="5">
        <f t="shared" si="518"/>
        <v>3.0001978604610891E-3</v>
      </c>
      <c r="Z380" s="5">
        <f t="shared" si="519"/>
        <v>2.14484228068983E-3</v>
      </c>
      <c r="AA380" s="5">
        <f t="shared" si="520"/>
        <v>2.1732549282299837E-3</v>
      </c>
      <c r="AB380" s="5">
        <f t="shared" si="521"/>
        <v>1.1010219785384117E-3</v>
      </c>
      <c r="AC380" s="5">
        <f t="shared" si="522"/>
        <v>8.7568271095751156E-6</v>
      </c>
      <c r="AD380" s="5">
        <f t="shared" si="523"/>
        <v>1.0992903297495957E-2</v>
      </c>
      <c r="AE380" s="5">
        <f t="shared" si="524"/>
        <v>4.0876510085040381E-3</v>
      </c>
      <c r="AF380" s="5">
        <f t="shared" si="525"/>
        <v>7.5998534304991792E-4</v>
      </c>
      <c r="AG380" s="5">
        <f t="shared" si="526"/>
        <v>9.4198798682355964E-5</v>
      </c>
      <c r="AH380" s="5">
        <f t="shared" si="527"/>
        <v>1.9938696981308332E-4</v>
      </c>
      <c r="AI380" s="5">
        <f t="shared" si="528"/>
        <v>2.020282417370853E-4</v>
      </c>
      <c r="AJ380" s="5">
        <f t="shared" si="529"/>
        <v>1.0235225124701194E-4</v>
      </c>
      <c r="AK380" s="5">
        <f t="shared" si="530"/>
        <v>3.4569369263282346E-5</v>
      </c>
      <c r="AL380" s="5">
        <f t="shared" si="531"/>
        <v>1.3197251099127822E-7</v>
      </c>
      <c r="AM380" s="5">
        <f t="shared" si="532"/>
        <v>2.2277051773853551E-3</v>
      </c>
      <c r="AN380" s="5">
        <f t="shared" si="533"/>
        <v>8.2835999449418988E-4</v>
      </c>
      <c r="AO380" s="5">
        <f t="shared" si="534"/>
        <v>1.540105682395056E-4</v>
      </c>
      <c r="AP380" s="5">
        <f t="shared" si="535"/>
        <v>1.9089329347231287E-5</v>
      </c>
      <c r="AQ380" s="5">
        <f t="shared" si="536"/>
        <v>1.7745656958442006E-6</v>
      </c>
      <c r="AR380" s="5">
        <f t="shared" si="537"/>
        <v>1.4828190991631238E-5</v>
      </c>
      <c r="AS380" s="5">
        <f t="shared" si="538"/>
        <v>1.5024619497398947E-5</v>
      </c>
      <c r="AT380" s="5">
        <f t="shared" si="539"/>
        <v>7.6118250422126219E-6</v>
      </c>
      <c r="AU380" s="5">
        <f t="shared" si="540"/>
        <v>2.5708862037309592E-6</v>
      </c>
      <c r="AV380" s="5">
        <f t="shared" si="541"/>
        <v>6.5123565989894313E-7</v>
      </c>
      <c r="AW380" s="5">
        <f t="shared" si="542"/>
        <v>1.3812035708606946E-9</v>
      </c>
      <c r="AX380" s="5">
        <f t="shared" si="543"/>
        <v>3.7620258444978963E-4</v>
      </c>
      <c r="AY380" s="5">
        <f t="shared" si="544"/>
        <v>1.3988887485968297E-4</v>
      </c>
      <c r="AZ380" s="5">
        <f t="shared" si="545"/>
        <v>2.6008456770875571E-5</v>
      </c>
      <c r="BA380" s="5">
        <f t="shared" si="546"/>
        <v>3.2237008329219126E-6</v>
      </c>
      <c r="BB380" s="5">
        <f t="shared" si="547"/>
        <v>2.9967888382612708E-7</v>
      </c>
      <c r="BC380" s="5">
        <f t="shared" si="548"/>
        <v>2.2286791005944146E-8</v>
      </c>
      <c r="BD380" s="5">
        <f t="shared" si="549"/>
        <v>9.1896362924491905E-7</v>
      </c>
      <c r="BE380" s="5">
        <f t="shared" si="550"/>
        <v>9.3113710695702335E-7</v>
      </c>
      <c r="BF380" s="5">
        <f t="shared" si="551"/>
        <v>4.7173592314240598E-7</v>
      </c>
      <c r="BG380" s="5">
        <f t="shared" si="552"/>
        <v>1.5932833057583866E-7</v>
      </c>
      <c r="BH380" s="5">
        <f t="shared" si="553"/>
        <v>4.0359736791372838E-8</v>
      </c>
      <c r="BI380" s="5">
        <f t="shared" si="554"/>
        <v>8.178876150810107E-9</v>
      </c>
      <c r="BJ380" s="8">
        <f t="shared" si="555"/>
        <v>0.51212747149527849</v>
      </c>
      <c r="BK380" s="8">
        <f t="shared" si="556"/>
        <v>0.35401042060474869</v>
      </c>
      <c r="BL380" s="8">
        <f t="shared" si="557"/>
        <v>0.13176677459538999</v>
      </c>
      <c r="BM380" s="8">
        <f t="shared" si="558"/>
        <v>0.16282064162648666</v>
      </c>
      <c r="BN380" s="8">
        <f t="shared" si="559"/>
        <v>0.8370889798559642</v>
      </c>
    </row>
    <row r="381" spans="1:66" x14ac:dyDescent="0.25">
      <c r="A381" t="s">
        <v>99</v>
      </c>
      <c r="B381" t="s">
        <v>115</v>
      </c>
      <c r="C381" t="s">
        <v>109</v>
      </c>
      <c r="D381" t="s">
        <v>497</v>
      </c>
      <c r="E381">
        <f>VLOOKUP(A381,home!$A$2:$E$405,3,FALSE)</f>
        <v>1.33603238866397</v>
      </c>
      <c r="F381">
        <f>VLOOKUP(B381,home!$B$2:$E$405,3,FALSE)</f>
        <v>1.1000000000000001</v>
      </c>
      <c r="G381">
        <f>VLOOKUP(C381,away!$B$2:$E$405,4,FALSE)</f>
        <v>0.75</v>
      </c>
      <c r="H381">
        <f>VLOOKUP(A381,away!$A$2:$E$405,3,FALSE)</f>
        <v>1.24696356275304</v>
      </c>
      <c r="I381">
        <f>VLOOKUP(C381,away!$B$2:$E$405,3,FALSE)</f>
        <v>1.0900000000000001</v>
      </c>
      <c r="J381">
        <f>VLOOKUP(B381,home!$B$2:$E$405,4,FALSE)</f>
        <v>0.95</v>
      </c>
      <c r="K381" s="3">
        <f t="shared" si="504"/>
        <v>1.1022267206477752</v>
      </c>
      <c r="L381" s="3">
        <f t="shared" si="505"/>
        <v>1.291230769230773</v>
      </c>
      <c r="M381" s="5">
        <f t="shared" si="506"/>
        <v>9.131342222371279E-2</v>
      </c>
      <c r="N381" s="5">
        <f t="shared" si="507"/>
        <v>0.1006480939287686</v>
      </c>
      <c r="O381" s="5">
        <f t="shared" si="508"/>
        <v>0.117906700419019</v>
      </c>
      <c r="P381" s="5">
        <f t="shared" si="509"/>
        <v>0.12995991574525495</v>
      </c>
      <c r="Q381" s="5">
        <f t="shared" si="510"/>
        <v>5.5468509255277951E-2</v>
      </c>
      <c r="R381" s="5">
        <f t="shared" si="511"/>
        <v>7.6122379739756121E-2</v>
      </c>
      <c r="S381" s="5">
        <f t="shared" si="512"/>
        <v>4.6240682062970037E-2</v>
      </c>
      <c r="T381" s="5">
        <f t="shared" si="513"/>
        <v>7.1622645873776786E-2</v>
      </c>
      <c r="U381" s="5">
        <f t="shared" si="514"/>
        <v>8.3904120988456024E-2</v>
      </c>
      <c r="V381" s="5">
        <f t="shared" si="515"/>
        <v>7.3123424775919654E-3</v>
      </c>
      <c r="W381" s="5">
        <f t="shared" si="516"/>
        <v>2.0379624351888587E-2</v>
      </c>
      <c r="X381" s="5">
        <f t="shared" si="517"/>
        <v>2.6314798028523288E-2</v>
      </c>
      <c r="Y381" s="5">
        <f t="shared" si="518"/>
        <v>1.698923845026128E-2</v>
      </c>
      <c r="Z381" s="5">
        <f t="shared" si="519"/>
        <v>3.2763852982347436E-2</v>
      </c>
      <c r="AA381" s="5">
        <f t="shared" si="520"/>
        <v>3.6113194228518629E-2</v>
      </c>
      <c r="AB381" s="5">
        <f t="shared" si="521"/>
        <v>1.9902463823308132E-2</v>
      </c>
      <c r="AC381" s="5">
        <f t="shared" si="522"/>
        <v>6.5044614276426682E-4</v>
      </c>
      <c r="AD381" s="5">
        <f t="shared" si="523"/>
        <v>5.6157416293539297E-3</v>
      </c>
      <c r="AE381" s="5">
        <f t="shared" si="524"/>
        <v>7.2512183838719475E-3</v>
      </c>
      <c r="AF381" s="5">
        <f t="shared" si="525"/>
        <v>4.6814981458336499E-3</v>
      </c>
      <c r="AG381" s="5">
        <f t="shared" si="526"/>
        <v>2.0149648173324068E-3</v>
      </c>
      <c r="AH381" s="5">
        <f t="shared" si="527"/>
        <v>1.0576423772340107E-2</v>
      </c>
      <c r="AI381" s="5">
        <f t="shared" si="528"/>
        <v>1.1657616890767605E-2</v>
      </c>
      <c r="AJ381" s="5">
        <f t="shared" si="529"/>
        <v>6.4246684180394474E-3</v>
      </c>
      <c r="AK381" s="5">
        <f t="shared" si="530"/>
        <v>2.3604804005549823E-3</v>
      </c>
      <c r="AL381" s="5">
        <f t="shared" si="531"/>
        <v>3.7029353999402926E-5</v>
      </c>
      <c r="AM381" s="5">
        <f t="shared" si="532"/>
        <v>1.2379640960255942E-3</v>
      </c>
      <c r="AN381" s="5">
        <f t="shared" si="533"/>
        <v>1.5984973319912064E-3</v>
      </c>
      <c r="AO381" s="5">
        <f t="shared" si="534"/>
        <v>1.032014469800172E-3</v>
      </c>
      <c r="AP381" s="5">
        <f t="shared" si="535"/>
        <v>4.4418961256578813E-4</v>
      </c>
      <c r="AQ381" s="5">
        <f t="shared" si="536"/>
        <v>1.4338782377941038E-4</v>
      </c>
      <c r="AR381" s="5">
        <f t="shared" si="537"/>
        <v>2.7313207606538704E-3</v>
      </c>
      <c r="AS381" s="5">
        <f t="shared" si="538"/>
        <v>3.0105347250527019E-3</v>
      </c>
      <c r="AT381" s="5">
        <f t="shared" si="539"/>
        <v>1.6591459086955462E-3</v>
      </c>
      <c r="AU381" s="5">
        <f t="shared" si="540"/>
        <v>6.0958498467255469E-4</v>
      </c>
      <c r="AV381" s="5">
        <f t="shared" si="541"/>
        <v>1.6797521465293871E-4</v>
      </c>
      <c r="AW381" s="5">
        <f t="shared" si="542"/>
        <v>1.4639236819587268E-6</v>
      </c>
      <c r="AX381" s="5">
        <f t="shared" si="543"/>
        <v>2.2741951764032936E-4</v>
      </c>
      <c r="AY381" s="5">
        <f t="shared" si="544"/>
        <v>2.9365107870081379E-4</v>
      </c>
      <c r="AZ381" s="5">
        <f t="shared" si="545"/>
        <v>1.8958565411814906E-4</v>
      </c>
      <c r="BA381" s="5">
        <f t="shared" si="546"/>
        <v>8.1599610000698949E-5</v>
      </c>
      <c r="BB381" s="5">
        <f t="shared" si="547"/>
        <v>2.6340981797533391E-5</v>
      </c>
      <c r="BC381" s="5">
        <f t="shared" si="548"/>
        <v>6.8024572377445677E-6</v>
      </c>
      <c r="BD381" s="5">
        <f t="shared" si="549"/>
        <v>5.8779423446584636E-4</v>
      </c>
      <c r="BE381" s="5">
        <f t="shared" si="550"/>
        <v>6.4788251147095924E-4</v>
      </c>
      <c r="BF381" s="5">
        <f t="shared" si="551"/>
        <v>3.5705670799184014E-4</v>
      </c>
      <c r="BG381" s="5">
        <f t="shared" si="552"/>
        <v>1.3118581477837866E-4</v>
      </c>
      <c r="BH381" s="5">
        <f t="shared" si="553"/>
        <v>3.6149127604669726E-5</v>
      </c>
      <c r="BI381" s="5">
        <f t="shared" si="554"/>
        <v>7.9689068747946103E-6</v>
      </c>
      <c r="BJ381" s="8">
        <f t="shared" si="555"/>
        <v>0.31626778549854589</v>
      </c>
      <c r="BK381" s="8">
        <f t="shared" si="556"/>
        <v>0.27580748908499425</v>
      </c>
      <c r="BL381" s="8">
        <f t="shared" si="557"/>
        <v>0.37491464757767418</v>
      </c>
      <c r="BM381" s="8">
        <f t="shared" si="558"/>
        <v>0.42804256667675344</v>
      </c>
      <c r="BN381" s="8">
        <f t="shared" si="559"/>
        <v>0.57141902131178945</v>
      </c>
    </row>
    <row r="382" spans="1:66" x14ac:dyDescent="0.25">
      <c r="A382" t="s">
        <v>99</v>
      </c>
      <c r="B382" t="s">
        <v>118</v>
      </c>
      <c r="C382" t="s">
        <v>102</v>
      </c>
      <c r="D382" t="s">
        <v>497</v>
      </c>
      <c r="E382">
        <f>VLOOKUP(A382,home!$A$2:$E$405,3,FALSE)</f>
        <v>1.33603238866397</v>
      </c>
      <c r="F382">
        <f>VLOOKUP(B382,home!$B$2:$E$405,3,FALSE)</f>
        <v>0.89</v>
      </c>
      <c r="G382">
        <f>VLOOKUP(C382,away!$B$2:$E$405,4,FALSE)</f>
        <v>1.39</v>
      </c>
      <c r="H382">
        <f>VLOOKUP(A382,away!$A$2:$E$405,3,FALSE)</f>
        <v>1.24696356275304</v>
      </c>
      <c r="I382">
        <f>VLOOKUP(C382,away!$B$2:$E$405,3,FALSE)</f>
        <v>1</v>
      </c>
      <c r="J382">
        <f>VLOOKUP(B382,home!$B$2:$E$405,4,FALSE)</f>
        <v>1.53</v>
      </c>
      <c r="K382" s="3">
        <f t="shared" si="504"/>
        <v>1.6528056680161971</v>
      </c>
      <c r="L382" s="3">
        <f t="shared" si="505"/>
        <v>1.9078542510121512</v>
      </c>
      <c r="M382" s="5">
        <f t="shared" si="506"/>
        <v>2.8420063583706114E-2</v>
      </c>
      <c r="N382" s="5">
        <f t="shared" si="507"/>
        <v>4.697284217653018E-2</v>
      </c>
      <c r="O382" s="5">
        <f t="shared" si="508"/>
        <v>5.422133912220934E-2</v>
      </c>
      <c r="P382" s="5">
        <f t="shared" si="509"/>
        <v>8.9617336628615971E-2</v>
      </c>
      <c r="Q382" s="5">
        <f t="shared" si="510"/>
        <v>3.8818489896099692E-2</v>
      </c>
      <c r="R382" s="5">
        <f t="shared" si="511"/>
        <v>5.1723206169939286E-2</v>
      </c>
      <c r="S382" s="5">
        <f t="shared" si="512"/>
        <v>7.0647862915155388E-2</v>
      </c>
      <c r="T382" s="5">
        <f t="shared" si="513"/>
        <v>7.4060020966146042E-2</v>
      </c>
      <c r="U382" s="5">
        <f t="shared" si="514"/>
        <v>8.5488408325645984E-2</v>
      </c>
      <c r="V382" s="5">
        <f t="shared" si="515"/>
        <v>2.4752752944381402E-2</v>
      </c>
      <c r="W382" s="5">
        <f t="shared" si="516"/>
        <v>2.1386473374701013E-2</v>
      </c>
      <c r="X382" s="5">
        <f t="shared" si="517"/>
        <v>4.0802274142081513E-2</v>
      </c>
      <c r="Y382" s="5">
        <f t="shared" si="518"/>
        <v>3.89223960864667E-2</v>
      </c>
      <c r="Z382" s="5">
        <f t="shared" si="519"/>
        <v>3.2893446255765527E-2</v>
      </c>
      <c r="AA382" s="5">
        <f t="shared" si="520"/>
        <v>5.4366474412115423E-2</v>
      </c>
      <c r="AB382" s="5">
        <f t="shared" si="521"/>
        <v>4.492860852920097E-2</v>
      </c>
      <c r="AC382" s="5">
        <f t="shared" si="522"/>
        <v>4.8783225505637682E-3</v>
      </c>
      <c r="AD382" s="5">
        <f t="shared" si="523"/>
        <v>8.8369211031458332E-3</v>
      </c>
      <c r="AE382" s="5">
        <f t="shared" si="524"/>
        <v>1.6859557492495767E-2</v>
      </c>
      <c r="AF382" s="5">
        <f t="shared" si="525"/>
        <v>1.6082789216120909E-2</v>
      </c>
      <c r="AG382" s="5">
        <f t="shared" si="526"/>
        <v>1.0227872591369553E-2</v>
      </c>
      <c r="AH382" s="5">
        <f t="shared" si="527"/>
        <v>1.5688975317375502E-2</v>
      </c>
      <c r="AI382" s="5">
        <f t="shared" si="528"/>
        <v>2.5930827329924445E-2</v>
      </c>
      <c r="AJ382" s="5">
        <f t="shared" si="529"/>
        <v>2.1429309193624221E-2</v>
      </c>
      <c r="AK382" s="5">
        <f t="shared" si="530"/>
        <v>1.1806161232297904E-2</v>
      </c>
      <c r="AL382" s="5">
        <f t="shared" si="531"/>
        <v>6.153149839502655E-4</v>
      </c>
      <c r="AM382" s="5">
        <f t="shared" si="532"/>
        <v>2.9211426574182737E-3</v>
      </c>
      <c r="AN382" s="5">
        <f t="shared" si="533"/>
        <v>5.5731144367683859E-3</v>
      </c>
      <c r="AO382" s="5">
        <f t="shared" si="534"/>
        <v>5.3163450347828789E-3</v>
      </c>
      <c r="AP382" s="5">
        <f t="shared" si="535"/>
        <v>3.3809371581526191E-3</v>
      </c>
      <c r="AQ382" s="5">
        <f t="shared" si="536"/>
        <v>1.6125838323966045E-3</v>
      </c>
      <c r="AR382" s="5">
        <f t="shared" si="537"/>
        <v>5.986455650655911E-3</v>
      </c>
      <c r="AS382" s="5">
        <f t="shared" si="538"/>
        <v>9.894447830731682E-3</v>
      </c>
      <c r="AT382" s="5">
        <f t="shared" si="539"/>
        <v>8.1767997282619475E-3</v>
      </c>
      <c r="AU382" s="5">
        <f t="shared" si="540"/>
        <v>4.5048869790348814E-3</v>
      </c>
      <c r="AV382" s="5">
        <f t="shared" si="541"/>
        <v>1.8614256831803045E-3</v>
      </c>
      <c r="AW382" s="5">
        <f t="shared" si="542"/>
        <v>5.3896675540590359E-5</v>
      </c>
      <c r="AX382" s="5">
        <f t="shared" si="543"/>
        <v>8.0468019021080414E-4</v>
      </c>
      <c r="AY382" s="5">
        <f t="shared" si="544"/>
        <v>1.5352125215989491E-3</v>
      </c>
      <c r="AZ382" s="5">
        <f t="shared" si="545"/>
        <v>1.4644808677698198E-3</v>
      </c>
      <c r="BA382" s="5">
        <f t="shared" si="546"/>
        <v>9.3133868303353824E-4</v>
      </c>
      <c r="BB382" s="5">
        <f t="shared" si="547"/>
        <v>4.4421461638939874E-4</v>
      </c>
      <c r="BC382" s="5">
        <f t="shared" si="548"/>
        <v>1.694993488480492E-4</v>
      </c>
      <c r="BD382" s="5">
        <f t="shared" si="549"/>
        <v>1.903547476933265E-3</v>
      </c>
      <c r="BE382" s="5">
        <f t="shared" si="550"/>
        <v>3.1461940592132313E-3</v>
      </c>
      <c r="BF382" s="5">
        <f t="shared" si="551"/>
        <v>2.6000236868732587E-3</v>
      </c>
      <c r="BG382" s="5">
        <f t="shared" si="552"/>
        <v>1.4324446288801638E-3</v>
      </c>
      <c r="BH382" s="5">
        <f t="shared" si="553"/>
        <v>5.9188815043312336E-4</v>
      </c>
      <c r="BI382" s="5">
        <f t="shared" si="554"/>
        <v>1.9565521797349785E-4</v>
      </c>
      <c r="BJ382" s="8">
        <f t="shared" si="555"/>
        <v>0.33712318639252647</v>
      </c>
      <c r="BK382" s="8">
        <f t="shared" si="556"/>
        <v>0.22046686612797184</v>
      </c>
      <c r="BL382" s="8">
        <f t="shared" si="557"/>
        <v>0.4058770787245044</v>
      </c>
      <c r="BM382" s="8">
        <f t="shared" si="558"/>
        <v>0.68510598407760914</v>
      </c>
      <c r="BN382" s="8">
        <f t="shared" si="559"/>
        <v>0.3097732775771006</v>
      </c>
    </row>
    <row r="383" spans="1:66" x14ac:dyDescent="0.25">
      <c r="A383" t="s">
        <v>99</v>
      </c>
      <c r="B383" t="s">
        <v>417</v>
      </c>
      <c r="C383" t="s">
        <v>121</v>
      </c>
      <c r="D383" t="s">
        <v>497</v>
      </c>
      <c r="E383">
        <f>VLOOKUP(A383,home!$A$2:$E$405,3,FALSE)</f>
        <v>1.33603238866397</v>
      </c>
      <c r="F383">
        <f>VLOOKUP(B383,home!$B$2:$E$405,3,FALSE)</f>
        <v>0.98</v>
      </c>
      <c r="G383">
        <f>VLOOKUP(C383,away!$B$2:$E$405,4,FALSE)</f>
        <v>1.1000000000000001</v>
      </c>
      <c r="H383">
        <f>VLOOKUP(A383,away!$A$2:$E$405,3,FALSE)</f>
        <v>1.24696356275304</v>
      </c>
      <c r="I383">
        <f>VLOOKUP(C383,away!$B$2:$E$405,3,FALSE)</f>
        <v>0.95</v>
      </c>
      <c r="J383">
        <f>VLOOKUP(B383,home!$B$2:$E$405,4,FALSE)</f>
        <v>1.06</v>
      </c>
      <c r="K383" s="3">
        <f t="shared" si="504"/>
        <v>1.44024291497976</v>
      </c>
      <c r="L383" s="3">
        <f t="shared" si="505"/>
        <v>1.2556923076923112</v>
      </c>
      <c r="M383" s="5">
        <f t="shared" si="506"/>
        <v>6.747924413594085E-2</v>
      </c>
      <c r="N383" s="5">
        <f t="shared" si="507"/>
        <v>9.7186503274978339E-2</v>
      </c>
      <c r="O383" s="5">
        <f t="shared" si="508"/>
        <v>8.473316779039243E-2</v>
      </c>
      <c r="P383" s="5">
        <f t="shared" si="509"/>
        <v>0.1220363445739039</v>
      </c>
      <c r="Q383" s="5">
        <f t="shared" si="510"/>
        <v>6.9986086386722407E-2</v>
      </c>
      <c r="R383" s="5">
        <f t="shared" si="511"/>
        <v>5.3199393500398852E-2</v>
      </c>
      <c r="S383" s="5">
        <f t="shared" si="512"/>
        <v>5.5175741769417502E-2</v>
      </c>
      <c r="T383" s="5">
        <f t="shared" si="513"/>
        <v>8.7880990321296912E-2</v>
      </c>
      <c r="U383" s="5">
        <f t="shared" si="514"/>
        <v>7.662004957016974E-2</v>
      </c>
      <c r="V383" s="5">
        <f t="shared" si="515"/>
        <v>1.1087270728641399E-2</v>
      </c>
      <c r="W383" s="5">
        <f t="shared" si="516"/>
        <v>3.3598988355212793E-2</v>
      </c>
      <c r="X383" s="5">
        <f t="shared" si="517"/>
        <v>4.2189991223884248E-2</v>
      </c>
      <c r="Y383" s="5">
        <f t="shared" si="518"/>
        <v>2.6488823720718785E-2</v>
      </c>
      <c r="Z383" s="5">
        <f t="shared" si="519"/>
        <v>2.2267356397449051E-2</v>
      </c>
      <c r="AA383" s="5">
        <f t="shared" si="520"/>
        <v>3.2070402286755229E-2</v>
      </c>
      <c r="AB383" s="5">
        <f t="shared" si="521"/>
        <v>2.3094584837024965E-2</v>
      </c>
      <c r="AC383" s="5">
        <f t="shared" si="522"/>
        <v>1.2532094204949547E-3</v>
      </c>
      <c r="AD383" s="5">
        <f t="shared" si="523"/>
        <v>1.2097676232270664E-2</v>
      </c>
      <c r="AE383" s="5">
        <f t="shared" si="524"/>
        <v>1.5190958985814376E-2</v>
      </c>
      <c r="AF383" s="5">
        <f t="shared" si="525"/>
        <v>9.5375851724782534E-3</v>
      </c>
      <c r="AG383" s="5">
        <f t="shared" si="526"/>
        <v>3.9920907783470624E-3</v>
      </c>
      <c r="AH383" s="5">
        <f t="shared" si="527"/>
        <v>6.9902370352299898E-3</v>
      </c>
      <c r="AI383" s="5">
        <f t="shared" si="528"/>
        <v>1.0067639364019117E-2</v>
      </c>
      <c r="AJ383" s="5">
        <f t="shared" si="529"/>
        <v>7.2499231322999368E-3</v>
      </c>
      <c r="AK383" s="5">
        <f t="shared" si="530"/>
        <v>3.4805501418142841E-3</v>
      </c>
      <c r="AL383" s="5">
        <f t="shared" si="531"/>
        <v>9.0657267206303561E-5</v>
      </c>
      <c r="AM383" s="5">
        <f t="shared" si="532"/>
        <v>3.484718496249371E-3</v>
      </c>
      <c r="AN383" s="5">
        <f t="shared" si="533"/>
        <v>4.3757342102134535E-3</v>
      </c>
      <c r="AO383" s="5">
        <f t="shared" si="534"/>
        <v>2.7472878941355626E-3</v>
      </c>
      <c r="AP383" s="5">
        <f t="shared" si="535"/>
        <v>1.1499160918940778E-3</v>
      </c>
      <c r="AQ383" s="5">
        <f t="shared" si="536"/>
        <v>3.6098519777074973E-4</v>
      </c>
      <c r="AR383" s="5">
        <f t="shared" si="537"/>
        <v>1.7555173748168402E-3</v>
      </c>
      <c r="AS383" s="5">
        <f t="shared" si="538"/>
        <v>2.5283714612038218E-3</v>
      </c>
      <c r="AT383" s="5">
        <f t="shared" si="539"/>
        <v>1.8207345417179143E-3</v>
      </c>
      <c r="AU383" s="5">
        <f t="shared" si="540"/>
        <v>8.7410000792271538E-4</v>
      </c>
      <c r="AV383" s="5">
        <f t="shared" si="541"/>
        <v>3.1472908584861058E-4</v>
      </c>
      <c r="AW383" s="5">
        <f t="shared" si="542"/>
        <v>4.5542734578703724E-6</v>
      </c>
      <c r="AX383" s="5">
        <f t="shared" si="543"/>
        <v>8.3647352082034661E-4</v>
      </c>
      <c r="AY383" s="5">
        <f t="shared" si="544"/>
        <v>1.0503533656824136E-3</v>
      </c>
      <c r="AZ383" s="5">
        <f t="shared" si="545"/>
        <v>6.5946032082306804E-4</v>
      </c>
      <c r="BA383" s="5">
        <f t="shared" si="546"/>
        <v>2.7602641736194331E-4</v>
      </c>
      <c r="BB383" s="5">
        <f t="shared" si="547"/>
        <v>8.665106225031495E-5</v>
      </c>
      <c r="BC383" s="5">
        <f t="shared" si="548"/>
        <v>2.1761414464217606E-5</v>
      </c>
      <c r="BD383" s="5">
        <f t="shared" si="549"/>
        <v>3.6739827726295089E-4</v>
      </c>
      <c r="BE383" s="5">
        <f t="shared" si="550"/>
        <v>5.2914276580373447E-4</v>
      </c>
      <c r="BF383" s="5">
        <f t="shared" si="551"/>
        <v>3.8104705973081163E-4</v>
      </c>
      <c r="BG383" s="5">
        <f t="shared" si="552"/>
        <v>1.8293344268372361E-4</v>
      </c>
      <c r="BH383" s="5">
        <f t="shared" si="553"/>
        <v>6.5867148684522198E-5</v>
      </c>
      <c r="BI383" s="5">
        <f t="shared" si="554"/>
        <v>1.8972938844560295E-5</v>
      </c>
      <c r="BJ383" s="8">
        <f t="shared" si="555"/>
        <v>0.41319906244338933</v>
      </c>
      <c r="BK383" s="8">
        <f t="shared" si="556"/>
        <v>0.25817282126128732</v>
      </c>
      <c r="BL383" s="8">
        <f t="shared" si="557"/>
        <v>0.30634476176262476</v>
      </c>
      <c r="BM383" s="8">
        <f t="shared" si="558"/>
        <v>0.5043174631101891</v>
      </c>
      <c r="BN383" s="8">
        <f t="shared" si="559"/>
        <v>0.49462073966233683</v>
      </c>
    </row>
    <row r="384" spans="1:66" x14ac:dyDescent="0.25">
      <c r="A384" t="s">
        <v>99</v>
      </c>
      <c r="B384" t="s">
        <v>119</v>
      </c>
      <c r="C384" t="s">
        <v>117</v>
      </c>
      <c r="D384" t="s">
        <v>497</v>
      </c>
      <c r="E384">
        <f>VLOOKUP(A384,home!$A$2:$E$405,3,FALSE)</f>
        <v>1.33603238866397</v>
      </c>
      <c r="F384">
        <f>VLOOKUP(B384,home!$B$2:$E$405,3,FALSE)</f>
        <v>0.78</v>
      </c>
      <c r="G384">
        <f>VLOOKUP(C384,away!$B$2:$E$405,4,FALSE)</f>
        <v>1.0900000000000001</v>
      </c>
      <c r="H384">
        <f>VLOOKUP(A384,away!$A$2:$E$405,3,FALSE)</f>
        <v>1.24696356275304</v>
      </c>
      <c r="I384">
        <f>VLOOKUP(C384,away!$B$2:$E$405,3,FALSE)</f>
        <v>0.71</v>
      </c>
      <c r="J384">
        <f>VLOOKUP(B384,home!$B$2:$E$405,4,FALSE)</f>
        <v>1.41</v>
      </c>
      <c r="K384" s="3">
        <f t="shared" si="504"/>
        <v>1.1358947368421075</v>
      </c>
      <c r="L384" s="3">
        <f t="shared" si="505"/>
        <v>1.2483352226720683</v>
      </c>
      <c r="M384" s="5">
        <f t="shared" si="506"/>
        <v>9.2159919131513723E-2</v>
      </c>
      <c r="N384" s="5">
        <f t="shared" si="507"/>
        <v>0.10468396708928068</v>
      </c>
      <c r="O384" s="5">
        <f t="shared" si="508"/>
        <v>0.11504647317047798</v>
      </c>
      <c r="P384" s="5">
        <f t="shared" si="509"/>
        <v>0.13068068336659266</v>
      </c>
      <c r="Q384" s="5">
        <f t="shared" si="510"/>
        <v>5.9454983624233182E-2</v>
      </c>
      <c r="R384" s="5">
        <f t="shared" si="511"/>
        <v>7.1808282351452396E-2</v>
      </c>
      <c r="S384" s="5">
        <f t="shared" si="512"/>
        <v>4.632556420972405E-2</v>
      </c>
      <c r="T384" s="5">
        <f t="shared" si="513"/>
        <v>7.4219750221521302E-2</v>
      </c>
      <c r="U384" s="5">
        <f t="shared" si="514"/>
        <v>8.1566649984686754E-2</v>
      </c>
      <c r="V384" s="5">
        <f t="shared" si="515"/>
        <v>7.2987337244497918E-3</v>
      </c>
      <c r="W384" s="5">
        <f t="shared" si="516"/>
        <v>2.2511534325933374E-2</v>
      </c>
      <c r="X384" s="5">
        <f t="shared" si="517"/>
        <v>2.8101941215453948E-2</v>
      </c>
      <c r="Y384" s="5">
        <f t="shared" si="518"/>
        <v>1.7540321522355542E-2</v>
      </c>
      <c r="Z384" s="5">
        <f t="shared" si="519"/>
        <v>2.9880269379633024E-2</v>
      </c>
      <c r="AA384" s="5">
        <f t="shared" si="520"/>
        <v>3.3940840723749532E-2</v>
      </c>
      <c r="AB384" s="5">
        <f t="shared" si="521"/>
        <v>1.9276611171051689E-2</v>
      </c>
      <c r="AC384" s="5">
        <f t="shared" si="522"/>
        <v>6.4683997108656453E-4</v>
      </c>
      <c r="AD384" s="5">
        <f t="shared" si="523"/>
        <v>6.3926833397670406E-3</v>
      </c>
      <c r="AE384" s="5">
        <f t="shared" si="524"/>
        <v>7.9802117804201097E-3</v>
      </c>
      <c r="AF384" s="5">
        <f t="shared" si="525"/>
        <v>4.9809897249405008E-3</v>
      </c>
      <c r="AG384" s="5">
        <f t="shared" si="526"/>
        <v>2.0726483058036279E-3</v>
      </c>
      <c r="AH384" s="5">
        <f t="shared" si="527"/>
        <v>9.3251481823813966E-3</v>
      </c>
      <c r="AI384" s="5">
        <f t="shared" si="528"/>
        <v>1.0592386740639772E-2</v>
      </c>
      <c r="AJ384" s="5">
        <f t="shared" si="529"/>
        <v>6.0159181746444242E-3</v>
      </c>
      <c r="AK384" s="5">
        <f t="shared" si="530"/>
        <v>2.2778165972837921E-3</v>
      </c>
      <c r="AL384" s="5">
        <f t="shared" si="531"/>
        <v>3.6688178655970523E-5</v>
      </c>
      <c r="AM384" s="5">
        <f t="shared" si="532"/>
        <v>1.452283071987921E-3</v>
      </c>
      <c r="AN384" s="5">
        <f t="shared" si="533"/>
        <v>1.8129361120529167E-3</v>
      </c>
      <c r="AO384" s="5">
        <f t="shared" si="534"/>
        <v>1.131576002564906E-3</v>
      </c>
      <c r="AP384" s="5">
        <f t="shared" si="535"/>
        <v>4.7086206037741022E-4</v>
      </c>
      <c r="AQ384" s="5">
        <f t="shared" si="536"/>
        <v>1.4694842374726586E-4</v>
      </c>
      <c r="AR384" s="5">
        <f t="shared" si="537"/>
        <v>2.328182186540623E-3</v>
      </c>
      <c r="AS384" s="5">
        <f t="shared" si="538"/>
        <v>2.644569892101043E-3</v>
      </c>
      <c r="AT384" s="5">
        <f t="shared" si="539"/>
        <v>1.501976510824338E-3</v>
      </c>
      <c r="AU384" s="5">
        <f t="shared" si="540"/>
        <v>5.6869573783527912E-4</v>
      </c>
      <c r="AV384" s="5">
        <f t="shared" si="541"/>
        <v>1.6149462386790816E-4</v>
      </c>
      <c r="AW384" s="5">
        <f t="shared" si="542"/>
        <v>1.4450835700170663E-6</v>
      </c>
      <c r="AX384" s="5">
        <f t="shared" si="543"/>
        <v>2.7494011631266137E-4</v>
      </c>
      <c r="AY384" s="5">
        <f t="shared" si="544"/>
        <v>3.4321743131865049E-4</v>
      </c>
      <c r="AZ384" s="5">
        <f t="shared" si="545"/>
        <v>2.1422520427505145E-4</v>
      </c>
      <c r="BA384" s="5">
        <f t="shared" si="546"/>
        <v>8.9141622693555213E-5</v>
      </c>
      <c r="BB384" s="5">
        <f t="shared" si="547"/>
        <v>2.7819656853627197E-5</v>
      </c>
      <c r="BC384" s="5">
        <f t="shared" si="548"/>
        <v>6.9456515066066479E-6</v>
      </c>
      <c r="BD384" s="5">
        <f t="shared" si="549"/>
        <v>4.8439197137605525E-4</v>
      </c>
      <c r="BE384" s="5">
        <f t="shared" si="550"/>
        <v>5.5021829085463388E-4</v>
      </c>
      <c r="BF384" s="5">
        <f t="shared" si="551"/>
        <v>3.1249503034801944E-4</v>
      </c>
      <c r="BG384" s="5">
        <f t="shared" si="552"/>
        <v>1.1832048675387658E-4</v>
      </c>
      <c r="BH384" s="5">
        <f t="shared" si="553"/>
        <v>3.3599904541081178E-5</v>
      </c>
      <c r="BI384" s="5">
        <f t="shared" si="554"/>
        <v>7.6331909453222635E-6</v>
      </c>
      <c r="BJ384" s="8">
        <f t="shared" si="555"/>
        <v>0.33390992650339985</v>
      </c>
      <c r="BK384" s="8">
        <f t="shared" si="556"/>
        <v>0.27749164601334142</v>
      </c>
      <c r="BL384" s="8">
        <f t="shared" si="557"/>
        <v>0.35856170492235589</v>
      </c>
      <c r="BM384" s="8">
        <f t="shared" si="558"/>
        <v>0.42566746573743086</v>
      </c>
      <c r="BN384" s="8">
        <f t="shared" si="559"/>
        <v>0.57383430873355068</v>
      </c>
    </row>
    <row r="385" spans="1:66" x14ac:dyDescent="0.25">
      <c r="A385" t="s">
        <v>99</v>
      </c>
      <c r="B385" t="s">
        <v>100</v>
      </c>
      <c r="C385" t="s">
        <v>120</v>
      </c>
      <c r="D385" t="s">
        <v>497</v>
      </c>
      <c r="E385">
        <f>VLOOKUP(A385,home!$A$2:$E$405,3,FALSE)</f>
        <v>1.33603238866397</v>
      </c>
      <c r="F385">
        <f>VLOOKUP(B385,home!$B$2:$E$405,3,FALSE)</f>
        <v>0.97</v>
      </c>
      <c r="G385">
        <f>VLOOKUP(C385,away!$B$2:$E$405,4,FALSE)</f>
        <v>1.53</v>
      </c>
      <c r="H385">
        <f>VLOOKUP(A385,away!$A$2:$E$405,3,FALSE)</f>
        <v>1.24696356275304</v>
      </c>
      <c r="I385">
        <f>VLOOKUP(C385,away!$B$2:$E$405,3,FALSE)</f>
        <v>0.93</v>
      </c>
      <c r="J385">
        <f>VLOOKUP(B385,home!$B$2:$E$405,4,FALSE)</f>
        <v>1.28</v>
      </c>
      <c r="K385" s="3">
        <f t="shared" si="504"/>
        <v>1.9828056680161978</v>
      </c>
      <c r="L385" s="3">
        <f t="shared" si="505"/>
        <v>1.484385425101219</v>
      </c>
      <c r="M385" s="5">
        <f t="shared" si="506"/>
        <v>3.1204558373698343E-2</v>
      </c>
      <c r="N385" s="5">
        <f t="shared" si="507"/>
        <v>6.187257521131137E-2</v>
      </c>
      <c r="O385" s="5">
        <f t="shared" si="508"/>
        <v>4.6319591646638014E-2</v>
      </c>
      <c r="P385" s="5">
        <f t="shared" si="509"/>
        <v>9.1842748857149575E-2</v>
      </c>
      <c r="Q385" s="5">
        <f t="shared" si="510"/>
        <v>6.134064641187336E-2</v>
      </c>
      <c r="R385" s="5">
        <f t="shared" si="511"/>
        <v>3.4378063368454823E-2</v>
      </c>
      <c r="S385" s="5">
        <f t="shared" si="512"/>
        <v>6.7578992920047321E-2</v>
      </c>
      <c r="T385" s="5">
        <f t="shared" si="513"/>
        <v>9.1053161500072199E-2</v>
      </c>
      <c r="U385" s="5">
        <f t="shared" si="514"/>
        <v>6.8165018902392238E-2</v>
      </c>
      <c r="V385" s="5">
        <f t="shared" si="515"/>
        <v>2.2100191618180883E-2</v>
      </c>
      <c r="W385" s="5">
        <f t="shared" si="516"/>
        <v>4.0542193795079978E-2</v>
      </c>
      <c r="X385" s="5">
        <f t="shared" si="517"/>
        <v>6.0180241571045796E-2</v>
      </c>
      <c r="Y385" s="5">
        <f t="shared" si="518"/>
        <v>4.4665336733565437E-2</v>
      </c>
      <c r="Z385" s="5">
        <f t="shared" si="519"/>
        <v>1.701009873578016E-2</v>
      </c>
      <c r="AA385" s="5">
        <f t="shared" si="520"/>
        <v>3.3727720186820055E-2</v>
      </c>
      <c r="AB385" s="5">
        <f t="shared" si="521"/>
        <v>3.343775737784558E-2</v>
      </c>
      <c r="AC385" s="5">
        <f t="shared" si="522"/>
        <v>4.0653963200178974E-3</v>
      </c>
      <c r="AD385" s="5">
        <f t="shared" si="523"/>
        <v>2.0096822912673937E-2</v>
      </c>
      <c r="AE385" s="5">
        <f t="shared" si="524"/>
        <v>2.983143102241342E-2</v>
      </c>
      <c r="AF385" s="5">
        <f t="shared" si="525"/>
        <v>2.2140670709791421E-2</v>
      </c>
      <c r="AG385" s="5">
        <f t="shared" si="526"/>
        <v>1.0955096301193287E-2</v>
      </c>
      <c r="AH385" s="5">
        <f t="shared" si="527"/>
        <v>6.3123856607311861E-3</v>
      </c>
      <c r="AI385" s="5">
        <f t="shared" si="528"/>
        <v>1.2516234066801966E-2</v>
      </c>
      <c r="AJ385" s="5">
        <f t="shared" si="529"/>
        <v>1.2408629924936186E-2</v>
      </c>
      <c r="AK385" s="5">
        <f t="shared" si="530"/>
        <v>8.2013005824929583E-3</v>
      </c>
      <c r="AL385" s="5">
        <f t="shared" si="531"/>
        <v>4.7861875659665809E-4</v>
      </c>
      <c r="AM385" s="5">
        <f t="shared" si="532"/>
        <v>7.9696188760735275E-3</v>
      </c>
      <c r="AN385" s="5">
        <f t="shared" si="533"/>
        <v>1.1829986103255103E-2</v>
      </c>
      <c r="AO385" s="5">
        <f t="shared" si="534"/>
        <v>8.7801294754109201E-3</v>
      </c>
      <c r="AP385" s="5">
        <f t="shared" si="535"/>
        <v>4.3443654079338622E-3</v>
      </c>
      <c r="AQ385" s="5">
        <f t="shared" si="536"/>
        <v>1.6121781732127344E-3</v>
      </c>
      <c r="AR385" s="5">
        <f t="shared" si="537"/>
        <v>1.8740026544814593E-3</v>
      </c>
      <c r="AS385" s="5">
        <f t="shared" si="538"/>
        <v>3.7157830851832375E-3</v>
      </c>
      <c r="AT385" s="5">
        <f t="shared" si="539"/>
        <v>3.6838378812100196E-3</v>
      </c>
      <c r="AU385" s="5">
        <f t="shared" si="540"/>
        <v>2.4347782103053359E-3</v>
      </c>
      <c r="AV385" s="5">
        <f t="shared" si="541"/>
        <v>1.2069230089389392E-3</v>
      </c>
      <c r="AW385" s="5">
        <f t="shared" si="542"/>
        <v>3.9130378301715515E-5</v>
      </c>
      <c r="AX385" s="5">
        <f t="shared" si="543"/>
        <v>2.6337009132345822E-3</v>
      </c>
      <c r="AY385" s="5">
        <f t="shared" si="544"/>
        <v>3.9094272496811838E-3</v>
      </c>
      <c r="AZ385" s="5">
        <f t="shared" si="545"/>
        <v>2.9015484149601469E-3</v>
      </c>
      <c r="BA385" s="5">
        <f t="shared" si="546"/>
        <v>1.4356720591307958E-3</v>
      </c>
      <c r="BB385" s="5">
        <f t="shared" si="547"/>
        <v>5.3277266994970231E-4</v>
      </c>
      <c r="BC385" s="5">
        <f t="shared" si="548"/>
        <v>1.5816799723311997E-4</v>
      </c>
      <c r="BD385" s="5">
        <f t="shared" si="549"/>
        <v>4.6362370448554529E-4</v>
      </c>
      <c r="BE385" s="5">
        <f t="shared" si="550"/>
        <v>9.1927570908060586E-4</v>
      </c>
      <c r="BF385" s="5">
        <f t="shared" si="551"/>
        <v>9.1137254321731751E-4</v>
      </c>
      <c r="BG385" s="5">
        <f t="shared" si="552"/>
        <v>6.023582147885448E-4</v>
      </c>
      <c r="BH385" s="5">
        <f t="shared" si="553"/>
        <v>2.9858982061471137E-4</v>
      </c>
      <c r="BI385" s="5">
        <f t="shared" si="554"/>
        <v>1.1840911774535779E-4</v>
      </c>
      <c r="BJ385" s="8">
        <f t="shared" si="555"/>
        <v>0.48878574350909587</v>
      </c>
      <c r="BK385" s="8">
        <f t="shared" si="556"/>
        <v>0.22117993409537187</v>
      </c>
      <c r="BL385" s="8">
        <f t="shared" si="557"/>
        <v>0.27169565566716408</v>
      </c>
      <c r="BM385" s="8">
        <f t="shared" si="558"/>
        <v>0.66784295126690674</v>
      </c>
      <c r="BN385" s="8">
        <f t="shared" si="559"/>
        <v>0.32695818386912551</v>
      </c>
    </row>
    <row r="386" spans="1:66" x14ac:dyDescent="0.25">
      <c r="A386" t="s">
        <v>99</v>
      </c>
      <c r="B386" t="s">
        <v>113</v>
      </c>
      <c r="C386" t="s">
        <v>103</v>
      </c>
      <c r="D386" t="s">
        <v>497</v>
      </c>
      <c r="E386">
        <f>VLOOKUP(A386,home!$A$2:$E$405,3,FALSE)</f>
        <v>1.33603238866397</v>
      </c>
      <c r="F386">
        <f>VLOOKUP(B386,home!$B$2:$E$405,3,FALSE)</f>
        <v>1.1399999999999999</v>
      </c>
      <c r="G386">
        <f>VLOOKUP(C386,away!$B$2:$E$405,4,FALSE)</f>
        <v>1.03</v>
      </c>
      <c r="H386">
        <f>VLOOKUP(A386,away!$A$2:$E$405,3,FALSE)</f>
        <v>1.24696356275304</v>
      </c>
      <c r="I386">
        <f>VLOOKUP(C386,away!$B$2:$E$405,3,FALSE)</f>
        <v>1.07</v>
      </c>
      <c r="J386">
        <f>VLOOKUP(B386,home!$B$2:$E$405,4,FALSE)</f>
        <v>0.76</v>
      </c>
      <c r="K386" s="3">
        <f t="shared" si="504"/>
        <v>1.5687692307692336</v>
      </c>
      <c r="L386" s="3">
        <f t="shared" si="505"/>
        <v>1.0140307692307722</v>
      </c>
      <c r="M386" s="5">
        <f t="shared" si="506"/>
        <v>7.5562133568638987E-2</v>
      </c>
      <c r="N386" s="5">
        <f t="shared" si="507"/>
        <v>0.11853955015375586</v>
      </c>
      <c r="O386" s="5">
        <f t="shared" si="508"/>
        <v>7.6622328427325345E-2</v>
      </c>
      <c r="P386" s="5">
        <f t="shared" si="509"/>
        <v>0.12020275122668277</v>
      </c>
      <c r="Q386" s="5">
        <f t="shared" si="510"/>
        <v>9.2980599455219304E-2</v>
      </c>
      <c r="R386" s="5">
        <f t="shared" si="511"/>
        <v>3.8848699317706785E-2</v>
      </c>
      <c r="S386" s="5">
        <f t="shared" si="512"/>
        <v>4.7804041257447097E-2</v>
      </c>
      <c r="T386" s="5">
        <f t="shared" si="513"/>
        <v>9.4285188789114349E-2</v>
      </c>
      <c r="U386" s="5">
        <f t="shared" si="514"/>
        <v>6.0944644145024131E-2</v>
      </c>
      <c r="V386" s="5">
        <f t="shared" si="515"/>
        <v>8.4495250722363604E-3</v>
      </c>
      <c r="W386" s="5">
        <f t="shared" si="516"/>
        <v>4.8621701161275517E-2</v>
      </c>
      <c r="X386" s="5">
        <f t="shared" si="517"/>
        <v>4.9303901029876945E-2</v>
      </c>
      <c r="Y386" s="5">
        <f t="shared" si="518"/>
        <v>2.4997836343701989E-2</v>
      </c>
      <c r="Z386" s="5">
        <f t="shared" si="519"/>
        <v>1.3131258817583064E-2</v>
      </c>
      <c r="AA386" s="5">
        <f t="shared" si="520"/>
        <v>2.0599914794291498E-2</v>
      </c>
      <c r="AB386" s="5">
        <f t="shared" si="521"/>
        <v>1.6158256242876218E-2</v>
      </c>
      <c r="AC386" s="5">
        <f t="shared" si="522"/>
        <v>8.4008361089275483E-4</v>
      </c>
      <c r="AD386" s="5">
        <f t="shared" si="523"/>
        <v>1.9069057182366442E-2</v>
      </c>
      <c r="AE386" s="5">
        <f t="shared" si="524"/>
        <v>1.9336610723140624E-2</v>
      </c>
      <c r="AF386" s="5">
        <f t="shared" si="525"/>
        <v>9.8039591229511416E-3</v>
      </c>
      <c r="AG386" s="5">
        <f t="shared" si="526"/>
        <v>3.3138387369843979E-3</v>
      </c>
      <c r="AH386" s="5">
        <f t="shared" si="527"/>
        <v>3.3288751199405282E-3</v>
      </c>
      <c r="AI386" s="5">
        <f t="shared" si="528"/>
        <v>5.2222368612359427E-3</v>
      </c>
      <c r="AJ386" s="5">
        <f t="shared" si="529"/>
        <v>4.0962422518479235E-3</v>
      </c>
      <c r="AK386" s="5">
        <f t="shared" si="530"/>
        <v>2.1420196021586331E-3</v>
      </c>
      <c r="AL386" s="5">
        <f t="shared" si="531"/>
        <v>5.3455537328377182E-5</v>
      </c>
      <c r="AM386" s="5">
        <f t="shared" si="532"/>
        <v>5.9829900334951013E-3</v>
      </c>
      <c r="AN386" s="5">
        <f t="shared" si="533"/>
        <v>6.0669359859650811E-3</v>
      </c>
      <c r="AO386" s="5">
        <f t="shared" si="534"/>
        <v>3.076029882361012E-3</v>
      </c>
      <c r="AP386" s="5">
        <f t="shared" si="535"/>
        <v>1.0397296492624596E-3</v>
      </c>
      <c r="AQ386" s="5">
        <f t="shared" si="536"/>
        <v>2.6357946400841319E-4</v>
      </c>
      <c r="AR386" s="5">
        <f t="shared" si="537"/>
        <v>6.751163597092947E-4</v>
      </c>
      <c r="AS386" s="5">
        <f t="shared" si="538"/>
        <v>1.0591017723008754E-3</v>
      </c>
      <c r="AT386" s="5">
        <f t="shared" si="539"/>
        <v>8.3074313631938828E-4</v>
      </c>
      <c r="AU386" s="5">
        <f t="shared" si="540"/>
        <v>4.3441475697686231E-4</v>
      </c>
      <c r="AV386" s="5">
        <f t="shared" si="541"/>
        <v>1.7037412603434902E-4</v>
      </c>
      <c r="AW386" s="5">
        <f t="shared" si="542"/>
        <v>2.3621115026317288E-6</v>
      </c>
      <c r="AX386" s="5">
        <f t="shared" si="543"/>
        <v>1.5643217787576849E-3</v>
      </c>
      <c r="AY386" s="5">
        <f t="shared" si="544"/>
        <v>1.586270416638105E-3</v>
      </c>
      <c r="AZ386" s="5">
        <f t="shared" si="545"/>
        <v>8.0426350539577758E-4</v>
      </c>
      <c r="BA386" s="5">
        <f t="shared" si="546"/>
        <v>2.7184931368023918E-4</v>
      </c>
      <c r="BB386" s="5">
        <f t="shared" si="547"/>
        <v>6.8915892166507609E-5</v>
      </c>
      <c r="BC386" s="5">
        <f t="shared" si="548"/>
        <v>1.3976567029165734E-5</v>
      </c>
      <c r="BD386" s="5">
        <f t="shared" si="549"/>
        <v>1.140981269260491E-4</v>
      </c>
      <c r="BE386" s="5">
        <f t="shared" si="550"/>
        <v>1.7899363080998843E-4</v>
      </c>
      <c r="BF386" s="5">
        <f t="shared" si="551"/>
        <v>1.4039985025918888E-4</v>
      </c>
      <c r="BG386" s="5">
        <f t="shared" si="552"/>
        <v>7.3418321697074423E-5</v>
      </c>
      <c r="BH386" s="5">
        <f t="shared" si="553"/>
        <v>2.87941010132719E-5</v>
      </c>
      <c r="BI386" s="5">
        <f t="shared" si="554"/>
        <v>9.0342599394564259E-6</v>
      </c>
      <c r="BJ386" s="8">
        <f t="shared" si="555"/>
        <v>0.50099110518714618</v>
      </c>
      <c r="BK386" s="8">
        <f t="shared" si="556"/>
        <v>0.25449826068986448</v>
      </c>
      <c r="BL386" s="8">
        <f t="shared" si="557"/>
        <v>0.23167770520439279</v>
      </c>
      <c r="BM386" s="8">
        <f t="shared" si="558"/>
        <v>0.47595835944452186</v>
      </c>
      <c r="BN386" s="8">
        <f t="shared" si="559"/>
        <v>0.52275606214932901</v>
      </c>
    </row>
    <row r="387" spans="1:66" x14ac:dyDescent="0.25">
      <c r="A387" t="s">
        <v>122</v>
      </c>
      <c r="B387" t="s">
        <v>362</v>
      </c>
      <c r="C387" t="s">
        <v>132</v>
      </c>
      <c r="D387" t="s">
        <v>497</v>
      </c>
      <c r="E387">
        <f>VLOOKUP(A387,home!$A$2:$E$405,3,FALSE)</f>
        <v>1.26653306613226</v>
      </c>
      <c r="F387">
        <f>VLOOKUP(B387,home!$B$2:$E$405,3,FALSE)</f>
        <v>1.39</v>
      </c>
      <c r="G387">
        <f>VLOOKUP(C387,away!$B$2:$E$405,4,FALSE)</f>
        <v>1.17</v>
      </c>
      <c r="H387">
        <f>VLOOKUP(A387,away!$A$2:$E$405,3,FALSE)</f>
        <v>1.09018036072144</v>
      </c>
      <c r="I387">
        <f>VLOOKUP(C387,away!$B$2:$E$405,3,FALSE)</f>
        <v>1.05</v>
      </c>
      <c r="J387">
        <f>VLOOKUP(B387,home!$B$2:$E$405,4,FALSE)</f>
        <v>1.05</v>
      </c>
      <c r="K387" s="3">
        <f t="shared" si="504"/>
        <v>2.0597627254508941</v>
      </c>
      <c r="L387" s="3">
        <f t="shared" si="505"/>
        <v>1.2019238476953877</v>
      </c>
      <c r="M387" s="5">
        <f t="shared" si="506"/>
        <v>3.8323707744100349E-2</v>
      </c>
      <c r="N387" s="5">
        <f t="shared" si="507"/>
        <v>7.8937744712371666E-2</v>
      </c>
      <c r="O387" s="5">
        <f t="shared" si="508"/>
        <v>4.6062178269742612E-2</v>
      </c>
      <c r="P387" s="5">
        <f t="shared" si="509"/>
        <v>9.4877157853089977E-2</v>
      </c>
      <c r="Q387" s="5">
        <f t="shared" si="510"/>
        <v>8.1296512094850795E-2</v>
      </c>
      <c r="R387" s="5">
        <f t="shared" si="511"/>
        <v>2.7681615269599971E-2</v>
      </c>
      <c r="S387" s="5">
        <f t="shared" si="512"/>
        <v>5.8721321684133652E-2</v>
      </c>
      <c r="T387" s="5">
        <f t="shared" si="513"/>
        <v>9.7712216621257675E-2</v>
      </c>
      <c r="U387" s="5">
        <f t="shared" si="514"/>
        <v>5.7017559312594314E-2</v>
      </c>
      <c r="V387" s="5">
        <f t="shared" si="515"/>
        <v>1.6152786746606789E-2</v>
      </c>
      <c r="W387" s="5">
        <f t="shared" si="516"/>
        <v>5.5817175107380497E-2</v>
      </c>
      <c r="X387" s="5">
        <f t="shared" si="517"/>
        <v>6.7087993872549975E-2</v>
      </c>
      <c r="Y387" s="5">
        <f t="shared" si="518"/>
        <v>4.0317329864729946E-2</v>
      </c>
      <c r="Z387" s="5">
        <f t="shared" si="519"/>
        <v>1.1090397845086994E-2</v>
      </c>
      <c r="AA387" s="5">
        <f t="shared" si="520"/>
        <v>2.2843588091731107E-2</v>
      </c>
      <c r="AB387" s="5">
        <f t="shared" si="521"/>
        <v>2.3526185633450832E-2</v>
      </c>
      <c r="AC387" s="5">
        <f t="shared" si="522"/>
        <v>2.499318613947647E-3</v>
      </c>
      <c r="AD387" s="5">
        <f t="shared" si="523"/>
        <v>2.874253418153697E-2</v>
      </c>
      <c r="AE387" s="5">
        <f t="shared" si="524"/>
        <v>3.454633727598911E-2</v>
      </c>
      <c r="AF387" s="5">
        <f t="shared" si="525"/>
        <v>2.0761033311269723E-2</v>
      </c>
      <c r="AG387" s="5">
        <f t="shared" si="526"/>
        <v>8.317727013204471E-3</v>
      </c>
      <c r="AH387" s="5">
        <f t="shared" si="527"/>
        <v>3.3324534126099007E-3</v>
      </c>
      <c r="AI387" s="5">
        <f t="shared" si="528"/>
        <v>6.8640633235955012E-3</v>
      </c>
      <c r="AJ387" s="5">
        <f t="shared" si="529"/>
        <v>7.0691708895382977E-3</v>
      </c>
      <c r="AK387" s="5">
        <f t="shared" si="530"/>
        <v>4.8536048993711757E-3</v>
      </c>
      <c r="AL387" s="5">
        <f t="shared" si="531"/>
        <v>2.4750031833460168E-4</v>
      </c>
      <c r="AM387" s="5">
        <f t="shared" si="532"/>
        <v>1.1840560108425607E-2</v>
      </c>
      <c r="AN387" s="5">
        <f t="shared" si="533"/>
        <v>1.4231451564387421E-2</v>
      </c>
      <c r="AO387" s="5">
        <f t="shared" si="534"/>
        <v>8.5525605112795403E-3</v>
      </c>
      <c r="AP387" s="5">
        <f t="shared" si="535"/>
        <v>3.4265088124549115E-3</v>
      </c>
      <c r="AQ387" s="5">
        <f t="shared" si="536"/>
        <v>1.0296006640069908E-3</v>
      </c>
      <c r="AR387" s="5">
        <f t="shared" si="537"/>
        <v>8.0107104558994348E-4</v>
      </c>
      <c r="AS387" s="5">
        <f t="shared" si="538"/>
        <v>1.6500162801441395E-3</v>
      </c>
      <c r="AT387" s="5">
        <f t="shared" si="539"/>
        <v>1.6993210151140196E-3</v>
      </c>
      <c r="AU387" s="5">
        <f t="shared" si="540"/>
        <v>1.1667326951690779E-3</v>
      </c>
      <c r="AV387" s="5">
        <f t="shared" si="541"/>
        <v>6.007981290185319E-4</v>
      </c>
      <c r="AW387" s="5">
        <f t="shared" si="542"/>
        <v>1.7020307731153791E-5</v>
      </c>
      <c r="AX387" s="5">
        <f t="shared" si="543"/>
        <v>4.0647907266326486E-3</v>
      </c>
      <c r="AY387" s="5">
        <f t="shared" si="544"/>
        <v>4.8855689102308428E-3</v>
      </c>
      <c r="AZ387" s="5">
        <f t="shared" si="545"/>
        <v>2.93604089138281E-3</v>
      </c>
      <c r="BA387" s="5">
        <f t="shared" si="546"/>
        <v>1.1762991883872739E-3</v>
      </c>
      <c r="BB387" s="5">
        <f t="shared" si="547"/>
        <v>3.5345551163684863E-4</v>
      </c>
      <c r="BC387" s="5">
        <f t="shared" si="548"/>
        <v>8.4965321707140606E-5</v>
      </c>
      <c r="BD387" s="5">
        <f t="shared" si="549"/>
        <v>1.6047106556547181E-4</v>
      </c>
      <c r="BE387" s="5">
        <f t="shared" si="550"/>
        <v>3.305323193651453E-4</v>
      </c>
      <c r="BF387" s="5">
        <f t="shared" si="551"/>
        <v>3.4040907549257862E-4</v>
      </c>
      <c r="BG387" s="5">
        <f t="shared" si="552"/>
        <v>2.3372064170160435E-4</v>
      </c>
      <c r="BH387" s="5">
        <f t="shared" si="553"/>
        <v>1.2035226648635714E-4</v>
      </c>
      <c r="BI387" s="5">
        <f t="shared" si="554"/>
        <v>4.9579422486426229E-5</v>
      </c>
      <c r="BJ387" s="8">
        <f t="shared" si="555"/>
        <v>0.56611840626567289</v>
      </c>
      <c r="BK387" s="8">
        <f t="shared" si="556"/>
        <v>0.21570736187044384</v>
      </c>
      <c r="BL387" s="8">
        <f t="shared" si="557"/>
        <v>0.20640342305836695</v>
      </c>
      <c r="BM387" s="8">
        <f t="shared" si="558"/>
        <v>0.62727212449331582</v>
      </c>
      <c r="BN387" s="8">
        <f t="shared" si="559"/>
        <v>0.36717891594375535</v>
      </c>
    </row>
    <row r="388" spans="1:66" x14ac:dyDescent="0.25">
      <c r="A388" t="s">
        <v>122</v>
      </c>
      <c r="B388" t="s">
        <v>136</v>
      </c>
      <c r="C388" t="s">
        <v>134</v>
      </c>
      <c r="D388" t="s">
        <v>497</v>
      </c>
      <c r="E388">
        <f>VLOOKUP(A388,home!$A$2:$E$405,3,FALSE)</f>
        <v>1.26653306613226</v>
      </c>
      <c r="F388">
        <f>VLOOKUP(B388,home!$B$2:$E$405,3,FALSE)</f>
        <v>1.34</v>
      </c>
      <c r="G388">
        <f>VLOOKUP(C388,away!$B$2:$E$405,4,FALSE)</f>
        <v>0.98</v>
      </c>
      <c r="H388">
        <f>VLOOKUP(A388,away!$A$2:$E$405,3,FALSE)</f>
        <v>1.09018036072144</v>
      </c>
      <c r="I388">
        <f>VLOOKUP(C388,away!$B$2:$E$405,3,FALSE)</f>
        <v>0.41</v>
      </c>
      <c r="J388">
        <f>VLOOKUP(B388,home!$B$2:$E$405,4,FALSE)</f>
        <v>0.78</v>
      </c>
      <c r="K388" s="3">
        <f t="shared" si="504"/>
        <v>1.6632112224448838</v>
      </c>
      <c r="L388" s="3">
        <f t="shared" si="505"/>
        <v>0.34863967935871648</v>
      </c>
      <c r="M388" s="5">
        <f t="shared" si="506"/>
        <v>0.13374090415937498</v>
      </c>
      <c r="N388" s="5">
        <f t="shared" si="507"/>
        <v>0.22243937269779807</v>
      </c>
      <c r="O388" s="5">
        <f t="shared" si="508"/>
        <v>4.662738594326931E-2</v>
      </c>
      <c r="P388" s="5">
        <f t="shared" si="509"/>
        <v>7.7551191574114345E-2</v>
      </c>
      <c r="Q388" s="5">
        <f t="shared" si="510"/>
        <v>0.184981830492289</v>
      </c>
      <c r="R388" s="5">
        <f t="shared" si="511"/>
        <v>8.1280784422982678E-3</v>
      </c>
      <c r="S388" s="5">
        <f t="shared" si="512"/>
        <v>1.1242236158726097E-2</v>
      </c>
      <c r="T388" s="5">
        <f t="shared" si="513"/>
        <v>6.4492006070020078E-2</v>
      </c>
      <c r="U388" s="5">
        <f t="shared" si="514"/>
        <v>1.351871128214281E-2</v>
      </c>
      <c r="V388" s="5">
        <f t="shared" si="515"/>
        <v>7.2432656722570886E-4</v>
      </c>
      <c r="W388" s="5">
        <f t="shared" si="516"/>
        <v>0.10255461880772408</v>
      </c>
      <c r="X388" s="5">
        <f t="shared" si="517"/>
        <v>3.5754609417880313E-2</v>
      </c>
      <c r="Y388" s="5">
        <f t="shared" si="518"/>
        <v>6.2327377815229691E-3</v>
      </c>
      <c r="Z388" s="5">
        <f t="shared" si="519"/>
        <v>9.445902206417884E-4</v>
      </c>
      <c r="AA388" s="5">
        <f t="shared" si="520"/>
        <v>1.5710530555831112E-3</v>
      </c>
      <c r="AB388" s="5">
        <f t="shared" si="521"/>
        <v>1.3064965365510788E-3</v>
      </c>
      <c r="AC388" s="5">
        <f t="shared" si="522"/>
        <v>2.6250564818880412E-5</v>
      </c>
      <c r="AD388" s="5">
        <f t="shared" si="523"/>
        <v>4.2642498228640968E-2</v>
      </c>
      <c r="AE388" s="5">
        <f t="shared" si="524"/>
        <v>1.4866866909488021E-2</v>
      </c>
      <c r="AF388" s="5">
        <f t="shared" si="525"/>
        <v>2.5915898561963079E-3</v>
      </c>
      <c r="AG388" s="5">
        <f t="shared" si="526"/>
        <v>3.0117701883119438E-4</v>
      </c>
      <c r="AH388" s="5">
        <f t="shared" si="527"/>
        <v>8.2330407912483027E-5</v>
      </c>
      <c r="AI388" s="5">
        <f t="shared" si="528"/>
        <v>1.3693285838850682E-4</v>
      </c>
      <c r="AJ388" s="5">
        <f t="shared" si="529"/>
        <v>1.1387413339661034E-4</v>
      </c>
      <c r="AK388" s="5">
        <f t="shared" si="530"/>
        <v>6.3132245537142679E-5</v>
      </c>
      <c r="AL388" s="5">
        <f t="shared" si="531"/>
        <v>6.0886759933123964E-7</v>
      </c>
      <c r="AM388" s="5">
        <f t="shared" si="532"/>
        <v>1.4184696321392342E-2</v>
      </c>
      <c r="AN388" s="5">
        <f t="shared" si="533"/>
        <v>4.9453479772909904E-3</v>
      </c>
      <c r="AO388" s="5">
        <f t="shared" si="534"/>
        <v>8.6207226656000407E-4</v>
      </c>
      <c r="AP388" s="5">
        <f t="shared" si="535"/>
        <v>1.001841995325073E-4</v>
      </c>
      <c r="AQ388" s="5">
        <f t="shared" si="536"/>
        <v>8.7320468004557469E-6</v>
      </c>
      <c r="AR388" s="5">
        <f t="shared" si="537"/>
        <v>5.740729403216084E-6</v>
      </c>
      <c r="AS388" s="5">
        <f t="shared" si="538"/>
        <v>9.5480455684483108E-6</v>
      </c>
      <c r="AT388" s="5">
        <f t="shared" si="539"/>
        <v>7.9402082709291879E-6</v>
      </c>
      <c r="AU388" s="5">
        <f t="shared" si="540"/>
        <v>4.4020811682530376E-6</v>
      </c>
      <c r="AV388" s="5">
        <f t="shared" si="541"/>
        <v>1.8303977002879342E-6</v>
      </c>
      <c r="AW388" s="5">
        <f t="shared" si="542"/>
        <v>9.8071898662313878E-9</v>
      </c>
      <c r="AX388" s="5">
        <f t="shared" si="543"/>
        <v>3.9320243514520637E-3</v>
      </c>
      <c r="AY388" s="5">
        <f t="shared" si="544"/>
        <v>1.3708597091209125E-3</v>
      </c>
      <c r="AZ388" s="5">
        <f t="shared" si="545"/>
        <v>2.3896804471684914E-4</v>
      </c>
      <c r="BA388" s="5">
        <f t="shared" si="546"/>
        <v>2.7771247495687243E-5</v>
      </c>
      <c r="BB388" s="5">
        <f t="shared" si="547"/>
        <v>2.4205397055719881E-6</v>
      </c>
      <c r="BC388" s="5">
        <f t="shared" si="548"/>
        <v>1.6877923736513199E-7</v>
      </c>
      <c r="BD388" s="5">
        <f t="shared" si="549"/>
        <v>3.3357434307040196E-7</v>
      </c>
      <c r="BE388" s="5">
        <f t="shared" si="550"/>
        <v>5.5480459091437227E-7</v>
      </c>
      <c r="BF388" s="5">
        <f t="shared" si="551"/>
        <v>4.6137861093636359E-7</v>
      </c>
      <c r="BG388" s="5">
        <f t="shared" si="552"/>
        <v>2.5579002783513053E-7</v>
      </c>
      <c r="BH388" s="5">
        <f t="shared" si="553"/>
        <v>1.063582112212196E-7</v>
      </c>
      <c r="BI388" s="5">
        <f t="shared" si="554"/>
        <v>3.537923410045915E-8</v>
      </c>
      <c r="BJ388" s="8">
        <f t="shared" si="555"/>
        <v>0.70253055276369558</v>
      </c>
      <c r="BK388" s="8">
        <f t="shared" si="556"/>
        <v>0.22465637760098028</v>
      </c>
      <c r="BL388" s="8">
        <f t="shared" si="557"/>
        <v>7.1579203652208545E-2</v>
      </c>
      <c r="BM388" s="8">
        <f t="shared" si="558"/>
        <v>0.32487111102645144</v>
      </c>
      <c r="BN388" s="8">
        <f t="shared" si="559"/>
        <v>0.67346876330914396</v>
      </c>
    </row>
    <row r="389" spans="1:66" x14ac:dyDescent="0.25">
      <c r="A389" t="s">
        <v>122</v>
      </c>
      <c r="B389" t="s">
        <v>131</v>
      </c>
      <c r="C389" t="s">
        <v>124</v>
      </c>
      <c r="D389" t="s">
        <v>497</v>
      </c>
      <c r="E389">
        <f>VLOOKUP(A389,home!$A$2:$E$405,3,FALSE)</f>
        <v>1.26653306613226</v>
      </c>
      <c r="F389">
        <f>VLOOKUP(B389,home!$B$2:$E$405,3,FALSE)</f>
        <v>1.1399999999999999</v>
      </c>
      <c r="G389">
        <f>VLOOKUP(C389,away!$B$2:$E$405,4,FALSE)</f>
        <v>1.1399999999999999</v>
      </c>
      <c r="H389">
        <f>VLOOKUP(A389,away!$A$2:$E$405,3,FALSE)</f>
        <v>1.09018036072144</v>
      </c>
      <c r="I389">
        <f>VLOOKUP(C389,away!$B$2:$E$405,3,FALSE)</f>
        <v>0.75</v>
      </c>
      <c r="J389">
        <f>VLOOKUP(B389,home!$B$2:$E$405,4,FALSE)</f>
        <v>1.1000000000000001</v>
      </c>
      <c r="K389" s="3">
        <f t="shared" si="504"/>
        <v>1.6459863727454849</v>
      </c>
      <c r="L389" s="3">
        <f t="shared" si="505"/>
        <v>0.89939879759518804</v>
      </c>
      <c r="M389" s="5">
        <f t="shared" si="506"/>
        <v>7.8442832308789928E-2</v>
      </c>
      <c r="N389" s="5">
        <f t="shared" si="507"/>
        <v>0.12911583301982749</v>
      </c>
      <c r="O389" s="5">
        <f t="shared" si="508"/>
        <v>7.0551389058486624E-2</v>
      </c>
      <c r="P389" s="5">
        <f t="shared" si="509"/>
        <v>0.11612662496853392</v>
      </c>
      <c r="Q389" s="5">
        <f t="shared" si="510"/>
        <v>0.10626145082815877</v>
      </c>
      <c r="R389" s="5">
        <f t="shared" si="511"/>
        <v>3.1726917243936587E-2</v>
      </c>
      <c r="S389" s="5">
        <f t="shared" si="512"/>
        <v>4.2978410613404801E-2</v>
      </c>
      <c r="T389" s="5">
        <f t="shared" si="513"/>
        <v>9.5571421105566198E-2</v>
      </c>
      <c r="U389" s="5">
        <f t="shared" si="514"/>
        <v>5.2222073432743363E-2</v>
      </c>
      <c r="V389" s="5">
        <f t="shared" si="515"/>
        <v>7.0694622428268822E-3</v>
      </c>
      <c r="W389" s="5">
        <f t="shared" si="516"/>
        <v>5.8301633337104607E-2</v>
      </c>
      <c r="X389" s="5">
        <f t="shared" si="517"/>
        <v>5.2436418921227412E-2</v>
      </c>
      <c r="Y389" s="5">
        <f t="shared" si="518"/>
        <v>2.3580626063974746E-2</v>
      </c>
      <c r="Z389" s="5">
        <f t="shared" si="519"/>
        <v>9.5117170735328702E-3</v>
      </c>
      <c r="AA389" s="5">
        <f t="shared" si="520"/>
        <v>1.5656156684445668E-2</v>
      </c>
      <c r="AB389" s="5">
        <f t="shared" si="521"/>
        <v>1.2884910276082852E-2</v>
      </c>
      <c r="AC389" s="5">
        <f t="shared" si="522"/>
        <v>6.5410118302005097E-4</v>
      </c>
      <c r="AD389" s="5">
        <f t="shared" si="523"/>
        <v>2.3990923495419508E-2</v>
      </c>
      <c r="AE389" s="5">
        <f t="shared" si="524"/>
        <v>2.157740774497845E-2</v>
      </c>
      <c r="AF389" s="5">
        <f t="shared" si="525"/>
        <v>9.7033472905273567E-3</v>
      </c>
      <c r="AG389" s="5">
        <f t="shared" si="526"/>
        <v>2.9090596285829442E-3</v>
      </c>
      <c r="AH389" s="5">
        <f t="shared" si="527"/>
        <v>2.1387067247502704E-3</v>
      </c>
      <c r="AI389" s="5">
        <f t="shared" si="528"/>
        <v>3.5202821242380743E-3</v>
      </c>
      <c r="AJ389" s="5">
        <f t="shared" si="529"/>
        <v>2.8971682023576995E-3</v>
      </c>
      <c r="AK389" s="5">
        <f t="shared" si="530"/>
        <v>1.5895664602107694E-3</v>
      </c>
      <c r="AL389" s="5">
        <f t="shared" si="531"/>
        <v>3.8733207629746543E-5</v>
      </c>
      <c r="AM389" s="5">
        <f t="shared" si="532"/>
        <v>7.8977466286079909E-3</v>
      </c>
      <c r="AN389" s="5">
        <f t="shared" si="533"/>
        <v>7.1032238214814771E-3</v>
      </c>
      <c r="AO389" s="5">
        <f t="shared" si="534"/>
        <v>3.1943154820449678E-3</v>
      </c>
      <c r="AP389" s="5">
        <f t="shared" si="535"/>
        <v>9.5765450123031285E-4</v>
      </c>
      <c r="AQ389" s="5">
        <f t="shared" si="536"/>
        <v>2.1532832672954068E-4</v>
      </c>
      <c r="AR389" s="5">
        <f t="shared" si="537"/>
        <v>3.8471005132982729E-4</v>
      </c>
      <c r="AS389" s="5">
        <f t="shared" si="538"/>
        <v>6.332275019471119E-4</v>
      </c>
      <c r="AT389" s="5">
        <f t="shared" si="539"/>
        <v>5.2114191952630561E-4</v>
      </c>
      <c r="AU389" s="5">
        <f t="shared" si="540"/>
        <v>2.8593083260224111E-4</v>
      </c>
      <c r="AV389" s="5">
        <f t="shared" si="541"/>
        <v>1.176595635027648E-4</v>
      </c>
      <c r="AW389" s="5">
        <f t="shared" si="542"/>
        <v>1.5927935966800439E-6</v>
      </c>
      <c r="AX389" s="5">
        <f t="shared" si="543"/>
        <v>2.1665972210142266E-3</v>
      </c>
      <c r="AY389" s="5">
        <f t="shared" si="544"/>
        <v>1.9486349354532714E-3</v>
      </c>
      <c r="AZ389" s="5">
        <f t="shared" si="545"/>
        <v>8.7629995894932444E-4</v>
      </c>
      <c r="BA389" s="5">
        <f t="shared" si="546"/>
        <v>2.6271437647057839E-4</v>
      </c>
      <c r="BB389" s="5">
        <f t="shared" si="547"/>
        <v>5.9071248577151929E-5</v>
      </c>
      <c r="BC389" s="5">
        <f t="shared" si="548"/>
        <v>1.0625721988547385E-5</v>
      </c>
      <c r="BD389" s="5">
        <f t="shared" si="549"/>
        <v>5.7667959598138264E-5</v>
      </c>
      <c r="BE389" s="5">
        <f t="shared" si="550"/>
        <v>9.4920675642572779E-5</v>
      </c>
      <c r="BF389" s="5">
        <f t="shared" si="551"/>
        <v>7.8119069299734532E-5</v>
      </c>
      <c r="BG389" s="5">
        <f t="shared" si="552"/>
        <v>4.2860974506307755E-5</v>
      </c>
      <c r="BH389" s="5">
        <f t="shared" si="553"/>
        <v>1.7637144989993546E-5</v>
      </c>
      <c r="BI389" s="5">
        <f t="shared" si="554"/>
        <v>5.8061000615331305E-6</v>
      </c>
      <c r="BJ389" s="8">
        <f t="shared" si="555"/>
        <v>0.5481403336579147</v>
      </c>
      <c r="BK389" s="8">
        <f t="shared" si="556"/>
        <v>0.24725879945965862</v>
      </c>
      <c r="BL389" s="8">
        <f t="shared" si="557"/>
        <v>0.1954268520002585</v>
      </c>
      <c r="BM389" s="8">
        <f t="shared" si="558"/>
        <v>0.46616561262177481</v>
      </c>
      <c r="BN389" s="8">
        <f t="shared" si="559"/>
        <v>0.53222504742773336</v>
      </c>
    </row>
    <row r="390" spans="1:66" x14ac:dyDescent="0.25">
      <c r="A390" t="s">
        <v>122</v>
      </c>
      <c r="B390" t="s">
        <v>133</v>
      </c>
      <c r="C390" t="s">
        <v>125</v>
      </c>
      <c r="D390" t="s">
        <v>497</v>
      </c>
      <c r="E390">
        <f>VLOOKUP(A390,home!$A$2:$E$405,3,FALSE)</f>
        <v>1.26653306613226</v>
      </c>
      <c r="F390">
        <f>VLOOKUP(B390,home!$B$2:$E$405,3,FALSE)</f>
        <v>0.6</v>
      </c>
      <c r="G390">
        <f>VLOOKUP(C390,away!$B$2:$E$405,4,FALSE)</f>
        <v>0.98</v>
      </c>
      <c r="H390">
        <f>VLOOKUP(A390,away!$A$2:$E$405,3,FALSE)</f>
        <v>1.09018036072144</v>
      </c>
      <c r="I390">
        <f>VLOOKUP(C390,away!$B$2:$E$405,3,FALSE)</f>
        <v>1.02</v>
      </c>
      <c r="J390">
        <f>VLOOKUP(B390,home!$B$2:$E$405,4,FALSE)</f>
        <v>1.18</v>
      </c>
      <c r="K390" s="3">
        <f t="shared" si="504"/>
        <v>0.7447214428857688</v>
      </c>
      <c r="L390" s="3">
        <f t="shared" si="505"/>
        <v>1.3121410821643251</v>
      </c>
      <c r="M390" s="5">
        <f t="shared" si="506"/>
        <v>0.12785448150165402</v>
      </c>
      <c r="N390" s="5">
        <f t="shared" si="507"/>
        <v>9.5215973943323623E-2</v>
      </c>
      <c r="O390" s="5">
        <f t="shared" si="508"/>
        <v>0.16776311771713898</v>
      </c>
      <c r="P390" s="5">
        <f t="shared" si="509"/>
        <v>0.12493679108932283</v>
      </c>
      <c r="Q390" s="5">
        <f t="shared" si="510"/>
        <v>3.5454688750422861E-2</v>
      </c>
      <c r="R390" s="5">
        <f t="shared" si="511"/>
        <v>0.11006443941431394</v>
      </c>
      <c r="S390" s="5">
        <f t="shared" si="512"/>
        <v>3.0521420884834546E-2</v>
      </c>
      <c r="T390" s="5">
        <f t="shared" si="513"/>
        <v>4.6521553664779176E-2</v>
      </c>
      <c r="U390" s="5">
        <f t="shared" si="514"/>
        <v>8.1967348131041159E-2</v>
      </c>
      <c r="V390" s="5">
        <f t="shared" si="515"/>
        <v>3.3138788723374086E-3</v>
      </c>
      <c r="W390" s="5">
        <f t="shared" si="516"/>
        <v>8.8012889877602512E-3</v>
      </c>
      <c r="X390" s="5">
        <f t="shared" si="517"/>
        <v>1.1548532856840692E-2</v>
      </c>
      <c r="Y390" s="5">
        <f t="shared" si="518"/>
        <v>7.576652200092608E-3</v>
      </c>
      <c r="Z390" s="5">
        <f t="shared" si="519"/>
        <v>4.8140024213635876E-2</v>
      </c>
      <c r="AA390" s="5">
        <f t="shared" si="520"/>
        <v>3.5850908292934761E-2</v>
      </c>
      <c r="AB390" s="5">
        <f t="shared" si="521"/>
        <v>1.3349470076339874E-2</v>
      </c>
      <c r="AC390" s="5">
        <f t="shared" si="522"/>
        <v>2.0239092692811845E-4</v>
      </c>
      <c r="AD390" s="5">
        <f t="shared" si="523"/>
        <v>1.6386271585548601E-3</v>
      </c>
      <c r="AE390" s="5">
        <f t="shared" si="524"/>
        <v>2.1501100130900271E-3</v>
      </c>
      <c r="AF390" s="5">
        <f t="shared" si="525"/>
        <v>1.4106238396741503E-3</v>
      </c>
      <c r="AG390" s="5">
        <f t="shared" si="526"/>
        <v>6.1697916383894472E-4</v>
      </c>
      <c r="AH390" s="5">
        <f t="shared" si="527"/>
        <v>1.5791625866774257E-2</v>
      </c>
      <c r="AI390" s="5">
        <f t="shared" si="528"/>
        <v>1.1760362401016354E-2</v>
      </c>
      <c r="AJ390" s="5">
        <f t="shared" si="529"/>
        <v>4.3790970280722218E-3</v>
      </c>
      <c r="AK390" s="5">
        <f t="shared" si="530"/>
        <v>1.0870691524275757E-3</v>
      </c>
      <c r="AL390" s="5">
        <f t="shared" si="531"/>
        <v>7.9108914006008065E-6</v>
      </c>
      <c r="AM390" s="5">
        <f t="shared" si="532"/>
        <v>2.4406415637415665E-4</v>
      </c>
      <c r="AN390" s="5">
        <f t="shared" si="533"/>
        <v>3.2024660626230896E-4</v>
      </c>
      <c r="AO390" s="5">
        <f t="shared" si="534"/>
        <v>2.1010436425023937E-4</v>
      </c>
      <c r="AP390" s="5">
        <f t="shared" si="535"/>
        <v>9.1895522624918846E-5</v>
      </c>
      <c r="AQ390" s="5">
        <f t="shared" si="536"/>
        <v>3.0144972625779322E-5</v>
      </c>
      <c r="AR390" s="5">
        <f t="shared" si="537"/>
        <v>4.1441682107926639E-3</v>
      </c>
      <c r="AS390" s="5">
        <f t="shared" si="538"/>
        <v>3.0862509295028475E-3</v>
      </c>
      <c r="AT390" s="5">
        <f t="shared" si="539"/>
        <v>1.1491986226634528E-3</v>
      </c>
      <c r="AU390" s="5">
        <f t="shared" si="540"/>
        <v>2.8527761881075493E-4</v>
      </c>
      <c r="AV390" s="5">
        <f t="shared" si="541"/>
        <v>5.3113089975940433E-5</v>
      </c>
      <c r="AW390" s="5">
        <f t="shared" si="542"/>
        <v>2.1473226928659089E-7</v>
      </c>
      <c r="AX390" s="5">
        <f t="shared" si="543"/>
        <v>3.0293301781943306E-5</v>
      </c>
      <c r="AY390" s="5">
        <f t="shared" si="544"/>
        <v>3.9749085782489566E-5</v>
      </c>
      <c r="AZ390" s="5">
        <f t="shared" si="545"/>
        <v>2.607820421683923E-5</v>
      </c>
      <c r="BA390" s="5">
        <f t="shared" si="546"/>
        <v>1.1406094367328561E-5</v>
      </c>
      <c r="BB390" s="5">
        <f t="shared" si="547"/>
        <v>3.7416012516037294E-6</v>
      </c>
      <c r="BC390" s="5">
        <f t="shared" si="548"/>
        <v>9.8190174306134207E-7</v>
      </c>
      <c r="BD390" s="5">
        <f t="shared" si="549"/>
        <v>9.0628889346341262E-4</v>
      </c>
      <c r="BE390" s="5">
        <f t="shared" si="550"/>
        <v>6.7493277241141949E-4</v>
      </c>
      <c r="BF390" s="5">
        <f t="shared" si="551"/>
        <v>2.5131845406056226E-4</v>
      </c>
      <c r="BG390" s="5">
        <f t="shared" si="552"/>
        <v>6.2387413910600914E-5</v>
      </c>
      <c r="BH390" s="5">
        <f t="shared" si="553"/>
        <v>1.1615311226353598E-5</v>
      </c>
      <c r="BI390" s="5">
        <f t="shared" si="554"/>
        <v>1.7300342672114644E-6</v>
      </c>
      <c r="BJ390" s="8">
        <f t="shared" si="555"/>
        <v>0.21194373638965788</v>
      </c>
      <c r="BK390" s="8">
        <f t="shared" si="556"/>
        <v>0.28687662325226004</v>
      </c>
      <c r="BL390" s="8">
        <f t="shared" si="557"/>
        <v>0.45263971943114428</v>
      </c>
      <c r="BM390" s="8">
        <f t="shared" si="558"/>
        <v>0.33827107651700861</v>
      </c>
      <c r="BN390" s="8">
        <f t="shared" si="559"/>
        <v>0.66128949241617641</v>
      </c>
    </row>
    <row r="391" spans="1:66" x14ac:dyDescent="0.25">
      <c r="A391" t="s">
        <v>122</v>
      </c>
      <c r="B391" t="s">
        <v>135</v>
      </c>
      <c r="C391" t="s">
        <v>127</v>
      </c>
      <c r="D391" t="s">
        <v>497</v>
      </c>
      <c r="E391">
        <f>VLOOKUP(A391,home!$A$2:$E$405,3,FALSE)</f>
        <v>1.26653306613226</v>
      </c>
      <c r="F391">
        <f>VLOOKUP(B391,home!$B$2:$E$405,3,FALSE)</f>
        <v>0.71</v>
      </c>
      <c r="G391">
        <f>VLOOKUP(C391,away!$B$2:$E$405,4,FALSE)</f>
        <v>1.1299999999999999</v>
      </c>
      <c r="H391">
        <f>VLOOKUP(A391,away!$A$2:$E$405,3,FALSE)</f>
        <v>1.09018036072144</v>
      </c>
      <c r="I391">
        <f>VLOOKUP(C391,away!$B$2:$E$405,3,FALSE)</f>
        <v>0.94</v>
      </c>
      <c r="J391">
        <f>VLOOKUP(B391,home!$B$2:$E$405,4,FALSE)</f>
        <v>0.96</v>
      </c>
      <c r="K391" s="3">
        <f t="shared" si="504"/>
        <v>1.0161394789579121</v>
      </c>
      <c r="L391" s="3">
        <f t="shared" si="505"/>
        <v>0.9837787575150273</v>
      </c>
      <c r="M391" s="5">
        <f t="shared" si="506"/>
        <v>0.13534634917909494</v>
      </c>
      <c r="N391" s="5">
        <f t="shared" si="507"/>
        <v>0.13753076873370115</v>
      </c>
      <c r="O391" s="5">
        <f t="shared" si="508"/>
        <v>0.13315086322960504</v>
      </c>
      <c r="P391" s="5">
        <f t="shared" si="509"/>
        <v>0.1352998487849271</v>
      </c>
      <c r="Q391" s="5">
        <f t="shared" si="510"/>
        <v>6.9875221840872095E-2</v>
      </c>
      <c r="R391" s="5">
        <f t="shared" si="511"/>
        <v>6.5495495395037087E-2</v>
      </c>
      <c r="S391" s="5">
        <f t="shared" si="512"/>
        <v>3.3813341091677586E-2</v>
      </c>
      <c r="T391" s="5">
        <f t="shared" si="513"/>
        <v>6.8741758923700061E-2</v>
      </c>
      <c r="U391" s="5">
        <f t="shared" si="514"/>
        <v>6.6552558564803313E-2</v>
      </c>
      <c r="V391" s="5">
        <f t="shared" si="515"/>
        <v>3.7557471088598871E-3</v>
      </c>
      <c r="W391" s="5">
        <f t="shared" si="516"/>
        <v>2.3667657171150765E-2</v>
      </c>
      <c r="X391" s="5">
        <f t="shared" si="517"/>
        <v>2.3283738365126327E-2</v>
      </c>
      <c r="Y391" s="5">
        <f t="shared" si="518"/>
        <v>1.1453023599574473E-2</v>
      </c>
      <c r="Z391" s="5">
        <f t="shared" si="519"/>
        <v>2.1477692360853593E-2</v>
      </c>
      <c r="AA391" s="5">
        <f t="shared" si="520"/>
        <v>2.1824331124776102E-2</v>
      </c>
      <c r="AB391" s="5">
        <f t="shared" si="521"/>
        <v>1.1088282228867465E-2</v>
      </c>
      <c r="AC391" s="5">
        <f t="shared" si="522"/>
        <v>2.3465354763225162E-4</v>
      </c>
      <c r="AD391" s="5">
        <f t="shared" si="523"/>
        <v>6.0124102065119067E-3</v>
      </c>
      <c r="AE391" s="5">
        <f t="shared" si="524"/>
        <v>5.9148814426329523E-3</v>
      </c>
      <c r="AF391" s="5">
        <f t="shared" si="525"/>
        <v>2.9094673582410685E-3</v>
      </c>
      <c r="AG391" s="5">
        <f t="shared" si="526"/>
        <v>9.540907275736426E-4</v>
      </c>
      <c r="AH391" s="5">
        <f t="shared" si="527"/>
        <v>5.2823243762626353E-3</v>
      </c>
      <c r="AI391" s="5">
        <f t="shared" si="528"/>
        <v>5.3675783393821921E-3</v>
      </c>
      <c r="AJ391" s="5">
        <f t="shared" si="529"/>
        <v>2.727104128522798E-3</v>
      </c>
      <c r="AK391" s="5">
        <f t="shared" si="530"/>
        <v>9.2370605607370888E-4</v>
      </c>
      <c r="AL391" s="5">
        <f t="shared" si="531"/>
        <v>9.3829171467283591E-6</v>
      </c>
      <c r="AM391" s="5">
        <f t="shared" si="532"/>
        <v>1.2218894749052487E-3</v>
      </c>
      <c r="AN391" s="5">
        <f t="shared" si="533"/>
        <v>1.2020689094429749E-3</v>
      </c>
      <c r="AO391" s="5">
        <f t="shared" si="534"/>
        <v>5.9128492908962671E-4</v>
      </c>
      <c r="AP391" s="5">
        <f t="shared" si="535"/>
        <v>1.9389785095905136E-4</v>
      </c>
      <c r="AQ391" s="5">
        <f t="shared" si="536"/>
        <v>4.7688146725332366E-5</v>
      </c>
      <c r="AR391" s="5">
        <f t="shared" si="537"/>
        <v>1.0393277023341995E-3</v>
      </c>
      <c r="AS391" s="5">
        <f t="shared" si="538"/>
        <v>1.0561019099163975E-3</v>
      </c>
      <c r="AT391" s="5">
        <f t="shared" si="539"/>
        <v>5.3657342223445198E-4</v>
      </c>
      <c r="AU391" s="5">
        <f t="shared" si="540"/>
        <v>1.8174447923065992E-4</v>
      </c>
      <c r="AV391" s="5">
        <f t="shared" si="541"/>
        <v>4.6169435107229954E-5</v>
      </c>
      <c r="AW391" s="5">
        <f t="shared" si="542"/>
        <v>2.605470415578838E-7</v>
      </c>
      <c r="AX391" s="5">
        <f t="shared" si="543"/>
        <v>2.0693502239572931E-4</v>
      </c>
      <c r="AY391" s="5">
        <f t="shared" si="544"/>
        <v>2.0357827921881492E-4</v>
      </c>
      <c r="AZ391" s="5">
        <f t="shared" si="545"/>
        <v>1.001379932934665E-4</v>
      </c>
      <c r="BA391" s="5">
        <f t="shared" si="546"/>
        <v>3.2837876874098212E-5</v>
      </c>
      <c r="BB391" s="5">
        <f t="shared" si="547"/>
        <v>8.0763014276579467E-6</v>
      </c>
      <c r="BC391" s="5">
        <f t="shared" si="548"/>
        <v>1.5890587567636352E-6</v>
      </c>
      <c r="BD391" s="5">
        <f t="shared" si="549"/>
        <v>1.704114192755478E-4</v>
      </c>
      <c r="BE391" s="5">
        <f t="shared" si="550"/>
        <v>1.7316177079113344E-4</v>
      </c>
      <c r="BF391" s="5">
        <f t="shared" si="551"/>
        <v>8.7978255773565864E-5</v>
      </c>
      <c r="BG391" s="5">
        <f t="shared" si="552"/>
        <v>2.9799392993792379E-5</v>
      </c>
      <c r="BH391" s="5">
        <f t="shared" si="553"/>
        <v>7.5700849174935601E-6</v>
      </c>
      <c r="BI391" s="5">
        <f t="shared" si="554"/>
        <v>1.5384524287458116E-6</v>
      </c>
      <c r="BJ391" s="8">
        <f t="shared" si="555"/>
        <v>0.35415300221217305</v>
      </c>
      <c r="BK391" s="8">
        <f t="shared" si="556"/>
        <v>0.3086629009085573</v>
      </c>
      <c r="BL391" s="8">
        <f t="shared" si="557"/>
        <v>0.31574261976833351</v>
      </c>
      <c r="BM391" s="8">
        <f t="shared" si="558"/>
        <v>0.32313435035450283</v>
      </c>
      <c r="BN391" s="8">
        <f t="shared" si="559"/>
        <v>0.67669854716323741</v>
      </c>
    </row>
    <row r="392" spans="1:66" x14ac:dyDescent="0.25">
      <c r="A392" t="s">
        <v>122</v>
      </c>
      <c r="B392" t="s">
        <v>137</v>
      </c>
      <c r="C392" t="s">
        <v>123</v>
      </c>
      <c r="D392" t="s">
        <v>497</v>
      </c>
      <c r="E392">
        <f>VLOOKUP(A392,home!$A$2:$E$405,3,FALSE)</f>
        <v>1.26653306613226</v>
      </c>
      <c r="F392">
        <f>VLOOKUP(B392,home!$B$2:$E$405,3,FALSE)</f>
        <v>1.05</v>
      </c>
      <c r="G392">
        <f>VLOOKUP(C392,away!$B$2:$E$405,4,FALSE)</f>
        <v>0.99</v>
      </c>
      <c r="H392">
        <f>VLOOKUP(A392,away!$A$2:$E$405,3,FALSE)</f>
        <v>1.09018036072144</v>
      </c>
      <c r="I392">
        <f>VLOOKUP(C392,away!$B$2:$E$405,3,FALSE)</f>
        <v>0.71</v>
      </c>
      <c r="J392">
        <f>VLOOKUP(B392,home!$B$2:$E$405,4,FALSE)</f>
        <v>0.79</v>
      </c>
      <c r="K392" s="3">
        <f t="shared" si="504"/>
        <v>1.3165611222444844</v>
      </c>
      <c r="L392" s="3">
        <f t="shared" si="505"/>
        <v>0.61148216432865565</v>
      </c>
      <c r="M392" s="5">
        <f t="shared" si="506"/>
        <v>0.14543248996024968</v>
      </c>
      <c r="N392" s="5">
        <f t="shared" si="507"/>
        <v>0.19147076219287604</v>
      </c>
      <c r="O392" s="5">
        <f t="shared" si="508"/>
        <v>8.8929373724598956E-2</v>
      </c>
      <c r="P392" s="5">
        <f t="shared" si="509"/>
        <v>0.11708095607135717</v>
      </c>
      <c r="Q392" s="5">
        <f t="shared" si="510"/>
        <v>0.12604148077482985</v>
      </c>
      <c r="R392" s="5">
        <f t="shared" si="511"/>
        <v>2.7189362958754824E-2</v>
      </c>
      <c r="S392" s="5">
        <f t="shared" si="512"/>
        <v>2.3564112596727513E-2</v>
      </c>
      <c r="T392" s="5">
        <f t="shared" si="513"/>
        <v>7.7072117459381598E-2</v>
      </c>
      <c r="U392" s="5">
        <f t="shared" si="514"/>
        <v>3.5796458210090865E-2</v>
      </c>
      <c r="V392" s="5">
        <f t="shared" si="515"/>
        <v>2.1078194139364337E-3</v>
      </c>
      <c r="W392" s="5">
        <f t="shared" si="516"/>
        <v>5.5313771126088859E-2</v>
      </c>
      <c r="X392" s="5">
        <f t="shared" si="517"/>
        <v>3.3823384485360715E-2</v>
      </c>
      <c r="Y392" s="5">
        <f t="shared" si="518"/>
        <v>1.034119817501432E-2</v>
      </c>
      <c r="Z392" s="5">
        <f t="shared" si="519"/>
        <v>5.5419368362455944E-3</v>
      </c>
      <c r="AA392" s="5">
        <f t="shared" si="520"/>
        <v>7.2962985805355464E-3</v>
      </c>
      <c r="AB392" s="5">
        <f t="shared" si="521"/>
        <v>4.8030115237103601E-3</v>
      </c>
      <c r="AC392" s="5">
        <f t="shared" si="522"/>
        <v>1.0605673132122077E-4</v>
      </c>
      <c r="AD392" s="5">
        <f t="shared" si="523"/>
        <v>1.8205990147334528E-2</v>
      </c>
      <c r="AE392" s="5">
        <f t="shared" si="524"/>
        <v>1.1132638259038296E-2</v>
      </c>
      <c r="AF392" s="5">
        <f t="shared" si="525"/>
        <v>3.4037048686623673E-3</v>
      </c>
      <c r="AG392" s="5">
        <f t="shared" si="526"/>
        <v>6.937682732752157E-4</v>
      </c>
      <c r="AH392" s="5">
        <f t="shared" si="527"/>
        <v>8.4719888280003963E-4</v>
      </c>
      <c r="AI392" s="5">
        <f t="shared" si="528"/>
        <v>1.1153891119034935E-3</v>
      </c>
      <c r="AJ392" s="5">
        <f t="shared" si="529"/>
        <v>7.3423897045347129E-4</v>
      </c>
      <c r="AK392" s="5">
        <f t="shared" si="530"/>
        <v>3.2222349431195227E-4</v>
      </c>
      <c r="AL392" s="5">
        <f t="shared" si="531"/>
        <v>3.4152543229605729E-6</v>
      </c>
      <c r="AM392" s="5">
        <f t="shared" si="532"/>
        <v>4.7938597639893502E-3</v>
      </c>
      <c r="AN392" s="5">
        <f t="shared" si="533"/>
        <v>2.9313597439722659E-3</v>
      </c>
      <c r="AO392" s="5">
        <f t="shared" si="534"/>
        <v>8.9623710033502754E-4</v>
      </c>
      <c r="AP392" s="5">
        <f t="shared" si="535"/>
        <v>1.8267766728816706E-4</v>
      </c>
      <c r="AQ392" s="5">
        <f t="shared" si="536"/>
        <v>2.7926033841969612E-5</v>
      </c>
      <c r="AR392" s="5">
        <f t="shared" si="537"/>
        <v>1.0360940129427746E-4</v>
      </c>
      <c r="AS392" s="5">
        <f t="shared" si="538"/>
        <v>1.3640810964307308E-4</v>
      </c>
      <c r="AT392" s="5">
        <f t="shared" si="539"/>
        <v>8.9794806957466507E-5</v>
      </c>
      <c r="AU392" s="5">
        <f t="shared" si="540"/>
        <v>3.9406783939882968E-5</v>
      </c>
      <c r="AV392" s="5">
        <f t="shared" si="541"/>
        <v>1.2970359921984563E-5</v>
      </c>
      <c r="AW392" s="5">
        <f t="shared" si="542"/>
        <v>7.6373970544368703E-8</v>
      </c>
      <c r="AX392" s="5">
        <f t="shared" si="543"/>
        <v>1.0519015651267488E-3</v>
      </c>
      <c r="AY392" s="5">
        <f t="shared" si="544"/>
        <v>6.4321904570440467E-4</v>
      </c>
      <c r="AZ392" s="5">
        <f t="shared" si="545"/>
        <v>1.9665848710237089E-4</v>
      </c>
      <c r="BA392" s="5">
        <f t="shared" si="546"/>
        <v>4.0084385775652259E-5</v>
      </c>
      <c r="BB392" s="5">
        <f t="shared" si="547"/>
        <v>6.1277217424701551E-6</v>
      </c>
      <c r="BC392" s="5">
        <f t="shared" si="548"/>
        <v>7.4939851069788238E-7</v>
      </c>
      <c r="BD392" s="5">
        <f t="shared" si="549"/>
        <v>1.0559216824703496E-5</v>
      </c>
      <c r="BE392" s="5">
        <f t="shared" si="550"/>
        <v>1.3901854352754476E-5</v>
      </c>
      <c r="BF392" s="5">
        <f t="shared" si="551"/>
        <v>9.1513204839709037E-6</v>
      </c>
      <c r="BG392" s="5">
        <f t="shared" si="552"/>
        <v>4.0160909221318901E-6</v>
      </c>
      <c r="BH392" s="5">
        <f t="shared" si="553"/>
        <v>1.3218572928694618E-6</v>
      </c>
      <c r="BI392" s="5">
        <f t="shared" si="554"/>
        <v>3.4806118418945466E-7</v>
      </c>
      <c r="BJ392" s="8">
        <f t="shared" si="555"/>
        <v>0.53826961667525097</v>
      </c>
      <c r="BK392" s="8">
        <f t="shared" si="556"/>
        <v>0.28893806907361946</v>
      </c>
      <c r="BL392" s="8">
        <f t="shared" si="557"/>
        <v>0.16745504331997677</v>
      </c>
      <c r="BM392" s="8">
        <f t="shared" si="558"/>
        <v>0.30341709755069235</v>
      </c>
      <c r="BN392" s="8">
        <f t="shared" si="559"/>
        <v>0.69614442568266666</v>
      </c>
    </row>
    <row r="393" spans="1:66" x14ac:dyDescent="0.25">
      <c r="A393" t="s">
        <v>122</v>
      </c>
      <c r="B393" t="s">
        <v>138</v>
      </c>
      <c r="C393" t="s">
        <v>144</v>
      </c>
      <c r="D393" t="s">
        <v>497</v>
      </c>
      <c r="E393">
        <f>VLOOKUP(A393,home!$A$2:$E$405,3,FALSE)</f>
        <v>1.26653306613226</v>
      </c>
      <c r="F393">
        <f>VLOOKUP(B393,home!$B$2:$E$405,3,FALSE)</f>
        <v>1.35</v>
      </c>
      <c r="G393">
        <f>VLOOKUP(C393,away!$B$2:$E$405,4,FALSE)</f>
        <v>1.32</v>
      </c>
      <c r="H393">
        <f>VLOOKUP(A393,away!$A$2:$E$405,3,FALSE)</f>
        <v>1.09018036072144</v>
      </c>
      <c r="I393">
        <f>VLOOKUP(C393,away!$B$2:$E$405,3,FALSE)</f>
        <v>1.39</v>
      </c>
      <c r="J393">
        <f>VLOOKUP(B393,home!$B$2:$E$405,4,FALSE)</f>
        <v>1.1399999999999999</v>
      </c>
      <c r="K393" s="3">
        <f t="shared" si="504"/>
        <v>2.2569619238476877</v>
      </c>
      <c r="L393" s="3">
        <f t="shared" si="505"/>
        <v>1.7274997995991934</v>
      </c>
      <c r="M393" s="5">
        <f t="shared" si="506"/>
        <v>1.8602454893567967E-2</v>
      </c>
      <c r="N393" s="5">
        <f t="shared" si="507"/>
        <v>4.198503238487699E-2</v>
      </c>
      <c r="O393" s="5">
        <f t="shared" si="508"/>
        <v>3.2135737100691696E-2</v>
      </c>
      <c r="P393" s="5">
        <f t="shared" si="509"/>
        <v>7.2529135031040637E-2</v>
      </c>
      <c r="Q393" s="5">
        <f t="shared" si="510"/>
        <v>4.7379309732089737E-2</v>
      </c>
      <c r="R393" s="5">
        <f t="shared" si="511"/>
        <v>2.775723970070864E-2</v>
      </c>
      <c r="S393" s="5">
        <f t="shared" si="512"/>
        <v>7.0695984191981628E-2</v>
      </c>
      <c r="T393" s="5">
        <f t="shared" si="513"/>
        <v>8.1847748067333123E-2</v>
      </c>
      <c r="U393" s="5">
        <f t="shared" si="514"/>
        <v>6.2647033115612788E-2</v>
      </c>
      <c r="V393" s="5">
        <f t="shared" si="515"/>
        <v>3.0626295847923295E-2</v>
      </c>
      <c r="W393" s="5">
        <f t="shared" si="516"/>
        <v>3.5644432681170901E-2</v>
      </c>
      <c r="X393" s="5">
        <f t="shared" si="517"/>
        <v>6.1575750313549664E-2</v>
      </c>
      <c r="Y393" s="5">
        <f t="shared" si="518"/>
        <v>5.3186048163413518E-2</v>
      </c>
      <c r="Z393" s="5">
        <f t="shared" si="519"/>
        <v>1.5983542006800314E-2</v>
      </c>
      <c r="AA393" s="5">
        <f t="shared" si="520"/>
        <v>3.6074245717568364E-2</v>
      </c>
      <c r="AB393" s="5">
        <f t="shared" si="521"/>
        <v>4.0709099508038665E-2</v>
      </c>
      <c r="AC393" s="5">
        <f t="shared" si="522"/>
        <v>7.4630564882550562E-3</v>
      </c>
      <c r="AD393" s="5">
        <f t="shared" si="523"/>
        <v>2.0112031839638729E-2</v>
      </c>
      <c r="AE393" s="5">
        <f t="shared" si="524"/>
        <v>3.4743530972508499E-2</v>
      </c>
      <c r="AF393" s="5">
        <f t="shared" si="525"/>
        <v>3.0009721396188405E-2</v>
      </c>
      <c r="AG393" s="5">
        <f t="shared" si="526"/>
        <v>1.7280595899314362E-2</v>
      </c>
      <c r="AH393" s="5">
        <f t="shared" si="527"/>
        <v>6.9028914034082135E-3</v>
      </c>
      <c r="AI393" s="5">
        <f t="shared" si="528"/>
        <v>1.5579563061947865E-2</v>
      </c>
      <c r="AJ393" s="5">
        <f t="shared" si="529"/>
        <v>1.7581240310500117E-2</v>
      </c>
      <c r="AK393" s="5">
        <f t="shared" si="530"/>
        <v>1.3226729984938285E-2</v>
      </c>
      <c r="AL393" s="5">
        <f t="shared" si="531"/>
        <v>1.163908817148842E-3</v>
      </c>
      <c r="AM393" s="5">
        <f t="shared" si="532"/>
        <v>9.0784180146553876E-3</v>
      </c>
      <c r="AN393" s="5">
        <f t="shared" si="533"/>
        <v>1.5682965300994889E-2</v>
      </c>
      <c r="AO393" s="5">
        <f t="shared" si="534"/>
        <v>1.354615970729489E-2</v>
      </c>
      <c r="AP393" s="5">
        <f t="shared" si="535"/>
        <v>7.8003293932301957E-3</v>
      </c>
      <c r="AQ393" s="5">
        <f t="shared" si="536"/>
        <v>3.3687668659032177E-3</v>
      </c>
      <c r="AR393" s="5">
        <f t="shared" si="537"/>
        <v>2.3849487032085361E-3</v>
      </c>
      <c r="AS393" s="5">
        <f t="shared" si="538"/>
        <v>5.3827384134715849E-3</v>
      </c>
      <c r="AT393" s="5">
        <f t="shared" si="539"/>
        <v>6.0743178226188412E-3</v>
      </c>
      <c r="AU393" s="5">
        <f t="shared" si="540"/>
        <v>4.5698346796667049E-3</v>
      </c>
      <c r="AV393" s="5">
        <f t="shared" si="541"/>
        <v>2.5784857175716134E-3</v>
      </c>
      <c r="AW393" s="5">
        <f t="shared" si="542"/>
        <v>1.2605459907456064E-4</v>
      </c>
      <c r="AX393" s="5">
        <f t="shared" si="543"/>
        <v>3.4149406313083584E-3</v>
      </c>
      <c r="AY393" s="5">
        <f t="shared" si="544"/>
        <v>5.8993092562283312E-3</v>
      </c>
      <c r="AZ393" s="5">
        <f t="shared" si="545"/>
        <v>5.0955277789540556E-3</v>
      </c>
      <c r="BA393" s="5">
        <f t="shared" si="546"/>
        <v>2.9341744056650843E-3</v>
      </c>
      <c r="BB393" s="5">
        <f t="shared" si="547"/>
        <v>1.2671964244438797E-3</v>
      </c>
      <c r="BC393" s="5">
        <f t="shared" si="548"/>
        <v>4.3781631385592324E-4</v>
      </c>
      <c r="BD393" s="5">
        <f t="shared" si="549"/>
        <v>6.8666640114118272E-4</v>
      </c>
      <c r="BE393" s="5">
        <f t="shared" si="550"/>
        <v>1.5497799217611716E-3</v>
      </c>
      <c r="BF393" s="5">
        <f t="shared" si="551"/>
        <v>1.7488971368793068E-3</v>
      </c>
      <c r="BG393" s="5">
        <f t="shared" si="552"/>
        <v>1.3157314155542777E-3</v>
      </c>
      <c r="BH393" s="5">
        <f t="shared" si="553"/>
        <v>7.4238892672905642E-4</v>
      </c>
      <c r="BI393" s="5">
        <f t="shared" si="554"/>
        <v>3.35108708062726E-4</v>
      </c>
      <c r="BJ393" s="8">
        <f t="shared" si="555"/>
        <v>0.49228980554261814</v>
      </c>
      <c r="BK393" s="8">
        <f t="shared" si="556"/>
        <v>0.20698014452614572</v>
      </c>
      <c r="BL393" s="8">
        <f t="shared" si="557"/>
        <v>0.27998267775007973</v>
      </c>
      <c r="BM393" s="8">
        <f t="shared" si="558"/>
        <v>0.74907400632551435</v>
      </c>
      <c r="BN393" s="8">
        <f t="shared" si="559"/>
        <v>0.24038890884297567</v>
      </c>
    </row>
    <row r="394" spans="1:66" s="10" customFormat="1" x14ac:dyDescent="0.25">
      <c r="A394" t="s">
        <v>122</v>
      </c>
      <c r="B394" t="s">
        <v>139</v>
      </c>
      <c r="C394" t="s">
        <v>130</v>
      </c>
      <c r="D394" t="s">
        <v>497</v>
      </c>
      <c r="E394">
        <f>VLOOKUP(A394,home!$A$2:$E$405,3,FALSE)</f>
        <v>1.26653306613226</v>
      </c>
      <c r="F394">
        <f>VLOOKUP(B394,home!$B$2:$E$405,3,FALSE)</f>
        <v>0.79</v>
      </c>
      <c r="G394">
        <f>VLOOKUP(C394,away!$B$2:$E$405,4,FALSE)</f>
        <v>0.83</v>
      </c>
      <c r="H394">
        <f>VLOOKUP(A394,away!$A$2:$E$405,3,FALSE)</f>
        <v>1.09018036072144</v>
      </c>
      <c r="I394">
        <f>VLOOKUP(C394,away!$B$2:$E$405,3,FALSE)</f>
        <v>1.32</v>
      </c>
      <c r="J394">
        <f>VLOOKUP(B394,home!$B$2:$E$405,4,FALSE)</f>
        <v>0.78</v>
      </c>
      <c r="K394" s="3">
        <f t="shared" si="504"/>
        <v>0.83046573146292291</v>
      </c>
      <c r="L394" s="3">
        <f t="shared" si="505"/>
        <v>1.1224496993987947</v>
      </c>
      <c r="M394" s="5">
        <f t="shared" si="506"/>
        <v>0.14185988542631772</v>
      </c>
      <c r="N394" s="5">
        <f t="shared" si="507"/>
        <v>0.11780977351581341</v>
      </c>
      <c r="O394" s="5">
        <f t="shared" si="508"/>
        <v>0.15923058575351781</v>
      </c>
      <c r="P394" s="5">
        <f t="shared" si="509"/>
        <v>0.13223554486906486</v>
      </c>
      <c r="Q394" s="5">
        <f t="shared" si="510"/>
        <v>4.891848986814562E-2</v>
      </c>
      <c r="R394" s="5">
        <f t="shared" si="511"/>
        <v>8.9364161557065031E-2</v>
      </c>
      <c r="S394" s="5">
        <f t="shared" si="512"/>
        <v>3.0816039492540054E-2</v>
      </c>
      <c r="T394" s="5">
        <f t="shared" si="513"/>
        <v>5.4908544247543045E-2</v>
      </c>
      <c r="U394" s="5">
        <f t="shared" si="514"/>
        <v>7.4213873794058846E-2</v>
      </c>
      <c r="V394" s="5">
        <f t="shared" si="515"/>
        <v>3.1917062707932046E-3</v>
      </c>
      <c r="W394" s="5">
        <f t="shared" si="516"/>
        <v>1.3541709823470381E-2</v>
      </c>
      <c r="X394" s="5">
        <f t="shared" si="517"/>
        <v>1.5199888120700035E-2</v>
      </c>
      <c r="Y394" s="5">
        <f t="shared" si="518"/>
        <v>8.5305549259875324E-3</v>
      </c>
      <c r="Z394" s="5">
        <f t="shared" si="519"/>
        <v>3.3435592092250992E-2</v>
      </c>
      <c r="AA394" s="5">
        <f t="shared" si="520"/>
        <v>2.7767113443787145E-2</v>
      </c>
      <c r="AB394" s="5">
        <f t="shared" si="521"/>
        <v>1.1529818088354323E-2</v>
      </c>
      <c r="AC394" s="5">
        <f t="shared" si="522"/>
        <v>1.8594801153263993E-4</v>
      </c>
      <c r="AD394" s="5">
        <f t="shared" si="523"/>
        <v>2.8114814884517441E-3</v>
      </c>
      <c r="AE394" s="5">
        <f t="shared" si="524"/>
        <v>3.1557465515779362E-3</v>
      </c>
      <c r="AF394" s="5">
        <f t="shared" si="525"/>
        <v>1.7710833840987189E-3</v>
      </c>
      <c r="AG394" s="5">
        <f t="shared" si="526"/>
        <v>6.6265067069726908E-4</v>
      </c>
      <c r="AH394" s="5">
        <f t="shared" si="527"/>
        <v>9.3824425732919655E-3</v>
      </c>
      <c r="AI394" s="5">
        <f t="shared" si="528"/>
        <v>7.7917970345377828E-3</v>
      </c>
      <c r="AJ394" s="5">
        <f t="shared" si="529"/>
        <v>3.2354102118490259E-3</v>
      </c>
      <c r="AK394" s="5">
        <f t="shared" si="530"/>
        <v>8.9563243605527071E-4</v>
      </c>
      <c r="AL394" s="5">
        <f t="shared" si="531"/>
        <v>6.9333022646798438E-6</v>
      </c>
      <c r="AM394" s="5">
        <f t="shared" si="532"/>
        <v>4.6696780616030918E-4</v>
      </c>
      <c r="AN394" s="5">
        <f t="shared" si="533"/>
        <v>5.2414787365355367E-4</v>
      </c>
      <c r="AO394" s="5">
        <f t="shared" si="534"/>
        <v>2.941648116114744E-4</v>
      </c>
      <c r="AP394" s="5">
        <f t="shared" si="535"/>
        <v>1.1006173478900085E-4</v>
      </c>
      <c r="AQ394" s="5">
        <f t="shared" si="536"/>
        <v>3.0884690282305983E-5</v>
      </c>
      <c r="AR394" s="5">
        <f t="shared" si="537"/>
        <v>2.1062639692036038E-3</v>
      </c>
      <c r="AS394" s="5">
        <f t="shared" si="538"/>
        <v>1.7491800478386704E-3</v>
      </c>
      <c r="AT394" s="5">
        <f t="shared" si="539"/>
        <v>7.2631704394434575E-4</v>
      </c>
      <c r="AU394" s="5">
        <f t="shared" si="540"/>
        <v>2.010604717244097E-4</v>
      </c>
      <c r="AV394" s="5">
        <f t="shared" si="541"/>
        <v>4.1743457929723048E-5</v>
      </c>
      <c r="AW394" s="5">
        <f t="shared" si="542"/>
        <v>1.7952553832266755E-7</v>
      </c>
      <c r="AX394" s="5">
        <f t="shared" si="543"/>
        <v>6.4633460118759556E-5</v>
      </c>
      <c r="AY394" s="5">
        <f t="shared" si="544"/>
        <v>7.2547807881405649E-5</v>
      </c>
      <c r="AZ394" s="5">
        <f t="shared" si="545"/>
        <v>4.0715632574262644E-5</v>
      </c>
      <c r="BA394" s="5">
        <f t="shared" si="546"/>
        <v>1.5233749847937626E-5</v>
      </c>
      <c r="BB394" s="5">
        <f t="shared" si="547"/>
        <v>4.2747794843835084E-6</v>
      </c>
      <c r="BC394" s="5">
        <f t="shared" si="548"/>
        <v>9.5964498944848036E-7</v>
      </c>
      <c r="BD394" s="5">
        <f t="shared" si="549"/>
        <v>3.9402922651451575E-4</v>
      </c>
      <c r="BE394" s="5">
        <f t="shared" si="550"/>
        <v>3.2722776981514715E-4</v>
      </c>
      <c r="BF394" s="5">
        <f t="shared" si="551"/>
        <v>1.3587572460725854E-4</v>
      </c>
      <c r="BG394" s="5">
        <f t="shared" si="552"/>
        <v>3.7613377674673884E-5</v>
      </c>
      <c r="BH394" s="5">
        <f t="shared" si="553"/>
        <v>7.8091553008473038E-6</v>
      </c>
      <c r="BI394" s="5">
        <f t="shared" si="554"/>
        <v>1.2970471738051442E-6</v>
      </c>
      <c r="BJ394" s="8">
        <f t="shared" si="555"/>
        <v>0.26893451458787848</v>
      </c>
      <c r="BK394" s="8">
        <f t="shared" si="556"/>
        <v>0.30836860518039455</v>
      </c>
      <c r="BL394" s="8">
        <f t="shared" si="557"/>
        <v>0.38913925218424428</v>
      </c>
      <c r="BM394" s="8">
        <f t="shared" si="558"/>
        <v>0.31038715477250084</v>
      </c>
      <c r="BN394" s="8">
        <f t="shared" si="559"/>
        <v>0.68941844098992444</v>
      </c>
    </row>
    <row r="395" spans="1:66" x14ac:dyDescent="0.25">
      <c r="A395" t="s">
        <v>122</v>
      </c>
      <c r="B395" t="s">
        <v>141</v>
      </c>
      <c r="C395" t="s">
        <v>401</v>
      </c>
      <c r="D395" t="s">
        <v>497</v>
      </c>
      <c r="E395">
        <f>VLOOKUP(A395,home!$A$2:$E$405,3,FALSE)</f>
        <v>1.26653306613226</v>
      </c>
      <c r="F395">
        <f>VLOOKUP(B395,home!$B$2:$E$405,3,FALSE)</f>
        <v>0.86</v>
      </c>
      <c r="G395">
        <f>VLOOKUP(C395,away!$B$2:$E$405,4,FALSE)</f>
        <v>0.83</v>
      </c>
      <c r="H395">
        <f>VLOOKUP(A395,away!$A$2:$E$405,3,FALSE)</f>
        <v>1.09018036072144</v>
      </c>
      <c r="I395">
        <f>VLOOKUP(C395,away!$B$2:$E$405,3,FALSE)</f>
        <v>0.79</v>
      </c>
      <c r="J395">
        <f>VLOOKUP(B395,home!$B$2:$E$405,4,FALSE)</f>
        <v>0.7</v>
      </c>
      <c r="K395" s="3">
        <f t="shared" si="504"/>
        <v>0.90405130260520716</v>
      </c>
      <c r="L395" s="3">
        <f t="shared" si="505"/>
        <v>0.60286973947895628</v>
      </c>
      <c r="M395" s="5">
        <f t="shared" si="506"/>
        <v>0.22159119867149224</v>
      </c>
      <c r="N395" s="5">
        <f t="shared" si="507"/>
        <v>0.20032981180481182</v>
      </c>
      <c r="O395" s="5">
        <f t="shared" si="508"/>
        <v>0.13359062821391215</v>
      </c>
      <c r="P395" s="5">
        <f t="shared" si="509"/>
        <v>0.12077278145263523</v>
      </c>
      <c r="Q395" s="5">
        <f t="shared" si="510"/>
        <v>9.0554213656398055E-2</v>
      </c>
      <c r="R395" s="5">
        <f t="shared" si="511"/>
        <v>4.0268873614075655E-2</v>
      </c>
      <c r="S395" s="5">
        <f t="shared" si="512"/>
        <v>1.6456051534598348E-2</v>
      </c>
      <c r="T395" s="5">
        <f t="shared" si="513"/>
        <v>5.4592395195754435E-2</v>
      </c>
      <c r="U395" s="5">
        <f t="shared" si="514"/>
        <v>3.6405127645249558E-2</v>
      </c>
      <c r="V395" s="5">
        <f t="shared" si="515"/>
        <v>9.9655137101146703E-4</v>
      </c>
      <c r="W395" s="5">
        <f t="shared" si="516"/>
        <v>2.7288551604152306E-2</v>
      </c>
      <c r="X395" s="5">
        <f t="shared" si="517"/>
        <v>1.6451441996353355E-2</v>
      </c>
      <c r="Y395" s="5">
        <f t="shared" si="518"/>
        <v>4.9590382751973526E-3</v>
      </c>
      <c r="Z395" s="5">
        <f t="shared" si="519"/>
        <v>8.0922951149429382E-3</v>
      </c>
      <c r="AA395" s="5">
        <f t="shared" si="520"/>
        <v>7.3158499397299173E-3</v>
      </c>
      <c r="AB395" s="5">
        <f t="shared" si="521"/>
        <v>3.3069518338385289E-3</v>
      </c>
      <c r="AC395" s="5">
        <f t="shared" si="522"/>
        <v>3.3946598979073003E-5</v>
      </c>
      <c r="AD395" s="5">
        <f t="shared" si="523"/>
        <v>6.1675626559858253E-3</v>
      </c>
      <c r="AE395" s="5">
        <f t="shared" si="524"/>
        <v>3.7182368916343135E-3</v>
      </c>
      <c r="AF395" s="5">
        <f t="shared" si="525"/>
        <v>1.1208062530903111E-3</v>
      </c>
      <c r="AG395" s="5">
        <f t="shared" si="526"/>
        <v>2.2523339126898038E-4</v>
      </c>
      <c r="AH395" s="5">
        <f t="shared" si="527"/>
        <v>1.2196499619331195E-3</v>
      </c>
      <c r="AI395" s="5">
        <f t="shared" si="528"/>
        <v>1.102626136808028E-3</v>
      </c>
      <c r="AJ395" s="5">
        <f t="shared" si="529"/>
        <v>4.9841529763392249E-4</v>
      </c>
      <c r="AK395" s="5">
        <f t="shared" si="530"/>
        <v>1.5019766635476992E-4</v>
      </c>
      <c r="AL395" s="5">
        <f t="shared" si="531"/>
        <v>7.4007003962965249E-7</v>
      </c>
      <c r="AM395" s="5">
        <f t="shared" si="532"/>
        <v>1.1151586106086437E-3</v>
      </c>
      <c r="AN395" s="5">
        <f t="shared" si="533"/>
        <v>6.7229538105534781E-4</v>
      </c>
      <c r="AO395" s="5">
        <f t="shared" si="534"/>
        <v>2.0265327061487153E-4</v>
      </c>
      <c r="AP395" s="5">
        <f t="shared" si="535"/>
        <v>4.0724508153382015E-5</v>
      </c>
      <c r="AQ395" s="5">
        <f t="shared" si="536"/>
        <v>6.1378934052095109E-6</v>
      </c>
      <c r="AR395" s="5">
        <f t="shared" si="537"/>
        <v>1.4705801096122779E-4</v>
      </c>
      <c r="AS395" s="5">
        <f t="shared" si="538"/>
        <v>1.3294798636802883E-4</v>
      </c>
      <c r="AT395" s="5">
        <f t="shared" si="539"/>
        <v>6.009590012737788E-5</v>
      </c>
      <c r="AU395" s="5">
        <f t="shared" si="540"/>
        <v>1.8109925597129472E-5</v>
      </c>
      <c r="AV395" s="5">
        <f t="shared" si="541"/>
        <v>4.0930754565420695E-6</v>
      </c>
      <c r="AW395" s="5">
        <f t="shared" si="542"/>
        <v>1.1204355599622898E-8</v>
      </c>
      <c r="AX395" s="5">
        <f t="shared" si="543"/>
        <v>1.6802676575535948E-4</v>
      </c>
      <c r="AY395" s="5">
        <f t="shared" si="544"/>
        <v>1.0129825249642517E-4</v>
      </c>
      <c r="AZ395" s="5">
        <f t="shared" si="545"/>
        <v>3.0534825546096676E-5</v>
      </c>
      <c r="BA395" s="5">
        <f t="shared" si="546"/>
        <v>6.1361741073368955E-6</v>
      </c>
      <c r="BB395" s="5">
        <f t="shared" si="547"/>
        <v>9.2482842137192761E-7</v>
      </c>
      <c r="BC395" s="5">
        <f t="shared" si="548"/>
        <v>1.1151021389104571E-7</v>
      </c>
      <c r="BD395" s="5">
        <f t="shared" si="549"/>
        <v>1.4776137459414808E-5</v>
      </c>
      <c r="BE395" s="5">
        <f t="shared" si="550"/>
        <v>1.3358386317657554E-5</v>
      </c>
      <c r="BF395" s="5">
        <f t="shared" si="551"/>
        <v>6.0383332755909435E-6</v>
      </c>
      <c r="BG395" s="5">
        <f t="shared" si="552"/>
        <v>1.8196543544541203E-6</v>
      </c>
      <c r="BH395" s="5">
        <f t="shared" si="553"/>
        <v>4.1126522235887106E-7</v>
      </c>
      <c r="BI395" s="5">
        <f t="shared" si="554"/>
        <v>7.4360971997951534E-8</v>
      </c>
      <c r="BJ395" s="8">
        <f t="shared" si="555"/>
        <v>0.40775129374502456</v>
      </c>
      <c r="BK395" s="8">
        <f t="shared" si="556"/>
        <v>0.35995256795125247</v>
      </c>
      <c r="BL395" s="8">
        <f t="shared" si="557"/>
        <v>0.22425710334564744</v>
      </c>
      <c r="BM395" s="8">
        <f t="shared" si="558"/>
        <v>0.19284446569540148</v>
      </c>
      <c r="BN395" s="8">
        <f t="shared" si="559"/>
        <v>0.80710750741332504</v>
      </c>
    </row>
    <row r="396" spans="1:66" x14ac:dyDescent="0.25">
      <c r="A396" t="s">
        <v>122</v>
      </c>
      <c r="B396" t="s">
        <v>142</v>
      </c>
      <c r="C396" t="s">
        <v>140</v>
      </c>
      <c r="D396" t="s">
        <v>497</v>
      </c>
      <c r="E396">
        <f>VLOOKUP(A396,home!$A$2:$E$405,3,FALSE)</f>
        <v>1.26653306613226</v>
      </c>
      <c r="F396">
        <f>VLOOKUP(B396,home!$B$2:$E$405,3,FALSE)</f>
        <v>1.0900000000000001</v>
      </c>
      <c r="G396">
        <f>VLOOKUP(C396,away!$B$2:$E$405,4,FALSE)</f>
        <v>0.71</v>
      </c>
      <c r="H396">
        <f>VLOOKUP(A396,away!$A$2:$E$405,3,FALSE)</f>
        <v>1.09018036072144</v>
      </c>
      <c r="I396">
        <f>VLOOKUP(C396,away!$B$2:$E$405,3,FALSE)</f>
        <v>0.59</v>
      </c>
      <c r="J396">
        <f>VLOOKUP(B396,home!$B$2:$E$405,4,FALSE)</f>
        <v>0.96</v>
      </c>
      <c r="K396" s="3">
        <f t="shared" si="504"/>
        <v>0.98016993987975609</v>
      </c>
      <c r="L396" s="3">
        <f t="shared" si="505"/>
        <v>0.61747815631262348</v>
      </c>
      <c r="M396" s="5">
        <f t="shared" si="506"/>
        <v>0.20237191801249074</v>
      </c>
      <c r="N396" s="5">
        <f t="shared" si="507"/>
        <v>0.19835887071165395</v>
      </c>
      <c r="O396" s="5">
        <f t="shared" si="508"/>
        <v>0.12496023882380218</v>
      </c>
      <c r="P396" s="5">
        <f t="shared" si="509"/>
        <v>0.12248226977528613</v>
      </c>
      <c r="Q396" s="5">
        <f t="shared" si="510"/>
        <v>9.7212701190029088E-2</v>
      </c>
      <c r="R396" s="5">
        <f t="shared" si="511"/>
        <v>3.8580108940653238E-2</v>
      </c>
      <c r="S396" s="5">
        <f t="shared" si="512"/>
        <v>1.8532594043482883E-2</v>
      </c>
      <c r="T396" s="5">
        <f t="shared" si="513"/>
        <v>6.0026719500989138E-2</v>
      </c>
      <c r="U396" s="5">
        <f t="shared" si="514"/>
        <v>3.7815063060914519E-2</v>
      </c>
      <c r="V396" s="5">
        <f t="shared" si="515"/>
        <v>1.2462830293203193E-3</v>
      </c>
      <c r="W396" s="5">
        <f t="shared" si="516"/>
        <v>3.1761655826993168E-2</v>
      </c>
      <c r="X396" s="5">
        <f t="shared" si="517"/>
        <v>1.9612128681487838E-2</v>
      </c>
      <c r="Y396" s="5">
        <f t="shared" si="518"/>
        <v>6.0550305298055157E-3</v>
      </c>
      <c r="Z396" s="5">
        <f t="shared" si="519"/>
        <v>7.9407915130049085E-3</v>
      </c>
      <c r="AA396" s="5">
        <f t="shared" si="520"/>
        <v>7.7833251398996984E-3</v>
      </c>
      <c r="AB396" s="5">
        <f t="shared" si="521"/>
        <v>3.8144906672200407E-3</v>
      </c>
      <c r="AC396" s="5">
        <f t="shared" si="522"/>
        <v>4.7143267119499289E-5</v>
      </c>
      <c r="AD396" s="5">
        <f t="shared" si="523"/>
        <v>7.7829550706063491E-3</v>
      </c>
      <c r="AE396" s="5">
        <f t="shared" si="524"/>
        <v>4.8058047476619925E-3</v>
      </c>
      <c r="AF396" s="5">
        <f t="shared" si="525"/>
        <v>1.4837397275923897E-3</v>
      </c>
      <c r="AG396" s="5">
        <f t="shared" si="526"/>
        <v>3.053922904805144E-4</v>
      </c>
      <c r="AH396" s="5">
        <f t="shared" si="527"/>
        <v>1.2258163257782995E-3</v>
      </c>
      <c r="AI396" s="5">
        <f t="shared" si="528"/>
        <v>1.2015083143417393E-3</v>
      </c>
      <c r="AJ396" s="5">
        <f t="shared" si="529"/>
        <v>5.8884116611668486E-4</v>
      </c>
      <c r="AK396" s="5">
        <f t="shared" si="530"/>
        <v>1.9238813679710548E-4</v>
      </c>
      <c r="AL396" s="5">
        <f t="shared" si="531"/>
        <v>1.1413074339815267E-6</v>
      </c>
      <c r="AM396" s="5">
        <f t="shared" si="532"/>
        <v>1.525723720728614E-3</v>
      </c>
      <c r="AN396" s="5">
        <f t="shared" si="533"/>
        <v>9.4210107011794063E-4</v>
      </c>
      <c r="AO396" s="5">
        <f t="shared" si="534"/>
        <v>2.9086341591828775E-4</v>
      </c>
      <c r="AP396" s="5">
        <f t="shared" si="535"/>
        <v>5.9867268600005378E-5</v>
      </c>
      <c r="AQ396" s="5">
        <f t="shared" si="536"/>
        <v>9.2416826596509828E-6</v>
      </c>
      <c r="AR396" s="5">
        <f t="shared" si="537"/>
        <v>1.5138296096389977E-4</v>
      </c>
      <c r="AS396" s="5">
        <f t="shared" si="538"/>
        <v>1.483810277468051E-4</v>
      </c>
      <c r="AT396" s="5">
        <f t="shared" si="539"/>
        <v>7.2719311522941184E-5</v>
      </c>
      <c r="AU396" s="5">
        <f t="shared" si="540"/>
        <v>2.3759094401179508E-5</v>
      </c>
      <c r="AV396" s="5">
        <f t="shared" si="541"/>
        <v>5.8219875327003916E-6</v>
      </c>
      <c r="AW396" s="5">
        <f t="shared" si="542"/>
        <v>1.9187709001650661E-8</v>
      </c>
      <c r="AX396" s="5">
        <f t="shared" si="543"/>
        <v>2.492447546032805E-4</v>
      </c>
      <c r="AY396" s="5">
        <f t="shared" si="544"/>
        <v>1.5390319154302593E-4</v>
      </c>
      <c r="AZ396" s="5">
        <f t="shared" si="545"/>
        <v>4.7515929482308085E-5</v>
      </c>
      <c r="BA396" s="5">
        <f t="shared" si="546"/>
        <v>9.7800161774054112E-6</v>
      </c>
      <c r="BB396" s="5">
        <f t="shared" si="547"/>
        <v>1.5097365894829809E-6</v>
      </c>
      <c r="BC396" s="5">
        <f t="shared" si="548"/>
        <v>1.8644587315833191E-7</v>
      </c>
      <c r="BD396" s="5">
        <f t="shared" si="549"/>
        <v>1.5579278605522439E-5</v>
      </c>
      <c r="BE396" s="5">
        <f t="shared" si="550"/>
        <v>1.52703405741449E-5</v>
      </c>
      <c r="BF396" s="5">
        <f t="shared" si="551"/>
        <v>7.4837644012515029E-6</v>
      </c>
      <c r="BG396" s="5">
        <f t="shared" si="552"/>
        <v>2.4451203010829816E-6</v>
      </c>
      <c r="BH396" s="5">
        <f t="shared" si="553"/>
        <v>5.9915835462781927E-7</v>
      </c>
      <c r="BI396" s="5">
        <f t="shared" si="554"/>
        <v>1.1745540168680066E-7</v>
      </c>
      <c r="BJ396" s="8">
        <f t="shared" si="555"/>
        <v>0.43069493550959315</v>
      </c>
      <c r="BK396" s="8">
        <f t="shared" si="556"/>
        <v>0.34483525262667664</v>
      </c>
      <c r="BL396" s="8">
        <f t="shared" si="557"/>
        <v>0.21660534007532936</v>
      </c>
      <c r="BM396" s="8">
        <f t="shared" si="558"/>
        <v>0.21595632826685457</v>
      </c>
      <c r="BN396" s="8">
        <f t="shared" si="559"/>
        <v>0.78396610745391526</v>
      </c>
    </row>
    <row r="397" spans="1:66" x14ac:dyDescent="0.25">
      <c r="A397" t="s">
        <v>122</v>
      </c>
      <c r="B397" t="s">
        <v>129</v>
      </c>
      <c r="C397" t="s">
        <v>143</v>
      </c>
      <c r="D397" t="s">
        <v>497</v>
      </c>
      <c r="E397">
        <f>VLOOKUP(A397,home!$A$2:$E$405,3,FALSE)</f>
        <v>1.26653306613226</v>
      </c>
      <c r="F397">
        <f>VLOOKUP(B397,home!$B$2:$E$405,3,FALSE)</f>
        <v>1.0900000000000001</v>
      </c>
      <c r="G397">
        <f>VLOOKUP(C397,away!$B$2:$E$405,4,FALSE)</f>
        <v>0.98</v>
      </c>
      <c r="H397">
        <f>VLOOKUP(A397,away!$A$2:$E$405,3,FALSE)</f>
        <v>1.09018036072144</v>
      </c>
      <c r="I397">
        <f>VLOOKUP(C397,away!$B$2:$E$405,3,FALSE)</f>
        <v>0.86</v>
      </c>
      <c r="J397">
        <f>VLOOKUP(B397,home!$B$2:$E$405,4,FALSE)</f>
        <v>1.1399999999999999</v>
      </c>
      <c r="K397" s="3">
        <f t="shared" si="504"/>
        <v>1.3529106212424804</v>
      </c>
      <c r="L397" s="3">
        <f t="shared" si="505"/>
        <v>1.0688128256512996</v>
      </c>
      <c r="M397" s="5">
        <f t="shared" si="506"/>
        <v>8.8768497758722864E-2</v>
      </c>
      <c r="N397" s="5">
        <f t="shared" si="507"/>
        <v>0.12009584344951546</v>
      </c>
      <c r="O397" s="5">
        <f t="shared" si="508"/>
        <v>9.4876908918321623E-2</v>
      </c>
      <c r="P397" s="5">
        <f t="shared" si="509"/>
        <v>0.12835997778625274</v>
      </c>
      <c r="Q397" s="5">
        <f t="shared" si="510"/>
        <v>8.1239471084961823E-2</v>
      </c>
      <c r="R397" s="5">
        <f t="shared" si="511"/>
        <v>5.0702828555026169E-2</v>
      </c>
      <c r="S397" s="5">
        <f t="shared" si="512"/>
        <v>4.6402395876042224E-2</v>
      </c>
      <c r="T397" s="5">
        <f t="shared" si="513"/>
        <v>8.682978864473509E-2</v>
      </c>
      <c r="U397" s="5">
        <f t="shared" si="514"/>
        <v>6.8596395279131417E-2</v>
      </c>
      <c r="V397" s="5">
        <f t="shared" si="515"/>
        <v>7.455360671939376E-3</v>
      </c>
      <c r="W397" s="5">
        <f t="shared" si="516"/>
        <v>3.6636581098322088E-2</v>
      </c>
      <c r="X397" s="5">
        <f t="shared" si="517"/>
        <v>3.9157647765900624E-2</v>
      </c>
      <c r="Y397" s="5">
        <f t="shared" si="518"/>
        <v>2.0926098077265275E-2</v>
      </c>
      <c r="Z397" s="5">
        <f t="shared" si="519"/>
        <v>1.8063944485470308E-2</v>
      </c>
      <c r="AA397" s="5">
        <f t="shared" si="520"/>
        <v>2.4438902355927307E-2</v>
      </c>
      <c r="AB397" s="5">
        <f t="shared" si="521"/>
        <v>1.6531825284420969E-2</v>
      </c>
      <c r="AC397" s="5">
        <f t="shared" si="522"/>
        <v>6.7378205275573353E-4</v>
      </c>
      <c r="AD397" s="5">
        <f t="shared" si="523"/>
        <v>1.2391504923482859E-2</v>
      </c>
      <c r="AE397" s="5">
        <f t="shared" si="524"/>
        <v>1.3244199391339705E-2</v>
      </c>
      <c r="AF397" s="5">
        <f t="shared" si="525"/>
        <v>7.0777850874735072E-3</v>
      </c>
      <c r="AG397" s="5">
        <f t="shared" si="526"/>
        <v>2.5216091595650632E-3</v>
      </c>
      <c r="AH397" s="5">
        <f t="shared" si="527"/>
        <v>4.8267438869809328E-3</v>
      </c>
      <c r="AI397" s="5">
        <f t="shared" si="528"/>
        <v>6.5301530707137173E-3</v>
      </c>
      <c r="AJ397" s="5">
        <f t="shared" si="529"/>
        <v>4.4173567238538934E-3</v>
      </c>
      <c r="AK397" s="5">
        <f t="shared" si="530"/>
        <v>1.9920962765062741E-3</v>
      </c>
      <c r="AL397" s="5">
        <f t="shared" si="531"/>
        <v>3.8971775577221868E-5</v>
      </c>
      <c r="AM397" s="5">
        <f t="shared" si="532"/>
        <v>3.3529197248316892E-3</v>
      </c>
      <c r="AN397" s="5">
        <f t="shared" si="533"/>
        <v>3.5836436052793354E-3</v>
      </c>
      <c r="AO397" s="5">
        <f t="shared" si="534"/>
        <v>1.9151221239429087E-3</v>
      </c>
      <c r="AP397" s="5">
        <f t="shared" si="535"/>
        <v>6.8230236291957956E-4</v>
      </c>
      <c r="AQ397" s="5">
        <f t="shared" si="536"/>
        <v>1.8231337911515859E-4</v>
      </c>
      <c r="AR397" s="5">
        <f t="shared" si="537"/>
        <v>1.0317771545078458E-3</v>
      </c>
      <c r="AS397" s="5">
        <f t="shared" si="538"/>
        <v>1.3959022710890081E-3</v>
      </c>
      <c r="AT397" s="5">
        <f t="shared" si="539"/>
        <v>9.4426550438640982E-4</v>
      </c>
      <c r="AU397" s="5">
        <f t="shared" si="540"/>
        <v>4.2583561005242075E-4</v>
      </c>
      <c r="AV397" s="5">
        <f t="shared" si="541"/>
        <v>1.4402937993579775E-4</v>
      </c>
      <c r="AW397" s="5">
        <f t="shared" si="542"/>
        <v>1.5653752218432258E-6</v>
      </c>
      <c r="AX397" s="5">
        <f t="shared" si="543"/>
        <v>7.5603345131636777E-4</v>
      </c>
      <c r="AY397" s="5">
        <f t="shared" si="544"/>
        <v>8.0805824938835129E-4</v>
      </c>
      <c r="AZ397" s="5">
        <f t="shared" si="545"/>
        <v>4.3183151040980316E-4</v>
      </c>
      <c r="BA397" s="5">
        <f t="shared" si="546"/>
        <v>1.5384901894879011E-4</v>
      </c>
      <c r="BB397" s="5">
        <f t="shared" si="547"/>
        <v>4.1108951166584176E-5</v>
      </c>
      <c r="BC397" s="5">
        <f t="shared" si="548"/>
        <v>8.7875548511836267E-6</v>
      </c>
      <c r="BD397" s="5">
        <f t="shared" si="549"/>
        <v>1.8379610932533133E-4</v>
      </c>
      <c r="BE397" s="5">
        <f t="shared" si="550"/>
        <v>2.4865970844928484E-4</v>
      </c>
      <c r="BF397" s="5">
        <f t="shared" si="551"/>
        <v>1.6820718031804803E-4</v>
      </c>
      <c r="BG397" s="5">
        <f t="shared" si="552"/>
        <v>7.5856426940512119E-5</v>
      </c>
      <c r="BH397" s="5">
        <f t="shared" si="553"/>
        <v>2.565674142433076E-5</v>
      </c>
      <c r="BI397" s="5">
        <f t="shared" si="554"/>
        <v>6.9422555958898009E-6</v>
      </c>
      <c r="BJ397" s="8">
        <f t="shared" si="555"/>
        <v>0.43203649861473131</v>
      </c>
      <c r="BK397" s="8">
        <f t="shared" si="556"/>
        <v>0.2725070441706785</v>
      </c>
      <c r="BL397" s="8">
        <f t="shared" si="557"/>
        <v>0.27756413869290725</v>
      </c>
      <c r="BM397" s="8">
        <f t="shared" si="558"/>
        <v>0.43532160553682026</v>
      </c>
      <c r="BN397" s="8">
        <f t="shared" si="559"/>
        <v>0.56404352755280063</v>
      </c>
    </row>
    <row r="398" spans="1:66" x14ac:dyDescent="0.25">
      <c r="A398" t="s">
        <v>145</v>
      </c>
      <c r="B398" t="s">
        <v>388</v>
      </c>
      <c r="C398" t="s">
        <v>391</v>
      </c>
      <c r="D398" t="s">
        <v>497</v>
      </c>
      <c r="E398">
        <f>VLOOKUP(A398,home!$A$2:$E$405,3,FALSE)</f>
        <v>1.41534391534392</v>
      </c>
      <c r="F398">
        <f>VLOOKUP(B398,home!$B$2:$E$405,3,FALSE)</f>
        <v>1.32</v>
      </c>
      <c r="G398">
        <f>VLOOKUP(C398,away!$B$2:$E$405,4,FALSE)</f>
        <v>1.81</v>
      </c>
      <c r="H398">
        <f>VLOOKUP(A398,away!$A$2:$E$405,3,FALSE)</f>
        <v>1.2063492063492101</v>
      </c>
      <c r="I398">
        <f>VLOOKUP(C398,away!$B$2:$E$405,3,FALSE)</f>
        <v>0.66</v>
      </c>
      <c r="J398">
        <f>VLOOKUP(B398,home!$B$2:$E$405,4,FALSE)</f>
        <v>1.24</v>
      </c>
      <c r="K398" s="3">
        <f t="shared" si="504"/>
        <v>3.3815396825396937</v>
      </c>
      <c r="L398" s="3">
        <f t="shared" si="505"/>
        <v>0.98727619047619353</v>
      </c>
      <c r="M398" s="5">
        <f t="shared" si="506"/>
        <v>1.2666230116357249E-2</v>
      </c>
      <c r="N398" s="5">
        <f t="shared" si="507"/>
        <v>4.2831359766641403E-2</v>
      </c>
      <c r="O398" s="5">
        <f t="shared" si="508"/>
        <v>1.2505067416972019E-2</v>
      </c>
      <c r="P398" s="5">
        <f t="shared" si="509"/>
        <v>4.2286381703325028E-2</v>
      </c>
      <c r="Q398" s="5">
        <f t="shared" si="510"/>
        <v>7.2417971354016022E-2</v>
      </c>
      <c r="R398" s="5">
        <f t="shared" si="511"/>
        <v>6.1729776605380536E-3</v>
      </c>
      <c r="S398" s="5">
        <f t="shared" si="512"/>
        <v>3.5293415269040659E-2</v>
      </c>
      <c r="T398" s="5">
        <f t="shared" si="513"/>
        <v>7.1496538880407037E-2</v>
      </c>
      <c r="U398" s="5">
        <f t="shared" si="514"/>
        <v>2.0874168918540471E-2</v>
      </c>
      <c r="V398" s="5">
        <f t="shared" si="515"/>
        <v>1.3091949713446469E-2</v>
      </c>
      <c r="W398" s="5">
        <f t="shared" si="516"/>
        <v>8.1628081287542634E-2</v>
      </c>
      <c r="X398" s="5">
        <f t="shared" si="517"/>
        <v>8.0589461129446149E-2</v>
      </c>
      <c r="Y398" s="5">
        <f t="shared" si="518"/>
        <v>3.9782028088204434E-2</v>
      </c>
      <c r="Z398" s="5">
        <f t="shared" si="519"/>
        <v>2.031477956196885E-3</v>
      </c>
      <c r="AA398" s="5">
        <f t="shared" si="520"/>
        <v>6.869523323084401E-3</v>
      </c>
      <c r="AB398" s="5">
        <f t="shared" si="521"/>
        <v>1.1614782858570928E-2</v>
      </c>
      <c r="AC398" s="5">
        <f t="shared" si="522"/>
        <v>2.7317282734179381E-3</v>
      </c>
      <c r="AD398" s="5">
        <f t="shared" si="523"/>
        <v>6.9007149020850311E-2</v>
      </c>
      <c r="AE398" s="5">
        <f t="shared" si="524"/>
        <v>6.8129115200928084E-2</v>
      </c>
      <c r="AF398" s="5">
        <f t="shared" si="525"/>
        <v>3.3631126658042999E-2</v>
      </c>
      <c r="AG398" s="5">
        <f t="shared" si="526"/>
        <v>1.1067736869458351E-2</v>
      </c>
      <c r="AH398" s="5">
        <f t="shared" si="527"/>
        <v>5.0140745440760599E-4</v>
      </c>
      <c r="AI398" s="5">
        <f t="shared" si="528"/>
        <v>1.695529204200532E-3</v>
      </c>
      <c r="AJ398" s="5">
        <f t="shared" si="529"/>
        <v>2.8667496434545245E-3</v>
      </c>
      <c r="AK398" s="5">
        <f t="shared" si="530"/>
        <v>3.2313425597493305E-3</v>
      </c>
      <c r="AL398" s="5">
        <f t="shared" si="531"/>
        <v>3.6479648141032683E-4</v>
      </c>
      <c r="AM398" s="5">
        <f t="shared" si="532"/>
        <v>4.6670082558587095E-2</v>
      </c>
      <c r="AN398" s="5">
        <f t="shared" si="533"/>
        <v>4.6076261317651308E-2</v>
      </c>
      <c r="AO398" s="5">
        <f t="shared" si="534"/>
        <v>2.274499787253819E-2</v>
      </c>
      <c r="AP398" s="5">
        <f t="shared" si="535"/>
        <v>7.4851982839962104E-3</v>
      </c>
      <c r="AQ398" s="5">
        <f t="shared" si="536"/>
        <v>1.8474895116956797E-3</v>
      </c>
      <c r="AR398" s="5">
        <f t="shared" si="537"/>
        <v>9.900552829278142E-5</v>
      </c>
      <c r="AS398" s="5">
        <f t="shared" si="538"/>
        <v>3.3479112271284675E-4</v>
      </c>
      <c r="AT398" s="5">
        <f t="shared" si="539"/>
        <v>5.6605473340775399E-4</v>
      </c>
      <c r="AU398" s="5">
        <f t="shared" si="540"/>
        <v>6.3804551450258231E-4</v>
      </c>
      <c r="AV398" s="5">
        <f t="shared" si="541"/>
        <v>5.3939405663923443E-4</v>
      </c>
      <c r="AW398" s="5">
        <f t="shared" si="542"/>
        <v>3.38299450043279E-5</v>
      </c>
      <c r="AX398" s="5">
        <f t="shared" si="543"/>
        <v>2.6302789359877655E-2</v>
      </c>
      <c r="AY398" s="5">
        <f t="shared" si="544"/>
        <v>2.5968117678117769E-2</v>
      </c>
      <c r="AZ398" s="5">
        <f t="shared" si="545"/>
        <v>1.2818852147544801E-2</v>
      </c>
      <c r="BA398" s="5">
        <f t="shared" si="546"/>
        <v>4.2185825048352017E-3</v>
      </c>
      <c r="BB398" s="5">
        <f t="shared" si="547"/>
        <v>1.041226516145804E-3</v>
      </c>
      <c r="BC398" s="5">
        <f t="shared" si="548"/>
        <v>2.0559562965664568E-4</v>
      </c>
      <c r="BD398" s="5">
        <f t="shared" si="549"/>
        <v>1.6290966801496701E-5</v>
      </c>
      <c r="BE398" s="5">
        <f t="shared" si="550"/>
        <v>5.5088550706197846E-5</v>
      </c>
      <c r="BF398" s="5">
        <f t="shared" si="551"/>
        <v>9.3142060133304081E-5</v>
      </c>
      <c r="BG398" s="5">
        <f t="shared" si="552"/>
        <v>1.0498785748475536E-4</v>
      </c>
      <c r="BH398" s="5">
        <f t="shared" si="553"/>
        <v>8.8755151567380567E-5</v>
      </c>
      <c r="BI398" s="5">
        <f t="shared" si="554"/>
        <v>6.0025813410984492E-5</v>
      </c>
      <c r="BJ398" s="8">
        <f t="shared" si="555"/>
        <v>0.76595976163618362</v>
      </c>
      <c r="BK398" s="8">
        <f t="shared" si="556"/>
        <v>0.13240261923511545</v>
      </c>
      <c r="BL398" s="8">
        <f t="shared" si="557"/>
        <v>6.8927130395177172E-2</v>
      </c>
      <c r="BM398" s="8">
        <f t="shared" si="558"/>
        <v>0.75450671347171017</v>
      </c>
      <c r="BN398" s="8">
        <f t="shared" si="559"/>
        <v>0.1888799880178498</v>
      </c>
    </row>
    <row r="399" spans="1:66" x14ac:dyDescent="0.25">
      <c r="A399" t="s">
        <v>145</v>
      </c>
      <c r="B399" t="s">
        <v>349</v>
      </c>
      <c r="C399" t="s">
        <v>425</v>
      </c>
      <c r="D399" t="s">
        <v>497</v>
      </c>
      <c r="E399">
        <f>VLOOKUP(A399,home!$A$2:$E$405,3,FALSE)</f>
        <v>1.41534391534392</v>
      </c>
      <c r="F399">
        <f>VLOOKUP(B399,home!$B$2:$E$405,3,FALSE)</f>
        <v>0.75</v>
      </c>
      <c r="G399">
        <f>VLOOKUP(C399,away!$B$2:$E$405,4,FALSE)</f>
        <v>0.57999999999999996</v>
      </c>
      <c r="H399">
        <f>VLOOKUP(A399,away!$A$2:$E$405,3,FALSE)</f>
        <v>1.2063492063492101</v>
      </c>
      <c r="I399">
        <f>VLOOKUP(C399,away!$B$2:$E$405,3,FALSE)</f>
        <v>1</v>
      </c>
      <c r="J399">
        <f>VLOOKUP(B399,home!$B$2:$E$405,4,FALSE)</f>
        <v>1.04</v>
      </c>
      <c r="K399" s="3">
        <f t="shared" si="504"/>
        <v>0.61567460317460521</v>
      </c>
      <c r="L399" s="3">
        <f t="shared" si="505"/>
        <v>1.2546031746031785</v>
      </c>
      <c r="M399" s="5">
        <f t="shared" si="506"/>
        <v>0.15408085563242693</v>
      </c>
      <c r="N399" s="5">
        <f t="shared" si="507"/>
        <v>9.486366964829808E-2</v>
      </c>
      <c r="O399" s="5">
        <f t="shared" si="508"/>
        <v>0.19331033062201686</v>
      </c>
      <c r="P399" s="5">
        <f t="shared" si="509"/>
        <v>0.11901626109526196</v>
      </c>
      <c r="Q399" s="5">
        <f t="shared" si="510"/>
        <v>2.9202576083201374E-2</v>
      </c>
      <c r="R399" s="5">
        <f t="shared" si="511"/>
        <v>0.12126387724098621</v>
      </c>
      <c r="S399" s="5">
        <f t="shared" si="512"/>
        <v>2.2982852650570484E-2</v>
      </c>
      <c r="T399" s="5">
        <f t="shared" si="513"/>
        <v>3.66376446605753E-2</v>
      </c>
      <c r="U399" s="5">
        <f t="shared" si="514"/>
        <v>7.4659089499758233E-2</v>
      </c>
      <c r="V399" s="5">
        <f t="shared" si="515"/>
        <v>1.9725092319202711E-3</v>
      </c>
      <c r="W399" s="5">
        <f t="shared" si="516"/>
        <v>5.993094813900408E-3</v>
      </c>
      <c r="X399" s="5">
        <f t="shared" si="517"/>
        <v>7.5189557792172974E-3</v>
      </c>
      <c r="Y399" s="5">
        <f t="shared" si="518"/>
        <v>4.7166528951534696E-3</v>
      </c>
      <c r="Z399" s="5">
        <f t="shared" si="519"/>
        <v>5.0712681783743795E-2</v>
      </c>
      <c r="AA399" s="5">
        <f t="shared" si="520"/>
        <v>3.1222510233126492E-2</v>
      </c>
      <c r="AB399" s="5">
        <f t="shared" si="521"/>
        <v>9.6114532989476E-3</v>
      </c>
      <c r="AC399" s="5">
        <f t="shared" si="522"/>
        <v>9.5226250202961376E-5</v>
      </c>
      <c r="AD399" s="5">
        <f t="shared" si="523"/>
        <v>9.2244906783397953E-4</v>
      </c>
      <c r="AE399" s="5">
        <f t="shared" si="524"/>
        <v>1.1573075289142535E-3</v>
      </c>
      <c r="AF399" s="5">
        <f t="shared" si="525"/>
        <v>7.2598084988399129E-4</v>
      </c>
      <c r="AG399" s="5">
        <f t="shared" si="526"/>
        <v>3.0360595965518955E-4</v>
      </c>
      <c r="AH399" s="5">
        <f t="shared" si="527"/>
        <v>1.5906072889631442E-2</v>
      </c>
      <c r="AI399" s="5">
        <f t="shared" si="528"/>
        <v>9.7929651143901838E-3</v>
      </c>
      <c r="AJ399" s="5">
        <f t="shared" si="529"/>
        <v>3.0146399553524638E-3</v>
      </c>
      <c r="AK399" s="5">
        <f t="shared" si="530"/>
        <v>6.1867908607531258E-4</v>
      </c>
      <c r="AL399" s="5">
        <f t="shared" si="531"/>
        <v>2.9422142577700524E-6</v>
      </c>
      <c r="AM399" s="5">
        <f t="shared" si="532"/>
        <v>1.1358569275749398E-4</v>
      </c>
      <c r="AN399" s="5">
        <f t="shared" si="533"/>
        <v>1.4250497072305321E-4</v>
      </c>
      <c r="AO399" s="5">
        <f t="shared" si="534"/>
        <v>8.9393594332937793E-5</v>
      </c>
      <c r="AP399" s="5">
        <f t="shared" si="535"/>
        <v>3.7384495746430811E-5</v>
      </c>
      <c r="AQ399" s="5">
        <f t="shared" si="536"/>
        <v>1.1725676761102784E-5</v>
      </c>
      <c r="AR399" s="5">
        <f t="shared" si="537"/>
        <v>3.9911619085602305E-3</v>
      </c>
      <c r="AS399" s="5">
        <f t="shared" si="538"/>
        <v>2.4572570242584199E-3</v>
      </c>
      <c r="AT399" s="5">
        <f t="shared" si="539"/>
        <v>7.5643537165415685E-4</v>
      </c>
      <c r="AU399" s="5">
        <f t="shared" si="540"/>
        <v>1.55239349090136E-4</v>
      </c>
      <c r="AV399" s="5">
        <f t="shared" si="541"/>
        <v>2.3894231162038372E-5</v>
      </c>
      <c r="AW399" s="5">
        <f t="shared" si="542"/>
        <v>6.3129073596471306E-8</v>
      </c>
      <c r="AX399" s="5">
        <f t="shared" si="543"/>
        <v>1.1655304385797118E-5</v>
      </c>
      <c r="AY399" s="5">
        <f t="shared" si="544"/>
        <v>1.4622781883387415E-5</v>
      </c>
      <c r="AZ399" s="5">
        <f t="shared" si="545"/>
        <v>9.1728942862138493E-6</v>
      </c>
      <c r="BA399" s="5">
        <f t="shared" si="546"/>
        <v>3.8361140972610829E-6</v>
      </c>
      <c r="BB399" s="5">
        <f t="shared" si="547"/>
        <v>1.2032002311409406E-6</v>
      </c>
      <c r="BC399" s="5">
        <f t="shared" si="548"/>
        <v>3.0190776593454032E-7</v>
      </c>
      <c r="BD399" s="5">
        <f t="shared" si="549"/>
        <v>8.3455406680582481E-4</v>
      </c>
      <c r="BE399" s="5">
        <f t="shared" si="550"/>
        <v>5.1381374390842911E-4</v>
      </c>
      <c r="BF399" s="5">
        <f t="shared" si="551"/>
        <v>1.5817103644324014E-4</v>
      </c>
      <c r="BG399" s="5">
        <f t="shared" si="552"/>
        <v>3.2460630031969301E-5</v>
      </c>
      <c r="BH399" s="5">
        <f t="shared" si="553"/>
        <v>4.9962963784325926E-6</v>
      </c>
      <c r="BI399" s="5">
        <f t="shared" si="554"/>
        <v>6.1521855802684071E-7</v>
      </c>
      <c r="BJ399" s="8">
        <f t="shared" si="555"/>
        <v>0.18247732391960403</v>
      </c>
      <c r="BK399" s="8">
        <f t="shared" si="556"/>
        <v>0.29816526985652381</v>
      </c>
      <c r="BL399" s="8">
        <f t="shared" si="557"/>
        <v>0.46832821681713571</v>
      </c>
      <c r="BM399" s="8">
        <f t="shared" si="558"/>
        <v>0.28793136240200623</v>
      </c>
      <c r="BN399" s="8">
        <f t="shared" si="559"/>
        <v>0.71173757032219143</v>
      </c>
    </row>
    <row r="400" spans="1:66" x14ac:dyDescent="0.25">
      <c r="A400" t="s">
        <v>145</v>
      </c>
      <c r="B400" t="s">
        <v>355</v>
      </c>
      <c r="C400" t="s">
        <v>347</v>
      </c>
      <c r="D400" t="s">
        <v>497</v>
      </c>
      <c r="E400">
        <f>VLOOKUP(A400,home!$A$2:$E$405,3,FALSE)</f>
        <v>1.41534391534392</v>
      </c>
      <c r="F400">
        <f>VLOOKUP(B400,home!$B$2:$E$405,3,FALSE)</f>
        <v>0.46</v>
      </c>
      <c r="G400">
        <f>VLOOKUP(C400,away!$B$2:$E$405,4,FALSE)</f>
        <v>0.89</v>
      </c>
      <c r="H400">
        <f>VLOOKUP(A400,away!$A$2:$E$405,3,FALSE)</f>
        <v>1.2063492063492101</v>
      </c>
      <c r="I400">
        <f>VLOOKUP(C400,away!$B$2:$E$405,3,FALSE)</f>
        <v>1.04</v>
      </c>
      <c r="J400">
        <f>VLOOKUP(B400,home!$B$2:$E$405,4,FALSE)</f>
        <v>1.61</v>
      </c>
      <c r="K400" s="3">
        <f t="shared" si="504"/>
        <v>0.57944179894180092</v>
      </c>
      <c r="L400" s="3">
        <f t="shared" si="505"/>
        <v>2.0199111111111177</v>
      </c>
      <c r="M400" s="5">
        <f t="shared" si="506"/>
        <v>7.4321655453601657E-2</v>
      </c>
      <c r="N400" s="5">
        <f t="shared" si="507"/>
        <v>4.3065073736367657E-2</v>
      </c>
      <c r="O400" s="5">
        <f t="shared" si="508"/>
        <v>0.15012313764690219</v>
      </c>
      <c r="P400" s="5">
        <f t="shared" si="509"/>
        <v>8.6987620940908603E-2</v>
      </c>
      <c r="Q400" s="5">
        <f t="shared" si="510"/>
        <v>1.2476851898681087E-2</v>
      </c>
      <c r="R400" s="5">
        <f t="shared" si="511"/>
        <v>0.15161769688392077</v>
      </c>
      <c r="S400" s="5">
        <f t="shared" si="512"/>
        <v>2.5453033004906339E-2</v>
      </c>
      <c r="T400" s="5">
        <f t="shared" si="513"/>
        <v>2.520213178183377E-2</v>
      </c>
      <c r="U400" s="5">
        <f t="shared" si="514"/>
        <v>8.7853631033831731E-2</v>
      </c>
      <c r="V400" s="5">
        <f t="shared" si="515"/>
        <v>3.3100847231224404E-3</v>
      </c>
      <c r="W400" s="5">
        <f t="shared" si="516"/>
        <v>2.4098698364340646E-3</v>
      </c>
      <c r="X400" s="5">
        <f t="shared" si="517"/>
        <v>4.8677228589446989E-3</v>
      </c>
      <c r="Y400" s="5">
        <f t="shared" si="518"/>
        <v>4.9161837442959879E-3</v>
      </c>
      <c r="Z400" s="5">
        <f t="shared" si="519"/>
        <v>0.10208475685896964</v>
      </c>
      <c r="AA400" s="5">
        <f t="shared" si="520"/>
        <v>5.9152175158897723E-2</v>
      </c>
      <c r="AB400" s="5">
        <f t="shared" si="521"/>
        <v>1.71376213926961E-2</v>
      </c>
      <c r="AC400" s="5">
        <f t="shared" si="522"/>
        <v>2.4213702707165825E-4</v>
      </c>
      <c r="AD400" s="5">
        <f t="shared" si="523"/>
        <v>3.4909482830973443E-4</v>
      </c>
      <c r="AE400" s="5">
        <f t="shared" si="524"/>
        <v>7.0514052253426059E-4</v>
      </c>
      <c r="AF400" s="5">
        <f t="shared" si="525"/>
        <v>7.121605881808264E-4</v>
      </c>
      <c r="AG400" s="5">
        <f t="shared" si="526"/>
        <v>4.7950036165395987E-4</v>
      </c>
      <c r="AH400" s="5">
        <f t="shared" si="527"/>
        <v>5.1550533663627426E-2</v>
      </c>
      <c r="AI400" s="5">
        <f t="shared" si="528"/>
        <v>2.9870533962462142E-2</v>
      </c>
      <c r="AJ400" s="5">
        <f t="shared" si="529"/>
        <v>8.6541179672806109E-3</v>
      </c>
      <c r="AK400" s="5">
        <f t="shared" si="530"/>
        <v>1.6715192277385463E-3</v>
      </c>
      <c r="AL400" s="5">
        <f t="shared" si="531"/>
        <v>1.1336089756406107E-5</v>
      </c>
      <c r="AM400" s="5">
        <f t="shared" si="532"/>
        <v>4.0456027063414349E-5</v>
      </c>
      <c r="AN400" s="5">
        <f t="shared" si="533"/>
        <v>8.1717578576802723E-5</v>
      </c>
      <c r="AO400" s="5">
        <f t="shared" si="534"/>
        <v>8.2531122470189846E-5</v>
      </c>
      <c r="AP400" s="5">
        <f t="shared" si="535"/>
        <v>5.5568510430002953E-5</v>
      </c>
      <c r="AQ400" s="5">
        <f t="shared" si="536"/>
        <v>2.8060862911364253E-5</v>
      </c>
      <c r="AR400" s="5">
        <f t="shared" si="537"/>
        <v>2.0825499146173754E-2</v>
      </c>
      <c r="AS400" s="5">
        <f t="shared" si="538"/>
        <v>1.206716468911986E-2</v>
      </c>
      <c r="AT400" s="5">
        <f t="shared" si="539"/>
        <v>3.496109807795294E-3</v>
      </c>
      <c r="AU400" s="5">
        <f t="shared" si="540"/>
        <v>6.7526405210899319E-4</v>
      </c>
      <c r="AV400" s="5">
        <f t="shared" si="541"/>
        <v>9.7819054278691235E-5</v>
      </c>
      <c r="AW400" s="5">
        <f t="shared" si="542"/>
        <v>3.6855546365919918E-7</v>
      </c>
      <c r="AX400" s="5">
        <f t="shared" si="543"/>
        <v>3.9069855166104986E-6</v>
      </c>
      <c r="AY400" s="5">
        <f t="shared" si="544"/>
        <v>7.8917634559517555E-6</v>
      </c>
      <c r="AZ400" s="5">
        <f t="shared" si="545"/>
        <v>7.9703303454688158E-6</v>
      </c>
      <c r="BA400" s="5">
        <f t="shared" si="546"/>
        <v>5.3664529413461896E-6</v>
      </c>
      <c r="BB400" s="5">
        <f t="shared" si="547"/>
        <v>2.7099394808700271E-6</v>
      </c>
      <c r="BC400" s="5">
        <f t="shared" si="548"/>
        <v>1.0947673735696127E-6</v>
      </c>
      <c r="BD400" s="5">
        <f t="shared" si="549"/>
        <v>7.0109428532985733E-3</v>
      </c>
      <c r="BE400" s="5">
        <f t="shared" si="550"/>
        <v>4.0624333391934882E-3</v>
      </c>
      <c r="BF400" s="5">
        <f t="shared" si="551"/>
        <v>1.1769718410717107E-3</v>
      </c>
      <c r="BG400" s="5">
        <f t="shared" si="552"/>
        <v>2.2732889363147852E-4</v>
      </c>
      <c r="BH400" s="5">
        <f t="shared" si="553"/>
        <v>3.2930965769318302E-5</v>
      </c>
      <c r="BI400" s="5">
        <f t="shared" si="554"/>
        <v>3.8163156092529346E-6</v>
      </c>
      <c r="BJ400" s="8">
        <f t="shared" si="555"/>
        <v>9.5501004497801648E-2</v>
      </c>
      <c r="BK400" s="8">
        <f t="shared" si="556"/>
        <v>0.19033375900282304</v>
      </c>
      <c r="BL400" s="8">
        <f t="shared" si="557"/>
        <v>0.60730724789540769</v>
      </c>
      <c r="BM400" s="8">
        <f t="shared" si="558"/>
        <v>0.47662720848662765</v>
      </c>
      <c r="BN400" s="8">
        <f t="shared" si="559"/>
        <v>0.518592036560382</v>
      </c>
    </row>
    <row r="401" spans="1:66" x14ac:dyDescent="0.25">
      <c r="A401" t="s">
        <v>145</v>
      </c>
      <c r="B401" t="s">
        <v>366</v>
      </c>
      <c r="C401" t="s">
        <v>360</v>
      </c>
      <c r="D401" t="s">
        <v>497</v>
      </c>
      <c r="E401">
        <f>VLOOKUP(A401,home!$A$2:$E$405,3,FALSE)</f>
        <v>1.41534391534392</v>
      </c>
      <c r="F401">
        <f>VLOOKUP(B401,home!$B$2:$E$405,3,FALSE)</f>
        <v>1.1000000000000001</v>
      </c>
      <c r="G401">
        <f>VLOOKUP(C401,away!$B$2:$E$405,4,FALSE)</f>
        <v>0.88</v>
      </c>
      <c r="H401">
        <f>VLOOKUP(A401,away!$A$2:$E$405,3,FALSE)</f>
        <v>1.2063492063492101</v>
      </c>
      <c r="I401">
        <f>VLOOKUP(C401,away!$B$2:$E$405,3,FALSE)</f>
        <v>1.1000000000000001</v>
      </c>
      <c r="J401">
        <f>VLOOKUP(B401,home!$B$2:$E$405,4,FALSE)</f>
        <v>0.67</v>
      </c>
      <c r="K401" s="3">
        <f t="shared" si="504"/>
        <v>1.3700529100529146</v>
      </c>
      <c r="L401" s="3">
        <f t="shared" si="505"/>
        <v>0.88907936507936791</v>
      </c>
      <c r="M401" s="5">
        <f t="shared" si="506"/>
        <v>0.10444107156187378</v>
      </c>
      <c r="N401" s="5">
        <f t="shared" si="507"/>
        <v>0.14308979402238989</v>
      </c>
      <c r="O401" s="5">
        <f t="shared" si="508"/>
        <v>9.2856401592439561E-2</v>
      </c>
      <c r="P401" s="5">
        <f t="shared" si="509"/>
        <v>0.12721818321876391</v>
      </c>
      <c r="Q401" s="5">
        <f t="shared" si="510"/>
        <v>9.8020294349623727E-2</v>
      </c>
      <c r="R401" s="5">
        <f t="shared" si="511"/>
        <v>4.1278355285680482E-2</v>
      </c>
      <c r="S401" s="5">
        <f t="shared" si="512"/>
        <v>3.8740664710374177E-2</v>
      </c>
      <c r="T401" s="5">
        <f t="shared" si="513"/>
        <v>8.7147821065256204E-2</v>
      </c>
      <c r="U401" s="5">
        <f t="shared" si="514"/>
        <v>5.655353078134466E-2</v>
      </c>
      <c r="V401" s="5">
        <f t="shared" si="515"/>
        <v>5.2432724953434011E-3</v>
      </c>
      <c r="W401" s="5">
        <f t="shared" si="516"/>
        <v>4.476432983931506E-2</v>
      </c>
      <c r="X401" s="5">
        <f t="shared" si="517"/>
        <v>3.979904195174163E-2</v>
      </c>
      <c r="Y401" s="5">
        <f t="shared" si="518"/>
        <v>1.7692253474610786E-2</v>
      </c>
      <c r="Z401" s="5">
        <f t="shared" si="519"/>
        <v>1.2233244636304461E-2</v>
      </c>
      <c r="AA401" s="5">
        <f t="shared" si="520"/>
        <v>1.6760192413358136E-2</v>
      </c>
      <c r="AB401" s="5">
        <f t="shared" si="521"/>
        <v>1.148117519448405E-2</v>
      </c>
      <c r="AC401" s="5">
        <f t="shared" si="522"/>
        <v>3.9917222638278014E-4</v>
      </c>
      <c r="AD401" s="5">
        <f t="shared" si="523"/>
        <v>1.533237509073054E-2</v>
      </c>
      <c r="AE401" s="5">
        <f t="shared" si="524"/>
        <v>1.3631698310825424E-2</v>
      </c>
      <c r="AF401" s="5">
        <f t="shared" si="525"/>
        <v>6.0598308395710797E-3</v>
      </c>
      <c r="AG401" s="5">
        <f t="shared" si="526"/>
        <v>1.7958901851114098E-3</v>
      </c>
      <c r="AH401" s="5">
        <f t="shared" si="527"/>
        <v>2.7190813435265379E-3</v>
      </c>
      <c r="AI401" s="5">
        <f t="shared" si="528"/>
        <v>3.725285307369122E-3</v>
      </c>
      <c r="AJ401" s="5">
        <f t="shared" si="529"/>
        <v>2.551918988069217E-3</v>
      </c>
      <c r="AK401" s="5">
        <f t="shared" si="530"/>
        <v>1.1654213452745059E-3</v>
      </c>
      <c r="AL401" s="5">
        <f t="shared" si="531"/>
        <v>1.9449040371716905E-5</v>
      </c>
      <c r="AM401" s="5">
        <f t="shared" si="532"/>
        <v>4.2012330222156394E-3</v>
      </c>
      <c r="AN401" s="5">
        <f t="shared" si="533"/>
        <v>3.7352295879419543E-3</v>
      </c>
      <c r="AO401" s="5">
        <f t="shared" si="534"/>
        <v>1.6604577752365509E-3</v>
      </c>
      <c r="AP401" s="5">
        <f t="shared" si="535"/>
        <v>4.9209291484947088E-4</v>
      </c>
      <c r="AQ401" s="5">
        <f t="shared" si="536"/>
        <v>1.0937741407360575E-4</v>
      </c>
      <c r="AR401" s="5">
        <f t="shared" si="537"/>
        <v>4.8349582290034587E-4</v>
      </c>
      <c r="AS401" s="5">
        <f t="shared" si="538"/>
        <v>6.6241485916304741E-4</v>
      </c>
      <c r="AT401" s="5">
        <f t="shared" si="539"/>
        <v>4.5377170272931251E-4</v>
      </c>
      <c r="AU401" s="5">
        <f t="shared" si="540"/>
        <v>2.0723041394132011E-4</v>
      </c>
      <c r="AV401" s="5">
        <f t="shared" si="541"/>
        <v>7.0979157917943979E-5</v>
      </c>
      <c r="AW401" s="5">
        <f t="shared" si="542"/>
        <v>6.5807220400208314E-7</v>
      </c>
      <c r="AX401" s="5">
        <f t="shared" si="543"/>
        <v>9.5931858798282282E-4</v>
      </c>
      <c r="AY401" s="5">
        <f t="shared" si="544"/>
        <v>8.5291036111260381E-4</v>
      </c>
      <c r="AZ401" s="5">
        <f t="shared" si="545"/>
        <v>3.7915250116380409E-4</v>
      </c>
      <c r="BA401" s="5">
        <f t="shared" si="546"/>
        <v>1.1236555500098976E-4</v>
      </c>
      <c r="BB401" s="5">
        <f t="shared" si="547"/>
        <v>2.497547407426769E-5</v>
      </c>
      <c r="BC401" s="5">
        <f t="shared" si="548"/>
        <v>4.4410357265012272E-6</v>
      </c>
      <c r="BD401" s="5">
        <f t="shared" si="549"/>
        <v>7.1644359873794305E-5</v>
      </c>
      <c r="BE401" s="5">
        <f t="shared" si="550"/>
        <v>9.8156563733970149E-5</v>
      </c>
      <c r="BF401" s="5">
        <f t="shared" si="551"/>
        <v>6.723984289226011E-5</v>
      </c>
      <c r="BG401" s="5">
        <f t="shared" si="552"/>
        <v>3.0707380808680565E-5</v>
      </c>
      <c r="BH401" s="5">
        <f t="shared" si="553"/>
        <v>1.0517684109258967E-5</v>
      </c>
      <c r="BI401" s="5">
        <f t="shared" si="554"/>
        <v>2.8819567441815089E-6</v>
      </c>
      <c r="BJ401" s="8">
        <f t="shared" si="555"/>
        <v>0.47986488335855404</v>
      </c>
      <c r="BK401" s="8">
        <f t="shared" si="556"/>
        <v>0.27691472361422242</v>
      </c>
      <c r="BL401" s="8">
        <f t="shared" si="557"/>
        <v>0.23125040199636043</v>
      </c>
      <c r="BM401" s="8">
        <f t="shared" si="558"/>
        <v>0.39250690128576138</v>
      </c>
      <c r="BN401" s="8">
        <f t="shared" si="559"/>
        <v>0.60690410003077144</v>
      </c>
    </row>
    <row r="402" spans="1:66" x14ac:dyDescent="0.25">
      <c r="A402" t="s">
        <v>145</v>
      </c>
      <c r="B402" t="s">
        <v>371</v>
      </c>
      <c r="C402" t="s">
        <v>419</v>
      </c>
      <c r="D402" t="s">
        <v>497</v>
      </c>
      <c r="E402">
        <f>VLOOKUP(A402,home!$A$2:$E$405,3,FALSE)</f>
        <v>1.41534391534392</v>
      </c>
      <c r="F402">
        <f>VLOOKUP(B402,home!$B$2:$E$405,3,FALSE)</f>
        <v>0.79</v>
      </c>
      <c r="G402">
        <f>VLOOKUP(C402,away!$B$2:$E$405,4,FALSE)</f>
        <v>0.98</v>
      </c>
      <c r="H402">
        <f>VLOOKUP(A402,away!$A$2:$E$405,3,FALSE)</f>
        <v>1.2063492063492101</v>
      </c>
      <c r="I402">
        <f>VLOOKUP(C402,away!$B$2:$E$405,3,FALSE)</f>
        <v>0.67</v>
      </c>
      <c r="J402">
        <f>VLOOKUP(B402,home!$B$2:$E$405,4,FALSE)</f>
        <v>0.92</v>
      </c>
      <c r="K402" s="3">
        <f t="shared" si="504"/>
        <v>1.0957592592592629</v>
      </c>
      <c r="L402" s="3">
        <f t="shared" si="505"/>
        <v>0.74359365079365314</v>
      </c>
      <c r="M402" s="5">
        <f t="shared" si="506"/>
        <v>0.15892022852439452</v>
      </c>
      <c r="N402" s="5">
        <f t="shared" si="507"/>
        <v>0.17413831188920331</v>
      </c>
      <c r="O402" s="5">
        <f t="shared" si="508"/>
        <v>0.11817207291341617</v>
      </c>
      <c r="P402" s="5">
        <f t="shared" si="509"/>
        <v>0.1294881430807365</v>
      </c>
      <c r="Q402" s="5">
        <f t="shared" si="510"/>
        <v>9.5406833822185941E-2</v>
      </c>
      <c r="R402" s="5">
        <f t="shared" si="511"/>
        <v>4.3936001559770448E-2</v>
      </c>
      <c r="S402" s="5">
        <f t="shared" si="512"/>
        <v>2.6376722702616012E-2</v>
      </c>
      <c r="T402" s="5">
        <f t="shared" si="513"/>
        <v>7.0943915872502622E-2</v>
      </c>
      <c r="U402" s="5">
        <f t="shared" si="514"/>
        <v>4.8143280523947882E-2</v>
      </c>
      <c r="V402" s="5">
        <f t="shared" si="515"/>
        <v>2.3879715383907374E-3</v>
      </c>
      <c r="W402" s="5">
        <f t="shared" si="516"/>
        <v>3.484764051909002E-2</v>
      </c>
      <c r="X402" s="5">
        <f t="shared" si="517"/>
        <v>2.591248423513498E-2</v>
      </c>
      <c r="Y402" s="5">
        <f t="shared" si="518"/>
        <v>9.6341793767685015E-3</v>
      </c>
      <c r="Z402" s="5">
        <f t="shared" si="519"/>
        <v>1.0890177267035115E-2</v>
      </c>
      <c r="AA402" s="5">
        <f t="shared" si="520"/>
        <v>1.193301257532846E-2</v>
      </c>
      <c r="AB402" s="5">
        <f t="shared" si="521"/>
        <v>6.5378545101366908E-3</v>
      </c>
      <c r="AC402" s="5">
        <f t="shared" si="522"/>
        <v>1.2160739506975404E-4</v>
      </c>
      <c r="AD402" s="5">
        <f t="shared" si="523"/>
        <v>9.5461561905327893E-3</v>
      </c>
      <c r="AE402" s="5">
        <f t="shared" si="524"/>
        <v>7.0984611327647084E-3</v>
      </c>
      <c r="AF402" s="5">
        <f t="shared" si="525"/>
        <v>2.6391853143646802E-3</v>
      </c>
      <c r="AG402" s="5">
        <f t="shared" si="526"/>
        <v>6.5416048100980912E-4</v>
      </c>
      <c r="AH402" s="5">
        <f t="shared" si="527"/>
        <v>2.0244666679461723E-3</v>
      </c>
      <c r="AI402" s="5">
        <f t="shared" si="528"/>
        <v>2.2183280964637657E-3</v>
      </c>
      <c r="AJ402" s="5">
        <f t="shared" si="529"/>
        <v>1.2153767758875732E-3</v>
      </c>
      <c r="AK402" s="5">
        <f t="shared" si="530"/>
        <v>4.4392011855582612E-4</v>
      </c>
      <c r="AL402" s="5">
        <f t="shared" si="531"/>
        <v>3.9634264105153415E-6</v>
      </c>
      <c r="AM402" s="5">
        <f t="shared" si="532"/>
        <v>2.0920578072222873E-3</v>
      </c>
      <c r="AN402" s="5">
        <f t="shared" si="533"/>
        <v>1.5556409025437852E-3</v>
      </c>
      <c r="AO402" s="5">
        <f t="shared" si="534"/>
        <v>5.7838234902323339E-4</v>
      </c>
      <c r="AP402" s="5">
        <f t="shared" si="535"/>
        <v>1.4336048082159834E-4</v>
      </c>
      <c r="AQ402" s="5">
        <f t="shared" si="536"/>
        <v>2.6650485828416448E-5</v>
      </c>
      <c r="AR402" s="5">
        <f t="shared" si="537"/>
        <v>3.0107611210563137E-4</v>
      </c>
      <c r="AS402" s="5">
        <f t="shared" si="538"/>
        <v>3.2990693758152537E-4</v>
      </c>
      <c r="AT402" s="5">
        <f t="shared" si="539"/>
        <v>1.8074929077441205E-4</v>
      </c>
      <c r="AU402" s="5">
        <f t="shared" si="540"/>
        <v>6.601923632353563E-5</v>
      </c>
      <c r="AV402" s="5">
        <f t="shared" si="541"/>
        <v>1.8085297372684905E-5</v>
      </c>
      <c r="AW402" s="5">
        <f t="shared" si="542"/>
        <v>8.9705510134112572E-8</v>
      </c>
      <c r="AX402" s="5">
        <f t="shared" si="543"/>
        <v>3.8206528552824179E-4</v>
      </c>
      <c r="AY402" s="5">
        <f t="shared" si="544"/>
        <v>2.8410132050746479E-4</v>
      </c>
      <c r="AZ402" s="5">
        <f t="shared" si="545"/>
        <v>1.0562796905572176E-4</v>
      </c>
      <c r="BA402" s="5">
        <f t="shared" si="546"/>
        <v>2.6181429045354385E-5</v>
      </c>
      <c r="BB402" s="5">
        <f t="shared" si="547"/>
        <v>4.8670861017075137E-6</v>
      </c>
      <c r="BC402" s="5">
        <f t="shared" si="548"/>
        <v>7.2382686461914805E-7</v>
      </c>
      <c r="BD402" s="5">
        <f t="shared" si="549"/>
        <v>3.7313047561230928E-5</v>
      </c>
      <c r="BE402" s="5">
        <f t="shared" si="550"/>
        <v>4.0886117356400037E-5</v>
      </c>
      <c r="BF402" s="5">
        <f t="shared" si="551"/>
        <v>2.2400670834218096E-5</v>
      </c>
      <c r="BG402" s="5">
        <f t="shared" si="552"/>
        <v>8.1819141600711331E-6</v>
      </c>
      <c r="BH402" s="5">
        <f t="shared" si="553"/>
        <v>2.2413520498406047E-6</v>
      </c>
      <c r="BI402" s="5">
        <f t="shared" si="554"/>
        <v>4.9119645237451435E-7</v>
      </c>
      <c r="BJ402" s="8">
        <f t="shared" si="555"/>
        <v>0.43602098777609982</v>
      </c>
      <c r="BK402" s="8">
        <f t="shared" si="556"/>
        <v>0.31758273798812559</v>
      </c>
      <c r="BL402" s="8">
        <f t="shared" si="557"/>
        <v>0.23563166491402496</v>
      </c>
      <c r="BM402" s="8">
        <f t="shared" si="558"/>
        <v>0.27977996454058107</v>
      </c>
      <c r="BN402" s="8">
        <f t="shared" si="559"/>
        <v>0.72006159178970686</v>
      </c>
    </row>
    <row r="403" spans="1:66" x14ac:dyDescent="0.25">
      <c r="A403" t="s">
        <v>145</v>
      </c>
      <c r="B403" t="s">
        <v>404</v>
      </c>
      <c r="C403" t="s">
        <v>375</v>
      </c>
      <c r="D403" t="s">
        <v>497</v>
      </c>
      <c r="E403">
        <f>VLOOKUP(A403,home!$A$2:$E$405,3,FALSE)</f>
        <v>1.41534391534392</v>
      </c>
      <c r="F403">
        <f>VLOOKUP(B403,home!$B$2:$E$405,3,FALSE)</f>
        <v>0.98</v>
      </c>
      <c r="G403">
        <f>VLOOKUP(C403,away!$B$2:$E$405,4,FALSE)</f>
        <v>0.94</v>
      </c>
      <c r="H403">
        <f>VLOOKUP(A403,away!$A$2:$E$405,3,FALSE)</f>
        <v>1.2063492063492101</v>
      </c>
      <c r="I403">
        <f>VLOOKUP(C403,away!$B$2:$E$405,3,FALSE)</f>
        <v>0.82</v>
      </c>
      <c r="J403">
        <f>VLOOKUP(B403,home!$B$2:$E$405,4,FALSE)</f>
        <v>0.74</v>
      </c>
      <c r="K403" s="3">
        <f t="shared" ref="K403:K466" si="560">E403*F403*G403</f>
        <v>1.303814814814819</v>
      </c>
      <c r="L403" s="3">
        <f t="shared" ref="L403:L466" si="561">H403*I403*J403</f>
        <v>0.73201269841270067</v>
      </c>
      <c r="M403" s="5">
        <f t="shared" ref="M403:M466" si="562">_xlfn.POISSON.DIST(0,K403,FALSE) * _xlfn.POISSON.DIST(0,L403,FALSE)</f>
        <v>0.1305723874074039</v>
      </c>
      <c r="N403" s="5">
        <f t="shared" ref="N403:N466" si="563">_xlfn.POISSON.DIST(1,K403,FALSE) * _xlfn.POISSON.DIST(0,L403,FALSE)</f>
        <v>0.17024221310751309</v>
      </c>
      <c r="O403" s="5">
        <f t="shared" ref="O403:O466" si="564">_xlfn.POISSON.DIST(0,K403,FALSE) * _xlfn.POISSON.DIST(1,L403,FALSE)</f>
        <v>9.5580645644282258E-2</v>
      </c>
      <c r="P403" s="5">
        <f t="shared" ref="P403:P466" si="565">_xlfn.POISSON.DIST(1,K403,FALSE) * _xlfn.POISSON.DIST(1,L403,FALSE)</f>
        <v>0.12461946180058069</v>
      </c>
      <c r="Q403" s="5">
        <f t="shared" ref="Q403:Q466" si="566">_xlfn.POISSON.DIST(2,K403,FALSE) * _xlfn.POISSON.DIST(0,L403,FALSE)</f>
        <v>0.11098215977821858</v>
      </c>
      <c r="R403" s="5">
        <f t="shared" ref="R403:R466" si="567">_xlfn.POISSON.DIST(0,K403,FALSE) * _xlfn.POISSON.DIST(2,L403,FALSE)</f>
        <v>3.4983123167049594E-2</v>
      </c>
      <c r="S403" s="5">
        <f t="shared" ref="S403:S466" si="568">_xlfn.POISSON.DIST(2,K403,FALSE) * _xlfn.POISSON.DIST(2,L403,FALSE)</f>
        <v>2.9734484005049657E-2</v>
      </c>
      <c r="T403" s="5">
        <f t="shared" ref="T403:T466" si="569">_xlfn.POISSON.DIST(2,K403,FALSE) * _xlfn.POISSON.DIST(1,L403,FALSE)</f>
        <v>8.124035025492328E-2</v>
      </c>
      <c r="U403" s="5">
        <f t="shared" ref="U403:U466" si="570">_xlfn.POISSON.DIST(1,K403,FALSE) * _xlfn.POISSON.DIST(2,L403,FALSE)</f>
        <v>4.5611514253690762E-2</v>
      </c>
      <c r="V403" s="5">
        <f t="shared" ref="V403:V466" si="571">_xlfn.POISSON.DIST(3,K403,FALSE) * _xlfn.POISSON.DIST(3,L403,FALSE)</f>
        <v>3.153206574360939E-3</v>
      </c>
      <c r="W403" s="5">
        <f t="shared" ref="W403:W466" si="572">_xlfn.POISSON.DIST(3,K403,FALSE) * _xlfn.POISSON.DIST(0,L403,FALSE)</f>
        <v>4.8233394699662244E-2</v>
      </c>
      <c r="X403" s="5">
        <f t="shared" ref="X403:X466" si="573">_xlfn.POISSON.DIST(3,K403,FALSE) * _xlfn.POISSON.DIST(1,L403,FALSE)</f>
        <v>3.5307457407704607E-2</v>
      </c>
      <c r="Y403" s="5">
        <f t="shared" ref="Y403:Y466" si="574">_xlfn.POISSON.DIST(3,K403,FALSE) * _xlfn.POISSON.DIST(2,L403,FALSE)</f>
        <v>1.2922753585552671E-2</v>
      </c>
      <c r="Z403" s="5">
        <f t="shared" ref="Z403:Z466" si="575">_xlfn.POISSON.DIST(0,K403,FALSE) * _xlfn.POISSON.DIST(3,L403,FALSE)</f>
        <v>8.5360301294719488E-3</v>
      </c>
      <c r="AA403" s="5">
        <f t="shared" ref="AA403:AA466" si="576">_xlfn.POISSON.DIST(1,K403,FALSE) * _xlfn.POISSON.DIST(3,L403,FALSE)</f>
        <v>1.1129402542511182E-2</v>
      </c>
      <c r="AB403" s="5">
        <f t="shared" ref="AB403:AB466" si="577">_xlfn.POISSON.DIST(2,K403,FALSE) * _xlfn.POISSON.DIST(3,L403,FALSE)</f>
        <v>7.255339957481898E-3</v>
      </c>
      <c r="AC403" s="5">
        <f t="shared" ref="AC403:AC466" si="578">_xlfn.POISSON.DIST(4,K403,FALSE) * _xlfn.POISSON.DIST(4,L403,FALSE)</f>
        <v>1.8809054600153112E-4</v>
      </c>
      <c r="AD403" s="5">
        <f t="shared" ref="AD403:AD466" si="579">_xlfn.POISSON.DIST(4,K403,FALSE) * _xlfn.POISSON.DIST(0,L403,FALSE)</f>
        <v>1.5721853644557544E-2</v>
      </c>
      <c r="AE403" s="5">
        <f t="shared" ref="AE403:AE466" si="580">_xlfn.POISSON.DIST(4,K403,FALSE) * _xlfn.POISSON.DIST(1,L403,FALSE)</f>
        <v>1.1508596510402119E-2</v>
      </c>
      <c r="AF403" s="5">
        <f t="shared" ref="AF403:AF466" si="581">_xlfn.POISSON.DIST(4,K403,FALSE) * _xlfn.POISSON.DIST(2,L403,FALSE)</f>
        <v>4.2122193932612219E-3</v>
      </c>
      <c r="AG403" s="5">
        <f t="shared" ref="AG403:AG466" si="582">_xlfn.POISSON.DIST(4,K403,FALSE) * _xlfn.POISSON.DIST(3,L403,FALSE)</f>
        <v>1.0277993614558191E-3</v>
      </c>
      <c r="AH403" s="5">
        <f t="shared" ref="AH403:AH466" si="583">_xlfn.POISSON.DIST(0,K403,FALSE) * _xlfn.POISSON.DIST(4,L403,FALSE)</f>
        <v>1.5621206122017183E-3</v>
      </c>
      <c r="AI403" s="5">
        <f t="shared" ref="AI403:AI466" si="584">_xlfn.POISSON.DIST(1,K403,FALSE) * _xlfn.POISSON.DIST(4,L403,FALSE)</f>
        <v>2.036715996716195E-3</v>
      </c>
      <c r="AJ403" s="5">
        <f t="shared" ref="AJ403:AJ466" si="585">_xlfn.POISSON.DIST(2,K403,FALSE) * _xlfn.POISSON.DIST(4,L403,FALSE)</f>
        <v>1.3277502450444528E-3</v>
      </c>
      <c r="AK403" s="5">
        <f t="shared" ref="AK403:AK466" si="586">_xlfn.POISSON.DIST(3,K403,FALSE) * _xlfn.POISSON.DIST(4,L403,FALSE)</f>
        <v>5.7704681328765457E-4</v>
      </c>
      <c r="AL403" s="5">
        <f t="shared" ref="AL403:AL466" si="587">_xlfn.POISSON.DIST(5,K403,FALSE) * _xlfn.POISSON.DIST(5,L403,FALSE)</f>
        <v>7.1806124029433408E-6</v>
      </c>
      <c r="AM403" s="5">
        <f t="shared" ref="AM403:AM466" si="588">_xlfn.POISSON.DIST(5,K403,FALSE) * _xlfn.POISSON.DIST(0,L403,FALSE)</f>
        <v>4.0996771396248953E-3</v>
      </c>
      <c r="AN403" s="5">
        <f t="shared" ref="AN403:AN466" si="589">_xlfn.POISSON.DIST(5,K403,FALSE) * _xlfn.POISSON.DIST(1,L403,FALSE)</f>
        <v>3.0010157255976819E-3</v>
      </c>
      <c r="AO403" s="5">
        <f t="shared" ref="AO403:AO466" si="590">_xlfn.POISSON.DIST(5,K403,FALSE) * _xlfn.POISSON.DIST(2,L403,FALSE)</f>
        <v>1.0983908096368537E-3</v>
      </c>
      <c r="AP403" s="5">
        <f t="shared" ref="AP403:AP466" si="591">_xlfn.POISSON.DIST(5,K403,FALSE) * _xlfn.POISSON.DIST(3,L403,FALSE)</f>
        <v>2.6801200682466153E-4</v>
      </c>
      <c r="AQ403" s="5">
        <f t="shared" ref="AQ403:AQ466" si="592">_xlfn.POISSON.DIST(5,K403,FALSE) * _xlfn.POISSON.DIST(4,L403,FALSE)</f>
        <v>4.9047048080680896E-5</v>
      </c>
      <c r="AR403" s="5">
        <f t="shared" ref="AR403:AR466" si="593">_xlfn.POISSON.DIST(0,K403,FALSE) * _xlfn.POISSON.DIST(5,L403,FALSE)</f>
        <v>2.2869842491677605E-4</v>
      </c>
      <c r="AS403" s="5">
        <f t="shared" ref="AS403:AS466" si="594">_xlfn.POISSON.DIST(1,K403,FALSE) * _xlfn.POISSON.DIST(5,L403,FALSE)</f>
        <v>2.9818039453130709E-4</v>
      </c>
      <c r="AT403" s="5">
        <f t="shared" ref="AT403:AT466" si="595">_xlfn.POISSON.DIST(2,K403,FALSE) * _xlfn.POISSON.DIST(5,L403,FALSE)</f>
        <v>1.9438600793862296E-4</v>
      </c>
      <c r="AU403" s="5">
        <f t="shared" ref="AU403:AU466" si="596">_xlfn.POISSON.DIST(3,K403,FALSE) * _xlfn.POISSON.DIST(5,L403,FALSE)</f>
        <v>8.4481118981029205E-5</v>
      </c>
      <c r="AV403" s="5">
        <f t="shared" ref="AV403:AV466" si="597">_xlfn.POISSON.DIST(4,K403,FALSE) * _xlfn.POISSON.DIST(5,L403,FALSE)</f>
        <v>2.7536933624899811E-5</v>
      </c>
      <c r="AW403" s="5">
        <f t="shared" ref="AW403:AW466" si="598">_xlfn.POISSON.DIST(6,K403,FALSE) * _xlfn.POISSON.DIST(6,L403,FALSE)</f>
        <v>1.9036780857752114E-7</v>
      </c>
      <c r="AX403" s="5">
        <f t="shared" ref="AX403:AX466" si="599">_xlfn.POISSON.DIST(6,K403,FALSE) * _xlfn.POISSON.DIST(0,L403,FALSE)</f>
        <v>8.9086996510009671E-4</v>
      </c>
      <c r="AY403" s="5">
        <f t="shared" ref="AY403:AY466" si="600">_xlfn.POISSON.DIST(6,K403,FALSE) * _xlfn.POISSON.DIST(1,L403,FALSE)</f>
        <v>6.5212812708775024E-4</v>
      </c>
      <c r="AZ403" s="5">
        <f t="shared" ref="AZ403:AZ466" si="601">_xlfn.POISSON.DIST(6,K403,FALSE) * _xlfn.POISSON.DIST(2,L403,FALSE)</f>
        <v>2.3868303501016228E-4</v>
      </c>
      <c r="BA403" s="5">
        <f t="shared" ref="BA403:BA466" si="602">_xlfn.POISSON.DIST(6,K403,FALSE) * _xlfn.POISSON.DIST(3,L403,FALSE)</f>
        <v>5.8239670841040686E-5</v>
      </c>
      <c r="BB403" s="5">
        <f t="shared" ref="BB403:BB466" si="603">_xlfn.POISSON.DIST(6,K403,FALSE) * _xlfn.POISSON.DIST(4,L403,FALSE)</f>
        <v>1.0658044651754415E-5</v>
      </c>
      <c r="BC403" s="5">
        <f t="shared" ref="BC403:BC466" si="604">_xlfn.POISSON.DIST(6,K403,FALSE) * _xlfn.POISSON.DIST(5,L403,FALSE)</f>
        <v>1.5603648050667609E-6</v>
      </c>
      <c r="BD403" s="5">
        <f t="shared" ref="BD403:BD466" si="605">_xlfn.POISSON.DIST(0,K403,FALSE) * _xlfn.POISSON.DIST(6,L403,FALSE)</f>
        <v>2.7901691857677264E-5</v>
      </c>
      <c r="BE403" s="5">
        <f t="shared" ref="BE403:BE466" si="606">_xlfn.POISSON.DIST(1,K403,FALSE) * _xlfn.POISSON.DIST(6,L403,FALSE)</f>
        <v>3.6378639202437619E-5</v>
      </c>
      <c r="BF403" s="5">
        <f t="shared" ref="BF403:BF466" si="607">_xlfn.POISSON.DIST(2,K403,FALSE) * _xlfn.POISSON.DIST(6,L403,FALSE)</f>
        <v>2.3715504367470666E-5</v>
      </c>
      <c r="BG403" s="5">
        <f t="shared" ref="BG403:BG466" si="608">_xlfn.POISSON.DIST(3,K403,FALSE) * _xlfn.POISSON.DIST(6,L403,FALSE)</f>
        <v>1.0306875311704599E-5</v>
      </c>
      <c r="BH403" s="5">
        <f t="shared" ref="BH403:BH466" si="609">_xlfn.POISSON.DIST(4,K403,FALSE) * _xlfn.POISSON.DIST(6,L403,FALSE)</f>
        <v>3.3595641814623893E-6</v>
      </c>
      <c r="BI403" s="5">
        <f t="shared" ref="BI403:BI466" si="610">_xlfn.POISSON.DIST(5,K403,FALSE) * _xlfn.POISSON.DIST(6,L403,FALSE)</f>
        <v>8.760499102223767E-7</v>
      </c>
      <c r="BJ403" s="8">
        <f t="shared" ref="BJ403:BJ466" si="611">SUM(N403,Q403,T403,W403,X403,Y403,AD403,AE403,AF403,AG403,AM403,AN403,AO403,AP403,AQ403,AX403,AY403,AZ403,BA403,BB403,BC403)</f>
        <v>0.50176707968051171</v>
      </c>
      <c r="BK403" s="8">
        <f t="shared" ref="BK403:BK466" si="612">SUM(M403,P403,S403,V403,AC403,AL403,AY403)</f>
        <v>0.28892693907288741</v>
      </c>
      <c r="BL403" s="8">
        <f t="shared" ref="BL403:BL466" si="613">SUM(O403,R403,U403,AA403,AB403,AH403,AI403,AJ403,AK403,AR403,AS403,AT403,AU403,AV403,BD403,BE403,BF403,BG403,BH403,BI403)</f>
        <v>0.20099948043708929</v>
      </c>
      <c r="BM403" s="8">
        <f t="shared" ref="BM403:BM466" si="614">SUM(S403:BI403)</f>
        <v>0.33259760065563326</v>
      </c>
      <c r="BN403" s="8">
        <f t="shared" ref="BN403:BN466" si="615">SUM(M403:R403)</f>
        <v>0.666979990905048</v>
      </c>
    </row>
    <row r="404" spans="1:66" x14ac:dyDescent="0.25">
      <c r="A404" t="s">
        <v>145</v>
      </c>
      <c r="B404" t="s">
        <v>423</v>
      </c>
      <c r="C404" t="s">
        <v>146</v>
      </c>
      <c r="D404" t="s">
        <v>497</v>
      </c>
      <c r="E404">
        <f>VLOOKUP(A404,home!$A$2:$E$405,3,FALSE)</f>
        <v>1.41534391534392</v>
      </c>
      <c r="F404">
        <f>VLOOKUP(B404,home!$B$2:$E$405,3,FALSE)</f>
        <v>1.02</v>
      </c>
      <c r="G404">
        <f>VLOOKUP(C404,away!$B$2:$E$405,4,FALSE)</f>
        <v>0.99</v>
      </c>
      <c r="H404">
        <f>VLOOKUP(A404,away!$A$2:$E$405,3,FALSE)</f>
        <v>1.2063492063492101</v>
      </c>
      <c r="I404">
        <f>VLOOKUP(C404,away!$B$2:$E$405,3,FALSE)</f>
        <v>0.85</v>
      </c>
      <c r="J404">
        <f>VLOOKUP(B404,home!$B$2:$E$405,4,FALSE)</f>
        <v>0.55000000000000004</v>
      </c>
      <c r="K404" s="3">
        <f t="shared" si="560"/>
        <v>1.4292142857142904</v>
      </c>
      <c r="L404" s="3">
        <f t="shared" si="561"/>
        <v>0.56396825396825567</v>
      </c>
      <c r="M404" s="5">
        <f t="shared" si="562"/>
        <v>0.13626107835964846</v>
      </c>
      <c r="N404" s="5">
        <f t="shared" si="563"/>
        <v>0.19474627977844394</v>
      </c>
      <c r="O404" s="5">
        <f t="shared" si="564"/>
        <v>7.6846922446322616E-2</v>
      </c>
      <c r="P404" s="5">
        <f t="shared" si="565"/>
        <v>0.10983071937346245</v>
      </c>
      <c r="Q404" s="5">
        <f t="shared" si="566"/>
        <v>0.13916708257453209</v>
      </c>
      <c r="R404" s="5">
        <f t="shared" si="567"/>
        <v>2.1669612337443255E-2</v>
      </c>
      <c r="S404" s="5">
        <f t="shared" si="568"/>
        <v>2.2131754465962855E-2</v>
      </c>
      <c r="T404" s="5">
        <f t="shared" si="569"/>
        <v>7.8485816569414918E-2</v>
      </c>
      <c r="U404" s="5">
        <f t="shared" si="570"/>
        <v>3.0970519518564537E-2</v>
      </c>
      <c r="V404" s="5">
        <f t="shared" si="571"/>
        <v>1.9820989915140959E-3</v>
      </c>
      <c r="W404" s="5">
        <f t="shared" si="572"/>
        <v>6.6299860838900534E-2</v>
      </c>
      <c r="X404" s="5">
        <f t="shared" si="573"/>
        <v>3.7391016755653067E-2</v>
      </c>
      <c r="Y404" s="5">
        <f t="shared" si="574"/>
        <v>1.0543673216891723E-2</v>
      </c>
      <c r="Z404" s="5">
        <f t="shared" si="575"/>
        <v>4.0736578113722824E-3</v>
      </c>
      <c r="AA404" s="5">
        <f t="shared" si="576"/>
        <v>5.8221299391248756E-3</v>
      </c>
      <c r="AB404" s="5">
        <f t="shared" si="577"/>
        <v>4.1605356411410733E-3</v>
      </c>
      <c r="AC404" s="5">
        <f t="shared" si="578"/>
        <v>9.9852137128999581E-5</v>
      </c>
      <c r="AD404" s="5">
        <f t="shared" si="579"/>
        <v>2.3689177062956528E-2</v>
      </c>
      <c r="AE404" s="5">
        <f t="shared" si="580"/>
        <v>1.3359943826140443E-2</v>
      </c>
      <c r="AF404" s="5">
        <f t="shared" si="581"/>
        <v>3.7672920963712003E-3</v>
      </c>
      <c r="AG404" s="5">
        <f t="shared" si="582"/>
        <v>7.0821104859295869E-4</v>
      </c>
      <c r="AH404" s="5">
        <f t="shared" si="583"/>
        <v>5.7435342078594287E-4</v>
      </c>
      <c r="AI404" s="5">
        <f t="shared" si="584"/>
        <v>8.2087411403614064E-4</v>
      </c>
      <c r="AJ404" s="5">
        <f t="shared" si="585"/>
        <v>5.8660250527675694E-4</v>
      </c>
      <c r="AK404" s="5">
        <f t="shared" si="586"/>
        <v>2.7946022685911123E-4</v>
      </c>
      <c r="AL404" s="5">
        <f t="shared" si="587"/>
        <v>3.2193586558620065E-6</v>
      </c>
      <c r="AM404" s="5">
        <f t="shared" si="588"/>
        <v>6.771382055038546E-3</v>
      </c>
      <c r="AN404" s="5">
        <f t="shared" si="589"/>
        <v>3.8188445145320676E-3</v>
      </c>
      <c r="AO404" s="5">
        <f t="shared" si="590"/>
        <v>1.0768535365184503E-3</v>
      </c>
      <c r="AP404" s="5">
        <f t="shared" si="591"/>
        <v>2.0243706958995061E-4</v>
      </c>
      <c r="AQ404" s="5">
        <f t="shared" si="592"/>
        <v>2.8542020168773673E-5</v>
      </c>
      <c r="AR404" s="5">
        <f t="shared" si="593"/>
        <v>6.478341917626864E-5</v>
      </c>
      <c r="AS404" s="5">
        <f t="shared" si="594"/>
        <v>9.2589388164140252E-5</v>
      </c>
      <c r="AT404" s="5">
        <f t="shared" si="595"/>
        <v>6.6165038134867457E-5</v>
      </c>
      <c r="AU404" s="5">
        <f t="shared" si="596"/>
        <v>3.152133923906113E-5</v>
      </c>
      <c r="AV404" s="5">
        <f t="shared" si="597"/>
        <v>1.126268708632815E-5</v>
      </c>
      <c r="AW404" s="5">
        <f t="shared" si="598"/>
        <v>7.2080678860321854E-8</v>
      </c>
      <c r="AX404" s="5">
        <f t="shared" si="599"/>
        <v>1.6129593278484129E-3</v>
      </c>
      <c r="AY404" s="5">
        <f t="shared" si="600"/>
        <v>9.0965785584848065E-4</v>
      </c>
      <c r="AZ404" s="5">
        <f t="shared" si="601"/>
        <v>2.5650907633568737E-4</v>
      </c>
      <c r="BA404" s="5">
        <f t="shared" si="602"/>
        <v>4.8220991969349214E-5</v>
      </c>
      <c r="BB404" s="5">
        <f t="shared" si="603"/>
        <v>6.7987771613927875E-6</v>
      </c>
      <c r="BC404" s="5">
        <f t="shared" si="604"/>
        <v>7.6685889696598919E-7</v>
      </c>
      <c r="BD404" s="5">
        <f t="shared" si="605"/>
        <v>6.0892986331556354E-6</v>
      </c>
      <c r="BE404" s="5">
        <f t="shared" si="606"/>
        <v>8.7029125964865362E-6</v>
      </c>
      <c r="BF404" s="5">
        <f t="shared" si="607"/>
        <v>6.2191635051107044E-6</v>
      </c>
      <c r="BG404" s="5">
        <f t="shared" si="608"/>
        <v>2.9628391088990601E-6</v>
      </c>
      <c r="BH404" s="5">
        <f t="shared" si="609"/>
        <v>1.058632995177884E-6</v>
      </c>
      <c r="BI404" s="5">
        <f t="shared" si="610"/>
        <v>3.0260268000734754E-7</v>
      </c>
      <c r="BJ404" s="8">
        <f t="shared" si="611"/>
        <v>0.58289132585180559</v>
      </c>
      <c r="BK404" s="8">
        <f t="shared" si="612"/>
        <v>0.27121838054222119</v>
      </c>
      <c r="BL404" s="8">
        <f t="shared" si="613"/>
        <v>0.14202266747087378</v>
      </c>
      <c r="BM404" s="8">
        <f t="shared" si="614"/>
        <v>0.32077475103125025</v>
      </c>
      <c r="BN404" s="8">
        <f t="shared" si="615"/>
        <v>0.67852169486985281</v>
      </c>
    </row>
    <row r="405" spans="1:66" x14ac:dyDescent="0.25">
      <c r="A405" t="s">
        <v>145</v>
      </c>
      <c r="B405" t="s">
        <v>432</v>
      </c>
      <c r="C405" t="s">
        <v>389</v>
      </c>
      <c r="D405" t="s">
        <v>497</v>
      </c>
      <c r="E405">
        <f>VLOOKUP(A405,home!$A$2:$E$405,3,FALSE)</f>
        <v>1.41534391534392</v>
      </c>
      <c r="F405">
        <f>VLOOKUP(B405,home!$B$2:$E$405,3,FALSE)</f>
        <v>1.37</v>
      </c>
      <c r="G405">
        <f>VLOOKUP(C405,away!$B$2:$E$405,4,FALSE)</f>
        <v>0.75</v>
      </c>
      <c r="H405">
        <f>VLOOKUP(A405,away!$A$2:$E$405,3,FALSE)</f>
        <v>1.2063492063492101</v>
      </c>
      <c r="I405">
        <f>VLOOKUP(C405,away!$B$2:$E$405,3,FALSE)</f>
        <v>1.06</v>
      </c>
      <c r="J405">
        <f>VLOOKUP(B405,home!$B$2:$E$405,4,FALSE)</f>
        <v>1.71</v>
      </c>
      <c r="K405" s="3">
        <f t="shared" si="560"/>
        <v>1.454265873015878</v>
      </c>
      <c r="L405" s="3">
        <f t="shared" si="561"/>
        <v>2.186628571428578</v>
      </c>
      <c r="M405" s="5">
        <f t="shared" si="562"/>
        <v>2.622887320068637E-2</v>
      </c>
      <c r="N405" s="5">
        <f t="shared" si="563"/>
        <v>3.8143755183418927E-2</v>
      </c>
      <c r="O405" s="5">
        <f t="shared" si="564"/>
        <v>5.7352803536998148E-2</v>
      </c>
      <c r="P405" s="5">
        <f t="shared" si="565"/>
        <v>8.3406224905640744E-2</v>
      </c>
      <c r="Q405" s="5">
        <f t="shared" si="566"/>
        <v>2.7735580715959322E-2</v>
      </c>
      <c r="R405" s="5">
        <f t="shared" si="567"/>
        <v>6.270463943276508E-2</v>
      </c>
      <c r="S405" s="5">
        <f t="shared" si="568"/>
        <v>6.6306683285466905E-2</v>
      </c>
      <c r="T405" s="5">
        <f t="shared" si="569"/>
        <v>6.0647413238680149E-2</v>
      </c>
      <c r="U405" s="5">
        <f t="shared" si="570"/>
        <v>9.1189217206835954E-2</v>
      </c>
      <c r="V405" s="5">
        <f t="shared" si="571"/>
        <v>2.3427914287602807E-2</v>
      </c>
      <c r="W405" s="5">
        <f t="shared" si="572"/>
        <v>1.3444969501165643E-2</v>
      </c>
      <c r="X405" s="5">
        <f t="shared" si="573"/>
        <v>2.9399154453234631E-2</v>
      </c>
      <c r="Y405" s="5">
        <f t="shared" si="574"/>
        <v>3.2142515551642277E-2</v>
      </c>
      <c r="Z405" s="5">
        <f t="shared" si="575"/>
        <v>4.5703918714937071E-2</v>
      </c>
      <c r="AA405" s="5">
        <f t="shared" si="576"/>
        <v>6.6465649250224676E-2</v>
      </c>
      <c r="AB405" s="5">
        <f t="shared" si="577"/>
        <v>4.8329362716222568E-2</v>
      </c>
      <c r="AC405" s="5">
        <f t="shared" si="578"/>
        <v>4.656209097296307E-3</v>
      </c>
      <c r="AD405" s="5">
        <f t="shared" si="579"/>
        <v>4.8881400773211287E-3</v>
      </c>
      <c r="AE405" s="5">
        <f t="shared" si="580"/>
        <v>1.0688546754215478E-2</v>
      </c>
      <c r="AF405" s="5">
        <f t="shared" si="581"/>
        <v>1.1685940859908877E-2</v>
      </c>
      <c r="AG405" s="5">
        <f t="shared" si="582"/>
        <v>8.5176040561004678E-3</v>
      </c>
      <c r="AH405" s="5">
        <f t="shared" si="583"/>
        <v>2.4984373622082674E-2</v>
      </c>
      <c r="AI405" s="5">
        <f t="shared" si="584"/>
        <v>3.6333921917272929E-2</v>
      </c>
      <c r="AJ405" s="5">
        <f t="shared" si="585"/>
        <v>2.6419591338556831E-2</v>
      </c>
      <c r="AK405" s="5">
        <f t="shared" si="586"/>
        <v>1.2807036687563025E-2</v>
      </c>
      <c r="AL405" s="5">
        <f t="shared" si="587"/>
        <v>5.922584934630338E-4</v>
      </c>
      <c r="AM405" s="5">
        <f t="shared" si="588"/>
        <v>1.4217310593938625E-3</v>
      </c>
      <c r="AN405" s="5">
        <f t="shared" si="589"/>
        <v>3.1087977553580404E-3</v>
      </c>
      <c r="AO405" s="5">
        <f t="shared" si="590"/>
        <v>3.3988929973294609E-3</v>
      </c>
      <c r="AP405" s="5">
        <f t="shared" si="591"/>
        <v>2.4773721797297062E-3</v>
      </c>
      <c r="AQ405" s="5">
        <f t="shared" si="592"/>
        <v>1.3542731975648174E-3</v>
      </c>
      <c r="AR405" s="5">
        <f t="shared" si="593"/>
        <v>1.0926309040258497E-2</v>
      </c>
      <c r="AS405" s="5">
        <f t="shared" si="594"/>
        <v>1.5889758355272801E-2</v>
      </c>
      <c r="AT405" s="5">
        <f t="shared" si="595"/>
        <v>1.1553966653271072E-2</v>
      </c>
      <c r="AU405" s="5">
        <f t="shared" si="596"/>
        <v>5.600846467271864E-3</v>
      </c>
      <c r="AV405" s="5">
        <f t="shared" si="597"/>
        <v>2.0362799693387544E-3</v>
      </c>
      <c r="AW405" s="5">
        <f t="shared" si="598"/>
        <v>5.231516844697132E-5</v>
      </c>
      <c r="AX405" s="5">
        <f t="shared" si="599"/>
        <v>3.4459582671386729E-4</v>
      </c>
      <c r="AY405" s="5">
        <f t="shared" si="600"/>
        <v>7.535030802875934E-4</v>
      </c>
      <c r="AZ405" s="5">
        <f t="shared" si="601"/>
        <v>8.2381568200814677E-4</v>
      </c>
      <c r="BA405" s="5">
        <f t="shared" si="602"/>
        <v>6.0045963595664468E-4</v>
      </c>
      <c r="BB405" s="5">
        <f t="shared" si="603"/>
        <v>3.282455489931005E-4</v>
      </c>
      <c r="BC405" s="5">
        <f t="shared" si="604"/>
        <v>1.4355021917451452E-4</v>
      </c>
      <c r="BD405" s="5">
        <f t="shared" si="605"/>
        <v>3.9819632546145983E-3</v>
      </c>
      <c r="BE405" s="5">
        <f t="shared" si="606"/>
        <v>5.7908332687892456E-3</v>
      </c>
      <c r="BF405" s="5">
        <f t="shared" si="607"/>
        <v>4.2107055995625918E-3</v>
      </c>
      <c r="BG405" s="5">
        <f t="shared" si="608"/>
        <v>2.0411618182535791E-3</v>
      </c>
      <c r="BH405" s="5">
        <f t="shared" si="609"/>
        <v>7.4209799339730478E-4</v>
      </c>
      <c r="BI405" s="5">
        <f t="shared" si="610"/>
        <v>2.1584155724625254E-4</v>
      </c>
      <c r="BJ405" s="8">
        <f t="shared" si="611"/>
        <v>0.25204885757415657</v>
      </c>
      <c r="BK405" s="8">
        <f t="shared" si="612"/>
        <v>0.20537166635044374</v>
      </c>
      <c r="BL405" s="8">
        <f t="shared" si="613"/>
        <v>0.48957635968579838</v>
      </c>
      <c r="BM405" s="8">
        <f t="shared" si="614"/>
        <v>0.69642773743802688</v>
      </c>
      <c r="BN405" s="8">
        <f t="shared" si="615"/>
        <v>0.29557187697546861</v>
      </c>
    </row>
    <row r="406" spans="1:66" x14ac:dyDescent="0.25">
      <c r="A406" t="s">
        <v>145</v>
      </c>
      <c r="B406" t="s">
        <v>434</v>
      </c>
      <c r="C406" t="s">
        <v>148</v>
      </c>
      <c r="D406" t="s">
        <v>497</v>
      </c>
      <c r="E406">
        <f>VLOOKUP(A406,home!$A$2:$E$405,3,FALSE)</f>
        <v>1.41534391534392</v>
      </c>
      <c r="F406">
        <f>VLOOKUP(B406,home!$B$2:$E$405,3,FALSE)</f>
        <v>0.91</v>
      </c>
      <c r="G406">
        <f>VLOOKUP(C406,away!$B$2:$E$405,4,FALSE)</f>
        <v>0.82</v>
      </c>
      <c r="H406">
        <f>VLOOKUP(A406,away!$A$2:$E$405,3,FALSE)</f>
        <v>1.2063492063492101</v>
      </c>
      <c r="I406">
        <f>VLOOKUP(C406,away!$B$2:$E$405,3,FALSE)</f>
        <v>1.02</v>
      </c>
      <c r="J406">
        <f>VLOOKUP(B406,home!$B$2:$E$405,4,FALSE)</f>
        <v>1.07</v>
      </c>
      <c r="K406" s="3">
        <f t="shared" si="560"/>
        <v>1.056129629629633</v>
      </c>
      <c r="L406" s="3">
        <f t="shared" si="561"/>
        <v>1.3166095238095279</v>
      </c>
      <c r="M406" s="5">
        <f t="shared" si="562"/>
        <v>9.3225018596346965E-2</v>
      </c>
      <c r="N406" s="5">
        <f t="shared" si="563"/>
        <v>9.8457704362375567E-2</v>
      </c>
      <c r="O406" s="5">
        <f t="shared" si="564"/>
        <v>0.12274094734127074</v>
      </c>
      <c r="P406" s="5">
        <f t="shared" si="565"/>
        <v>0.12963035125592656</v>
      </c>
      <c r="Q406" s="5">
        <f t="shared" si="566"/>
        <v>5.1992049421209802E-2</v>
      </c>
      <c r="R406" s="5">
        <f t="shared" si="567"/>
        <v>8.0800950115460415E-2</v>
      </c>
      <c r="S406" s="5">
        <f t="shared" si="568"/>
        <v>4.5063085585142944E-2</v>
      </c>
      <c r="T406" s="5">
        <f t="shared" si="569"/>
        <v>6.8453227430340463E-2</v>
      </c>
      <c r="U406" s="5">
        <f t="shared" si="570"/>
        <v>8.5336277519163672E-2</v>
      </c>
      <c r="V406" s="5">
        <f t="shared" si="571"/>
        <v>6.9622984390430628E-3</v>
      </c>
      <c r="W406" s="5">
        <f t="shared" si="572"/>
        <v>1.8303447966302629E-2</v>
      </c>
      <c r="X406" s="5">
        <f t="shared" si="573"/>
        <v>2.4098493910986171E-2</v>
      </c>
      <c r="Y406" s="5">
        <f t="shared" si="574"/>
        <v>1.586415329633516E-2</v>
      </c>
      <c r="Z406" s="5">
        <f t="shared" si="575"/>
        <v>3.546110015162459E-2</v>
      </c>
      <c r="AA406" s="5">
        <f t="shared" si="576"/>
        <v>3.7451518569394604E-2</v>
      </c>
      <c r="AB406" s="5">
        <f t="shared" si="577"/>
        <v>1.9776829217881021E-2</v>
      </c>
      <c r="AC406" s="5">
        <f t="shared" si="578"/>
        <v>6.0507174320713071E-4</v>
      </c>
      <c r="AD406" s="5">
        <f t="shared" si="579"/>
        <v>4.832703430399112E-3</v>
      </c>
      <c r="AE406" s="5">
        <f t="shared" si="580"/>
        <v>6.362783362210446E-3</v>
      </c>
      <c r="AF406" s="5">
        <f t="shared" si="581"/>
        <v>4.1886505863115413E-3</v>
      </c>
      <c r="AG406" s="5">
        <f t="shared" si="582"/>
        <v>1.8382724179493799E-3</v>
      </c>
      <c r="AH406" s="5">
        <f t="shared" si="583"/>
        <v>1.167210554609811E-2</v>
      </c>
      <c r="AI406" s="5">
        <f t="shared" si="584"/>
        <v>1.2327256507398583E-2</v>
      </c>
      <c r="AJ406" s="5">
        <f t="shared" si="585"/>
        <v>6.5095904247541737E-3</v>
      </c>
      <c r="AK406" s="5">
        <f t="shared" si="586"/>
        <v>2.2916571081120769E-3</v>
      </c>
      <c r="AL406" s="5">
        <f t="shared" si="587"/>
        <v>3.3654340342518193E-5</v>
      </c>
      <c r="AM406" s="5">
        <f t="shared" si="588"/>
        <v>1.0207922568114547E-3</v>
      </c>
      <c r="AN406" s="5">
        <f t="shared" si="589"/>
        <v>1.3439848071489825E-3</v>
      </c>
      <c r="AO406" s="5">
        <f t="shared" si="590"/>
        <v>8.8475159847383118E-4</v>
      </c>
      <c r="AP406" s="5">
        <f t="shared" si="591"/>
        <v>3.8829079358544992E-4</v>
      </c>
      <c r="AQ406" s="5">
        <f t="shared" si="592"/>
        <v>1.2780683921054074E-4</v>
      </c>
      <c r="AR406" s="5">
        <f t="shared" si="593"/>
        <v>3.073521064980557E-3</v>
      </c>
      <c r="AS406" s="5">
        <f t="shared" si="594"/>
        <v>3.2460366640167911E-3</v>
      </c>
      <c r="AT406" s="5">
        <f t="shared" si="595"/>
        <v>1.7141177498661312E-3</v>
      </c>
      <c r="AU406" s="5">
        <f t="shared" si="596"/>
        <v>6.034435147692324E-4</v>
      </c>
      <c r="AV406" s="5">
        <f t="shared" si="597"/>
        <v>1.593286439389083E-4</v>
      </c>
      <c r="AW406" s="5">
        <f t="shared" si="598"/>
        <v>1.2999085514851492E-6</v>
      </c>
      <c r="AX406" s="5">
        <f t="shared" si="599"/>
        <v>1.7968149135251304E-4</v>
      </c>
      <c r="AY406" s="5">
        <f t="shared" si="600"/>
        <v>2.3657036276701794E-4</v>
      </c>
      <c r="AZ406" s="5">
        <f t="shared" si="601"/>
        <v>1.5573539633506543E-4</v>
      </c>
      <c r="BA406" s="5">
        <f t="shared" si="602"/>
        <v>6.8347568669666208E-5</v>
      </c>
      <c r="BB406" s="5">
        <f t="shared" si="603"/>
        <v>2.249676495992706E-5</v>
      </c>
      <c r="BC406" s="5">
        <f t="shared" si="604"/>
        <v>5.9238910002288892E-6</v>
      </c>
      <c r="BD406" s="5">
        <f t="shared" si="605"/>
        <v>6.7443785096376642E-4</v>
      </c>
      <c r="BE406" s="5">
        <f t="shared" si="606"/>
        <v>7.1229379774656826E-4</v>
      </c>
      <c r="BF406" s="5">
        <f t="shared" si="607"/>
        <v>3.7613729240078389E-4</v>
      </c>
      <c r="BG406" s="5">
        <f t="shared" si="608"/>
        <v>1.324165797710443E-4</v>
      </c>
      <c r="BH406" s="5">
        <f t="shared" si="609"/>
        <v>3.4962268337603929E-5</v>
      </c>
      <c r="BI406" s="5">
        <f t="shared" si="610"/>
        <v>7.384937502081101E-6</v>
      </c>
      <c r="BJ406" s="8">
        <f t="shared" si="611"/>
        <v>0.29882586795473493</v>
      </c>
      <c r="BK406" s="8">
        <f t="shared" si="612"/>
        <v>0.27575605032277622</v>
      </c>
      <c r="BL406" s="8">
        <f t="shared" si="613"/>
        <v>0.38964121271382685</v>
      </c>
      <c r="BM406" s="8">
        <f t="shared" si="614"/>
        <v>0.42260193959615688</v>
      </c>
      <c r="BN406" s="8">
        <f t="shared" si="615"/>
        <v>0.57684702109259001</v>
      </c>
    </row>
    <row r="407" spans="1:66" x14ac:dyDescent="0.25">
      <c r="A407" t="s">
        <v>145</v>
      </c>
      <c r="B407" t="s">
        <v>147</v>
      </c>
      <c r="C407" t="s">
        <v>357</v>
      </c>
      <c r="D407" t="s">
        <v>497</v>
      </c>
      <c r="E407">
        <f>VLOOKUP(A407,home!$A$2:$E$405,3,FALSE)</f>
        <v>1.41534391534392</v>
      </c>
      <c r="F407">
        <f>VLOOKUP(B407,home!$B$2:$E$405,3,FALSE)</f>
        <v>1.1599999999999999</v>
      </c>
      <c r="G407">
        <f>VLOOKUP(C407,away!$B$2:$E$405,4,FALSE)</f>
        <v>0.71</v>
      </c>
      <c r="H407">
        <f>VLOOKUP(A407,away!$A$2:$E$405,3,FALSE)</f>
        <v>1.2063492063492101</v>
      </c>
      <c r="I407">
        <f>VLOOKUP(C407,away!$B$2:$E$405,3,FALSE)</f>
        <v>0.86</v>
      </c>
      <c r="J407">
        <f>VLOOKUP(B407,home!$B$2:$E$405,4,FALSE)</f>
        <v>1.02</v>
      </c>
      <c r="K407" s="3">
        <f t="shared" si="560"/>
        <v>1.1656772486772524</v>
      </c>
      <c r="L407" s="3">
        <f t="shared" si="561"/>
        <v>1.058209523809527</v>
      </c>
      <c r="M407" s="5">
        <f t="shared" si="562"/>
        <v>0.10818778924604334</v>
      </c>
      <c r="N407" s="5">
        <f t="shared" si="563"/>
        <v>0.12611204450880226</v>
      </c>
      <c r="O407" s="5">
        <f t="shared" si="564"/>
        <v>0.114485348940061</v>
      </c>
      <c r="P407" s="5">
        <f t="shared" si="565"/>
        <v>0.13345296656630551</v>
      </c>
      <c r="Q407" s="5">
        <f t="shared" si="566"/>
        <v>7.3502970534041909E-2</v>
      </c>
      <c r="R407" s="5">
        <f t="shared" si="567"/>
        <v>6.0574743292514728E-2</v>
      </c>
      <c r="S407" s="5">
        <f t="shared" si="568"/>
        <v>4.1154585026329085E-2</v>
      </c>
      <c r="T407" s="5">
        <f t="shared" si="569"/>
        <v>7.7781543447414184E-2</v>
      </c>
      <c r="U407" s="5">
        <f t="shared" si="570"/>
        <v>7.0610600100549425E-2</v>
      </c>
      <c r="V407" s="5">
        <f t="shared" si="571"/>
        <v>5.6406052001943619E-3</v>
      </c>
      <c r="W407" s="5">
        <f t="shared" si="572"/>
        <v>2.8560246820575706E-2</v>
      </c>
      <c r="X407" s="5">
        <f t="shared" si="573"/>
        <v>3.0222725187883975E-2</v>
      </c>
      <c r="Y407" s="5">
        <f t="shared" si="574"/>
        <v>1.5990987814648444E-2</v>
      </c>
      <c r="Z407" s="5">
        <f t="shared" si="575"/>
        <v>2.1366923418152124E-2</v>
      </c>
      <c r="AA407" s="5">
        <f t="shared" si="576"/>
        <v>2.4906936502769119E-2</v>
      </c>
      <c r="AB407" s="5">
        <f t="shared" si="577"/>
        <v>1.4516724607763468E-2</v>
      </c>
      <c r="AC407" s="5">
        <f t="shared" si="578"/>
        <v>4.3486625341523748E-4</v>
      </c>
      <c r="AD407" s="5">
        <f t="shared" si="579"/>
        <v>8.3230074838379839E-3</v>
      </c>
      <c r="AE407" s="5">
        <f t="shared" si="580"/>
        <v>8.8074857861353221E-3</v>
      </c>
      <c r="AF407" s="5">
        <f t="shared" si="581"/>
        <v>4.6600826698527179E-3</v>
      </c>
      <c r="AG407" s="5">
        <f t="shared" si="582"/>
        <v>1.6437812876592915E-3</v>
      </c>
      <c r="AH407" s="5">
        <f t="shared" si="583"/>
        <v>5.6526704638993472E-3</v>
      </c>
      <c r="AI407" s="5">
        <f t="shared" si="584"/>
        <v>6.5891893540373581E-3</v>
      </c>
      <c r="AJ407" s="5">
        <f t="shared" si="585"/>
        <v>3.8404340586138553E-3</v>
      </c>
      <c r="AK407" s="5">
        <f t="shared" si="586"/>
        <v>1.492235535723804E-3</v>
      </c>
      <c r="AL407" s="5">
        <f t="shared" si="587"/>
        <v>2.1456836111460011E-5</v>
      </c>
      <c r="AM407" s="5">
        <f t="shared" si="588"/>
        <v>1.9403880928960872E-3</v>
      </c>
      <c r="AN407" s="5">
        <f t="shared" si="589"/>
        <v>2.0533371597892449E-3</v>
      </c>
      <c r="AO407" s="5">
        <f t="shared" si="590"/>
        <v>1.0864304690404913E-3</v>
      </c>
      <c r="AP407" s="5">
        <f t="shared" si="591"/>
        <v>3.8322368976516661E-4</v>
      </c>
      <c r="AQ407" s="5">
        <f t="shared" si="592"/>
        <v>1.0138273956473171E-4</v>
      </c>
      <c r="AR407" s="5">
        <f t="shared" si="593"/>
        <v>1.1963419439710214E-3</v>
      </c>
      <c r="AS407" s="5">
        <f t="shared" si="594"/>
        <v>1.3945485857253361E-3</v>
      </c>
      <c r="AT407" s="5">
        <f t="shared" si="595"/>
        <v>8.1279677927753157E-4</v>
      </c>
      <c r="AU407" s="5">
        <f t="shared" si="596"/>
        <v>3.1581957113398831E-4</v>
      </c>
      <c r="AV407" s="5">
        <f t="shared" si="597"/>
        <v>9.2035922189474329E-5</v>
      </c>
      <c r="AW407" s="5">
        <f t="shared" si="598"/>
        <v>7.3521298582277906E-7</v>
      </c>
      <c r="AX407" s="5">
        <f t="shared" si="599"/>
        <v>3.7697770891553513E-4</v>
      </c>
      <c r="AY407" s="5">
        <f t="shared" si="600"/>
        <v>3.9892140183831495E-4</v>
      </c>
      <c r="AZ407" s="5">
        <f t="shared" si="601"/>
        <v>2.1107121333837606E-4</v>
      </c>
      <c r="BA407" s="5">
        <f t="shared" si="602"/>
        <v>7.4452522718900687E-5</v>
      </c>
      <c r="BB407" s="5">
        <f t="shared" si="603"/>
        <v>1.9696592153196471E-5</v>
      </c>
      <c r="BC407" s="5">
        <f t="shared" si="604"/>
        <v>4.1686242806209016E-6</v>
      </c>
      <c r="BD407" s="5">
        <f t="shared" si="605"/>
        <v>2.1099673980715632E-4</v>
      </c>
      <c r="BE407" s="5">
        <f t="shared" si="606"/>
        <v>2.4595409913827609E-4</v>
      </c>
      <c r="BF407" s="5">
        <f t="shared" si="607"/>
        <v>1.4335154879219894E-4</v>
      </c>
      <c r="BG407" s="5">
        <f t="shared" si="608"/>
        <v>5.5700546329904444E-5</v>
      </c>
      <c r="BH407" s="5">
        <f t="shared" si="609"/>
        <v>1.6232214898915713E-5</v>
      </c>
      <c r="BI407" s="5">
        <f t="shared" si="610"/>
        <v>3.7843047206611923E-6</v>
      </c>
      <c r="BJ407" s="8">
        <f t="shared" si="611"/>
        <v>0.38225492575515252</v>
      </c>
      <c r="BK407" s="8">
        <f t="shared" si="612"/>
        <v>0.28929119053023727</v>
      </c>
      <c r="BL407" s="8">
        <f t="shared" si="613"/>
        <v>0.30715644511191659</v>
      </c>
      <c r="BM407" s="8">
        <f t="shared" si="614"/>
        <v>0.38335543553883711</v>
      </c>
      <c r="BN407" s="8">
        <f t="shared" si="615"/>
        <v>0.61631586308776876</v>
      </c>
    </row>
    <row r="408" spans="1:66" x14ac:dyDescent="0.25">
      <c r="A408" t="s">
        <v>21</v>
      </c>
      <c r="B408" t="s">
        <v>152</v>
      </c>
      <c r="C408" t="s">
        <v>265</v>
      </c>
      <c r="D408" t="s">
        <v>497</v>
      </c>
      <c r="E408">
        <f>VLOOKUP(A408,home!$A$2:$E$405,3,FALSE)</f>
        <v>1.37575757575758</v>
      </c>
      <c r="F408">
        <f>VLOOKUP(B408,home!$B$2:$E$405,3,FALSE)</f>
        <v>0.73</v>
      </c>
      <c r="G408">
        <f>VLOOKUP(C408,away!$B$2:$E$405,4,FALSE)</f>
        <v>0.68</v>
      </c>
      <c r="H408">
        <f>VLOOKUP(A408,away!$A$2:$E$405,3,FALSE)</f>
        <v>1.3303030303030301</v>
      </c>
      <c r="I408">
        <f>VLOOKUP(C408,away!$B$2:$E$405,3,FALSE)</f>
        <v>1.07</v>
      </c>
      <c r="J408">
        <f>VLOOKUP(B408,home!$B$2:$E$405,4,FALSE)</f>
        <v>1.1299999999999999</v>
      </c>
      <c r="K408" s="3">
        <f t="shared" si="560"/>
        <v>0.68292606060606276</v>
      </c>
      <c r="L408" s="3">
        <f t="shared" si="561"/>
        <v>1.6084693939393937</v>
      </c>
      <c r="M408" s="5">
        <f t="shared" si="562"/>
        <v>0.10112524766129605</v>
      </c>
      <c r="N408" s="5">
        <f t="shared" si="563"/>
        <v>6.9061067013141367E-2</v>
      </c>
      <c r="O408" s="5">
        <f t="shared" si="564"/>
        <v>0.16265686581773592</v>
      </c>
      <c r="P408" s="5">
        <f t="shared" si="565"/>
        <v>0.11108261260343533</v>
      </c>
      <c r="Q408" s="5">
        <f t="shared" si="566"/>
        <v>2.3581801218267969E-2</v>
      </c>
      <c r="R408" s="5">
        <f t="shared" si="567"/>
        <v>0.13081429519096754</v>
      </c>
      <c r="S408" s="5">
        <f t="shared" si="568"/>
        <v>3.0505109031064379E-2</v>
      </c>
      <c r="T408" s="5">
        <f t="shared" si="569"/>
        <v>3.7930605513546732E-2</v>
      </c>
      <c r="U408" s="5">
        <f t="shared" si="570"/>
        <v>8.9336491285726072E-2</v>
      </c>
      <c r="V408" s="5">
        <f t="shared" si="571"/>
        <v>3.7232016592080711E-3</v>
      </c>
      <c r="W408" s="5">
        <f t="shared" si="572"/>
        <v>5.3682088693289996E-3</v>
      </c>
      <c r="X408" s="5">
        <f t="shared" si="573"/>
        <v>8.6345996665896929E-3</v>
      </c>
      <c r="Y408" s="5">
        <f t="shared" si="574"/>
        <v>6.9442446463144096E-3</v>
      </c>
      <c r="Z408" s="5">
        <f t="shared" si="575"/>
        <v>7.0136930034808143E-2</v>
      </c>
      <c r="AA408" s="5">
        <f t="shared" si="576"/>
        <v>4.7898337331674562E-2</v>
      </c>
      <c r="AB408" s="5">
        <f t="shared" si="577"/>
        <v>1.6355511411750411E-2</v>
      </c>
      <c r="AC408" s="5">
        <f t="shared" si="578"/>
        <v>2.5561307457777052E-4</v>
      </c>
      <c r="AD408" s="5">
        <f t="shared" si="579"/>
        <v>9.1652243391034474E-4</v>
      </c>
      <c r="AE408" s="5">
        <f t="shared" si="580"/>
        <v>1.4741982838036298E-3</v>
      </c>
      <c r="AF408" s="5">
        <f t="shared" si="581"/>
        <v>1.1856014100480598E-3</v>
      </c>
      <c r="AG408" s="5">
        <f t="shared" si="582"/>
        <v>6.3566786049123092E-4</v>
      </c>
      <c r="AH408" s="5">
        <f t="shared" si="583"/>
        <v>2.8203276336464394E-2</v>
      </c>
      <c r="AI408" s="5">
        <f t="shared" si="584"/>
        <v>1.9260752404645819E-2</v>
      </c>
      <c r="AJ408" s="5">
        <f t="shared" si="585"/>
        <v>6.5768348820067594E-3</v>
      </c>
      <c r="AK408" s="5">
        <f t="shared" si="586"/>
        <v>1.4971639790751388E-3</v>
      </c>
      <c r="AL408" s="5">
        <f t="shared" si="587"/>
        <v>1.1231287456441168E-5</v>
      </c>
      <c r="AM408" s="5">
        <f t="shared" si="588"/>
        <v>1.251834110494945E-4</v>
      </c>
      <c r="AN408" s="5">
        <f t="shared" si="589"/>
        <v>2.013536853020464E-4</v>
      </c>
      <c r="AO408" s="5">
        <f t="shared" si="590"/>
        <v>1.6193562008262304E-4</v>
      </c>
      <c r="AP408" s="5">
        <f t="shared" si="591"/>
        <v>8.6822829563832168E-5</v>
      </c>
      <c r="AQ408" s="5">
        <f t="shared" si="592"/>
        <v>3.4912966012160123E-5</v>
      </c>
      <c r="AR408" s="5">
        <f t="shared" si="593"/>
        <v>9.0728213592036252E-3</v>
      </c>
      <c r="AS408" s="5">
        <f t="shared" si="594"/>
        <v>6.1960661494234754E-3</v>
      </c>
      <c r="AT408" s="5">
        <f t="shared" si="595"/>
        <v>2.115727523340175E-3</v>
      </c>
      <c r="AU408" s="5">
        <f t="shared" si="596"/>
        <v>4.8162848761017587E-4</v>
      </c>
      <c r="AV408" s="5">
        <f t="shared" si="597"/>
        <v>8.2229161429818299E-5</v>
      </c>
      <c r="AW408" s="5">
        <f t="shared" si="598"/>
        <v>3.4269954624880668E-7</v>
      </c>
      <c r="AX408" s="5">
        <f t="shared" si="599"/>
        <v>1.4248502293543455E-5</v>
      </c>
      <c r="AY408" s="5">
        <f t="shared" si="600"/>
        <v>2.2918279848639901E-5</v>
      </c>
      <c r="AZ408" s="5">
        <f t="shared" si="601"/>
        <v>1.8431675849137624E-5</v>
      </c>
      <c r="BA408" s="5">
        <f t="shared" si="602"/>
        <v>9.8822621607832482E-6</v>
      </c>
      <c r="BB408" s="5">
        <f t="shared" si="603"/>
        <v>3.9738290571263119E-6</v>
      </c>
      <c r="BC408" s="5">
        <f t="shared" si="604"/>
        <v>1.2783564830269419E-6</v>
      </c>
      <c r="BD408" s="5">
        <f t="shared" si="605"/>
        <v>2.4322259121597732E-3</v>
      </c>
      <c r="BE408" s="5">
        <f t="shared" si="606"/>
        <v>1.6610304606952614E-3</v>
      </c>
      <c r="BF408" s="5">
        <f t="shared" si="607"/>
        <v>5.6718049453464417E-4</v>
      </c>
      <c r="BG408" s="5">
        <f t="shared" si="608"/>
        <v>1.2911411359504773E-4</v>
      </c>
      <c r="BH408" s="5">
        <f t="shared" si="609"/>
        <v>2.2043848241527401E-5</v>
      </c>
      <c r="BI408" s="5">
        <f t="shared" si="610"/>
        <v>3.0108636880368398E-6</v>
      </c>
      <c r="BJ408" s="8">
        <f t="shared" si="611"/>
        <v>0.15641345833314485</v>
      </c>
      <c r="BK408" s="8">
        <f t="shared" si="612"/>
        <v>0.24672593359688666</v>
      </c>
      <c r="BL408" s="8">
        <f t="shared" si="613"/>
        <v>0.5253626070139682</v>
      </c>
      <c r="BM408" s="8">
        <f t="shared" si="614"/>
        <v>0.4002944638936613</v>
      </c>
      <c r="BN408" s="8">
        <f t="shared" si="615"/>
        <v>0.59832188950484411</v>
      </c>
    </row>
    <row r="409" spans="1:66" x14ac:dyDescent="0.25">
      <c r="A409" t="s">
        <v>21</v>
      </c>
      <c r="B409" t="s">
        <v>150</v>
      </c>
      <c r="C409" t="s">
        <v>397</v>
      </c>
      <c r="D409" t="s">
        <v>497</v>
      </c>
      <c r="E409">
        <f>VLOOKUP(A409,home!$A$2:$E$405,3,FALSE)</f>
        <v>1.37575757575758</v>
      </c>
      <c r="F409">
        <f>VLOOKUP(B409,home!$B$2:$E$405,3,FALSE)</f>
        <v>1.2</v>
      </c>
      <c r="G409">
        <f>VLOOKUP(C409,away!$B$2:$E$405,4,FALSE)</f>
        <v>1.45</v>
      </c>
      <c r="H409">
        <f>VLOOKUP(A409,away!$A$2:$E$405,3,FALSE)</f>
        <v>1.3303030303030301</v>
      </c>
      <c r="I409">
        <f>VLOOKUP(C409,away!$B$2:$E$405,3,FALSE)</f>
        <v>0.73</v>
      </c>
      <c r="J409">
        <f>VLOOKUP(B409,home!$B$2:$E$405,4,FALSE)</f>
        <v>0.88</v>
      </c>
      <c r="K409" s="3">
        <f t="shared" si="560"/>
        <v>2.393818181818189</v>
      </c>
      <c r="L409" s="3">
        <f t="shared" si="561"/>
        <v>0.85458666666666649</v>
      </c>
      <c r="M409" s="5">
        <f t="shared" si="562"/>
        <v>3.8836107924981648E-2</v>
      </c>
      <c r="N409" s="5">
        <f t="shared" si="563"/>
        <v>9.2966581261874515E-2</v>
      </c>
      <c r="O409" s="5">
        <f t="shared" si="564"/>
        <v>3.3188820017916981E-2</v>
      </c>
      <c r="P409" s="5">
        <f t="shared" si="565"/>
        <v>7.9448000791981124E-2</v>
      </c>
      <c r="Q409" s="5">
        <f t="shared" si="566"/>
        <v>0.11127254626307671</v>
      </c>
      <c r="R409" s="5">
        <f t="shared" si="567"/>
        <v>1.41813615348558E-2</v>
      </c>
      <c r="S409" s="5">
        <f t="shared" si="568"/>
        <v>4.0632192353281603E-2</v>
      </c>
      <c r="T409" s="5">
        <f t="shared" si="569"/>
        <v>9.509203440247517E-2</v>
      </c>
      <c r="U409" s="5">
        <f t="shared" si="570"/>
        <v>3.3947601085074906E-2</v>
      </c>
      <c r="V409" s="5">
        <f t="shared" si="571"/>
        <v>9.2358106433068961E-3</v>
      </c>
      <c r="W409" s="5">
        <f t="shared" si="572"/>
        <v>8.8788748127252862E-2</v>
      </c>
      <c r="X409" s="5">
        <f t="shared" si="573"/>
        <v>7.5877680299575256E-2</v>
      </c>
      <c r="Y409" s="5">
        <f t="shared" si="574"/>
        <v>3.2422026940806495E-2</v>
      </c>
      <c r="Z409" s="5">
        <f t="shared" si="575"/>
        <v>4.0397341609557666E-3</v>
      </c>
      <c r="AA409" s="5">
        <f t="shared" si="576"/>
        <v>9.6703890842079598E-3</v>
      </c>
      <c r="AB409" s="5">
        <f t="shared" si="577"/>
        <v>1.1574576607516584E-2</v>
      </c>
      <c r="AC409" s="5">
        <f t="shared" si="578"/>
        <v>1.1808706035910984E-3</v>
      </c>
      <c r="AD409" s="5">
        <f t="shared" si="579"/>
        <v>5.3136029901973386E-2</v>
      </c>
      <c r="AE409" s="5">
        <f t="shared" si="580"/>
        <v>4.5409342673827756E-2</v>
      </c>
      <c r="AF409" s="5">
        <f t="shared" si="581"/>
        <v>1.9403109395575432E-2</v>
      </c>
      <c r="AG409" s="5">
        <f t="shared" si="582"/>
        <v>5.527212860444497E-3</v>
      </c>
      <c r="AH409" s="5">
        <f t="shared" si="583"/>
        <v>8.630757377076629E-4</v>
      </c>
      <c r="AI409" s="5">
        <f t="shared" si="584"/>
        <v>2.0660463932107498E-3</v>
      </c>
      <c r="AJ409" s="5">
        <f t="shared" si="585"/>
        <v>2.4728697102738926E-3</v>
      </c>
      <c r="AK409" s="5">
        <f t="shared" si="586"/>
        <v>1.9732001579070403E-3</v>
      </c>
      <c r="AL409" s="5">
        <f t="shared" si="587"/>
        <v>9.6629465373365792E-5</v>
      </c>
      <c r="AM409" s="5">
        <f t="shared" si="588"/>
        <v>2.5439598897795752E-2</v>
      </c>
      <c r="AN409" s="5">
        <f t="shared" si="589"/>
        <v>2.1740342023404278E-2</v>
      </c>
      <c r="AO409" s="5">
        <f t="shared" si="590"/>
        <v>9.2895032109871541E-3</v>
      </c>
      <c r="AP409" s="5">
        <f t="shared" si="591"/>
        <v>2.6462285280222696E-3</v>
      </c>
      <c r="AQ409" s="5">
        <f t="shared" si="592"/>
        <v>5.6535790425019767E-4</v>
      </c>
      <c r="AR409" s="5">
        <f t="shared" si="593"/>
        <v>1.475146035536932E-4</v>
      </c>
      <c r="AS409" s="5">
        <f t="shared" si="594"/>
        <v>3.5312314007053276E-4</v>
      </c>
      <c r="AT409" s="5">
        <f t="shared" si="595"/>
        <v>4.2265629656078628E-4</v>
      </c>
      <c r="AU409" s="5">
        <f t="shared" si="596"/>
        <v>3.3725410912238354E-4</v>
      </c>
      <c r="AV409" s="5">
        <f t="shared" si="597"/>
        <v>2.0183125457751429E-4</v>
      </c>
      <c r="AW409" s="5">
        <f t="shared" si="598"/>
        <v>5.4910367436788685E-6</v>
      </c>
      <c r="AX409" s="5">
        <f t="shared" si="599"/>
        <v>1.0149629063284251E-2</v>
      </c>
      <c r="AY409" s="5">
        <f t="shared" si="600"/>
        <v>8.6737376690952106E-3</v>
      </c>
      <c r="AZ409" s="5">
        <f t="shared" si="601"/>
        <v>3.7062302810865876E-3</v>
      </c>
      <c r="BA409" s="5">
        <f t="shared" si="602"/>
        <v>1.0557649939376167E-3</v>
      </c>
      <c r="BB409" s="5">
        <f t="shared" si="603"/>
        <v>2.255606717381253E-4</v>
      </c>
      <c r="BC409" s="5">
        <f t="shared" si="604"/>
        <v>3.8552228518355741E-5</v>
      </c>
      <c r="BD409" s="5">
        <f t="shared" si="605"/>
        <v>2.1010668889267566E-5</v>
      </c>
      <c r="BE409" s="5">
        <f t="shared" si="606"/>
        <v>5.0295721199290465E-5</v>
      </c>
      <c r="BF409" s="5">
        <f t="shared" si="607"/>
        <v>6.0199405937260034E-5</v>
      </c>
      <c r="BG409" s="5">
        <f t="shared" si="608"/>
        <v>4.8035477489088968E-5</v>
      </c>
      <c r="BH409" s="5">
        <f t="shared" si="609"/>
        <v>2.8747049846424867E-5</v>
      </c>
      <c r="BI409" s="5">
        <f t="shared" si="610"/>
        <v>1.3763042119201115E-5</v>
      </c>
      <c r="BJ409" s="8">
        <f t="shared" si="611"/>
        <v>0.70342581759900191</v>
      </c>
      <c r="BK409" s="8">
        <f t="shared" si="612"/>
        <v>0.17810334945161094</v>
      </c>
      <c r="BL409" s="8">
        <f t="shared" si="613"/>
        <v>0.11162237109803703</v>
      </c>
      <c r="BM409" s="8">
        <f t="shared" si="614"/>
        <v>0.61862960788256738</v>
      </c>
      <c r="BN409" s="8">
        <f t="shared" si="615"/>
        <v>0.36989341779468676</v>
      </c>
    </row>
    <row r="410" spans="1:66" x14ac:dyDescent="0.25">
      <c r="A410" t="s">
        <v>154</v>
      </c>
      <c r="B410" t="s">
        <v>167</v>
      </c>
      <c r="C410" t="s">
        <v>162</v>
      </c>
      <c r="D410" t="s">
        <v>497</v>
      </c>
      <c r="E410">
        <f>VLOOKUP(A410,home!$A$2:$E$405,3,FALSE)</f>
        <v>1.3262195121951199</v>
      </c>
      <c r="F410">
        <f>VLOOKUP(B410,home!$B$2:$E$405,3,FALSE)</f>
        <v>1.42</v>
      </c>
      <c r="G410">
        <f>VLOOKUP(C410,away!$B$2:$E$405,4,FALSE)</f>
        <v>0.93</v>
      </c>
      <c r="H410">
        <f>VLOOKUP(A410,away!$A$2:$E$405,3,FALSE)</f>
        <v>1.0243902439024399</v>
      </c>
      <c r="I410">
        <f>VLOOKUP(C410,away!$B$2:$E$405,3,FALSE)</f>
        <v>0.71</v>
      </c>
      <c r="J410">
        <f>VLOOKUP(B410,home!$B$2:$E$405,4,FALSE)</f>
        <v>0.4</v>
      </c>
      <c r="K410" s="3">
        <f t="shared" si="560"/>
        <v>1.7514054878048753</v>
      </c>
      <c r="L410" s="3">
        <f t="shared" si="561"/>
        <v>0.29092682926829294</v>
      </c>
      <c r="M410" s="5">
        <f t="shared" si="562"/>
        <v>0.12972579608003398</v>
      </c>
      <c r="N410" s="5">
        <f t="shared" si="563"/>
        <v>0.22720247116442766</v>
      </c>
      <c r="O410" s="5">
        <f t="shared" si="564"/>
        <v>3.774071452786943E-2</v>
      </c>
      <c r="P410" s="5">
        <f t="shared" si="565"/>
        <v>6.6099294537787692E-2</v>
      </c>
      <c r="Q410" s="5">
        <f t="shared" si="566"/>
        <v>0.19896182742010382</v>
      </c>
      <c r="R410" s="5">
        <f t="shared" si="567"/>
        <v>5.4898932059564247E-3</v>
      </c>
      <c r="S410" s="5">
        <f t="shared" si="568"/>
        <v>8.4199073553915538E-3</v>
      </c>
      <c r="T410" s="5">
        <f t="shared" si="569"/>
        <v>5.7883333596756112E-2</v>
      </c>
      <c r="U410" s="5">
        <f t="shared" si="570"/>
        <v>9.6150290883747821E-3</v>
      </c>
      <c r="V410" s="5">
        <f t="shared" si="571"/>
        <v>4.7668916804381029E-4</v>
      </c>
      <c r="W410" s="5">
        <f t="shared" si="572"/>
        <v>0.11615427880241877</v>
      </c>
      <c r="X410" s="5">
        <f t="shared" si="573"/>
        <v>3.3792396037932979E-2</v>
      </c>
      <c r="Y410" s="5">
        <f t="shared" si="574"/>
        <v>4.9155573163471326E-3</v>
      </c>
      <c r="Z410" s="5">
        <f t="shared" si="575"/>
        <v>5.3238574114348222E-4</v>
      </c>
      <c r="AA410" s="5">
        <f t="shared" si="576"/>
        <v>9.3242330866776045E-4</v>
      </c>
      <c r="AB410" s="5">
        <f t="shared" si="577"/>
        <v>8.1652564987894766E-4</v>
      </c>
      <c r="AC410" s="5">
        <f t="shared" si="578"/>
        <v>1.5180489672068344E-5</v>
      </c>
      <c r="AD410" s="5">
        <f t="shared" si="579"/>
        <v>5.0858310331643446E-2</v>
      </c>
      <c r="AE410" s="5">
        <f t="shared" si="580"/>
        <v>1.4796046966727891E-2</v>
      </c>
      <c r="AF410" s="5">
        <f t="shared" si="581"/>
        <v>2.1522835148674439E-3</v>
      </c>
      <c r="AG410" s="5">
        <f t="shared" si="582"/>
        <v>2.087190062222675E-4</v>
      </c>
      <c r="AH410" s="5">
        <f t="shared" si="583"/>
        <v>3.8721323904630857E-5</v>
      </c>
      <c r="AI410" s="5">
        <f t="shared" si="584"/>
        <v>6.7816739181640582E-5</v>
      </c>
      <c r="AJ410" s="5">
        <f t="shared" si="585"/>
        <v>5.9387304583878626E-5</v>
      </c>
      <c r="AK410" s="5">
        <f t="shared" si="586"/>
        <v>3.4670417051381546E-5</v>
      </c>
      <c r="AL410" s="5">
        <f t="shared" si="587"/>
        <v>3.0939710940539002E-7</v>
      </c>
      <c r="AM410" s="5">
        <f t="shared" si="588"/>
        <v>1.7814704763064741E-2</v>
      </c>
      <c r="AN410" s="5">
        <f t="shared" si="589"/>
        <v>5.1827755710691804E-3</v>
      </c>
      <c r="AO410" s="5">
        <f t="shared" si="590"/>
        <v>7.5390423185016126E-4</v>
      </c>
      <c r="AP410" s="5">
        <f t="shared" si="591"/>
        <v>7.3110322581371821E-5</v>
      </c>
      <c r="AQ410" s="5">
        <f t="shared" si="592"/>
        <v>5.3174385838451449E-6</v>
      </c>
      <c r="AR410" s="5">
        <f t="shared" si="593"/>
        <v>2.2530143977289628E-6</v>
      </c>
      <c r="AS410" s="5">
        <f t="shared" si="594"/>
        <v>3.9459417802859009E-6</v>
      </c>
      <c r="AT410" s="5">
        <f t="shared" si="595"/>
        <v>3.4554720442756343E-6</v>
      </c>
      <c r="AU410" s="5">
        <f t="shared" si="596"/>
        <v>2.0173109004335584E-6</v>
      </c>
      <c r="AV410" s="5">
        <f t="shared" si="597"/>
        <v>8.8328234540698249E-7</v>
      </c>
      <c r="AW410" s="5">
        <f t="shared" si="598"/>
        <v>4.3790936305010087E-9</v>
      </c>
      <c r="AX410" s="5">
        <f t="shared" si="599"/>
        <v>5.2001286142758707E-3</v>
      </c>
      <c r="AY410" s="5">
        <f t="shared" si="600"/>
        <v>1.512856929538601E-3</v>
      </c>
      <c r="AZ410" s="5">
        <f t="shared" si="601"/>
        <v>2.2006533482361518E-4</v>
      </c>
      <c r="BA410" s="5">
        <f t="shared" si="602"/>
        <v>2.1340970030699878E-5</v>
      </c>
      <c r="BB410" s="5">
        <f t="shared" si="603"/>
        <v>1.5521651861352945E-6</v>
      </c>
      <c r="BC410" s="5">
        <f t="shared" si="604"/>
        <v>9.0313299220594215E-8</v>
      </c>
      <c r="BD410" s="5">
        <f t="shared" si="605"/>
        <v>1.0924372250451657E-7</v>
      </c>
      <c r="BE410" s="5">
        <f t="shared" si="606"/>
        <v>1.9133005510264326E-7</v>
      </c>
      <c r="BF410" s="5">
        <f t="shared" si="607"/>
        <v>1.6754825424438934E-7</v>
      </c>
      <c r="BG410" s="5">
        <f t="shared" si="608"/>
        <v>9.7814977318583308E-8</v>
      </c>
      <c r="BH410" s="5">
        <f t="shared" si="609"/>
        <v>4.2828422016319069E-8</v>
      </c>
      <c r="BI410" s="5">
        <f t="shared" si="610"/>
        <v>1.5001986670680869E-8</v>
      </c>
      <c r="BJ410" s="8">
        <f t="shared" si="611"/>
        <v>0.73771107081175102</v>
      </c>
      <c r="BK410" s="8">
        <f t="shared" si="612"/>
        <v>0.20625003395757707</v>
      </c>
      <c r="BL410" s="8">
        <f t="shared" si="613"/>
        <v>5.4808360354354858E-2</v>
      </c>
      <c r="BM410" s="8">
        <f t="shared" si="614"/>
        <v>0.33256900137820261</v>
      </c>
      <c r="BN410" s="8">
        <f t="shared" si="615"/>
        <v>0.66521999693617895</v>
      </c>
    </row>
    <row r="411" spans="1:66" x14ac:dyDescent="0.25">
      <c r="A411" t="s">
        <v>154</v>
      </c>
      <c r="B411" t="s">
        <v>157</v>
      </c>
      <c r="C411" t="s">
        <v>160</v>
      </c>
      <c r="D411" t="s">
        <v>497</v>
      </c>
      <c r="E411">
        <f>VLOOKUP(A411,home!$A$2:$E$405,3,FALSE)</f>
        <v>1.3262195121951199</v>
      </c>
      <c r="F411">
        <f>VLOOKUP(B411,home!$B$2:$E$405,3,FALSE)</f>
        <v>1.2</v>
      </c>
      <c r="G411">
        <f>VLOOKUP(C411,away!$B$2:$E$405,4,FALSE)</f>
        <v>1.1499999999999999</v>
      </c>
      <c r="H411">
        <f>VLOOKUP(A411,away!$A$2:$E$405,3,FALSE)</f>
        <v>1.0243902439024399</v>
      </c>
      <c r="I411">
        <f>VLOOKUP(C411,away!$B$2:$E$405,3,FALSE)</f>
        <v>0.75</v>
      </c>
      <c r="J411">
        <f>VLOOKUP(B411,home!$B$2:$E$405,4,FALSE)</f>
        <v>0.8</v>
      </c>
      <c r="K411" s="3">
        <f t="shared" si="560"/>
        <v>1.8301829268292651</v>
      </c>
      <c r="L411" s="3">
        <f t="shared" si="561"/>
        <v>0.61463414634146396</v>
      </c>
      <c r="M411" s="5">
        <f t="shared" si="562"/>
        <v>8.6742000889716828E-2</v>
      </c>
      <c r="N411" s="5">
        <f t="shared" si="563"/>
        <v>0.15875372906736862</v>
      </c>
      <c r="O411" s="5">
        <f t="shared" si="564"/>
        <v>5.3314595668801604E-2</v>
      </c>
      <c r="P411" s="5">
        <f t="shared" si="565"/>
        <v>9.7575462743846167E-2</v>
      </c>
      <c r="Q411" s="5">
        <f t="shared" si="566"/>
        <v>0.1452741822547885</v>
      </c>
      <c r="R411" s="5">
        <f t="shared" si="567"/>
        <v>1.638448549821709E-2</v>
      </c>
      <c r="S411" s="5">
        <f t="shared" si="568"/>
        <v>2.7440486823046114E-2</v>
      </c>
      <c r="T411" s="5">
        <f t="shared" si="569"/>
        <v>8.9290472995626174E-2</v>
      </c>
      <c r="U411" s="5">
        <f t="shared" si="570"/>
        <v>2.9986605623718597E-2</v>
      </c>
      <c r="V411" s="5">
        <f t="shared" si="571"/>
        <v>3.4297343747508036E-3</v>
      </c>
      <c r="W411" s="5">
        <f t="shared" si="572"/>
        <v>8.8626109357265642E-2</v>
      </c>
      <c r="X411" s="5">
        <f t="shared" si="573"/>
        <v>5.4472633068368193E-2</v>
      </c>
      <c r="Y411" s="5">
        <f t="shared" si="574"/>
        <v>1.6740370162474139E-2</v>
      </c>
      <c r="Z411" s="5">
        <f t="shared" si="575"/>
        <v>3.3568214191469201E-3</v>
      </c>
      <c r="AA411" s="5">
        <f t="shared" si="576"/>
        <v>6.1435972497374761E-3</v>
      </c>
      <c r="AB411" s="5">
        <f t="shared" si="577"/>
        <v>5.6219533978923812E-3</v>
      </c>
      <c r="AC411" s="5">
        <f t="shared" si="578"/>
        <v>2.4113024491608979E-4</v>
      </c>
      <c r="AD411" s="5">
        <f t="shared" si="579"/>
        <v>4.055049805424274E-2</v>
      </c>
      <c r="AE411" s="5">
        <f t="shared" si="580"/>
        <v>2.4923720755290677E-2</v>
      </c>
      <c r="AF411" s="5">
        <f t="shared" si="581"/>
        <v>7.6594849150405549E-3</v>
      </c>
      <c r="AG411" s="5">
        <f t="shared" si="582"/>
        <v>1.5692603240570913E-3</v>
      </c>
      <c r="AH411" s="5">
        <f t="shared" si="583"/>
        <v>5.1580426684452708E-4</v>
      </c>
      <c r="AI411" s="5">
        <f t="shared" si="584"/>
        <v>9.4401616276453969E-4</v>
      </c>
      <c r="AJ411" s="5">
        <f t="shared" si="585"/>
        <v>8.6386113187126895E-4</v>
      </c>
      <c r="AK411" s="5">
        <f t="shared" si="586"/>
        <v>5.2700796490073355E-4</v>
      </c>
      <c r="AL411" s="5">
        <f t="shared" si="587"/>
        <v>1.0849828220650916E-5</v>
      </c>
      <c r="AM411" s="5">
        <f t="shared" si="588"/>
        <v>1.4842965842659667E-2</v>
      </c>
      <c r="AN411" s="5">
        <f t="shared" si="589"/>
        <v>9.1229936398786321E-3</v>
      </c>
      <c r="AO411" s="5">
        <f t="shared" si="590"/>
        <v>2.8036517039627031E-3</v>
      </c>
      <c r="AP411" s="5">
        <f t="shared" si="591"/>
        <v>5.744066905679692E-4</v>
      </c>
      <c r="AQ411" s="5">
        <f t="shared" si="592"/>
        <v>8.8262491477517283E-5</v>
      </c>
      <c r="AR411" s="5">
        <f t="shared" si="593"/>
        <v>6.3406183046254121E-5</v>
      </c>
      <c r="AS411" s="5">
        <f t="shared" si="594"/>
        <v>1.1604491366666548E-4</v>
      </c>
      <c r="AT411" s="5">
        <f t="shared" si="595"/>
        <v>1.0619170986905366E-4</v>
      </c>
      <c r="AU411" s="5">
        <f t="shared" si="596"/>
        <v>6.4783418124382929E-5</v>
      </c>
      <c r="AV411" s="5">
        <f t="shared" si="597"/>
        <v>2.96413764482218E-5</v>
      </c>
      <c r="AW411" s="5">
        <f t="shared" si="598"/>
        <v>3.3902485994941437E-7</v>
      </c>
      <c r="AX411" s="5">
        <f t="shared" si="599"/>
        <v>4.5275571114576207E-3</v>
      </c>
      <c r="AY411" s="5">
        <f t="shared" si="600"/>
        <v>2.7827912002129787E-3</v>
      </c>
      <c r="AZ411" s="5">
        <f t="shared" si="601"/>
        <v>8.5519924689472099E-4</v>
      </c>
      <c r="BA411" s="5">
        <f t="shared" si="602"/>
        <v>1.7521155302233329E-4</v>
      </c>
      <c r="BB411" s="5">
        <f t="shared" si="603"/>
        <v>2.6922750830260986E-5</v>
      </c>
      <c r="BC411" s="5">
        <f t="shared" si="604"/>
        <v>3.3095283947442808E-6</v>
      </c>
      <c r="BD411" s="5">
        <f t="shared" si="605"/>
        <v>6.4952675315674997E-6</v>
      </c>
      <c r="BE411" s="5">
        <f t="shared" si="606"/>
        <v>1.1887527741463302E-5</v>
      </c>
      <c r="BF411" s="5">
        <f t="shared" si="607"/>
        <v>1.0878175157317698E-5</v>
      </c>
      <c r="BG411" s="5">
        <f t="shared" si="608"/>
        <v>6.636350149327036E-6</v>
      </c>
      <c r="BH411" s="5">
        <f t="shared" si="609"/>
        <v>3.0364336849397962E-6</v>
      </c>
      <c r="BI411" s="5">
        <f t="shared" si="610"/>
        <v>1.1114458177252164E-6</v>
      </c>
      <c r="BJ411" s="8">
        <f t="shared" si="611"/>
        <v>0.66366373271388157</v>
      </c>
      <c r="BK411" s="8">
        <f t="shared" si="612"/>
        <v>0.21822245610470964</v>
      </c>
      <c r="BL411" s="8">
        <f t="shared" si="613"/>
        <v>0.11472203976598516</v>
      </c>
      <c r="BM411" s="8">
        <f t="shared" si="614"/>
        <v>0.43913814170563109</v>
      </c>
      <c r="BN411" s="8">
        <f t="shared" si="615"/>
        <v>0.5580444561227389</v>
      </c>
    </row>
    <row r="412" spans="1:66" x14ac:dyDescent="0.25">
      <c r="A412" t="s">
        <v>154</v>
      </c>
      <c r="B412" t="s">
        <v>159</v>
      </c>
      <c r="C412" t="s">
        <v>166</v>
      </c>
      <c r="D412" t="s">
        <v>497</v>
      </c>
      <c r="E412">
        <f>VLOOKUP(A412,home!$A$2:$E$405,3,FALSE)</f>
        <v>1.3262195121951199</v>
      </c>
      <c r="F412">
        <f>VLOOKUP(B412,home!$B$2:$E$405,3,FALSE)</f>
        <v>0.8</v>
      </c>
      <c r="G412">
        <f>VLOOKUP(C412,away!$B$2:$E$405,4,FALSE)</f>
        <v>1.42</v>
      </c>
      <c r="H412">
        <f>VLOOKUP(A412,away!$A$2:$E$405,3,FALSE)</f>
        <v>1.0243902439024399</v>
      </c>
      <c r="I412">
        <f>VLOOKUP(C412,away!$B$2:$E$405,3,FALSE)</f>
        <v>0.71</v>
      </c>
      <c r="J412">
        <f>VLOOKUP(B412,home!$B$2:$E$405,4,FALSE)</f>
        <v>0.8</v>
      </c>
      <c r="K412" s="3">
        <f t="shared" si="560"/>
        <v>1.5065853658536563</v>
      </c>
      <c r="L412" s="3">
        <f t="shared" si="561"/>
        <v>0.58185365853658588</v>
      </c>
      <c r="M412" s="5">
        <f t="shared" si="562"/>
        <v>0.12388035918895701</v>
      </c>
      <c r="N412" s="5">
        <f t="shared" si="563"/>
        <v>0.18663633627077716</v>
      </c>
      <c r="O412" s="5">
        <f t="shared" si="564"/>
        <v>7.2080240214921015E-2</v>
      </c>
      <c r="P412" s="5">
        <f t="shared" si="565"/>
        <v>0.10859503507501621</v>
      </c>
      <c r="Q412" s="5">
        <f t="shared" si="566"/>
        <v>0.14059178648104742</v>
      </c>
      <c r="R412" s="5">
        <f t="shared" si="567"/>
        <v>2.0970075738623865E-2</v>
      </c>
      <c r="S412" s="5">
        <f t="shared" si="568"/>
        <v>2.3798933342121038E-2</v>
      </c>
      <c r="T412" s="5">
        <f t="shared" si="569"/>
        <v>8.1803845324191965E-2</v>
      </c>
      <c r="U412" s="5">
        <f t="shared" si="570"/>
        <v>3.1593209228653517E-2</v>
      </c>
      <c r="V412" s="5">
        <f t="shared" si="571"/>
        <v>2.3180483868610897E-3</v>
      </c>
      <c r="W412" s="5">
        <f t="shared" si="572"/>
        <v>7.060450935718933E-2</v>
      </c>
      <c r="X412" s="5">
        <f t="shared" si="573"/>
        <v>4.1081492078661228E-2</v>
      </c>
      <c r="Y412" s="5">
        <f t="shared" si="574"/>
        <v>1.1951708232055403E-2</v>
      </c>
      <c r="Z412" s="5">
        <f t="shared" si="575"/>
        <v>4.067171762769199E-3</v>
      </c>
      <c r="AA412" s="5">
        <f t="shared" si="576"/>
        <v>6.1275414582012949E-3</v>
      </c>
      <c r="AB412" s="5">
        <f t="shared" si="577"/>
        <v>4.6158321447938222E-3</v>
      </c>
      <c r="AC412" s="5">
        <f t="shared" si="578"/>
        <v>1.2700184452403714E-4</v>
      </c>
      <c r="AD412" s="5">
        <f t="shared" si="579"/>
        <v>2.6592930140204751E-2</v>
      </c>
      <c r="AE412" s="5">
        <f t="shared" si="580"/>
        <v>1.547319369328598E-2</v>
      </c>
      <c r="AF412" s="5">
        <f t="shared" si="581"/>
        <v>4.5015671798418365E-3</v>
      </c>
      <c r="AG412" s="5">
        <f t="shared" si="582"/>
        <v>8.7308444424639823E-4</v>
      </c>
      <c r="AH412" s="5">
        <f t="shared" si="583"/>
        <v>5.9162469251598836E-4</v>
      </c>
      <c r="AI412" s="5">
        <f t="shared" si="584"/>
        <v>8.9133310382225723E-4</v>
      </c>
      <c r="AJ412" s="5">
        <f t="shared" si="585"/>
        <v>6.7143470515976526E-4</v>
      </c>
      <c r="AK412" s="5">
        <f t="shared" si="586"/>
        <v>3.3719123363998895E-4</v>
      </c>
      <c r="AL412" s="5">
        <f t="shared" si="587"/>
        <v>4.4532546889512097E-6</v>
      </c>
      <c r="AM412" s="5">
        <f t="shared" si="588"/>
        <v>8.0129038768802213E-3</v>
      </c>
      <c r="AN412" s="5">
        <f t="shared" si="589"/>
        <v>4.6623374362647499E-3</v>
      </c>
      <c r="AO412" s="5">
        <f t="shared" si="590"/>
        <v>1.3563990473113654E-3</v>
      </c>
      <c r="AP412" s="5">
        <f t="shared" si="591"/>
        <v>2.6307524937121924E-4</v>
      </c>
      <c r="AQ412" s="5">
        <f t="shared" si="592"/>
        <v>3.8267824079267138E-5</v>
      </c>
      <c r="AR412" s="5">
        <f t="shared" si="593"/>
        <v>6.8847798364202127E-5</v>
      </c>
      <c r="AS412" s="5">
        <f t="shared" si="594"/>
        <v>1.0372508548675022E-4</v>
      </c>
      <c r="AT412" s="5">
        <f t="shared" si="595"/>
        <v>7.8135347933128675E-5</v>
      </c>
      <c r="AU412" s="5">
        <f t="shared" si="596"/>
        <v>3.9239190583978471E-5</v>
      </c>
      <c r="AV412" s="5">
        <f t="shared" si="597"/>
        <v>1.4779297575441139E-5</v>
      </c>
      <c r="AW412" s="5">
        <f t="shared" si="598"/>
        <v>1.0843826170283448E-7</v>
      </c>
      <c r="AX412" s="5">
        <f t="shared" si="599"/>
        <v>2.0120206198166301E-3</v>
      </c>
      <c r="AY412" s="5">
        <f t="shared" si="600"/>
        <v>1.1707015586913557E-3</v>
      </c>
      <c r="AZ412" s="5">
        <f t="shared" si="601"/>
        <v>3.4058849248952438E-4</v>
      </c>
      <c r="BA412" s="5">
        <f t="shared" si="602"/>
        <v>6.6057553470163439E-5</v>
      </c>
      <c r="BB412" s="5">
        <f t="shared" si="603"/>
        <v>9.6089572901476833E-6</v>
      </c>
      <c r="BC412" s="5">
        <f t="shared" si="604"/>
        <v>1.118201390798846E-6</v>
      </c>
      <c r="BD412" s="5">
        <f t="shared" si="605"/>
        <v>6.6765572267333605E-6</v>
      </c>
      <c r="BE412" s="5">
        <f t="shared" si="606"/>
        <v>1.0058803412080954E-5</v>
      </c>
      <c r="BF412" s="5">
        <f t="shared" si="607"/>
        <v>7.5772230093199946E-6</v>
      </c>
      <c r="BG412" s="5">
        <f t="shared" si="608"/>
        <v>3.8052444332170362E-6</v>
      </c>
      <c r="BH412" s="5">
        <f t="shared" si="609"/>
        <v>1.4332313941452196E-6</v>
      </c>
      <c r="BI412" s="5">
        <f t="shared" si="610"/>
        <v>4.3185708886024441E-7</v>
      </c>
      <c r="BJ412" s="8">
        <f t="shared" si="611"/>
        <v>0.59804353201855676</v>
      </c>
      <c r="BK412" s="8">
        <f t="shared" si="612"/>
        <v>0.25989453265085971</v>
      </c>
      <c r="BL412" s="8">
        <f t="shared" si="613"/>
        <v>0.13821319215683939</v>
      </c>
      <c r="BM412" s="8">
        <f t="shared" si="614"/>
        <v>0.34629400249925285</v>
      </c>
      <c r="BN412" s="8">
        <f t="shared" si="615"/>
        <v>0.65275383296934264</v>
      </c>
    </row>
    <row r="413" spans="1:66" x14ac:dyDescent="0.25">
      <c r="A413" t="s">
        <v>154</v>
      </c>
      <c r="B413" t="s">
        <v>163</v>
      </c>
      <c r="C413" t="s">
        <v>170</v>
      </c>
      <c r="D413" t="s">
        <v>497</v>
      </c>
      <c r="E413">
        <f>VLOOKUP(A413,home!$A$2:$E$405,3,FALSE)</f>
        <v>1.3262195121951199</v>
      </c>
      <c r="F413">
        <f>VLOOKUP(B413,home!$B$2:$E$405,3,FALSE)</f>
        <v>1.55</v>
      </c>
      <c r="G413">
        <f>VLOOKUP(C413,away!$B$2:$E$405,4,FALSE)</f>
        <v>1.02</v>
      </c>
      <c r="H413">
        <f>VLOOKUP(A413,away!$A$2:$E$405,3,FALSE)</f>
        <v>1.0243902439024399</v>
      </c>
      <c r="I413">
        <f>VLOOKUP(C413,away!$B$2:$E$405,3,FALSE)</f>
        <v>1.02</v>
      </c>
      <c r="J413">
        <f>VLOOKUP(B413,home!$B$2:$E$405,4,FALSE)</f>
        <v>0.92</v>
      </c>
      <c r="K413" s="3">
        <f t="shared" si="560"/>
        <v>2.0967530487804846</v>
      </c>
      <c r="L413" s="3">
        <f t="shared" si="561"/>
        <v>0.96128780487804966</v>
      </c>
      <c r="M413" s="5">
        <f t="shared" si="562"/>
        <v>4.6979645118781811E-2</v>
      </c>
      <c r="N413" s="5">
        <f t="shared" si="563"/>
        <v>9.8504714133430968E-2</v>
      </c>
      <c r="O413" s="5">
        <f t="shared" si="564"/>
        <v>4.5160959930183549E-2</v>
      </c>
      <c r="P413" s="5">
        <f t="shared" si="565"/>
        <v>9.4691380419465648E-2</v>
      </c>
      <c r="Q413" s="5">
        <f t="shared" si="566"/>
        <v>0.10327002983926074</v>
      </c>
      <c r="R413" s="5">
        <f t="shared" si="567"/>
        <v>2.1706340018735847E-2</v>
      </c>
      <c r="S413" s="5">
        <f t="shared" si="568"/>
        <v>4.7714587365833984E-2</v>
      </c>
      <c r="T413" s="5">
        <f t="shared" si="569"/>
        <v>9.9272220293873656E-2</v>
      </c>
      <c r="U413" s="5">
        <f t="shared" si="570"/>
        <v>4.5512834612150228E-2</v>
      </c>
      <c r="V413" s="5">
        <f t="shared" si="571"/>
        <v>1.0685857513143184E-2</v>
      </c>
      <c r="W413" s="5">
        <f t="shared" si="572"/>
        <v>7.2177249971040539E-2</v>
      </c>
      <c r="X413" s="5">
        <f t="shared" si="573"/>
        <v>6.9383110186795841E-2</v>
      </c>
      <c r="Y413" s="5">
        <f t="shared" si="574"/>
        <v>3.3348568843538401E-2</v>
      </c>
      <c r="Z413" s="5">
        <f t="shared" si="575"/>
        <v>6.9553466495157158E-3</v>
      </c>
      <c r="AA413" s="5">
        <f t="shared" si="576"/>
        <v>1.4583644292697205E-2</v>
      </c>
      <c r="AB413" s="5">
        <f t="shared" si="577"/>
        <v>1.5289150316521491E-2</v>
      </c>
      <c r="AC413" s="5">
        <f t="shared" si="578"/>
        <v>1.3461396370796545E-3</v>
      </c>
      <c r="AD413" s="5">
        <f t="shared" si="579"/>
        <v>3.7834467232342607E-2</v>
      </c>
      <c r="AE413" s="5">
        <f t="shared" si="580"/>
        <v>3.6369811954509126E-2</v>
      </c>
      <c r="AF413" s="5">
        <f t="shared" si="581"/>
        <v>1.7480928348788762E-2</v>
      </c>
      <c r="AG413" s="5">
        <f t="shared" si="582"/>
        <v>5.6014010798792055E-3</v>
      </c>
      <c r="AH413" s="5">
        <f t="shared" si="583"/>
        <v>1.6715224782197149E-3</v>
      </c>
      <c r="AI413" s="5">
        <f t="shared" si="584"/>
        <v>3.504769852312298E-3</v>
      </c>
      <c r="AJ413" s="5">
        <f t="shared" si="585"/>
        <v>3.6743184365548701E-3</v>
      </c>
      <c r="AK413" s="5">
        <f t="shared" si="586"/>
        <v>2.5680461280122562E-3</v>
      </c>
      <c r="AL413" s="5">
        <f t="shared" si="587"/>
        <v>1.0853025402822477E-4</v>
      </c>
      <c r="AM413" s="5">
        <f t="shared" si="588"/>
        <v>1.5865906903679936E-2</v>
      </c>
      <c r="AN413" s="5">
        <f t="shared" si="589"/>
        <v>1.5251702819837979E-2</v>
      </c>
      <c r="AO413" s="5">
        <f t="shared" si="590"/>
        <v>7.3306379621672045E-3</v>
      </c>
      <c r="AP413" s="5">
        <f t="shared" si="591"/>
        <v>2.3489509583358038E-3</v>
      </c>
      <c r="AQ413" s="5">
        <f t="shared" si="592"/>
        <v>5.6450447762620396E-4</v>
      </c>
      <c r="AR413" s="5">
        <f t="shared" si="593"/>
        <v>3.2136283477842955E-4</v>
      </c>
      <c r="AS413" s="5">
        <f t="shared" si="594"/>
        <v>6.7381850358641125E-4</v>
      </c>
      <c r="AT413" s="5">
        <f t="shared" si="595"/>
        <v>7.0641550085975596E-4</v>
      </c>
      <c r="AU413" s="5">
        <f t="shared" si="596"/>
        <v>4.9372628504449549E-4</v>
      </c>
      <c r="AV413" s="5">
        <f t="shared" si="597"/>
        <v>2.5880552335752721E-4</v>
      </c>
      <c r="AW413" s="5">
        <f t="shared" si="598"/>
        <v>6.0764374923698595E-6</v>
      </c>
      <c r="AX413" s="5">
        <f t="shared" si="599"/>
        <v>5.5444814453263743E-3</v>
      </c>
      <c r="AY413" s="5">
        <f t="shared" si="600"/>
        <v>5.3298423977648675E-3</v>
      </c>
      <c r="AZ413" s="5">
        <f t="shared" si="601"/>
        <v>2.5617562494466744E-3</v>
      </c>
      <c r="BA413" s="5">
        <f t="shared" si="602"/>
        <v>8.2086168055440644E-4</v>
      </c>
      <c r="BB413" s="5">
        <f t="shared" si="603"/>
        <v>1.9727108075216302E-4</v>
      </c>
      <c r="BC413" s="5">
        <f t="shared" si="604"/>
        <v>3.7926856836433466E-5</v>
      </c>
      <c r="BD413" s="5">
        <f t="shared" si="605"/>
        <v>5.1487029002257291E-5</v>
      </c>
      <c r="BE413" s="5">
        <f t="shared" si="606"/>
        <v>1.079555850331322E-4</v>
      </c>
      <c r="BF413" s="5">
        <f t="shared" si="607"/>
        <v>1.1317810102555041E-4</v>
      </c>
      <c r="BG413" s="5">
        <f t="shared" si="608"/>
        <v>7.9102176126836181E-5</v>
      </c>
      <c r="BH413" s="5">
        <f t="shared" si="609"/>
        <v>4.1464432239778666E-5</v>
      </c>
      <c r="BI413" s="5">
        <f t="shared" si="610"/>
        <v>1.7388134942941539E-5</v>
      </c>
      <c r="BJ413" s="8">
        <f t="shared" si="611"/>
        <v>0.6290963447157879</v>
      </c>
      <c r="BK413" s="8">
        <f t="shared" si="612"/>
        <v>0.2068559827060974</v>
      </c>
      <c r="BL413" s="8">
        <f t="shared" si="613"/>
        <v>0.15653629017138457</v>
      </c>
      <c r="BM413" s="8">
        <f t="shared" si="614"/>
        <v>0.58380712882265429</v>
      </c>
      <c r="BN413" s="8">
        <f t="shared" si="615"/>
        <v>0.41031306945985857</v>
      </c>
    </row>
    <row r="414" spans="1:66" x14ac:dyDescent="0.25">
      <c r="A414" t="s">
        <v>154</v>
      </c>
      <c r="B414" t="s">
        <v>165</v>
      </c>
      <c r="C414" t="s">
        <v>161</v>
      </c>
      <c r="D414" t="s">
        <v>497</v>
      </c>
      <c r="E414">
        <f>VLOOKUP(A414,home!$A$2:$E$405,3,FALSE)</f>
        <v>1.3262195121951199</v>
      </c>
      <c r="F414">
        <f>VLOOKUP(B414,home!$B$2:$E$405,3,FALSE)</f>
        <v>0.84</v>
      </c>
      <c r="G414">
        <f>VLOOKUP(C414,away!$B$2:$E$405,4,FALSE)</f>
        <v>1.08</v>
      </c>
      <c r="H414">
        <f>VLOOKUP(A414,away!$A$2:$E$405,3,FALSE)</f>
        <v>1.0243902439024399</v>
      </c>
      <c r="I414">
        <f>VLOOKUP(C414,away!$B$2:$E$405,3,FALSE)</f>
        <v>0.66</v>
      </c>
      <c r="J414">
        <f>VLOOKUP(B414,home!$B$2:$E$405,4,FALSE)</f>
        <v>1.49</v>
      </c>
      <c r="K414" s="3">
        <f t="shared" si="560"/>
        <v>1.2031463414634127</v>
      </c>
      <c r="L414" s="3">
        <f t="shared" si="561"/>
        <v>1.0073853658536593</v>
      </c>
      <c r="M414" s="5">
        <f t="shared" si="562"/>
        <v>0.10964233538214183</v>
      </c>
      <c r="N414" s="5">
        <f t="shared" si="563"/>
        <v>0.13191577468452842</v>
      </c>
      <c r="O414" s="5">
        <f t="shared" si="564"/>
        <v>0.11045208414198855</v>
      </c>
      <c r="P414" s="5">
        <f t="shared" si="565"/>
        <v>0.13289002094244254</v>
      </c>
      <c r="Q414" s="5">
        <f t="shared" si="566"/>
        <v>7.9356990846501149E-2</v>
      </c>
      <c r="R414" s="5">
        <f t="shared" si="567"/>
        <v>5.5633906596338142E-2</v>
      </c>
      <c r="S414" s="5">
        <f t="shared" si="568"/>
        <v>4.0266740042822873E-2</v>
      </c>
      <c r="T414" s="5">
        <f t="shared" si="569"/>
        <v>7.9943071256948037E-2</v>
      </c>
      <c r="U414" s="5">
        <f t="shared" si="570"/>
        <v>6.693573118270145E-2</v>
      </c>
      <c r="V414" s="5">
        <f t="shared" si="571"/>
        <v>5.4227309074489586E-3</v>
      </c>
      <c r="W414" s="5">
        <f t="shared" si="572"/>
        <v>3.1826024402171138E-2</v>
      </c>
      <c r="X414" s="5">
        <f t="shared" si="573"/>
        <v>3.2061071236048656E-2</v>
      </c>
      <c r="Y414" s="5">
        <f t="shared" si="574"/>
        <v>1.6148926988393555E-2</v>
      </c>
      <c r="Z414" s="5">
        <f t="shared" si="575"/>
        <v>1.868159445014014E-2</v>
      </c>
      <c r="AA414" s="5">
        <f t="shared" si="576"/>
        <v>2.2476692015389304E-2</v>
      </c>
      <c r="AB414" s="5">
        <f t="shared" si="577"/>
        <v>1.3521374883257775E-2</v>
      </c>
      <c r="AC414" s="5">
        <f t="shared" si="578"/>
        <v>4.1078271758833299E-4</v>
      </c>
      <c r="AD414" s="5">
        <f t="shared" si="579"/>
        <v>9.5728412056993745E-3</v>
      </c>
      <c r="AE414" s="5">
        <f t="shared" si="580"/>
        <v>9.6435401402624483E-3</v>
      </c>
      <c r="AF414" s="5">
        <f t="shared" si="581"/>
        <v>4.8573806061613673E-3</v>
      </c>
      <c r="AG414" s="5">
        <f t="shared" si="582"/>
        <v>1.6310847130094465E-3</v>
      </c>
      <c r="AH414" s="5">
        <f t="shared" si="583"/>
        <v>4.7048912149710289E-3</v>
      </c>
      <c r="AI414" s="5">
        <f t="shared" si="584"/>
        <v>5.6606726522757441E-3</v>
      </c>
      <c r="AJ414" s="5">
        <f t="shared" si="585"/>
        <v>3.4053087959037779E-3</v>
      </c>
      <c r="AK414" s="5">
        <f t="shared" si="586"/>
        <v>1.3656949397816036E-3</v>
      </c>
      <c r="AL414" s="5">
        <f t="shared" si="587"/>
        <v>1.9915272235982789E-5</v>
      </c>
      <c r="AM414" s="5">
        <f t="shared" si="588"/>
        <v>2.3035057748094817E-3</v>
      </c>
      <c r="AN414" s="5">
        <f t="shared" si="589"/>
        <v>2.3205180077024668E-3</v>
      </c>
      <c r="AO414" s="5">
        <f t="shared" si="590"/>
        <v>1.168827941079677E-3</v>
      </c>
      <c r="AP414" s="5">
        <f t="shared" si="591"/>
        <v>3.9248672101484331E-4</v>
      </c>
      <c r="AQ414" s="5">
        <f t="shared" si="592"/>
        <v>9.8846344760560251E-5</v>
      </c>
      <c r="AR414" s="5">
        <f t="shared" si="593"/>
        <v>9.4792771157905164E-4</v>
      </c>
      <c r="AS414" s="5">
        <f t="shared" si="594"/>
        <v>1.140495758158121E-3</v>
      </c>
      <c r="AT414" s="5">
        <f t="shared" si="595"/>
        <v>6.8609164944124243E-4</v>
      </c>
      <c r="AU414" s="5">
        <f t="shared" si="596"/>
        <v>2.7515621931127648E-4</v>
      </c>
      <c r="AV414" s="5">
        <f t="shared" si="597"/>
        <v>8.2763299648816672E-5</v>
      </c>
      <c r="AW414" s="5">
        <f t="shared" si="598"/>
        <v>6.704985440184202E-7</v>
      </c>
      <c r="AX414" s="5">
        <f t="shared" si="599"/>
        <v>4.619090909169783E-4</v>
      </c>
      <c r="AY414" s="5">
        <f t="shared" si="600"/>
        <v>4.6532045854453136E-4</v>
      </c>
      <c r="AZ414" s="5">
        <f t="shared" si="601"/>
        <v>2.3437851018503759E-4</v>
      </c>
      <c r="BA414" s="5">
        <f t="shared" si="602"/>
        <v>7.8703160410329912E-5</v>
      </c>
      <c r="BB414" s="5">
        <f t="shared" si="603"/>
        <v>1.982110301094986E-5</v>
      </c>
      <c r="BC414" s="5">
        <f t="shared" si="604"/>
        <v>3.9934978216617593E-6</v>
      </c>
      <c r="BD414" s="5">
        <f t="shared" si="605"/>
        <v>1.5915475075531412E-4</v>
      </c>
      <c r="BE414" s="5">
        <f t="shared" si="606"/>
        <v>1.9148645609777748E-4</v>
      </c>
      <c r="BF414" s="5">
        <f t="shared" si="607"/>
        <v>1.1519311454691772E-4</v>
      </c>
      <c r="BG414" s="5">
        <f t="shared" si="608"/>
        <v>4.619805810963331E-5</v>
      </c>
      <c r="BH414" s="5">
        <f t="shared" si="609"/>
        <v>1.3895756149329864E-5</v>
      </c>
      <c r="BI414" s="5">
        <f t="shared" si="610"/>
        <v>3.3437256345867896E-6</v>
      </c>
      <c r="BJ414" s="8">
        <f t="shared" si="611"/>
        <v>0.40450501668998012</v>
      </c>
      <c r="BK414" s="8">
        <f t="shared" si="612"/>
        <v>0.28911784572322502</v>
      </c>
      <c r="BL414" s="8">
        <f t="shared" si="613"/>
        <v>0.28781806292203954</v>
      </c>
      <c r="BM414" s="8">
        <f t="shared" si="614"/>
        <v>0.3797667572314436</v>
      </c>
      <c r="BN414" s="8">
        <f t="shared" si="615"/>
        <v>0.6198911125939407</v>
      </c>
    </row>
    <row r="415" spans="1:66" x14ac:dyDescent="0.25">
      <c r="A415" t="s">
        <v>154</v>
      </c>
      <c r="B415" t="s">
        <v>168</v>
      </c>
      <c r="C415" t="s">
        <v>156</v>
      </c>
      <c r="D415" t="s">
        <v>497</v>
      </c>
      <c r="E415">
        <f>VLOOKUP(A415,home!$A$2:$E$405,3,FALSE)</f>
        <v>1.3262195121951199</v>
      </c>
      <c r="F415">
        <f>VLOOKUP(B415,home!$B$2:$E$405,3,FALSE)</f>
        <v>0.8</v>
      </c>
      <c r="G415">
        <f>VLOOKUP(C415,away!$B$2:$E$405,4,FALSE)</f>
        <v>0.75</v>
      </c>
      <c r="H415">
        <f>VLOOKUP(A415,away!$A$2:$E$405,3,FALSE)</f>
        <v>1.0243902439024399</v>
      </c>
      <c r="I415">
        <f>VLOOKUP(C415,away!$B$2:$E$405,3,FALSE)</f>
        <v>0.62</v>
      </c>
      <c r="J415">
        <f>VLOOKUP(B415,home!$B$2:$E$405,4,FALSE)</f>
        <v>0.85</v>
      </c>
      <c r="K415" s="3">
        <f t="shared" si="560"/>
        <v>0.79573170731707199</v>
      </c>
      <c r="L415" s="3">
        <f t="shared" si="561"/>
        <v>0.53985365853658585</v>
      </c>
      <c r="M415" s="5">
        <f t="shared" si="562"/>
        <v>0.26300417672320303</v>
      </c>
      <c r="N415" s="5">
        <f t="shared" si="563"/>
        <v>0.20928076257547526</v>
      </c>
      <c r="O415" s="5">
        <f t="shared" si="564"/>
        <v>0.14198376701442392</v>
      </c>
      <c r="P415" s="5">
        <f t="shared" si="565"/>
        <v>0.11298098533769692</v>
      </c>
      <c r="Q415" s="5">
        <f t="shared" si="566"/>
        <v>8.3265669256400859E-2</v>
      </c>
      <c r="R415" s="5">
        <f t="shared" si="567"/>
        <v>3.8325228037771483E-2</v>
      </c>
      <c r="S415" s="5">
        <f t="shared" si="568"/>
        <v>1.2133555450443484E-2</v>
      </c>
      <c r="T415" s="5">
        <f t="shared" si="569"/>
        <v>4.4951276178565328E-2</v>
      </c>
      <c r="U415" s="5">
        <f t="shared" si="570"/>
        <v>3.0496599139812019E-2</v>
      </c>
      <c r="V415" s="5">
        <f t="shared" si="571"/>
        <v>5.7914629490358137E-4</v>
      </c>
      <c r="W415" s="5">
        <f t="shared" si="572"/>
        <v>2.2085711052764828E-2</v>
      </c>
      <c r="X415" s="5">
        <f t="shared" si="573"/>
        <v>1.1923051913217003E-2</v>
      </c>
      <c r="Y415" s="5">
        <f t="shared" si="574"/>
        <v>3.2183515981359188E-3</v>
      </c>
      <c r="Z415" s="5">
        <f t="shared" si="575"/>
        <v>6.8966715234799591E-3</v>
      </c>
      <c r="AA415" s="5">
        <f t="shared" si="576"/>
        <v>5.4879002061837398E-3</v>
      </c>
      <c r="AB415" s="5">
        <f t="shared" si="577"/>
        <v>2.1834481003261495E-3</v>
      </c>
      <c r="AC415" s="5">
        <f t="shared" si="578"/>
        <v>1.5549306067139718E-5</v>
      </c>
      <c r="AD415" s="5">
        <f t="shared" si="579"/>
        <v>4.3935751408320208E-3</v>
      </c>
      <c r="AE415" s="5">
        <f t="shared" si="580"/>
        <v>2.3718876138335617E-3</v>
      </c>
      <c r="AF415" s="5">
        <f t="shared" si="581"/>
        <v>6.4023610298283046E-4</v>
      </c>
      <c r="AG415" s="5">
        <f t="shared" si="582"/>
        <v>1.1521126750749582E-4</v>
      </c>
      <c r="AH415" s="5">
        <f t="shared" si="583"/>
        <v>9.3079833841893582E-4</v>
      </c>
      <c r="AI415" s="5">
        <f t="shared" si="584"/>
        <v>7.4066575099799355E-4</v>
      </c>
      <c r="AJ415" s="5">
        <f t="shared" si="585"/>
        <v>2.946856112964574E-4</v>
      </c>
      <c r="AK415" s="5">
        <f t="shared" si="586"/>
        <v>7.8163561532901683E-5</v>
      </c>
      <c r="AL415" s="5">
        <f t="shared" si="587"/>
        <v>2.6718601090990008E-7</v>
      </c>
      <c r="AM415" s="5">
        <f t="shared" si="588"/>
        <v>6.9922140960802207E-4</v>
      </c>
      <c r="AN415" s="5">
        <f t="shared" si="589"/>
        <v>3.7747723610399934E-4</v>
      </c>
      <c r="AO415" s="5">
        <f t="shared" si="590"/>
        <v>1.0189123346251132E-4</v>
      </c>
      <c r="AP415" s="5">
        <f t="shared" si="591"/>
        <v>1.8335451719180717E-5</v>
      </c>
      <c r="AQ415" s="5">
        <f t="shared" si="592"/>
        <v>2.4746151728801595E-6</v>
      </c>
      <c r="AR415" s="5">
        <f t="shared" si="593"/>
        <v>1.0049897767104757E-4</v>
      </c>
      <c r="AS415" s="5">
        <f t="shared" si="594"/>
        <v>7.9970223085802972E-5</v>
      </c>
      <c r="AT415" s="5">
        <f t="shared" si="595"/>
        <v>3.1817421075296562E-5</v>
      </c>
      <c r="AU415" s="5">
        <f t="shared" si="596"/>
        <v>8.4393769315573065E-6</v>
      </c>
      <c r="AV415" s="5">
        <f t="shared" si="597"/>
        <v>1.678869953610102E-6</v>
      </c>
      <c r="AW415" s="5">
        <f t="shared" si="598"/>
        <v>3.1882614477787015E-9</v>
      </c>
      <c r="AX415" s="5">
        <f t="shared" si="599"/>
        <v>9.2732107676673478E-5</v>
      </c>
      <c r="AY415" s="5">
        <f t="shared" si="600"/>
        <v>5.0061767593060796E-5</v>
      </c>
      <c r="AZ415" s="5">
        <f t="shared" si="601"/>
        <v>1.3513014193961079E-5</v>
      </c>
      <c r="BA415" s="5">
        <f t="shared" si="602"/>
        <v>2.4316833834889014E-6</v>
      </c>
      <c r="BB415" s="5">
        <f t="shared" si="603"/>
        <v>3.2818829274477662E-7</v>
      </c>
      <c r="BC415" s="5">
        <f t="shared" si="604"/>
        <v>3.5434730105428754E-8</v>
      </c>
      <c r="BD415" s="5">
        <f t="shared" si="605"/>
        <v>9.0424567958169441E-6</v>
      </c>
      <c r="BE415" s="5">
        <f t="shared" si="606"/>
        <v>7.1953695844762777E-6</v>
      </c>
      <c r="BF415" s="5">
        <f t="shared" si="607"/>
        <v>2.8627918621163199E-6</v>
      </c>
      <c r="BG415" s="5">
        <f t="shared" si="608"/>
        <v>7.5933808537841288E-7</v>
      </c>
      <c r="BH415" s="5">
        <f t="shared" si="609"/>
        <v>1.5105734777726026E-7</v>
      </c>
      <c r="BI415" s="5">
        <f t="shared" si="610"/>
        <v>2.4040224249917611E-8</v>
      </c>
      <c r="BJ415" s="8">
        <f t="shared" si="611"/>
        <v>0.38360423484165168</v>
      </c>
      <c r="BK415" s="8">
        <f t="shared" si="612"/>
        <v>0.38876374206591807</v>
      </c>
      <c r="BL415" s="8">
        <f t="shared" si="613"/>
        <v>0.22076369568338072</v>
      </c>
      <c r="BM415" s="8">
        <f t="shared" si="614"/>
        <v>0.15113769659012749</v>
      </c>
      <c r="BN415" s="8">
        <f t="shared" si="615"/>
        <v>0.84884058894497161</v>
      </c>
    </row>
    <row r="416" spans="1:66" x14ac:dyDescent="0.25">
      <c r="A416" t="s">
        <v>154</v>
      </c>
      <c r="B416" t="s">
        <v>171</v>
      </c>
      <c r="C416" t="s">
        <v>174</v>
      </c>
      <c r="D416" t="s">
        <v>497</v>
      </c>
      <c r="E416">
        <f>VLOOKUP(A416,home!$A$2:$E$405,3,FALSE)</f>
        <v>1.3262195121951199</v>
      </c>
      <c r="F416">
        <f>VLOOKUP(B416,home!$B$2:$E$405,3,FALSE)</f>
        <v>0.93</v>
      </c>
      <c r="G416">
        <f>VLOOKUP(C416,away!$B$2:$E$405,4,FALSE)</f>
        <v>0.8</v>
      </c>
      <c r="H416">
        <f>VLOOKUP(A416,away!$A$2:$E$405,3,FALSE)</f>
        <v>1.0243902439024399</v>
      </c>
      <c r="I416">
        <f>VLOOKUP(C416,away!$B$2:$E$405,3,FALSE)</f>
        <v>0.93</v>
      </c>
      <c r="J416">
        <f>VLOOKUP(B416,home!$B$2:$E$405,4,FALSE)</f>
        <v>1.03</v>
      </c>
      <c r="K416" s="3">
        <f t="shared" si="560"/>
        <v>0.98670731707316939</v>
      </c>
      <c r="L416" s="3">
        <f t="shared" si="561"/>
        <v>0.98126341463414724</v>
      </c>
      <c r="M416" s="5">
        <f t="shared" si="562"/>
        <v>0.13974013892266213</v>
      </c>
      <c r="N416" s="5">
        <f t="shared" si="563"/>
        <v>0.13788261756381193</v>
      </c>
      <c r="O416" s="5">
        <f t="shared" si="564"/>
        <v>0.13712188588070157</v>
      </c>
      <c r="P416" s="5">
        <f t="shared" si="565"/>
        <v>0.13529916812936033</v>
      </c>
      <c r="Q416" s="5">
        <f t="shared" si="566"/>
        <v>6.8024893823707341E-2</v>
      </c>
      <c r="R416" s="5">
        <f t="shared" si="567"/>
        <v>6.7276344980185532E-2</v>
      </c>
      <c r="S416" s="5">
        <f t="shared" si="568"/>
        <v>3.2749833078790834E-2</v>
      </c>
      <c r="T416" s="5">
        <f t="shared" si="569"/>
        <v>6.6750339593576388E-2</v>
      </c>
      <c r="U416" s="5">
        <f t="shared" si="570"/>
        <v>6.638206185788785E-2</v>
      </c>
      <c r="V416" s="5">
        <f t="shared" si="571"/>
        <v>3.5232262828046052E-3</v>
      </c>
      <c r="W416" s="5">
        <f t="shared" si="572"/>
        <v>2.2373553492992502E-2</v>
      </c>
      <c r="X416" s="5">
        <f t="shared" si="573"/>
        <v>2.1954349498033578E-2</v>
      </c>
      <c r="Y416" s="5">
        <f t="shared" si="574"/>
        <v>1.077149997725595E-2</v>
      </c>
      <c r="Z416" s="5">
        <f t="shared" si="575"/>
        <v>2.2005271999787242E-2</v>
      </c>
      <c r="AA416" s="5">
        <f t="shared" si="576"/>
        <v>2.1712762896375408E-2</v>
      </c>
      <c r="AB416" s="5">
        <f t="shared" si="577"/>
        <v>1.0712071011864216E-2</v>
      </c>
      <c r="AC416" s="5">
        <f t="shared" si="578"/>
        <v>2.1320358849202085E-4</v>
      </c>
      <c r="AD416" s="5">
        <f t="shared" si="579"/>
        <v>5.5190372351159155E-3</v>
      </c>
      <c r="AE416" s="5">
        <f t="shared" si="580"/>
        <v>5.4156293228228465E-3</v>
      </c>
      <c r="AF416" s="5">
        <f t="shared" si="581"/>
        <v>2.6570794608529805E-3</v>
      </c>
      <c r="AG416" s="5">
        <f t="shared" si="582"/>
        <v>8.6909828823695167E-4</v>
      </c>
      <c r="AH416" s="5">
        <f t="shared" si="583"/>
        <v>5.3982420856161046E-3</v>
      </c>
      <c r="AI416" s="5">
        <f t="shared" si="584"/>
        <v>5.326484965209737E-3</v>
      </c>
      <c r="AJ416" s="5">
        <f t="shared" si="585"/>
        <v>2.627840844726336E-3</v>
      </c>
      <c r="AK416" s="5">
        <f t="shared" si="586"/>
        <v>8.6430326319840499E-4</v>
      </c>
      <c r="AL416" s="5">
        <f t="shared" si="587"/>
        <v>8.2571173572768801E-6</v>
      </c>
      <c r="AM416" s="5">
        <f t="shared" si="588"/>
        <v>1.0891348846176299E-3</v>
      </c>
      <c r="AN416" s="5">
        <f t="shared" si="589"/>
        <v>1.0687282158770635E-3</v>
      </c>
      <c r="AO416" s="5">
        <f t="shared" si="590"/>
        <v>5.243519492136937E-4</v>
      </c>
      <c r="AP416" s="5">
        <f t="shared" si="591"/>
        <v>1.7150912805183338E-4</v>
      </c>
      <c r="AQ416" s="5">
        <f t="shared" si="592"/>
        <v>4.2073908158266797E-5</v>
      </c>
      <c r="AR416" s="5">
        <f t="shared" si="593"/>
        <v>1.0594194923906842E-3</v>
      </c>
      <c r="AS416" s="5">
        <f t="shared" si="594"/>
        <v>1.045336964991831E-3</v>
      </c>
      <c r="AT416" s="5">
        <f t="shared" si="595"/>
        <v>5.1572081608224941E-4</v>
      </c>
      <c r="AU416" s="5">
        <f t="shared" si="596"/>
        <v>1.6962183426510064E-4</v>
      </c>
      <c r="AV416" s="5">
        <f t="shared" si="597"/>
        <v>4.1841776251186798E-5</v>
      </c>
      <c r="AW416" s="5">
        <f t="shared" si="598"/>
        <v>2.2207512343169829E-7</v>
      </c>
      <c r="AX416" s="5">
        <f t="shared" si="599"/>
        <v>1.7910955998864285E-4</v>
      </c>
      <c r="AY416" s="5">
        <f t="shared" si="600"/>
        <v>1.7575365842807534E-4</v>
      </c>
      <c r="AZ416" s="5">
        <f t="shared" si="601"/>
        <v>8.6230317501788376E-5</v>
      </c>
      <c r="BA416" s="5">
        <f t="shared" si="602"/>
        <v>2.8204885265597183E-5</v>
      </c>
      <c r="BB416" s="5">
        <f t="shared" si="603"/>
        <v>6.9191055062710588E-6</v>
      </c>
      <c r="BC416" s="5">
        <f t="shared" si="604"/>
        <v>1.3578930190594943E-6</v>
      </c>
      <c r="BD416" s="5">
        <f t="shared" si="605"/>
        <v>1.7326159810554287E-4</v>
      </c>
      <c r="BE416" s="5">
        <f t="shared" si="606"/>
        <v>1.7095848661852992E-4</v>
      </c>
      <c r="BF416" s="5">
        <f t="shared" si="607"/>
        <v>8.4342994831129476E-5</v>
      </c>
      <c r="BG416" s="5">
        <f t="shared" si="608"/>
        <v>2.7740616714579997E-5</v>
      </c>
      <c r="BH416" s="5">
        <f t="shared" si="609"/>
        <v>6.8429673730995845E-6</v>
      </c>
      <c r="BI416" s="5">
        <f t="shared" si="610"/>
        <v>1.3504011955060654E-6</v>
      </c>
      <c r="BJ416" s="8">
        <f t="shared" si="611"/>
        <v>0.34559147176203442</v>
      </c>
      <c r="BK416" s="8">
        <f t="shared" si="612"/>
        <v>0.31170958077789529</v>
      </c>
      <c r="BL416" s="8">
        <f t="shared" si="613"/>
        <v>0.32071843573458458</v>
      </c>
      <c r="BM416" s="8">
        <f t="shared" si="614"/>
        <v>0.31450417939056802</v>
      </c>
      <c r="BN416" s="8">
        <f t="shared" si="615"/>
        <v>0.68534504930042883</v>
      </c>
    </row>
    <row r="417" spans="1:66" x14ac:dyDescent="0.25">
      <c r="A417" t="s">
        <v>154</v>
      </c>
      <c r="B417" t="s">
        <v>158</v>
      </c>
      <c r="C417" t="s">
        <v>172</v>
      </c>
      <c r="D417" t="s">
        <v>497</v>
      </c>
      <c r="E417">
        <f>VLOOKUP(A417,home!$A$2:$E$405,3,FALSE)</f>
        <v>1.3262195121951199</v>
      </c>
      <c r="F417">
        <f>VLOOKUP(B417,home!$B$2:$E$405,3,FALSE)</f>
        <v>0.93</v>
      </c>
      <c r="G417">
        <f>VLOOKUP(C417,away!$B$2:$E$405,4,FALSE)</f>
        <v>1.2</v>
      </c>
      <c r="H417">
        <f>VLOOKUP(A417,away!$A$2:$E$405,3,FALSE)</f>
        <v>1.0243902439024399</v>
      </c>
      <c r="I417">
        <f>VLOOKUP(C417,away!$B$2:$E$405,3,FALSE)</f>
        <v>0.62</v>
      </c>
      <c r="J417">
        <f>VLOOKUP(B417,home!$B$2:$E$405,4,FALSE)</f>
        <v>1.0900000000000001</v>
      </c>
      <c r="K417" s="3">
        <f t="shared" si="560"/>
        <v>1.480060975609754</v>
      </c>
      <c r="L417" s="3">
        <f t="shared" si="561"/>
        <v>0.69228292682926895</v>
      </c>
      <c r="M417" s="5">
        <f t="shared" si="562"/>
        <v>0.11391030911016004</v>
      </c>
      <c r="N417" s="5">
        <f t="shared" si="563"/>
        <v>0.16859420323359212</v>
      </c>
      <c r="O417" s="5">
        <f t="shared" si="564"/>
        <v>7.8858162186808328E-2</v>
      </c>
      <c r="P417" s="5">
        <f t="shared" si="565"/>
        <v>0.11671488846099974</v>
      </c>
      <c r="Q417" s="5">
        <f t="shared" si="566"/>
        <v>0.12476485046002976</v>
      </c>
      <c r="R417" s="5">
        <f t="shared" si="567"/>
        <v>2.7296079661530425E-2</v>
      </c>
      <c r="S417" s="5">
        <f t="shared" si="568"/>
        <v>2.9897129800801739E-2</v>
      </c>
      <c r="T417" s="5">
        <f t="shared" si="569"/>
        <v>8.6372575841885457E-2</v>
      </c>
      <c r="U417" s="5">
        <f t="shared" si="570"/>
        <v>4.0399862294166283E-2</v>
      </c>
      <c r="V417" s="5">
        <f t="shared" si="571"/>
        <v>3.4036917068674217E-3</v>
      </c>
      <c r="W417" s="5">
        <f t="shared" si="572"/>
        <v>6.155319543122556E-2</v>
      </c>
      <c r="X417" s="5">
        <f t="shared" si="573"/>
        <v>4.2612226288822816E-2</v>
      </c>
      <c r="Y417" s="5">
        <f t="shared" si="574"/>
        <v>1.4749858366968687E-2</v>
      </c>
      <c r="Z417" s="5">
        <f t="shared" si="575"/>
        <v>6.2988699730163883E-3</v>
      </c>
      <c r="AA417" s="5">
        <f t="shared" si="576"/>
        <v>9.3227116375016201E-3</v>
      </c>
      <c r="AB417" s="5">
        <f t="shared" si="577"/>
        <v>6.8990908407645293E-3</v>
      </c>
      <c r="AC417" s="5">
        <f t="shared" si="578"/>
        <v>2.1796836312817773E-4</v>
      </c>
      <c r="AD417" s="5">
        <f t="shared" si="579"/>
        <v>2.2775620620459413E-2</v>
      </c>
      <c r="AE417" s="5">
        <f t="shared" si="580"/>
        <v>1.5767173303484691E-2</v>
      </c>
      <c r="AF417" s="5">
        <f t="shared" si="581"/>
        <v>5.4576724411803477E-3</v>
      </c>
      <c r="AG417" s="5">
        <f t="shared" si="582"/>
        <v>1.2594178170852574E-3</v>
      </c>
      <c r="AH417" s="5">
        <f t="shared" si="583"/>
        <v>1.0901500351591959E-3</v>
      </c>
      <c r="AI417" s="5">
        <f t="shared" si="584"/>
        <v>1.613488524598727E-3</v>
      </c>
      <c r="AJ417" s="5">
        <f t="shared" si="585"/>
        <v>1.1940306999263675E-3</v>
      </c>
      <c r="AK417" s="5">
        <f t="shared" si="586"/>
        <v>5.8907941421367221E-4</v>
      </c>
      <c r="AL417" s="5">
        <f t="shared" si="587"/>
        <v>8.9333980003265086E-6</v>
      </c>
      <c r="AM417" s="5">
        <f t="shared" si="588"/>
        <v>6.7418614551269553E-3</v>
      </c>
      <c r="AN417" s="5">
        <f t="shared" si="589"/>
        <v>4.667275580432723E-3</v>
      </c>
      <c r="AO417" s="5">
        <f t="shared" si="590"/>
        <v>1.6155375995703701E-3</v>
      </c>
      <c r="AP417" s="5">
        <f t="shared" si="591"/>
        <v>3.7280303261110246E-4</v>
      </c>
      <c r="AQ417" s="5">
        <f t="shared" si="592"/>
        <v>6.4521293636710353E-5</v>
      </c>
      <c r="AR417" s="5">
        <f t="shared" si="593"/>
        <v>1.5093845140460777E-4</v>
      </c>
      <c r="AS417" s="5">
        <f t="shared" si="594"/>
        <v>2.233981116429292E-4</v>
      </c>
      <c r="AT417" s="5">
        <f t="shared" si="595"/>
        <v>1.653214135338053E-4</v>
      </c>
      <c r="AU417" s="5">
        <f t="shared" si="596"/>
        <v>8.1561924201342477E-5</v>
      </c>
      <c r="AV417" s="5">
        <f t="shared" si="597"/>
        <v>3.0179155276511965E-5</v>
      </c>
      <c r="AW417" s="5">
        <f t="shared" si="598"/>
        <v>2.542596303595832E-7</v>
      </c>
      <c r="AX417" s="5">
        <f t="shared" si="599"/>
        <v>1.6630610071168323E-3</v>
      </c>
      <c r="AY417" s="5">
        <f t="shared" si="600"/>
        <v>1.1513087415024722E-3</v>
      </c>
      <c r="AZ417" s="5">
        <f t="shared" si="601"/>
        <v>3.9851569262572685E-4</v>
      </c>
      <c r="BA417" s="5">
        <f t="shared" si="602"/>
        <v>9.1961870026110505E-5</v>
      </c>
      <c r="BB417" s="5">
        <f t="shared" si="603"/>
        <v>1.5915908134592149E-5</v>
      </c>
      <c r="BC417" s="5">
        <f t="shared" si="604"/>
        <v>2.2036622933122457E-6</v>
      </c>
      <c r="BD417" s="5">
        <f t="shared" si="605"/>
        <v>1.741535215157653E-5</v>
      </c>
      <c r="BE417" s="5">
        <f t="shared" si="606"/>
        <v>2.5775783096049784E-5</v>
      </c>
      <c r="BF417" s="5">
        <f t="shared" si="607"/>
        <v>1.9074865338122431E-5</v>
      </c>
      <c r="BG417" s="5">
        <f t="shared" si="608"/>
        <v>9.410654600655385E-6</v>
      </c>
      <c r="BH417" s="5">
        <f t="shared" si="609"/>
        <v>3.4820856573431111E-6</v>
      </c>
      <c r="BI417" s="5">
        <f t="shared" si="610"/>
        <v>1.0307398190327951E-6</v>
      </c>
      <c r="BJ417" s="8">
        <f t="shared" si="611"/>
        <v>0.56069175964781104</v>
      </c>
      <c r="BK417" s="8">
        <f t="shared" si="612"/>
        <v>0.26530422958145994</v>
      </c>
      <c r="BL417" s="8">
        <f t="shared" si="613"/>
        <v>0.16799024383139111</v>
      </c>
      <c r="BM417" s="8">
        <f t="shared" si="614"/>
        <v>0.36899555543868601</v>
      </c>
      <c r="BN417" s="8">
        <f t="shared" si="615"/>
        <v>0.63013849311312042</v>
      </c>
    </row>
    <row r="418" spans="1:66" x14ac:dyDescent="0.25">
      <c r="A418" t="s">
        <v>154</v>
      </c>
      <c r="B418" t="s">
        <v>155</v>
      </c>
      <c r="C418" t="s">
        <v>164</v>
      </c>
      <c r="D418" t="s">
        <v>497</v>
      </c>
      <c r="E418">
        <f>VLOOKUP(A418,home!$A$2:$E$405,3,FALSE)</f>
        <v>1.3262195121951199</v>
      </c>
      <c r="F418">
        <f>VLOOKUP(B418,home!$B$2:$E$405,3,FALSE)</f>
        <v>1.73</v>
      </c>
      <c r="G418">
        <f>VLOOKUP(C418,away!$B$2:$E$405,4,FALSE)</f>
        <v>1.02</v>
      </c>
      <c r="H418">
        <f>VLOOKUP(A418,away!$A$2:$E$405,3,FALSE)</f>
        <v>1.0243902439024399</v>
      </c>
      <c r="I418">
        <f>VLOOKUP(C418,away!$B$2:$E$405,3,FALSE)</f>
        <v>0.44</v>
      </c>
      <c r="J418">
        <f>VLOOKUP(B418,home!$B$2:$E$405,4,FALSE)</f>
        <v>0.92</v>
      </c>
      <c r="K418" s="3">
        <f t="shared" si="560"/>
        <v>2.3402469512195085</v>
      </c>
      <c r="L418" s="3">
        <f t="shared" si="561"/>
        <v>0.41467317073170773</v>
      </c>
      <c r="M418" s="5">
        <f t="shared" si="562"/>
        <v>6.3614100836082155E-2</v>
      </c>
      <c r="N418" s="5">
        <f t="shared" si="563"/>
        <v>0.14887270553621165</v>
      </c>
      <c r="O418" s="5">
        <f t="shared" si="564"/>
        <v>2.6379060896944764E-2</v>
      </c>
      <c r="P418" s="5">
        <f t="shared" si="565"/>
        <v>6.1733516840108735E-2</v>
      </c>
      <c r="Q418" s="5">
        <f t="shared" si="566"/>
        <v>0.17419944762545952</v>
      </c>
      <c r="R418" s="5">
        <f t="shared" si="567"/>
        <v>5.4693444115304453E-3</v>
      </c>
      <c r="S418" s="5">
        <f t="shared" si="568"/>
        <v>1.4977131844039057E-2</v>
      </c>
      <c r="T418" s="5">
        <f t="shared" si="569"/>
        <v>7.2235837286561341E-2</v>
      </c>
      <c r="U418" s="5">
        <f t="shared" si="570"/>
        <v>1.2799616584253581E-2</v>
      </c>
      <c r="V418" s="5">
        <f t="shared" si="571"/>
        <v>1.6149302482705787E-3</v>
      </c>
      <c r="W418" s="5">
        <f t="shared" si="572"/>
        <v>0.1358899087365347</v>
      </c>
      <c r="X418" s="5">
        <f t="shared" si="573"/>
        <v>5.6349899326221226E-2</v>
      </c>
      <c r="Y418" s="5">
        <f t="shared" si="574"/>
        <v>1.1683395712008339E-2</v>
      </c>
      <c r="Z418" s="5">
        <f t="shared" si="575"/>
        <v>7.5599679631769212E-4</v>
      </c>
      <c r="AA418" s="5">
        <f t="shared" si="576"/>
        <v>1.7692191977141947E-3</v>
      </c>
      <c r="AB418" s="5">
        <f t="shared" si="577"/>
        <v>2.070204916744835E-3</v>
      </c>
      <c r="AC418" s="5">
        <f t="shared" si="578"/>
        <v>9.7949317021416951E-5</v>
      </c>
      <c r="AD418" s="5">
        <f t="shared" si="579"/>
        <v>7.9503986155543133E-2</v>
      </c>
      <c r="AE418" s="5">
        <f t="shared" si="580"/>
        <v>3.2968170024928863E-2</v>
      </c>
      <c r="AF418" s="5">
        <f t="shared" si="581"/>
        <v>6.8355077987296477E-3</v>
      </c>
      <c r="AG418" s="5">
        <f t="shared" si="582"/>
        <v>9.4483389748684641E-4</v>
      </c>
      <c r="AH418" s="5">
        <f t="shared" si="583"/>
        <v>7.8372897148017593E-5</v>
      </c>
      <c r="AI418" s="5">
        <f t="shared" si="584"/>
        <v>1.8341193360888827E-4</v>
      </c>
      <c r="AJ418" s="5">
        <f t="shared" si="585"/>
        <v>2.1461460922273789E-4</v>
      </c>
      <c r="AK418" s="5">
        <f t="shared" si="586"/>
        <v>1.6741706164022618E-4</v>
      </c>
      <c r="AL418" s="5">
        <f t="shared" si="587"/>
        <v>3.8021480975733959E-6</v>
      </c>
      <c r="AM418" s="5">
        <f t="shared" si="588"/>
        <v>3.7211792242061573E-2</v>
      </c>
      <c r="AN418" s="5">
        <f t="shared" si="589"/>
        <v>1.5430731877625234E-2</v>
      </c>
      <c r="AO418" s="5">
        <f t="shared" si="590"/>
        <v>3.1993552572028472E-3</v>
      </c>
      <c r="AP418" s="5">
        <f t="shared" si="591"/>
        <v>4.422289296004877E-4</v>
      </c>
      <c r="AQ418" s="5">
        <f t="shared" si="592"/>
        <v>4.584511810668084E-5</v>
      </c>
      <c r="AR418" s="5">
        <f t="shared" si="593"/>
        <v>6.4998275519596973E-6</v>
      </c>
      <c r="AS418" s="5">
        <f t="shared" si="594"/>
        <v>1.5211201611926243E-5</v>
      </c>
      <c r="AT418" s="5">
        <f t="shared" si="595"/>
        <v>1.7798984098347837E-5</v>
      </c>
      <c r="AU418" s="5">
        <f t="shared" si="596"/>
        <v>1.3884672756987678E-5</v>
      </c>
      <c r="AV418" s="5">
        <f t="shared" si="597"/>
        <v>8.1233907720552443E-6</v>
      </c>
      <c r="AW418" s="5">
        <f t="shared" si="598"/>
        <v>1.0249298789506769E-7</v>
      </c>
      <c r="AX418" s="5">
        <f t="shared" si="599"/>
        <v>1.4514130557316398E-2</v>
      </c>
      <c r="AY418" s="5">
        <f t="shared" si="600"/>
        <v>6.0186205386163578E-3</v>
      </c>
      <c r="AZ418" s="5">
        <f t="shared" si="601"/>
        <v>1.2478802310895119E-3</v>
      </c>
      <c r="BA418" s="5">
        <f t="shared" si="602"/>
        <v>1.7248748403976804E-4</v>
      </c>
      <c r="BB418" s="5">
        <f t="shared" si="603"/>
        <v>1.7881482979576357E-5</v>
      </c>
      <c r="BC418" s="5">
        <f t="shared" si="604"/>
        <v>1.4829942489051995E-6</v>
      </c>
      <c r="BD418" s="5">
        <f t="shared" si="605"/>
        <v>4.4921735003007339E-7</v>
      </c>
      <c r="BE418" s="5">
        <f t="shared" si="606"/>
        <v>1.0512795338427859E-6</v>
      </c>
      <c r="BF418" s="5">
        <f t="shared" si="607"/>
        <v>1.2301268619775235E-6</v>
      </c>
      <c r="BG418" s="5">
        <f t="shared" si="608"/>
        <v>9.5960021278537341E-7</v>
      </c>
      <c r="BH418" s="5">
        <f t="shared" si="609"/>
        <v>5.6142536809014034E-7</v>
      </c>
      <c r="BI418" s="5">
        <f t="shared" si="610"/>
        <v>2.6277480120204834E-7</v>
      </c>
      <c r="BJ418" s="8">
        <f t="shared" si="611"/>
        <v>0.79778612881257271</v>
      </c>
      <c r="BK418" s="8">
        <f t="shared" si="612"/>
        <v>0.14806005177223591</v>
      </c>
      <c r="BL418" s="8">
        <f t="shared" si="613"/>
        <v>4.9197295009726888E-2</v>
      </c>
      <c r="BM418" s="8">
        <f t="shared" si="614"/>
        <v>0.50951277819888718</v>
      </c>
      <c r="BN418" s="8">
        <f t="shared" si="615"/>
        <v>0.48026817614633732</v>
      </c>
    </row>
    <row r="419" spans="1:66" x14ac:dyDescent="0.25">
      <c r="A419" t="s">
        <v>154</v>
      </c>
      <c r="B419" t="s">
        <v>173</v>
      </c>
      <c r="C419" t="s">
        <v>169</v>
      </c>
      <c r="D419" t="s">
        <v>497</v>
      </c>
      <c r="E419">
        <f>VLOOKUP(A419,home!$A$2:$E$405,3,FALSE)</f>
        <v>1.3262195121951199</v>
      </c>
      <c r="F419">
        <f>VLOOKUP(B419,home!$B$2:$E$405,3,FALSE)</f>
        <v>0.89</v>
      </c>
      <c r="G419">
        <f>VLOOKUP(C419,away!$B$2:$E$405,4,FALSE)</f>
        <v>0.89</v>
      </c>
      <c r="H419">
        <f>VLOOKUP(A419,away!$A$2:$E$405,3,FALSE)</f>
        <v>1.0243902439024399</v>
      </c>
      <c r="I419">
        <f>VLOOKUP(C419,away!$B$2:$E$405,3,FALSE)</f>
        <v>0.75</v>
      </c>
      <c r="J419">
        <f>VLOOKUP(B419,home!$B$2:$E$405,4,FALSE)</f>
        <v>0.98</v>
      </c>
      <c r="K419" s="3">
        <f t="shared" si="560"/>
        <v>1.0504984756097546</v>
      </c>
      <c r="L419" s="3">
        <f t="shared" si="561"/>
        <v>0.75292682926829335</v>
      </c>
      <c r="M419" s="5">
        <f t="shared" si="562"/>
        <v>0.1647336577294467</v>
      </c>
      <c r="N419" s="5">
        <f t="shared" si="563"/>
        <v>0.17305245632640281</v>
      </c>
      <c r="O419" s="5">
        <f t="shared" si="564"/>
        <v>0.1240323905880006</v>
      </c>
      <c r="P419" s="5">
        <f t="shared" si="565"/>
        <v>0.13029583723892829</v>
      </c>
      <c r="Q419" s="5">
        <f t="shared" si="566"/>
        <v>9.0895670785704888E-2</v>
      </c>
      <c r="R419" s="5">
        <f t="shared" si="567"/>
        <v>4.6693657285994894E-2</v>
      </c>
      <c r="S419" s="5">
        <f t="shared" si="568"/>
        <v>2.5764323811828093E-2</v>
      </c>
      <c r="T419" s="5">
        <f t="shared" si="569"/>
        <v>6.8437789198895427E-2</v>
      </c>
      <c r="U419" s="5">
        <f t="shared" si="570"/>
        <v>4.9051615799581942E-2</v>
      </c>
      <c r="V419" s="5">
        <f t="shared" si="571"/>
        <v>2.2642503246532802E-3</v>
      </c>
      <c r="W419" s="5">
        <f t="shared" si="572"/>
        <v>3.1828587866636372E-2</v>
      </c>
      <c r="X419" s="5">
        <f t="shared" si="573"/>
        <v>2.3964597742513798E-2</v>
      </c>
      <c r="Y419" s="5">
        <f t="shared" si="574"/>
        <v>9.0217942964805065E-3</v>
      </c>
      <c r="Z419" s="5">
        <f t="shared" si="575"/>
        <v>1.1718969109094826E-2</v>
      </c>
      <c r="AA419" s="5">
        <f t="shared" si="576"/>
        <v>1.2310759184821919E-2</v>
      </c>
      <c r="AB419" s="5">
        <f t="shared" si="577"/>
        <v>6.4662168786271054E-3</v>
      </c>
      <c r="AC419" s="5">
        <f t="shared" si="578"/>
        <v>1.1193158544357313E-4</v>
      </c>
      <c r="AD419" s="5">
        <f t="shared" si="579"/>
        <v>8.3589707586781588E-3</v>
      </c>
      <c r="AE419" s="5">
        <f t="shared" si="580"/>
        <v>6.2936933492779273E-3</v>
      </c>
      <c r="AF419" s="5">
        <f t="shared" si="581"/>
        <v>2.3693452889293871E-3</v>
      </c>
      <c r="AG419" s="5">
        <f t="shared" si="582"/>
        <v>5.9464787861179065E-4</v>
      </c>
      <c r="AH419" s="5">
        <f t="shared" si="583"/>
        <v>2.2058815634009611E-3</v>
      </c>
      <c r="AI419" s="5">
        <f t="shared" si="584"/>
        <v>2.3172752197283715E-3</v>
      </c>
      <c r="AJ419" s="5">
        <f t="shared" si="585"/>
        <v>1.2171470429464567E-3</v>
      </c>
      <c r="AK419" s="5">
        <f t="shared" si="586"/>
        <v>4.2620370440272452E-4</v>
      </c>
      <c r="AL419" s="5">
        <f t="shared" si="587"/>
        <v>3.5412847234421678E-6</v>
      </c>
      <c r="AM419" s="5">
        <f t="shared" si="588"/>
        <v>1.7562172079315845E-3</v>
      </c>
      <c r="AN419" s="5">
        <f t="shared" si="589"/>
        <v>1.3223030538743431E-3</v>
      </c>
      <c r="AO419" s="5">
        <f t="shared" si="590"/>
        <v>4.9779872284269513E-4</v>
      </c>
      <c r="AP419" s="5">
        <f t="shared" si="591"/>
        <v>1.2493533800125213E-4</v>
      </c>
      <c r="AQ419" s="5">
        <f t="shared" si="592"/>
        <v>2.351679197621132E-5</v>
      </c>
      <c r="AR419" s="5">
        <f t="shared" si="593"/>
        <v>3.3217348225457439E-4</v>
      </c>
      <c r="AS419" s="5">
        <f t="shared" si="594"/>
        <v>3.4894773674641426E-4</v>
      </c>
      <c r="AT419" s="5">
        <f t="shared" si="595"/>
        <v>1.8328453275979107E-4</v>
      </c>
      <c r="AU419" s="5">
        <f t="shared" si="596"/>
        <v>6.4180040755668899E-5</v>
      </c>
      <c r="AV419" s="5">
        <f t="shared" si="597"/>
        <v>1.6855258744600521E-5</v>
      </c>
      <c r="AW419" s="5">
        <f t="shared" si="598"/>
        <v>7.7804827552494216E-8</v>
      </c>
      <c r="AX419" s="5">
        <f t="shared" si="599"/>
        <v>3.0748391662862473E-4</v>
      </c>
      <c r="AY419" s="5">
        <f t="shared" si="600"/>
        <v>2.3151289039818667E-4</v>
      </c>
      <c r="AZ419" s="5">
        <f t="shared" si="601"/>
        <v>8.7156133251122285E-5</v>
      </c>
      <c r="BA419" s="5">
        <f t="shared" si="602"/>
        <v>2.1874063686684128E-5</v>
      </c>
      <c r="BB419" s="5">
        <f t="shared" si="603"/>
        <v>4.1173923537069484E-6</v>
      </c>
      <c r="BC419" s="5">
        <f t="shared" si="604"/>
        <v>6.2001903394601785E-7</v>
      </c>
      <c r="BD419" s="5">
        <f t="shared" si="605"/>
        <v>4.168372112682404E-5</v>
      </c>
      <c r="BE419" s="5">
        <f t="shared" si="606"/>
        <v>4.3788685501470781E-5</v>
      </c>
      <c r="BF419" s="5">
        <f t="shared" si="607"/>
        <v>2.2999973684125008E-5</v>
      </c>
      <c r="BG419" s="5">
        <f t="shared" si="608"/>
        <v>8.053812431412598E-6</v>
      </c>
      <c r="BH419" s="5">
        <f t="shared" si="609"/>
        <v>2.1151294205114562E-6</v>
      </c>
      <c r="BI419" s="5">
        <f t="shared" si="610"/>
        <v>4.443880463929258E-7</v>
      </c>
      <c r="BJ419" s="8">
        <f t="shared" si="611"/>
        <v>0.41919508902210934</v>
      </c>
      <c r="BK419" s="8">
        <f t="shared" si="612"/>
        <v>0.32340505486542159</v>
      </c>
      <c r="BL419" s="8">
        <f t="shared" si="613"/>
        <v>0.24578567402897669</v>
      </c>
      <c r="BM419" s="8">
        <f t="shared" si="614"/>
        <v>0.27016968198555363</v>
      </c>
      <c r="BN419" s="8">
        <f t="shared" si="615"/>
        <v>0.72970366995447811</v>
      </c>
    </row>
    <row r="420" spans="1:66" x14ac:dyDescent="0.25">
      <c r="A420" t="s">
        <v>175</v>
      </c>
      <c r="B420" t="s">
        <v>278</v>
      </c>
      <c r="C420" t="s">
        <v>285</v>
      </c>
      <c r="D420" t="s">
        <v>497</v>
      </c>
      <c r="E420">
        <f>VLOOKUP(A420,home!$A$2:$E$405,3,FALSE)</f>
        <v>1.21428571428571</v>
      </c>
      <c r="F420">
        <f>VLOOKUP(B420,home!$B$2:$E$405,3,FALSE)</f>
        <v>0.82</v>
      </c>
      <c r="G420">
        <f>VLOOKUP(C420,away!$B$2:$E$405,4,FALSE)</f>
        <v>1.1000000000000001</v>
      </c>
      <c r="H420">
        <f>VLOOKUP(A420,away!$A$2:$E$405,3,FALSE)</f>
        <v>1.0619047619047599</v>
      </c>
      <c r="I420">
        <f>VLOOKUP(C420,away!$B$2:$E$405,3,FALSE)</f>
        <v>0.49</v>
      </c>
      <c r="J420">
        <f>VLOOKUP(B420,home!$B$2:$E$405,4,FALSE)</f>
        <v>1.63</v>
      </c>
      <c r="K420" s="3">
        <f t="shared" si="560"/>
        <v>1.0952857142857104</v>
      </c>
      <c r="L420" s="3">
        <f t="shared" si="561"/>
        <v>0.84814333333333158</v>
      </c>
      <c r="M420" s="5">
        <f t="shared" si="562"/>
        <v>0.14321202598793908</v>
      </c>
      <c r="N420" s="5">
        <f t="shared" si="563"/>
        <v>0.15685808617850358</v>
      </c>
      <c r="O420" s="5">
        <f t="shared" si="564"/>
        <v>0.12146432509483035</v>
      </c>
      <c r="P420" s="5">
        <f t="shared" si="565"/>
        <v>0.13303814007172302</v>
      </c>
      <c r="Q420" s="5">
        <f t="shared" si="566"/>
        <v>8.5902210480755886E-2</v>
      </c>
      <c r="R420" s="5">
        <f t="shared" si="567"/>
        <v>5.1509578783506427E-2</v>
      </c>
      <c r="S420" s="5">
        <f t="shared" si="568"/>
        <v>3.0896753592526444E-2</v>
      </c>
      <c r="T420" s="5">
        <f t="shared" si="569"/>
        <v>7.2857387137849755E-2</v>
      </c>
      <c r="U420" s="5">
        <f t="shared" si="570"/>
        <v>5.6417705790448913E-2</v>
      </c>
      <c r="V420" s="5">
        <f t="shared" si="571"/>
        <v>3.1890917631846047E-3</v>
      </c>
      <c r="W420" s="5">
        <f t="shared" si="572"/>
        <v>3.1362487988378721E-2</v>
      </c>
      <c r="X420" s="5">
        <f t="shared" si="573"/>
        <v>2.6599885104090101E-2</v>
      </c>
      <c r="Y420" s="5">
        <f t="shared" si="574"/>
        <v>1.1280257609233306E-2</v>
      </c>
      <c r="Z420" s="5">
        <f t="shared" si="575"/>
        <v>1.4562501949346333E-2</v>
      </c>
      <c r="AA420" s="5">
        <f t="shared" si="576"/>
        <v>1.5950100349376849E-2</v>
      </c>
      <c r="AB420" s="5">
        <f t="shared" si="577"/>
        <v>8.7349585270479879E-3</v>
      </c>
      <c r="AC420" s="5">
        <f t="shared" si="578"/>
        <v>1.8515852359697363E-4</v>
      </c>
      <c r="AD420" s="5">
        <f t="shared" si="579"/>
        <v>8.5877212645320989E-3</v>
      </c>
      <c r="AE420" s="5">
        <f t="shared" si="580"/>
        <v>7.2836185390377879E-3</v>
      </c>
      <c r="AF420" s="5">
        <f t="shared" si="581"/>
        <v>3.0887762532139803E-3</v>
      </c>
      <c r="AG420" s="5">
        <f t="shared" si="582"/>
        <v>8.7324166244058131E-4</v>
      </c>
      <c r="AH420" s="5">
        <f t="shared" si="583"/>
        <v>3.0877722362479339E-3</v>
      </c>
      <c r="AI420" s="5">
        <f t="shared" si="584"/>
        <v>3.3819928193304038E-3</v>
      </c>
      <c r="AJ420" s="5">
        <f t="shared" si="585"/>
        <v>1.8521242104147222E-3</v>
      </c>
      <c r="AK420" s="5">
        <f t="shared" si="586"/>
        <v>6.7620172958331561E-4</v>
      </c>
      <c r="AL420" s="5">
        <f t="shared" si="587"/>
        <v>6.8801891259724676E-6</v>
      </c>
      <c r="AM420" s="5">
        <f t="shared" si="588"/>
        <v>1.8812016838619255E-3</v>
      </c>
      <c r="AN420" s="5">
        <f t="shared" si="589"/>
        <v>1.5955286668229297E-3</v>
      </c>
      <c r="AO420" s="5">
        <f t="shared" si="590"/>
        <v>6.7661850095404315E-4</v>
      </c>
      <c r="AP420" s="5">
        <f t="shared" si="591"/>
        <v>1.9128982359805472E-4</v>
      </c>
      <c r="AQ420" s="5">
        <f t="shared" si="592"/>
        <v>4.0560297154799774E-5</v>
      </c>
      <c r="AR420" s="5">
        <f t="shared" si="593"/>
        <v>5.2377468740508778E-4</v>
      </c>
      <c r="AS420" s="5">
        <f t="shared" si="594"/>
        <v>5.7368293261925629E-4</v>
      </c>
      <c r="AT420" s="5">
        <f t="shared" si="595"/>
        <v>3.1417336031370151E-4</v>
      </c>
      <c r="AU420" s="5">
        <f t="shared" si="596"/>
        <v>1.147031977869115E-4</v>
      </c>
      <c r="AV420" s="5">
        <f t="shared" si="597"/>
        <v>3.1408193479723116E-5</v>
      </c>
      <c r="AW420" s="5">
        <f t="shared" si="598"/>
        <v>1.7753931982758913E-7</v>
      </c>
      <c r="AX420" s="5">
        <f t="shared" si="599"/>
        <v>3.4340888833736495E-4</v>
      </c>
      <c r="AY420" s="5">
        <f t="shared" si="600"/>
        <v>2.9125995925074658E-4</v>
      </c>
      <c r="AZ420" s="5">
        <f t="shared" si="601"/>
        <v>1.2351509635272925E-4</v>
      </c>
      <c r="BA420" s="5">
        <f t="shared" si="602"/>
        <v>3.4919501845863804E-5</v>
      </c>
      <c r="BB420" s="5">
        <f t="shared" si="603"/>
        <v>7.4041856734725878E-6</v>
      </c>
      <c r="BC420" s="5">
        <f t="shared" si="604"/>
        <v>1.2559621435435882E-6</v>
      </c>
      <c r="BD420" s="5">
        <f t="shared" si="605"/>
        <v>7.4039334881895787E-5</v>
      </c>
      <c r="BE420" s="5">
        <f t="shared" si="606"/>
        <v>8.1094225791356145E-5</v>
      </c>
      <c r="BF420" s="5">
        <f t="shared" si="607"/>
        <v>4.4410673510166092E-5</v>
      </c>
      <c r="BG420" s="5">
        <f t="shared" si="608"/>
        <v>1.621412541916392E-5</v>
      </c>
      <c r="BH420" s="5">
        <f t="shared" si="609"/>
        <v>4.4397749853117611E-6</v>
      </c>
      <c r="BI420" s="5">
        <f t="shared" si="610"/>
        <v>9.7256442321100461E-7</v>
      </c>
      <c r="BJ420" s="8">
        <f t="shared" si="611"/>
        <v>0.40988063478403119</v>
      </c>
      <c r="BK420" s="8">
        <f t="shared" si="612"/>
        <v>0.31081931008734681</v>
      </c>
      <c r="BL420" s="8">
        <f t="shared" si="613"/>
        <v>0.26485367261140275</v>
      </c>
      <c r="BM420" s="8">
        <f t="shared" si="614"/>
        <v>0.30784067041493784</v>
      </c>
      <c r="BN420" s="8">
        <f t="shared" si="615"/>
        <v>0.69198436659725826</v>
      </c>
    </row>
    <row r="421" spans="1:66" x14ac:dyDescent="0.25">
      <c r="A421" t="s">
        <v>175</v>
      </c>
      <c r="B421" t="s">
        <v>177</v>
      </c>
      <c r="C421" t="s">
        <v>179</v>
      </c>
      <c r="D421" t="s">
        <v>497</v>
      </c>
      <c r="E421">
        <f>VLOOKUP(A421,home!$A$2:$E$405,3,FALSE)</f>
        <v>1.21428571428571</v>
      </c>
      <c r="F421">
        <f>VLOOKUP(B421,home!$B$2:$E$405,3,FALSE)</f>
        <v>0.66</v>
      </c>
      <c r="G421">
        <f>VLOOKUP(C421,away!$B$2:$E$405,4,FALSE)</f>
        <v>0.88</v>
      </c>
      <c r="H421">
        <f>VLOOKUP(A421,away!$A$2:$E$405,3,FALSE)</f>
        <v>1.0619047619047599</v>
      </c>
      <c r="I421">
        <f>VLOOKUP(C421,away!$B$2:$E$405,3,FALSE)</f>
        <v>0.66</v>
      </c>
      <c r="J421">
        <f>VLOOKUP(B421,home!$B$2:$E$405,4,FALSE)</f>
        <v>1.1299999999999999</v>
      </c>
      <c r="K421" s="3">
        <f t="shared" si="560"/>
        <v>0.70525714285714036</v>
      </c>
      <c r="L421" s="3">
        <f t="shared" si="561"/>
        <v>0.79196857142856991</v>
      </c>
      <c r="M421" s="5">
        <f t="shared" si="562"/>
        <v>0.22375004643740695</v>
      </c>
      <c r="N421" s="5">
        <f t="shared" si="563"/>
        <v>0.15780131846459811</v>
      </c>
      <c r="O421" s="5">
        <f t="shared" si="564"/>
        <v>0.17720300463410937</v>
      </c>
      <c r="P421" s="5">
        <f t="shared" si="565"/>
        <v>0.12497368475395257</v>
      </c>
      <c r="Q421" s="5">
        <f t="shared" si="566"/>
        <v>5.564525349971608E-2</v>
      </c>
      <c r="R421" s="5">
        <f t="shared" si="567"/>
        <v>7.0169605216462913E-2</v>
      </c>
      <c r="S421" s="5">
        <f t="shared" si="568"/>
        <v>1.7450747083251998E-2</v>
      </c>
      <c r="T421" s="5">
        <f t="shared" si="569"/>
        <v>4.4069291920950771E-2</v>
      </c>
      <c r="U421" s="5">
        <f t="shared" si="570"/>
        <v>4.9487615290376125E-2</v>
      </c>
      <c r="V421" s="5">
        <f t="shared" si="571"/>
        <v>1.0829962567744022E-3</v>
      </c>
      <c r="W421" s="5">
        <f t="shared" si="572"/>
        <v>1.3081404165590354E-2</v>
      </c>
      <c r="X421" s="5">
        <f t="shared" si="573"/>
        <v>1.0360060969302335E-2</v>
      </c>
      <c r="Y421" s="5">
        <f t="shared" si="574"/>
        <v>4.1024213428856272E-3</v>
      </c>
      <c r="Z421" s="5">
        <f t="shared" si="575"/>
        <v>1.852404066699629E-2</v>
      </c>
      <c r="AA421" s="5">
        <f t="shared" si="576"/>
        <v>1.306421199497528E-2</v>
      </c>
      <c r="AB421" s="5">
        <f t="shared" si="577"/>
        <v>4.6068144126281234E-3</v>
      </c>
      <c r="AC421" s="5">
        <f t="shared" si="578"/>
        <v>3.7806146562548641E-5</v>
      </c>
      <c r="AD421" s="5">
        <f t="shared" si="579"/>
        <v>2.3064384315959361E-3</v>
      </c>
      <c r="AE421" s="5">
        <f t="shared" si="580"/>
        <v>1.8266267497589847E-3</v>
      </c>
      <c r="AF421" s="5">
        <f t="shared" si="581"/>
        <v>7.2331548876991743E-4</v>
      </c>
      <c r="AG421" s="5">
        <f t="shared" si="582"/>
        <v>1.9094771144442314E-4</v>
      </c>
      <c r="AH421" s="5">
        <f t="shared" si="583"/>
        <v>3.6676145060314455E-3</v>
      </c>
      <c r="AI421" s="5">
        <f t="shared" si="584"/>
        <v>2.5866113276251392E-3</v>
      </c>
      <c r="AJ421" s="5">
        <f t="shared" si="585"/>
        <v>9.1211305730141013E-4</v>
      </c>
      <c r="AK421" s="5">
        <f t="shared" si="586"/>
        <v>2.1442474958502792E-4</v>
      </c>
      <c r="AL421" s="5">
        <f t="shared" si="587"/>
        <v>8.4465206018921063E-7</v>
      </c>
      <c r="AM421" s="5">
        <f t="shared" si="588"/>
        <v>3.2532643568865082E-4</v>
      </c>
      <c r="AN421" s="5">
        <f t="shared" si="589"/>
        <v>2.5764831252028929E-4</v>
      </c>
      <c r="AO421" s="5">
        <f t="shared" si="590"/>
        <v>1.0202468299883761E-4</v>
      </c>
      <c r="AP421" s="5">
        <f t="shared" si="591"/>
        <v>2.6933447481680716E-5</v>
      </c>
      <c r="AQ421" s="5">
        <f t="shared" si="592"/>
        <v>5.3326109814282712E-6</v>
      </c>
      <c r="AR421" s="5">
        <f t="shared" si="593"/>
        <v>5.8092708417848489E-4</v>
      </c>
      <c r="AS421" s="5">
        <f t="shared" si="594"/>
        <v>4.097029755960477E-4</v>
      </c>
      <c r="AT421" s="5">
        <f t="shared" si="595"/>
        <v>1.4447297499446866E-4</v>
      </c>
      <c r="AU421" s="5">
        <f t="shared" si="596"/>
        <v>3.396353252155669E-5</v>
      </c>
      <c r="AV421" s="5">
        <f t="shared" si="597"/>
        <v>5.9882559768721579E-6</v>
      </c>
      <c r="AW421" s="5">
        <f t="shared" si="598"/>
        <v>1.3104811718055599E-8</v>
      </c>
      <c r="AX421" s="5">
        <f t="shared" si="599"/>
        <v>3.823979875494585E-5</v>
      </c>
      <c r="AY421" s="5">
        <f t="shared" si="600"/>
        <v>3.0284718791670468E-5</v>
      </c>
      <c r="AZ421" s="5">
        <f t="shared" si="601"/>
        <v>1.199227273877761E-5</v>
      </c>
      <c r="BA421" s="5">
        <f t="shared" si="602"/>
        <v>3.16583436970383E-6</v>
      </c>
      <c r="BB421" s="5">
        <f t="shared" si="603"/>
        <v>6.2681033078845222E-7</v>
      </c>
      <c r="BC421" s="5">
        <f t="shared" si="604"/>
        <v>9.9282816446239996E-8</v>
      </c>
      <c r="BD421" s="5">
        <f t="shared" si="605"/>
        <v>7.6679332160166534E-5</v>
      </c>
      <c r="BE421" s="5">
        <f t="shared" si="606"/>
        <v>5.4078646715472684E-5</v>
      </c>
      <c r="BF421" s="5">
        <f t="shared" si="607"/>
        <v>1.906967593606747E-5</v>
      </c>
      <c r="BG421" s="5">
        <f t="shared" si="608"/>
        <v>4.4830083886275036E-6</v>
      </c>
      <c r="BH421" s="5">
        <f t="shared" si="609"/>
        <v>7.9041842189200626E-7</v>
      </c>
      <c r="BI421" s="5">
        <f t="shared" si="610"/>
        <v>1.1148964757704124E-7</v>
      </c>
      <c r="BJ421" s="8">
        <f t="shared" si="611"/>
        <v>0.29090875295208574</v>
      </c>
      <c r="BK421" s="8">
        <f t="shared" si="612"/>
        <v>0.36732641004880034</v>
      </c>
      <c r="BL421" s="8">
        <f t="shared" si="613"/>
        <v>0.32324228258363213</v>
      </c>
      <c r="BM421" s="8">
        <f t="shared" si="614"/>
        <v>0.19042830163128838</v>
      </c>
      <c r="BN421" s="8">
        <f t="shared" si="615"/>
        <v>0.80954291300624581</v>
      </c>
    </row>
    <row r="422" spans="1:66" x14ac:dyDescent="0.25">
      <c r="A422" t="s">
        <v>175</v>
      </c>
      <c r="B422" t="s">
        <v>280</v>
      </c>
      <c r="C422" t="s">
        <v>277</v>
      </c>
      <c r="D422" t="s">
        <v>497</v>
      </c>
      <c r="E422">
        <f>VLOOKUP(A422,home!$A$2:$E$405,3,FALSE)</f>
        <v>1.21428571428571</v>
      </c>
      <c r="F422">
        <f>VLOOKUP(B422,home!$B$2:$E$405,3,FALSE)</f>
        <v>0.72</v>
      </c>
      <c r="G422">
        <f>VLOOKUP(C422,away!$B$2:$E$405,4,FALSE)</f>
        <v>0.88</v>
      </c>
      <c r="H422">
        <f>VLOOKUP(A422,away!$A$2:$E$405,3,FALSE)</f>
        <v>1.0619047619047599</v>
      </c>
      <c r="I422">
        <f>VLOOKUP(C422,away!$B$2:$E$405,3,FALSE)</f>
        <v>0.88</v>
      </c>
      <c r="J422">
        <f>VLOOKUP(B422,home!$B$2:$E$405,4,FALSE)</f>
        <v>0.88</v>
      </c>
      <c r="K422" s="3">
        <f t="shared" si="560"/>
        <v>0.76937142857142582</v>
      </c>
      <c r="L422" s="3">
        <f t="shared" si="561"/>
        <v>0.82233904761904608</v>
      </c>
      <c r="M422" s="5">
        <f t="shared" si="562"/>
        <v>0.20357709997621762</v>
      </c>
      <c r="N422" s="5">
        <f t="shared" si="563"/>
        <v>0.15662640423313054</v>
      </c>
      <c r="O422" s="5">
        <f t="shared" si="564"/>
        <v>0.16740939851149014</v>
      </c>
      <c r="P422" s="5">
        <f t="shared" si="565"/>
        <v>0.12880000808906827</v>
      </c>
      <c r="Q422" s="5">
        <f t="shared" si="566"/>
        <v>6.025194018842462E-2</v>
      </c>
      <c r="R422" s="5">
        <f t="shared" si="567"/>
        <v>6.8833642667208081E-2</v>
      </c>
      <c r="S422" s="5">
        <f t="shared" si="568"/>
        <v>2.0372431483799105E-2</v>
      </c>
      <c r="T422" s="5">
        <f t="shared" si="569"/>
        <v>4.9547523111748829E-2</v>
      </c>
      <c r="U422" s="5">
        <f t="shared" si="570"/>
        <v>5.2958637992644921E-2</v>
      </c>
      <c r="V422" s="5">
        <f t="shared" si="571"/>
        <v>1.4321460955709177E-3</v>
      </c>
      <c r="W422" s="5">
        <f t="shared" si="572"/>
        <v>1.5452040432322785E-2</v>
      </c>
      <c r="X422" s="5">
        <f t="shared" si="573"/>
        <v>1.2706816212887311E-2</v>
      </c>
      <c r="Y422" s="5">
        <f t="shared" si="574"/>
        <v>5.2246555713880028E-3</v>
      </c>
      <c r="Z422" s="5">
        <f t="shared" si="575"/>
        <v>1.8868197385033873E-2</v>
      </c>
      <c r="AA422" s="5">
        <f t="shared" si="576"/>
        <v>1.4516651976691152E-2</v>
      </c>
      <c r="AB422" s="5">
        <f t="shared" si="577"/>
        <v>5.5843486346905417E-3</v>
      </c>
      <c r="AC422" s="5">
        <f t="shared" si="578"/>
        <v>5.6631010043556868E-5</v>
      </c>
      <c r="AD422" s="5">
        <f t="shared" si="579"/>
        <v>2.9720896054399037E-3</v>
      </c>
      <c r="AE422" s="5">
        <f t="shared" si="580"/>
        <v>2.4440653355759165E-3</v>
      </c>
      <c r="AF422" s="5">
        <f t="shared" si="581"/>
        <v>1.0049251801881119E-3</v>
      </c>
      <c r="AG422" s="5">
        <f t="shared" si="582"/>
        <v>2.7546307186809669E-4</v>
      </c>
      <c r="AH422" s="5">
        <f t="shared" si="583"/>
        <v>3.8790138669742322E-3</v>
      </c>
      <c r="AI422" s="5">
        <f t="shared" si="584"/>
        <v>2.9844024402823359E-3</v>
      </c>
      <c r="AJ422" s="5">
        <f t="shared" si="585"/>
        <v>1.1480569844560349E-3</v>
      </c>
      <c r="AK422" s="5">
        <f t="shared" si="586"/>
        <v>2.9442741407078091E-4</v>
      </c>
      <c r="AL422" s="5">
        <f t="shared" si="587"/>
        <v>1.4331817385264542E-6</v>
      </c>
      <c r="AM422" s="5">
        <f t="shared" si="588"/>
        <v>4.5732816511591688E-4</v>
      </c>
      <c r="AN422" s="5">
        <f t="shared" si="589"/>
        <v>3.7607880775078896E-4</v>
      </c>
      <c r="AO422" s="5">
        <f t="shared" si="590"/>
        <v>1.5463214429774506E-4</v>
      </c>
      <c r="AP422" s="5">
        <f t="shared" si="591"/>
        <v>4.2386683424366189E-5</v>
      </c>
      <c r="AQ422" s="5">
        <f t="shared" si="592"/>
        <v>8.7140562197308241E-6</v>
      </c>
      <c r="AR422" s="5">
        <f t="shared" si="593"/>
        <v>6.3797291381373269E-4</v>
      </c>
      <c r="AS422" s="5">
        <f t="shared" si="594"/>
        <v>4.908381320907466E-4</v>
      </c>
      <c r="AT422" s="5">
        <f t="shared" si="595"/>
        <v>1.8881841744199397E-4</v>
      </c>
      <c r="AU422" s="5">
        <f t="shared" si="596"/>
        <v>4.8423831855980909E-5</v>
      </c>
      <c r="AV422" s="5">
        <f t="shared" si="597"/>
        <v>9.3139781729846386E-6</v>
      </c>
      <c r="AW422" s="5">
        <f t="shared" si="598"/>
        <v>2.5187538766622464E-8</v>
      </c>
      <c r="AX422" s="5">
        <f t="shared" si="599"/>
        <v>5.8642537286863612E-5</v>
      </c>
      <c r="AY422" s="5">
        <f t="shared" si="600"/>
        <v>4.8224048262443823E-5</v>
      </c>
      <c r="AZ422" s="5">
        <f t="shared" si="601"/>
        <v>1.9828258960236485E-5</v>
      </c>
      <c r="BA422" s="5">
        <f t="shared" si="602"/>
        <v>5.4351838631015615E-6</v>
      </c>
      <c r="BB422" s="5">
        <f t="shared" si="603"/>
        <v>1.1173909804043365E-6</v>
      </c>
      <c r="BC422" s="5">
        <f t="shared" si="604"/>
        <v>1.8377484692876285E-7</v>
      </c>
      <c r="BD422" s="5">
        <f t="shared" si="605"/>
        <v>8.743833972538877E-5</v>
      </c>
      <c r="BE422" s="5">
        <f t="shared" si="606"/>
        <v>6.7272560346436002E-5</v>
      </c>
      <c r="BF422" s="5">
        <f t="shared" si="607"/>
        <v>2.5878792928697462E-5</v>
      </c>
      <c r="BG422" s="5">
        <f t="shared" si="608"/>
        <v>6.6368012950853596E-6</v>
      </c>
      <c r="BH422" s="5">
        <f t="shared" si="609"/>
        <v>1.2765413233861281E-6</v>
      </c>
      <c r="BI422" s="5">
        <f t="shared" si="610"/>
        <v>1.9642688432080882E-7</v>
      </c>
      <c r="BJ422" s="8">
        <f t="shared" si="611"/>
        <v>0.30767849399398267</v>
      </c>
      <c r="BK422" s="8">
        <f t="shared" si="612"/>
        <v>0.35428797388470035</v>
      </c>
      <c r="BL422" s="8">
        <f t="shared" si="613"/>
        <v>0.31917264722438704</v>
      </c>
      <c r="BM422" s="8">
        <f t="shared" si="614"/>
        <v>0.21446061996184107</v>
      </c>
      <c r="BN422" s="8">
        <f t="shared" si="615"/>
        <v>0.78549849366553925</v>
      </c>
    </row>
    <row r="423" spans="1:66" x14ac:dyDescent="0.25">
      <c r="A423" t="s">
        <v>24</v>
      </c>
      <c r="B423" t="s">
        <v>288</v>
      </c>
      <c r="C423" t="s">
        <v>185</v>
      </c>
      <c r="D423" t="s">
        <v>497</v>
      </c>
      <c r="E423">
        <f>VLOOKUP(A423,home!$A$2:$E$405,3,FALSE)</f>
        <v>1.61812297734628</v>
      </c>
      <c r="F423">
        <f>VLOOKUP(B423,home!$B$2:$E$405,3,FALSE)</f>
        <v>0.87</v>
      </c>
      <c r="G423">
        <f>VLOOKUP(C423,away!$B$2:$E$405,4,FALSE)</f>
        <v>1.04</v>
      </c>
      <c r="H423">
        <f>VLOOKUP(A423,away!$A$2:$E$405,3,FALSE)</f>
        <v>1.4142394822006501</v>
      </c>
      <c r="I423">
        <f>VLOOKUP(C423,away!$B$2:$E$405,3,FALSE)</f>
        <v>0.85</v>
      </c>
      <c r="J423">
        <f>VLOOKUP(B423,home!$B$2:$E$405,4,FALSE)</f>
        <v>1.46</v>
      </c>
      <c r="K423" s="3">
        <f t="shared" si="560"/>
        <v>1.4640776699029141</v>
      </c>
      <c r="L423" s="3">
        <f t="shared" si="561"/>
        <v>1.7550711974110067</v>
      </c>
      <c r="M423" s="5">
        <f t="shared" si="562"/>
        <v>3.9989079793079044E-2</v>
      </c>
      <c r="N423" s="5">
        <f t="shared" si="563"/>
        <v>5.8547118765012861E-2</v>
      </c>
      <c r="O423" s="5">
        <f t="shared" si="564"/>
        <v>7.018368215580352E-2</v>
      </c>
      <c r="P423" s="5">
        <f t="shared" si="565"/>
        <v>0.10275436183587554</v>
      </c>
      <c r="Q423" s="5">
        <f t="shared" si="566"/>
        <v>4.285876461050462E-2</v>
      </c>
      <c r="R423" s="5">
        <f t="shared" si="567"/>
        <v>6.1588679539949814E-2</v>
      </c>
      <c r="S423" s="5">
        <f t="shared" si="568"/>
        <v>6.6008388608415847E-2</v>
      </c>
      <c r="T423" s="5">
        <f t="shared" si="569"/>
        <v>7.5220183324514814E-2</v>
      </c>
      <c r="U423" s="5">
        <f t="shared" si="570"/>
        <v>9.0170610433246992E-2</v>
      </c>
      <c r="V423" s="5">
        <f t="shared" si="571"/>
        <v>1.8845839031746338E-2</v>
      </c>
      <c r="W423" s="5">
        <f t="shared" si="572"/>
        <v>2.0916186741955028E-2</v>
      </c>
      <c r="X423" s="5">
        <f t="shared" si="573"/>
        <v>3.6709396910475228E-2</v>
      </c>
      <c r="Y423" s="5">
        <f t="shared" si="574"/>
        <v>3.221380259595185E-2</v>
      </c>
      <c r="Z423" s="5">
        <f t="shared" si="575"/>
        <v>3.6030839182380835E-2</v>
      </c>
      <c r="AA423" s="5">
        <f t="shared" si="576"/>
        <v>5.2751947074786747E-2</v>
      </c>
      <c r="AB423" s="5">
        <f t="shared" si="577"/>
        <v>3.8616473878047827E-2</v>
      </c>
      <c r="AC423" s="5">
        <f t="shared" si="578"/>
        <v>3.0265952808069484E-3</v>
      </c>
      <c r="AD423" s="5">
        <f t="shared" si="579"/>
        <v>7.6557304871039322E-3</v>
      </c>
      <c r="AE423" s="5">
        <f t="shared" si="580"/>
        <v>1.3436352073057448E-2</v>
      </c>
      <c r="AF423" s="5">
        <f t="shared" si="581"/>
        <v>1.1790877260848402E-2</v>
      </c>
      <c r="AG423" s="5">
        <f t="shared" si="582"/>
        <v>6.8979430242411396E-3</v>
      </c>
      <c r="AH423" s="5">
        <f t="shared" si="583"/>
        <v>1.5809172016886135E-2</v>
      </c>
      <c r="AI423" s="5">
        <f t="shared" si="584"/>
        <v>2.3145855729576999E-2</v>
      </c>
      <c r="AJ423" s="5">
        <f t="shared" si="585"/>
        <v>1.6943665262234061E-2</v>
      </c>
      <c r="AK423" s="5">
        <f t="shared" si="586"/>
        <v>8.2689473189155299E-3</v>
      </c>
      <c r="AL423" s="5">
        <f t="shared" si="587"/>
        <v>3.1108079328058427E-4</v>
      </c>
      <c r="AM423" s="5">
        <f t="shared" si="588"/>
        <v>2.2417168105927643E-3</v>
      </c>
      <c r="AN423" s="5">
        <f t="shared" si="589"/>
        <v>3.9343726070234257E-3</v>
      </c>
      <c r="AO423" s="5">
        <f t="shared" si="590"/>
        <v>3.4525520212348349E-3</v>
      </c>
      <c r="AP423" s="5">
        <f t="shared" si="591"/>
        <v>2.0198248700108046E-3</v>
      </c>
      <c r="AQ423" s="5">
        <f t="shared" si="592"/>
        <v>8.8623411329259824E-4</v>
      </c>
      <c r="AR423" s="5">
        <f t="shared" si="593"/>
        <v>5.5492444923505822E-3</v>
      </c>
      <c r="AS423" s="5">
        <f t="shared" si="594"/>
        <v>8.1245249460822188E-3</v>
      </c>
      <c r="AT423" s="5">
        <f t="shared" si="595"/>
        <v>5.947467776064079E-3</v>
      </c>
      <c r="AU423" s="5">
        <f t="shared" si="596"/>
        <v>2.902518254467521E-3</v>
      </c>
      <c r="AV423" s="5">
        <f t="shared" si="597"/>
        <v>1.06237804071287E-3</v>
      </c>
      <c r="AW423" s="5">
        <f t="shared" si="598"/>
        <v>2.2203914834266996E-5</v>
      </c>
      <c r="AX423" s="5">
        <f t="shared" si="599"/>
        <v>5.4700792077247494E-4</v>
      </c>
      <c r="AY423" s="5">
        <f t="shared" si="600"/>
        <v>9.6003784650345269E-4</v>
      </c>
      <c r="AZ423" s="5">
        <f t="shared" si="601"/>
        <v>8.424673864113497E-4</v>
      </c>
      <c r="BA423" s="5">
        <f t="shared" si="602"/>
        <v>4.9286341488289634E-4</v>
      </c>
      <c r="BB423" s="5">
        <f t="shared" si="603"/>
        <v>2.162525959296506E-4</v>
      </c>
      <c r="BC423" s="5">
        <f t="shared" si="604"/>
        <v>7.5907740496298059E-5</v>
      </c>
      <c r="BD423" s="5">
        <f t="shared" si="605"/>
        <v>1.6232198626526971E-3</v>
      </c>
      <c r="BE423" s="5">
        <f t="shared" si="606"/>
        <v>2.3765199542526887E-3</v>
      </c>
      <c r="BF423" s="5">
        <f t="shared" si="607"/>
        <v>1.739704898550029E-3</v>
      </c>
      <c r="BG423" s="5">
        <f t="shared" si="608"/>
        <v>8.4902103139593732E-4</v>
      </c>
      <c r="BH423" s="5">
        <f t="shared" si="609"/>
        <v>3.107581833361831E-4</v>
      </c>
      <c r="BI423" s="5">
        <f t="shared" si="610"/>
        <v>9.0994823392420262E-5</v>
      </c>
      <c r="BJ423" s="8">
        <f t="shared" si="611"/>
        <v>0.32191559312081591</v>
      </c>
      <c r="BK423" s="8">
        <f t="shared" si="612"/>
        <v>0.23189538318970773</v>
      </c>
      <c r="BL423" s="8">
        <f t="shared" si="613"/>
        <v>0.40805538567270488</v>
      </c>
      <c r="BM423" s="8">
        <f t="shared" si="614"/>
        <v>0.62103768053371444</v>
      </c>
      <c r="BN423" s="8">
        <f t="shared" si="615"/>
        <v>0.37592168670022541</v>
      </c>
    </row>
    <row r="424" spans="1:66" x14ac:dyDescent="0.25">
      <c r="A424" t="s">
        <v>24</v>
      </c>
      <c r="B424" t="s">
        <v>184</v>
      </c>
      <c r="C424" t="s">
        <v>181</v>
      </c>
      <c r="D424" t="s">
        <v>497</v>
      </c>
      <c r="E424">
        <f>VLOOKUP(A424,home!$A$2:$E$405,3,FALSE)</f>
        <v>1.61812297734628</v>
      </c>
      <c r="F424">
        <f>VLOOKUP(B424,home!$B$2:$E$405,3,FALSE)</f>
        <v>0.97</v>
      </c>
      <c r="G424">
        <f>VLOOKUP(C424,away!$B$2:$E$405,4,FALSE)</f>
        <v>0.81</v>
      </c>
      <c r="H424">
        <f>VLOOKUP(A424,away!$A$2:$E$405,3,FALSE)</f>
        <v>1.4142394822006501</v>
      </c>
      <c r="I424">
        <f>VLOOKUP(C424,away!$B$2:$E$405,3,FALSE)</f>
        <v>0.81</v>
      </c>
      <c r="J424">
        <f>VLOOKUP(B424,home!$B$2:$E$405,4,FALSE)</f>
        <v>1.06</v>
      </c>
      <c r="K424" s="3">
        <f t="shared" si="560"/>
        <v>1.2713592233009721</v>
      </c>
      <c r="L424" s="3">
        <f t="shared" si="561"/>
        <v>1.2142660194174784</v>
      </c>
      <c r="M424" s="5">
        <f t="shared" si="562"/>
        <v>8.3273472099634732E-2</v>
      </c>
      <c r="N424" s="5">
        <f t="shared" si="563"/>
        <v>0.10587049681016679</v>
      </c>
      <c r="O424" s="5">
        <f t="shared" si="564"/>
        <v>0.10111614748949591</v>
      </c>
      <c r="P424" s="5">
        <f t="shared" si="565"/>
        <v>0.12855494673543208</v>
      </c>
      <c r="Q424" s="5">
        <f t="shared" si="566"/>
        <v>6.7299716297530857E-2</v>
      </c>
      <c r="R424" s="5">
        <f t="shared" si="567"/>
        <v>6.1390950955450434E-2</v>
      </c>
      <c r="S424" s="5">
        <f t="shared" si="568"/>
        <v>4.9614763001524564E-2</v>
      </c>
      <c r="T424" s="5">
        <f t="shared" si="569"/>
        <v>8.1719758616528387E-2</v>
      </c>
      <c r="U424" s="5">
        <f t="shared" si="570"/>
        <v>7.804995172442955E-2</v>
      </c>
      <c r="V424" s="5">
        <f t="shared" si="571"/>
        <v>8.5104109443170043E-3</v>
      </c>
      <c r="W424" s="5">
        <f t="shared" si="572"/>
        <v>2.8520705013468189E-2</v>
      </c>
      <c r="X424" s="5">
        <f t="shared" si="573"/>
        <v>3.4631722947684136E-2</v>
      </c>
      <c r="Y424" s="5">
        <f t="shared" si="574"/>
        <v>2.1026062184626684E-2</v>
      </c>
      <c r="Z424" s="5">
        <f t="shared" si="575"/>
        <v>2.4848315214976147E-2</v>
      </c>
      <c r="AA424" s="5">
        <f t="shared" si="576"/>
        <v>3.159113473204981E-2</v>
      </c>
      <c r="AB424" s="5">
        <f t="shared" si="577"/>
        <v>2.0081840258067606E-2</v>
      </c>
      <c r="AC424" s="5">
        <f t="shared" si="578"/>
        <v>8.2113141650793384E-4</v>
      </c>
      <c r="AD424" s="5">
        <f t="shared" si="579"/>
        <v>9.0650153434797733E-3</v>
      </c>
      <c r="AE424" s="5">
        <f t="shared" si="580"/>
        <v>1.1007340097085551E-2</v>
      </c>
      <c r="AF424" s="5">
        <f t="shared" si="581"/>
        <v>6.6829195220312367E-3</v>
      </c>
      <c r="AG424" s="5">
        <f t="shared" si="582"/>
        <v>2.7049473620347425E-3</v>
      </c>
      <c r="AH424" s="5">
        <f t="shared" si="583"/>
        <v>7.5431162013299621E-3</v>
      </c>
      <c r="AI424" s="5">
        <f t="shared" si="584"/>
        <v>9.590010354991841E-3</v>
      </c>
      <c r="AJ424" s="5">
        <f t="shared" si="585"/>
        <v>6.0961740581853543E-3</v>
      </c>
      <c r="AK424" s="5">
        <f t="shared" si="586"/>
        <v>2.5834757052406879E-3</v>
      </c>
      <c r="AL424" s="5">
        <f t="shared" si="587"/>
        <v>5.0705466146850025E-5</v>
      </c>
      <c r="AM424" s="5">
        <f t="shared" si="588"/>
        <v>2.304978173259566E-3</v>
      </c>
      <c r="AN424" s="5">
        <f t="shared" si="589"/>
        <v>2.7988566712880644E-3</v>
      </c>
      <c r="AO424" s="5">
        <f t="shared" si="590"/>
        <v>1.6992782745825061E-3</v>
      </c>
      <c r="AP424" s="5">
        <f t="shared" si="591"/>
        <v>6.8779195545330012E-4</v>
      </c>
      <c r="AQ424" s="5">
        <f t="shared" si="592"/>
        <v>2.087905999839106E-4</v>
      </c>
      <c r="AR424" s="5">
        <f t="shared" si="593"/>
        <v>1.8318699367584844E-3</v>
      </c>
      <c r="AS424" s="5">
        <f t="shared" si="594"/>
        <v>2.328964739985668E-3</v>
      </c>
      <c r="AT424" s="5">
        <f t="shared" si="595"/>
        <v>1.4804754014617649E-3</v>
      </c>
      <c r="AU424" s="5">
        <f t="shared" si="596"/>
        <v>6.2740535217287445E-4</v>
      </c>
      <c r="AV424" s="5">
        <f t="shared" si="597"/>
        <v>1.9941439530834484E-4</v>
      </c>
      <c r="AW424" s="5">
        <f t="shared" si="598"/>
        <v>2.1743747623040573E-6</v>
      </c>
      <c r="AX424" s="5">
        <f t="shared" si="599"/>
        <v>4.8840921001349605E-4</v>
      </c>
      <c r="AY424" s="5">
        <f t="shared" si="600"/>
        <v>5.9305870728992307E-4</v>
      </c>
      <c r="AZ424" s="5">
        <f t="shared" si="601"/>
        <v>3.6006551789090525E-4</v>
      </c>
      <c r="BA424" s="5">
        <f t="shared" si="602"/>
        <v>1.4573844104629412E-4</v>
      </c>
      <c r="BB424" s="5">
        <f t="shared" si="603"/>
        <v>4.4241309171348101E-5</v>
      </c>
      <c r="BC424" s="5">
        <f t="shared" si="604"/>
        <v>1.0744143676262166E-5</v>
      </c>
      <c r="BD424" s="5">
        <f t="shared" si="605"/>
        <v>3.7072956936637911E-4</v>
      </c>
      <c r="BE424" s="5">
        <f t="shared" si="606"/>
        <v>4.7133045736434367E-4</v>
      </c>
      <c r="BF424" s="5">
        <f t="shared" si="607"/>
        <v>2.9961516209641196E-4</v>
      </c>
      <c r="BG424" s="5">
        <f t="shared" si="608"/>
        <v>1.26972833257363E-4</v>
      </c>
      <c r="BH424" s="5">
        <f t="shared" si="609"/>
        <v>4.0357020667601257E-5</v>
      </c>
      <c r="BI424" s="5">
        <f t="shared" si="610"/>
        <v>1.0261654090140555E-5</v>
      </c>
      <c r="BJ424" s="8">
        <f t="shared" si="611"/>
        <v>0.37787063719829189</v>
      </c>
      <c r="BK424" s="8">
        <f t="shared" si="612"/>
        <v>0.27141848837085303</v>
      </c>
      <c r="BL424" s="8">
        <f t="shared" si="613"/>
        <v>0.32583019800177065</v>
      </c>
      <c r="BM424" s="8">
        <f t="shared" si="614"/>
        <v>0.45187102406565333</v>
      </c>
      <c r="BN424" s="8">
        <f t="shared" si="615"/>
        <v>0.54750573038771078</v>
      </c>
    </row>
    <row r="425" spans="1:66" x14ac:dyDescent="0.25">
      <c r="A425" t="s">
        <v>24</v>
      </c>
      <c r="B425" t="s">
        <v>290</v>
      </c>
      <c r="C425" t="s">
        <v>287</v>
      </c>
      <c r="D425" t="s">
        <v>497</v>
      </c>
      <c r="E425">
        <f>VLOOKUP(A425,home!$A$2:$E$405,3,FALSE)</f>
        <v>1.61812297734628</v>
      </c>
      <c r="F425">
        <f>VLOOKUP(B425,home!$B$2:$E$405,3,FALSE)</f>
        <v>1.07</v>
      </c>
      <c r="G425">
        <f>VLOOKUP(C425,away!$B$2:$E$405,4,FALSE)</f>
        <v>1.24</v>
      </c>
      <c r="H425">
        <f>VLOOKUP(A425,away!$A$2:$E$405,3,FALSE)</f>
        <v>1.4142394822006501</v>
      </c>
      <c r="I425">
        <f>VLOOKUP(C425,away!$B$2:$E$405,3,FALSE)</f>
        <v>0.7</v>
      </c>
      <c r="J425">
        <f>VLOOKUP(B425,home!$B$2:$E$405,4,FALSE)</f>
        <v>1.08</v>
      </c>
      <c r="K425" s="3">
        <f t="shared" si="560"/>
        <v>2.1469255663430444</v>
      </c>
      <c r="L425" s="3">
        <f t="shared" si="561"/>
        <v>1.0691650485436914</v>
      </c>
      <c r="M425" s="5">
        <f t="shared" si="562"/>
        <v>4.0111563691291582E-2</v>
      </c>
      <c r="N425" s="5">
        <f t="shared" si="563"/>
        <v>8.6116541594831286E-2</v>
      </c>
      <c r="O425" s="5">
        <f t="shared" si="564"/>
        <v>4.2885881941163134E-2</v>
      </c>
      <c r="P425" s="5">
        <f t="shared" si="565"/>
        <v>9.2072796374652613E-2</v>
      </c>
      <c r="Q425" s="5">
        <f t="shared" si="566"/>
        <v>9.2442902417493769E-2</v>
      </c>
      <c r="R425" s="5">
        <f t="shared" si="567"/>
        <v>2.292604302373135E-2</v>
      </c>
      <c r="S425" s="5">
        <f t="shared" si="568"/>
        <v>5.2836383402379852E-2</v>
      </c>
      <c r="T425" s="5">
        <f t="shared" si="569"/>
        <v>9.8836720250719448E-2</v>
      </c>
      <c r="U425" s="5">
        <f t="shared" si="570"/>
        <v>4.9220507902729436E-2</v>
      </c>
      <c r="V425" s="5">
        <f t="shared" si="571"/>
        <v>1.3475730417018999E-2</v>
      </c>
      <c r="W425" s="5">
        <f t="shared" si="572"/>
        <v>6.6156010209024202E-2</v>
      </c>
      <c r="X425" s="5">
        <f t="shared" si="573"/>
        <v>7.0731693866588299E-2</v>
      </c>
      <c r="Y425" s="5">
        <f t="shared" si="574"/>
        <v>3.7811927453224203E-2</v>
      </c>
      <c r="Z425" s="5">
        <f t="shared" si="575"/>
        <v>8.1705746341274969E-3</v>
      </c>
      <c r="AA425" s="5">
        <f t="shared" si="576"/>
        <v>1.7541615573722288E-2</v>
      </c>
      <c r="AB425" s="5">
        <f t="shared" si="577"/>
        <v>1.883027147509285E-2</v>
      </c>
      <c r="AC425" s="5">
        <f t="shared" si="578"/>
        <v>1.9332769476325523E-3</v>
      </c>
      <c r="AD425" s="5">
        <f t="shared" si="579"/>
        <v>3.5508007421251375E-2</v>
      </c>
      <c r="AE425" s="5">
        <f t="shared" si="580"/>
        <v>3.796392047823198E-2</v>
      </c>
      <c r="AF425" s="5">
        <f t="shared" si="581"/>
        <v>2.0294848440508866E-2</v>
      </c>
      <c r="AG425" s="5">
        <f t="shared" si="582"/>
        <v>7.2328475393611744E-3</v>
      </c>
      <c r="AH425" s="5">
        <f t="shared" si="583"/>
        <v>2.1839232063316947E-3</v>
      </c>
      <c r="AI425" s="5">
        <f t="shared" si="584"/>
        <v>4.6887205666033913E-3</v>
      </c>
      <c r="AJ425" s="5">
        <f t="shared" si="585"/>
        <v>5.0331670289396335E-3</v>
      </c>
      <c r="AK425" s="5">
        <f t="shared" si="586"/>
        <v>3.6019449913684541E-3</v>
      </c>
      <c r="AL425" s="5">
        <f t="shared" si="587"/>
        <v>1.7750713096615291E-4</v>
      </c>
      <c r="AM425" s="5">
        <f t="shared" si="588"/>
        <v>1.5246609788516627E-2</v>
      </c>
      <c r="AN425" s="5">
        <f t="shared" si="589"/>
        <v>1.6301142294666098E-2</v>
      </c>
      <c r="AO425" s="5">
        <f t="shared" si="590"/>
        <v>8.7143057963971499E-3</v>
      </c>
      <c r="AP425" s="5">
        <f t="shared" si="591"/>
        <v>3.105677059943177E-3</v>
      </c>
      <c r="AQ425" s="5">
        <f t="shared" si="592"/>
        <v>8.3012034113879392E-4</v>
      </c>
      <c r="AR425" s="5">
        <f t="shared" si="593"/>
        <v>4.6699487218266423E-4</v>
      </c>
      <c r="AS425" s="5">
        <f t="shared" si="594"/>
        <v>1.0026032304400641E-3</v>
      </c>
      <c r="AT425" s="5">
        <f t="shared" si="595"/>
        <v>1.0762572541649503E-3</v>
      </c>
      <c r="AU425" s="5">
        <f t="shared" si="596"/>
        <v>7.7021473830963215E-4</v>
      </c>
      <c r="AV425" s="5">
        <f t="shared" si="597"/>
        <v>4.1339842831279163E-4</v>
      </c>
      <c r="AW425" s="5">
        <f t="shared" si="598"/>
        <v>1.1318139556324259E-5</v>
      </c>
      <c r="AX425" s="5">
        <f t="shared" si="599"/>
        <v>5.4555560591704093E-3</v>
      </c>
      <c r="AY425" s="5">
        <f t="shared" si="600"/>
        <v>5.8328898588357603E-3</v>
      </c>
      <c r="AZ425" s="5">
        <f t="shared" si="601"/>
        <v>3.1181609845360708E-3</v>
      </c>
      <c r="BA425" s="5">
        <f t="shared" si="602"/>
        <v>1.1112762467995175E-3</v>
      </c>
      <c r="BB425" s="5">
        <f t="shared" si="603"/>
        <v>2.9703443058871437E-4</v>
      </c>
      <c r="BC425" s="5">
        <f t="shared" si="604"/>
        <v>6.3515766279906123E-5</v>
      </c>
      <c r="BD425" s="5">
        <f t="shared" si="605"/>
        <v>8.3215765864472164E-5</v>
      </c>
      <c r="BE425" s="5">
        <f t="shared" si="606"/>
        <v>1.7865805525725208E-4</v>
      </c>
      <c r="BF425" s="5">
        <f t="shared" si="607"/>
        <v>1.9178277323246145E-4</v>
      </c>
      <c r="BG425" s="5">
        <f t="shared" si="608"/>
        <v>1.3724777967898068E-4</v>
      </c>
      <c r="BH425" s="5">
        <f t="shared" si="609"/>
        <v>7.3665191779155226E-5</v>
      </c>
      <c r="BI425" s="5">
        <f t="shared" si="610"/>
        <v>3.1630736716046363E-5</v>
      </c>
      <c r="BJ425" s="8">
        <f t="shared" si="611"/>
        <v>0.61317170829810685</v>
      </c>
      <c r="BK425" s="8">
        <f t="shared" si="612"/>
        <v>0.20644014782277748</v>
      </c>
      <c r="BL425" s="8">
        <f t="shared" si="613"/>
        <v>0.17133774453562073</v>
      </c>
      <c r="BM425" s="8">
        <f t="shared" si="614"/>
        <v>0.61674287452818966</v>
      </c>
      <c r="BN425" s="8">
        <f t="shared" si="615"/>
        <v>0.37655572904316376</v>
      </c>
    </row>
    <row r="426" spans="1:66" x14ac:dyDescent="0.25">
      <c r="A426" t="s">
        <v>24</v>
      </c>
      <c r="B426" t="s">
        <v>326</v>
      </c>
      <c r="C426" t="s">
        <v>291</v>
      </c>
      <c r="D426" t="s">
        <v>497</v>
      </c>
      <c r="E426">
        <f>VLOOKUP(A426,home!$A$2:$E$405,3,FALSE)</f>
        <v>1.61812297734628</v>
      </c>
      <c r="F426">
        <f>VLOOKUP(B426,home!$B$2:$E$405,3,FALSE)</f>
        <v>0.73</v>
      </c>
      <c r="G426">
        <f>VLOOKUP(C426,away!$B$2:$E$405,4,FALSE)</f>
        <v>1.48</v>
      </c>
      <c r="H426">
        <f>VLOOKUP(A426,away!$A$2:$E$405,3,FALSE)</f>
        <v>1.4142394822006501</v>
      </c>
      <c r="I426">
        <f>VLOOKUP(C426,away!$B$2:$E$405,3,FALSE)</f>
        <v>0.91</v>
      </c>
      <c r="J426">
        <f>VLOOKUP(B426,home!$B$2:$E$405,4,FALSE)</f>
        <v>1.28</v>
      </c>
      <c r="K426" s="3">
        <f t="shared" si="560"/>
        <v>1.7482200647249209</v>
      </c>
      <c r="L426" s="3">
        <f t="shared" si="561"/>
        <v>1.6473061488673173</v>
      </c>
      <c r="M426" s="5">
        <f t="shared" si="562"/>
        <v>3.3522909319539843E-2</v>
      </c>
      <c r="N426" s="5">
        <f t="shared" si="563"/>
        <v>5.8605422700373597E-2</v>
      </c>
      <c r="O426" s="5">
        <f t="shared" si="564"/>
        <v>5.5222494649999482E-2</v>
      </c>
      <c r="P426" s="5">
        <f t="shared" si="565"/>
        <v>9.6541073171293693E-2</v>
      </c>
      <c r="Q426" s="5">
        <f t="shared" si="566"/>
        <v>5.1227587933239248E-2</v>
      </c>
      <c r="R426" s="5">
        <f t="shared" si="567"/>
        <v>4.5484177496368343E-2</v>
      </c>
      <c r="S426" s="5">
        <f t="shared" si="568"/>
        <v>6.9506040781136313E-2</v>
      </c>
      <c r="T426" s="5">
        <f t="shared" si="569"/>
        <v>8.4387520594066207E-2</v>
      </c>
      <c r="U426" s="5">
        <f t="shared" si="570"/>
        <v>7.9516351726660855E-2</v>
      </c>
      <c r="V426" s="5">
        <f t="shared" si="571"/>
        <v>2.224080289868904E-2</v>
      </c>
      <c r="W426" s="5">
        <f t="shared" si="572"/>
        <v>2.9852365697449694E-2</v>
      </c>
      <c r="X426" s="5">
        <f t="shared" si="573"/>
        <v>4.9175985571644668E-2</v>
      </c>
      <c r="Y426" s="5">
        <f t="shared" si="574"/>
        <v>4.0503951704390376E-2</v>
      </c>
      <c r="Z426" s="5">
        <f t="shared" si="575"/>
        <v>2.4975455088646681E-2</v>
      </c>
      <c r="AA426" s="5">
        <f t="shared" si="576"/>
        <v>4.3662591711608252E-2</v>
      </c>
      <c r="AB426" s="5">
        <f t="shared" si="577"/>
        <v>3.8165909454062792E-2</v>
      </c>
      <c r="AC426" s="5">
        <f t="shared" si="578"/>
        <v>4.0031411048710962E-3</v>
      </c>
      <c r="AD426" s="5">
        <f t="shared" si="579"/>
        <v>1.3047126172946889E-2</v>
      </c>
      <c r="AE426" s="5">
        <f t="shared" si="580"/>
        <v>2.1492611169743117E-2</v>
      </c>
      <c r="AF426" s="5">
        <f t="shared" si="581"/>
        <v>1.7702455267566114E-2</v>
      </c>
      <c r="AG426" s="5">
        <f t="shared" si="582"/>
        <v>9.7204544707700982E-3</v>
      </c>
      <c r="AH426" s="5">
        <f t="shared" si="583"/>
        <v>1.0285555184571801E-2</v>
      </c>
      <c r="AI426" s="5">
        <f t="shared" si="584"/>
        <v>1.7981413950503858E-2</v>
      </c>
      <c r="AJ426" s="5">
        <f t="shared" si="585"/>
        <v>1.5717734330197727E-2</v>
      </c>
      <c r="AK426" s="5">
        <f t="shared" si="586"/>
        <v>9.1593528426891276E-3</v>
      </c>
      <c r="AL426" s="5">
        <f t="shared" si="587"/>
        <v>4.6113842284578745E-4</v>
      </c>
      <c r="AM426" s="5">
        <f t="shared" si="588"/>
        <v>4.5618495525086818E-3</v>
      </c>
      <c r="AN426" s="5">
        <f t="shared" si="589"/>
        <v>7.5147628180551717E-3</v>
      </c>
      <c r="AO426" s="5">
        <f t="shared" si="590"/>
        <v>6.1895574987308874E-3</v>
      </c>
      <c r="AP426" s="5">
        <f t="shared" si="591"/>
        <v>3.3986987088090682E-3</v>
      </c>
      <c r="AQ426" s="5">
        <f t="shared" si="592"/>
        <v>1.3996743202921472E-3</v>
      </c>
      <c r="AR426" s="5">
        <f t="shared" si="593"/>
        <v>3.3886916600118487E-3</v>
      </c>
      <c r="AS426" s="5">
        <f t="shared" si="594"/>
        <v>5.9241787531987139E-3</v>
      </c>
      <c r="AT426" s="5">
        <f t="shared" si="595"/>
        <v>5.1783840816795289E-3</v>
      </c>
      <c r="AU426" s="5">
        <f t="shared" si="596"/>
        <v>3.0176516514814284E-3</v>
      </c>
      <c r="AV426" s="5">
        <f t="shared" si="597"/>
        <v>1.3188797913675327E-3</v>
      </c>
      <c r="AW426" s="5">
        <f t="shared" si="598"/>
        <v>3.6889199328085395E-5</v>
      </c>
      <c r="AX426" s="5">
        <f t="shared" si="599"/>
        <v>1.3291861533253466E-3</v>
      </c>
      <c r="AY426" s="5">
        <f t="shared" si="600"/>
        <v>2.1895765233621405E-3</v>
      </c>
      <c r="AZ426" s="5">
        <f t="shared" si="601"/>
        <v>1.8034514351749887E-3</v>
      </c>
      <c r="BA426" s="5">
        <f t="shared" si="602"/>
        <v>9.9027887944911578E-4</v>
      </c>
      <c r="BB426" s="5">
        <f t="shared" si="603"/>
        <v>4.078231218024913E-4</v>
      </c>
      <c r="BC426" s="5">
        <f t="shared" si="604"/>
        <v>1.3436190723910177E-4</v>
      </c>
      <c r="BD426" s="5">
        <f t="shared" si="605"/>
        <v>9.3036876802548554E-4</v>
      </c>
      <c r="BE426" s="5">
        <f t="shared" si="606"/>
        <v>1.6264893478555593E-3</v>
      </c>
      <c r="BF426" s="5">
        <f t="shared" si="607"/>
        <v>1.4217306564912203E-3</v>
      </c>
      <c r="BG426" s="5">
        <f t="shared" si="608"/>
        <v>8.284993534374951E-4</v>
      </c>
      <c r="BH426" s="5">
        <f t="shared" si="609"/>
        <v>3.6209979832276342E-4</v>
      </c>
      <c r="BI426" s="5">
        <f t="shared" si="610"/>
        <v>1.266060265721404E-4</v>
      </c>
      <c r="BJ426" s="8">
        <f t="shared" si="611"/>
        <v>0.40563470220093911</v>
      </c>
      <c r="BK426" s="8">
        <f t="shared" si="612"/>
        <v>0.22846468222173791</v>
      </c>
      <c r="BL426" s="8">
        <f t="shared" si="613"/>
        <v>0.33931916123510597</v>
      </c>
      <c r="BM426" s="8">
        <f t="shared" si="614"/>
        <v>0.65563764815158154</v>
      </c>
      <c r="BN426" s="8">
        <f t="shared" si="615"/>
        <v>0.3406036652708142</v>
      </c>
    </row>
    <row r="427" spans="1:66" x14ac:dyDescent="0.25">
      <c r="A427" t="s">
        <v>27</v>
      </c>
      <c r="B427" t="s">
        <v>298</v>
      </c>
      <c r="C427" t="s">
        <v>191</v>
      </c>
      <c r="D427" t="s">
        <v>497</v>
      </c>
      <c r="E427">
        <f>VLOOKUP(A427,home!$A$2:$E$405,3,FALSE)</f>
        <v>1.2700296735904999</v>
      </c>
      <c r="F427">
        <f>VLOOKUP(B427,home!$B$2:$E$405,3,FALSE)</f>
        <v>1.48</v>
      </c>
      <c r="G427">
        <f>VLOOKUP(C427,away!$B$2:$E$405,4,FALSE)</f>
        <v>1.2</v>
      </c>
      <c r="H427">
        <f>VLOOKUP(A427,away!$A$2:$E$405,3,FALSE)</f>
        <v>1.07418397626113</v>
      </c>
      <c r="I427">
        <f>VLOOKUP(C427,away!$B$2:$E$405,3,FALSE)</f>
        <v>0.93</v>
      </c>
      <c r="J427">
        <f>VLOOKUP(B427,home!$B$2:$E$405,4,FALSE)</f>
        <v>0.7</v>
      </c>
      <c r="K427" s="3">
        <f t="shared" si="560"/>
        <v>2.2555727002967276</v>
      </c>
      <c r="L427" s="3">
        <f t="shared" si="561"/>
        <v>0.69929376854599568</v>
      </c>
      <c r="M427" s="5">
        <f t="shared" si="562"/>
        <v>5.2085615164098598E-2</v>
      </c>
      <c r="N427" s="5">
        <f t="shared" si="563"/>
        <v>0.11748289164230205</v>
      </c>
      <c r="O427" s="5">
        <f t="shared" si="564"/>
        <v>3.6423146115138964E-2</v>
      </c>
      <c r="P427" s="5">
        <f t="shared" si="565"/>
        <v>8.2155054036226249E-2</v>
      </c>
      <c r="Q427" s="5">
        <f t="shared" si="566"/>
        <v>0.13249560157014756</v>
      </c>
      <c r="R427" s="5">
        <f t="shared" si="567"/>
        <v>1.2735239554578483E-2</v>
      </c>
      <c r="S427" s="5">
        <f t="shared" si="568"/>
        <v>3.2395954633686934E-2</v>
      </c>
      <c r="T427" s="5">
        <f t="shared" si="569"/>
        <v>9.2653348537757224E-2</v>
      </c>
      <c r="U427" s="5">
        <f t="shared" si="570"/>
        <v>2.8725258671046281E-2</v>
      </c>
      <c r="V427" s="5">
        <f t="shared" si="571"/>
        <v>5.677599585265123E-3</v>
      </c>
      <c r="W427" s="5">
        <f t="shared" si="572"/>
        <v>9.9617820603672358E-2</v>
      </c>
      <c r="X427" s="5">
        <f t="shared" si="573"/>
        <v>6.9662121184280973E-2</v>
      </c>
      <c r="Y427" s="5">
        <f t="shared" si="574"/>
        <v>2.4357143623931838E-2</v>
      </c>
      <c r="Z427" s="5">
        <f t="shared" si="575"/>
        <v>2.9685578871524059E-3</v>
      </c>
      <c r="AA427" s="5">
        <f t="shared" si="576"/>
        <v>6.6957981295114998E-3</v>
      </c>
      <c r="AB427" s="5">
        <f t="shared" si="577"/>
        <v>7.5514297338120174E-3</v>
      </c>
      <c r="AC427" s="5">
        <f t="shared" si="578"/>
        <v>5.5970767943072674E-4</v>
      </c>
      <c r="AD427" s="5">
        <f t="shared" si="579"/>
        <v>5.6173809154175067E-2</v>
      </c>
      <c r="AE427" s="5">
        <f t="shared" si="580"/>
        <v>3.9281994697006627E-2</v>
      </c>
      <c r="AF427" s="5">
        <f t="shared" si="581"/>
        <v>1.3734827053836791E-2</v>
      </c>
      <c r="AG427" s="5">
        <f t="shared" si="582"/>
        <v>3.2015596569350091E-3</v>
      </c>
      <c r="AH427" s="5">
        <f t="shared" si="583"/>
        <v>5.1897350801343594E-4</v>
      </c>
      <c r="AI427" s="5">
        <f t="shared" si="584"/>
        <v>1.1705824768523309E-3</v>
      </c>
      <c r="AJ427" s="5">
        <f t="shared" si="585"/>
        <v>1.3201669391169223E-3</v>
      </c>
      <c r="AK427" s="5">
        <f t="shared" si="586"/>
        <v>9.9257750256880723E-4</v>
      </c>
      <c r="AL427" s="5">
        <f t="shared" si="587"/>
        <v>3.5313254535441897E-5</v>
      </c>
      <c r="AM427" s="5">
        <f t="shared" si="588"/>
        <v>2.5340822079967129E-2</v>
      </c>
      <c r="AN427" s="5">
        <f t="shared" si="589"/>
        <v>1.7720678970353787E-2</v>
      </c>
      <c r="AO427" s="5">
        <f t="shared" si="590"/>
        <v>6.1959801891862372E-3</v>
      </c>
      <c r="AP427" s="5">
        <f t="shared" si="591"/>
        <v>1.4442701121107921E-3</v>
      </c>
      <c r="AQ427" s="5">
        <f t="shared" si="592"/>
        <v>2.5249227237407576E-4</v>
      </c>
      <c r="AR427" s="5">
        <f t="shared" si="593"/>
        <v>7.258298803885023E-5</v>
      </c>
      <c r="AS427" s="5">
        <f t="shared" si="594"/>
        <v>1.637162063263945E-4</v>
      </c>
      <c r="AT427" s="5">
        <f t="shared" si="595"/>
        <v>1.8463690279298096E-4</v>
      </c>
      <c r="AU427" s="5">
        <f t="shared" si="596"/>
        <v>1.388206524690628E-4</v>
      </c>
      <c r="AV427" s="5">
        <f t="shared" si="597"/>
        <v>7.8280018486649402E-5</v>
      </c>
      <c r="AW427" s="5">
        <f t="shared" si="598"/>
        <v>1.5472187929932327E-6</v>
      </c>
      <c r="AX427" s="5">
        <f t="shared" si="599"/>
        <v>9.5263444144417266E-3</v>
      </c>
      <c r="AY427" s="5">
        <f t="shared" si="600"/>
        <v>6.6617132860420508E-3</v>
      </c>
      <c r="AZ427" s="5">
        <f t="shared" si="601"/>
        <v>2.3292472943846369E-3</v>
      </c>
      <c r="BA427" s="5">
        <f t="shared" si="602"/>
        <v>5.4294270612193244E-4</v>
      </c>
      <c r="BB427" s="5">
        <f t="shared" si="603"/>
        <v>9.4919112767141765E-5</v>
      </c>
      <c r="BC427" s="5">
        <f t="shared" si="604"/>
        <v>1.3275268814795382E-5</v>
      </c>
      <c r="BD427" s="5">
        <f t="shared" si="605"/>
        <v>8.4594718730027503E-6</v>
      </c>
      <c r="BE427" s="5">
        <f t="shared" si="606"/>
        <v>1.908095381567303E-5</v>
      </c>
      <c r="BF427" s="5">
        <f t="shared" si="607"/>
        <v>2.1519239261127385E-5</v>
      </c>
      <c r="BG427" s="5">
        <f t="shared" si="608"/>
        <v>1.6179402869517483E-5</v>
      </c>
      <c r="BH427" s="5">
        <f t="shared" si="609"/>
        <v>9.1234548548965445E-6</v>
      </c>
      <c r="BI427" s="5">
        <f t="shared" si="610"/>
        <v>4.1157231406188557E-6</v>
      </c>
      <c r="BJ427" s="8">
        <f t="shared" si="611"/>
        <v>0.71878380343060988</v>
      </c>
      <c r="BK427" s="8">
        <f t="shared" si="612"/>
        <v>0.1795709576392851</v>
      </c>
      <c r="BL427" s="8">
        <f t="shared" si="613"/>
        <v>9.6849687644567486E-2</v>
      </c>
      <c r="BM427" s="8">
        <f t="shared" si="614"/>
        <v>0.55813529245187388</v>
      </c>
      <c r="BN427" s="8">
        <f t="shared" si="615"/>
        <v>0.43337754808249196</v>
      </c>
    </row>
    <row r="428" spans="1:66" x14ac:dyDescent="0.25">
      <c r="A428" t="s">
        <v>27</v>
      </c>
      <c r="B428" t="s">
        <v>188</v>
      </c>
      <c r="C428" t="s">
        <v>297</v>
      </c>
      <c r="D428" t="s">
        <v>497</v>
      </c>
      <c r="E428">
        <f>VLOOKUP(A428,home!$A$2:$E$405,3,FALSE)</f>
        <v>1.2700296735904999</v>
      </c>
      <c r="F428">
        <f>VLOOKUP(B428,home!$B$2:$E$405,3,FALSE)</f>
        <v>1.2</v>
      </c>
      <c r="G428">
        <f>VLOOKUP(C428,away!$B$2:$E$405,4,FALSE)</f>
        <v>0.93</v>
      </c>
      <c r="H428">
        <f>VLOOKUP(A428,away!$A$2:$E$405,3,FALSE)</f>
        <v>1.07418397626113</v>
      </c>
      <c r="I428">
        <f>VLOOKUP(C428,away!$B$2:$E$405,3,FALSE)</f>
        <v>0.83</v>
      </c>
      <c r="J428">
        <f>VLOOKUP(B428,home!$B$2:$E$405,4,FALSE)</f>
        <v>0.77</v>
      </c>
      <c r="K428" s="3">
        <f t="shared" si="560"/>
        <v>1.4173531157269978</v>
      </c>
      <c r="L428" s="3">
        <f t="shared" si="561"/>
        <v>0.68651097922848814</v>
      </c>
      <c r="M428" s="5">
        <f t="shared" si="562"/>
        <v>0.1219841580224416</v>
      </c>
      <c r="N428" s="5">
        <f t="shared" si="563"/>
        <v>0.17289462644244205</v>
      </c>
      <c r="O428" s="5">
        <f t="shared" si="564"/>
        <v>8.374346377434902E-2</v>
      </c>
      <c r="P428" s="5">
        <f t="shared" si="565"/>
        <v>0.11869405930234454</v>
      </c>
      <c r="Q428" s="5">
        <f t="shared" si="566"/>
        <v>0.12252636874032535</v>
      </c>
      <c r="R428" s="5">
        <f t="shared" si="567"/>
        <v>2.8745403659856884E-2</v>
      </c>
      <c r="S428" s="5">
        <f t="shared" si="568"/>
        <v>2.8873174890211253E-2</v>
      </c>
      <c r="T428" s="5">
        <f t="shared" si="569"/>
        <v>8.4115697385231572E-2</v>
      </c>
      <c r="U428" s="5">
        <f t="shared" si="570"/>
        <v>4.0742387440128397E-2</v>
      </c>
      <c r="V428" s="5">
        <f t="shared" si="571"/>
        <v>3.1216023714554955E-3</v>
      </c>
      <c r="W428" s="5">
        <f t="shared" si="572"/>
        <v>5.7887710164271716E-2</v>
      </c>
      <c r="X428" s="5">
        <f t="shared" si="573"/>
        <v>3.9740548590169081E-2</v>
      </c>
      <c r="Y428" s="5">
        <f t="shared" si="574"/>
        <v>1.3641161463857144E-2</v>
      </c>
      <c r="Z428" s="5">
        <f t="shared" si="575"/>
        <v>6.5780117382821723E-3</v>
      </c>
      <c r="AA428" s="5">
        <f t="shared" si="576"/>
        <v>9.3233654325430015E-3</v>
      </c>
      <c r="AB428" s="5">
        <f t="shared" si="577"/>
        <v>6.6072505224381078E-3</v>
      </c>
      <c r="AC428" s="5">
        <f t="shared" si="578"/>
        <v>1.8983799976700328E-4</v>
      </c>
      <c r="AD428" s="5">
        <f t="shared" si="579"/>
        <v>2.0511831590907977E-2</v>
      </c>
      <c r="AE428" s="5">
        <f t="shared" si="580"/>
        <v>1.4081597591244072E-2</v>
      </c>
      <c r="AF428" s="5">
        <f t="shared" si="581"/>
        <v>4.8335856757332442E-3</v>
      </c>
      <c r="AG428" s="5">
        <f t="shared" si="582"/>
        <v>1.1061032118108078E-3</v>
      </c>
      <c r="AH428" s="5">
        <f t="shared" si="583"/>
        <v>1.1289693199561454E-3</v>
      </c>
      <c r="AI428" s="5">
        <f t="shared" si="584"/>
        <v>1.6001481832000326E-3</v>
      </c>
      <c r="AJ428" s="5">
        <f t="shared" si="585"/>
        <v>1.133987506541731E-3</v>
      </c>
      <c r="AK428" s="5">
        <f t="shared" si="586"/>
        <v>5.3575357519747052E-4</v>
      </c>
      <c r="AL428" s="5">
        <f t="shared" si="587"/>
        <v>7.3887111793771788E-6</v>
      </c>
      <c r="AM428" s="5">
        <f t="shared" si="588"/>
        <v>5.8145016829281755E-3</v>
      </c>
      <c r="AN428" s="5">
        <f t="shared" si="589"/>
        <v>3.9917192440727138E-3</v>
      </c>
      <c r="AO428" s="5">
        <f t="shared" si="590"/>
        <v>1.3701795435267796E-3</v>
      </c>
      <c r="AP428" s="5">
        <f t="shared" si="591"/>
        <v>3.1354776671513746E-4</v>
      </c>
      <c r="AQ428" s="5">
        <f t="shared" si="592"/>
        <v>5.3813496090628627E-5</v>
      </c>
      <c r="AR428" s="5">
        <f t="shared" si="593"/>
        <v>1.5500996667240283E-4</v>
      </c>
      <c r="AS428" s="5">
        <f t="shared" si="594"/>
        <v>2.1970385923186824E-4</v>
      </c>
      <c r="AT428" s="5">
        <f t="shared" si="595"/>
        <v>1.5569897470976712E-4</v>
      </c>
      <c r="AU428" s="5">
        <f t="shared" si="596"/>
        <v>7.3560142306795817E-5</v>
      </c>
      <c r="AV428" s="5">
        <f t="shared" si="597"/>
        <v>2.6065174222964599E-5</v>
      </c>
      <c r="AW428" s="5">
        <f t="shared" si="598"/>
        <v>1.9970628816579353E-7</v>
      </c>
      <c r="AX428" s="5">
        <f t="shared" si="599"/>
        <v>1.373533679449687E-3</v>
      </c>
      <c r="AY428" s="5">
        <f t="shared" si="600"/>
        <v>9.4294595128231284E-4</v>
      </c>
      <c r="AZ428" s="5">
        <f t="shared" si="601"/>
        <v>3.2367137418717944E-4</v>
      </c>
      <c r="BA428" s="5">
        <f t="shared" si="602"/>
        <v>7.4067984013823651E-5</v>
      </c>
      <c r="BB428" s="5">
        <f t="shared" si="603"/>
        <v>1.2712121058702516E-5</v>
      </c>
      <c r="BC428" s="5">
        <f t="shared" si="604"/>
        <v>1.7454021352161906E-6</v>
      </c>
      <c r="BD428" s="5">
        <f t="shared" si="605"/>
        <v>1.773600733507443E-5</v>
      </c>
      <c r="BE428" s="5">
        <f t="shared" si="606"/>
        <v>2.5138185256924631E-5</v>
      </c>
      <c r="BF428" s="5">
        <f t="shared" si="607"/>
        <v>1.781484259881231E-5</v>
      </c>
      <c r="BG428" s="5">
        <f t="shared" si="608"/>
        <v>8.4166408878708903E-6</v>
      </c>
      <c r="BH428" s="5">
        <f t="shared" si="609"/>
        <v>2.9823380465947624E-6</v>
      </c>
      <c r="BI428" s="5">
        <f t="shared" si="610"/>
        <v>8.4540522449845082E-7</v>
      </c>
      <c r="BJ428" s="8">
        <f t="shared" si="611"/>
        <v>0.54561166910145342</v>
      </c>
      <c r="BK428" s="8">
        <f t="shared" si="612"/>
        <v>0.2738131672486816</v>
      </c>
      <c r="BL428" s="8">
        <f t="shared" si="613"/>
        <v>0.17426370095070437</v>
      </c>
      <c r="BM428" s="8">
        <f t="shared" si="614"/>
        <v>0.35073572285236798</v>
      </c>
      <c r="BN428" s="8">
        <f t="shared" si="615"/>
        <v>0.64858807994175938</v>
      </c>
    </row>
    <row r="429" spans="1:66" x14ac:dyDescent="0.25">
      <c r="A429" t="s">
        <v>27</v>
      </c>
      <c r="B429" t="s">
        <v>190</v>
      </c>
      <c r="C429" t="s">
        <v>189</v>
      </c>
      <c r="D429" t="s">
        <v>497</v>
      </c>
      <c r="E429">
        <f>VLOOKUP(A429,home!$A$2:$E$405,3,FALSE)</f>
        <v>1.2700296735904999</v>
      </c>
      <c r="F429">
        <f>VLOOKUP(B429,home!$B$2:$E$405,3,FALSE)</f>
        <v>0.97</v>
      </c>
      <c r="G429">
        <f>VLOOKUP(C429,away!$B$2:$E$405,4,FALSE)</f>
        <v>0.97</v>
      </c>
      <c r="H429">
        <f>VLOOKUP(A429,away!$A$2:$E$405,3,FALSE)</f>
        <v>1.07418397626113</v>
      </c>
      <c r="I429">
        <f>VLOOKUP(C429,away!$B$2:$E$405,3,FALSE)</f>
        <v>0.65</v>
      </c>
      <c r="J429">
        <f>VLOOKUP(B429,home!$B$2:$E$405,4,FALSE)</f>
        <v>0.82</v>
      </c>
      <c r="K429" s="3">
        <f t="shared" si="560"/>
        <v>1.1949709198813012</v>
      </c>
      <c r="L429" s="3">
        <f t="shared" si="561"/>
        <v>0.57254005934718233</v>
      </c>
      <c r="M429" s="5">
        <f t="shared" si="562"/>
        <v>0.17075747923624421</v>
      </c>
      <c r="N429" s="5">
        <f t="shared" si="563"/>
        <v>0.2040502220395469</v>
      </c>
      <c r="O429" s="5">
        <f t="shared" si="564"/>
        <v>9.776549729589451E-2</v>
      </c>
      <c r="P429" s="5">
        <f t="shared" si="565"/>
        <v>0.11682692623632791</v>
      </c>
      <c r="Q429" s="5">
        <f t="shared" si="566"/>
        <v>0.1219170407662906</v>
      </c>
      <c r="R429" s="5">
        <f t="shared" si="567"/>
        <v>2.7987331811949116E-2</v>
      </c>
      <c r="S429" s="5">
        <f t="shared" si="568"/>
        <v>1.9982332186670382E-2</v>
      </c>
      <c r="T429" s="5">
        <f t="shared" si="569"/>
        <v>6.9802389755764874E-2</v>
      </c>
      <c r="U429" s="5">
        <f t="shared" si="570"/>
        <v>3.3444047640348036E-2</v>
      </c>
      <c r="V429" s="5">
        <f t="shared" si="571"/>
        <v>1.5190318513871688E-3</v>
      </c>
      <c r="W429" s="5">
        <f t="shared" si="572"/>
        <v>4.8562439451233466E-2</v>
      </c>
      <c r="X429" s="5">
        <f t="shared" si="573"/>
        <v>2.7803941965453157E-2</v>
      </c>
      <c r="Y429" s="5">
        <f t="shared" si="574"/>
        <v>7.9594352914930805E-3</v>
      </c>
      <c r="Z429" s="5">
        <f t="shared" si="575"/>
        <v>5.3412895388608769E-3</v>
      </c>
      <c r="AA429" s="5">
        <f t="shared" si="576"/>
        <v>6.3826856736049521E-3</v>
      </c>
      <c r="AB429" s="5">
        <f t="shared" si="577"/>
        <v>3.8135618853504575E-3</v>
      </c>
      <c r="AC429" s="5">
        <f t="shared" si="578"/>
        <v>6.4954629969355112E-5</v>
      </c>
      <c r="AD429" s="5">
        <f t="shared" si="579"/>
        <v>1.4507675735680103E-2</v>
      </c>
      <c r="AE429" s="5">
        <f t="shared" si="580"/>
        <v>8.3062255266959633E-3</v>
      </c>
      <c r="AF429" s="5">
        <f t="shared" si="581"/>
        <v>2.3778234280027936E-3</v>
      </c>
      <c r="AG429" s="5">
        <f t="shared" si="582"/>
        <v>4.5379972219527999E-4</v>
      </c>
      <c r="AH429" s="5">
        <f t="shared" si="583"/>
        <v>7.6452555739247273E-4</v>
      </c>
      <c r="AI429" s="5">
        <f t="shared" si="584"/>
        <v>9.1358580859004753E-4</v>
      </c>
      <c r="AJ429" s="5">
        <f t="shared" si="585"/>
        <v>5.4585423704067596E-4</v>
      </c>
      <c r="AK429" s="5">
        <f t="shared" si="586"/>
        <v>2.1742664658586748E-4</v>
      </c>
      <c r="AL429" s="5">
        <f t="shared" si="587"/>
        <v>1.7775970453719706E-6</v>
      </c>
      <c r="AM429" s="5">
        <f t="shared" si="588"/>
        <v>3.4672501238410601E-3</v>
      </c>
      <c r="AN429" s="5">
        <f t="shared" si="589"/>
        <v>1.9851395916754859E-3</v>
      </c>
      <c r="AO429" s="5">
        <f t="shared" si="590"/>
        <v>5.6828596981516185E-4</v>
      </c>
      <c r="AP429" s="5">
        <f t="shared" si="591"/>
        <v>1.0845549429471462E-4</v>
      </c>
      <c r="AQ429" s="5">
        <f t="shared" si="592"/>
        <v>1.5523778785005977E-5</v>
      </c>
      <c r="AR429" s="5">
        <f t="shared" si="593"/>
        <v>8.7544301600384804E-5</v>
      </c>
      <c r="AS429" s="5">
        <f t="shared" si="594"/>
        <v>1.0461289461377789E-4</v>
      </c>
      <c r="AT429" s="5">
        <f t="shared" si="595"/>
        <v>6.2504683454035916E-5</v>
      </c>
      <c r="AU429" s="5">
        <f t="shared" si="596"/>
        <v>2.4897093027986284E-5</v>
      </c>
      <c r="AV429" s="5">
        <f t="shared" si="597"/>
        <v>7.4378255395057707E-6</v>
      </c>
      <c r="AW429" s="5">
        <f t="shared" si="598"/>
        <v>3.3782674935373429E-8</v>
      </c>
      <c r="AX429" s="5">
        <f t="shared" si="599"/>
        <v>6.9054384499081707E-4</v>
      </c>
      <c r="AY429" s="5">
        <f t="shared" si="600"/>
        <v>3.9536401399287391E-4</v>
      </c>
      <c r="AZ429" s="5">
        <f t="shared" si="601"/>
        <v>1.131808680176101E-4</v>
      </c>
      <c r="BA429" s="5">
        <f t="shared" si="602"/>
        <v>2.1600193630589366E-5</v>
      </c>
      <c r="BB429" s="5">
        <f t="shared" si="603"/>
        <v>3.0917440357920666E-6</v>
      </c>
      <c r="BC429" s="5">
        <f t="shared" si="604"/>
        <v>3.5402946274773745E-7</v>
      </c>
      <c r="BD429" s="5">
        <f t="shared" si="605"/>
        <v>8.3537699389653206E-6</v>
      </c>
      <c r="BE429" s="5">
        <f t="shared" si="606"/>
        <v>9.9825121484421488E-6</v>
      </c>
      <c r="BF429" s="5">
        <f t="shared" si="607"/>
        <v>5.9644058623750919E-6</v>
      </c>
      <c r="BG429" s="5">
        <f t="shared" si="608"/>
        <v>2.3757638533025968E-6</v>
      </c>
      <c r="BH429" s="5">
        <f t="shared" si="609"/>
        <v>7.0974217930043673E-7</v>
      </c>
      <c r="BI429" s="5">
        <f t="shared" si="610"/>
        <v>1.696242529754406E-7</v>
      </c>
      <c r="BJ429" s="8">
        <f t="shared" si="611"/>
        <v>0.51310978333489798</v>
      </c>
      <c r="BK429" s="8">
        <f t="shared" si="612"/>
        <v>0.30954786575163734</v>
      </c>
      <c r="BL429" s="8">
        <f t="shared" si="613"/>
        <v>0.1721490691732272</v>
      </c>
      <c r="BM429" s="8">
        <f t="shared" si="614"/>
        <v>0.26044818018105231</v>
      </c>
      <c r="BN429" s="8">
        <f t="shared" si="615"/>
        <v>0.73930449738625326</v>
      </c>
    </row>
    <row r="430" spans="1:66" x14ac:dyDescent="0.25">
      <c r="A430" t="s">
        <v>27</v>
      </c>
      <c r="B430" t="s">
        <v>194</v>
      </c>
      <c r="C430" t="s">
        <v>329</v>
      </c>
      <c r="D430" t="s">
        <v>497</v>
      </c>
      <c r="E430">
        <f>VLOOKUP(A430,home!$A$2:$E$405,3,FALSE)</f>
        <v>1.2700296735904999</v>
      </c>
      <c r="F430">
        <f>VLOOKUP(B430,home!$B$2:$E$405,3,FALSE)</f>
        <v>0.83</v>
      </c>
      <c r="G430">
        <f>VLOOKUP(C430,away!$B$2:$E$405,4,FALSE)</f>
        <v>1.44</v>
      </c>
      <c r="H430">
        <f>VLOOKUP(A430,away!$A$2:$E$405,3,FALSE)</f>
        <v>1.07418397626113</v>
      </c>
      <c r="I430">
        <f>VLOOKUP(C430,away!$B$2:$E$405,3,FALSE)</f>
        <v>0.51</v>
      </c>
      <c r="J430">
        <f>VLOOKUP(B430,home!$B$2:$E$405,4,FALSE)</f>
        <v>0.88</v>
      </c>
      <c r="K430" s="3">
        <f t="shared" si="560"/>
        <v>1.5179394658753655</v>
      </c>
      <c r="L430" s="3">
        <f t="shared" si="561"/>
        <v>0.48209376854599523</v>
      </c>
      <c r="M430" s="5">
        <f t="shared" si="562"/>
        <v>0.13533078552152453</v>
      </c>
      <c r="N430" s="5">
        <f t="shared" si="563"/>
        <v>0.20542394029103658</v>
      </c>
      <c r="O430" s="5">
        <f t="shared" si="564"/>
        <v>6.5242128392361556E-2</v>
      </c>
      <c r="P430" s="5">
        <f t="shared" si="565"/>
        <v>9.9033601524473311E-2</v>
      </c>
      <c r="Q430" s="5">
        <f t="shared" si="566"/>
        <v>0.15591055310169458</v>
      </c>
      <c r="R430" s="5">
        <f t="shared" si="567"/>
        <v>1.5726411772317629E-2</v>
      </c>
      <c r="S430" s="5">
        <f t="shared" si="568"/>
        <v>1.8117928956653123E-2</v>
      </c>
      <c r="T430" s="5">
        <f t="shared" si="569"/>
        <v>7.5163506100886429E-2</v>
      </c>
      <c r="U430" s="5">
        <f t="shared" si="570"/>
        <v>2.3871741085807884E-2</v>
      </c>
      <c r="V430" s="5">
        <f t="shared" si="571"/>
        <v>1.4731671074834786E-3</v>
      </c>
      <c r="W430" s="5">
        <f t="shared" si="572"/>
        <v>7.8887593899839653E-2</v>
      </c>
      <c r="X430" s="5">
        <f t="shared" si="573"/>
        <v>3.8031217434699754E-2</v>
      </c>
      <c r="Y430" s="5">
        <f t="shared" si="574"/>
        <v>9.1673064677432834E-3</v>
      </c>
      <c r="Z430" s="5">
        <f t="shared" si="575"/>
        <v>2.5272017056742371E-3</v>
      </c>
      <c r="AA430" s="5">
        <f t="shared" si="576"/>
        <v>3.8361392072704639E-3</v>
      </c>
      <c r="AB430" s="5">
        <f t="shared" si="577"/>
        <v>2.9115135496538391E-3</v>
      </c>
      <c r="AC430" s="5">
        <f t="shared" si="578"/>
        <v>6.7377982280256648E-5</v>
      </c>
      <c r="AD430" s="5">
        <f t="shared" si="579"/>
        <v>2.9936648037128862E-2</v>
      </c>
      <c r="AE430" s="5">
        <f t="shared" si="580"/>
        <v>1.4432271469854522E-2</v>
      </c>
      <c r="AF430" s="5">
        <f t="shared" si="581"/>
        <v>3.4788540707905084E-3</v>
      </c>
      <c r="AG430" s="5">
        <f t="shared" si="582"/>
        <v>5.5904462306965769E-4</v>
      </c>
      <c r="AH430" s="5">
        <f t="shared" si="583"/>
        <v>3.0458704854108987E-4</v>
      </c>
      <c r="AI430" s="5">
        <f t="shared" si="584"/>
        <v>4.6234470177501603E-4</v>
      </c>
      <c r="AJ430" s="5">
        <f t="shared" si="585"/>
        <v>3.5090563483133663E-4</v>
      </c>
      <c r="AK430" s="5">
        <f t="shared" si="586"/>
        <v>1.775511706361783E-4</v>
      </c>
      <c r="AL430" s="5">
        <f t="shared" si="587"/>
        <v>1.9722590755537029E-6</v>
      </c>
      <c r="AM430" s="5">
        <f t="shared" si="588"/>
        <v>9.0884039063156355E-3</v>
      </c>
      <c r="AN430" s="5">
        <f t="shared" si="589"/>
        <v>4.3814628892638484E-3</v>
      </c>
      <c r="AO430" s="5">
        <f t="shared" si="590"/>
        <v>1.0561379780148167E-3</v>
      </c>
      <c r="AP430" s="5">
        <f t="shared" si="591"/>
        <v>1.6971917930857017E-4</v>
      </c>
      <c r="AQ430" s="5">
        <f t="shared" si="592"/>
        <v>2.0455139686850516E-5</v>
      </c>
      <c r="AR430" s="5">
        <f t="shared" si="593"/>
        <v>2.9367903616295205E-5</v>
      </c>
      <c r="AS430" s="5">
        <f t="shared" si="594"/>
        <v>4.457869992919836E-5</v>
      </c>
      <c r="AT430" s="5">
        <f t="shared" si="595"/>
        <v>3.3833883979972784E-5</v>
      </c>
      <c r="AU430" s="5">
        <f t="shared" si="596"/>
        <v>1.7119262592349649E-5</v>
      </c>
      <c r="AV430" s="5">
        <f t="shared" si="597"/>
        <v>6.4965010789028442E-6</v>
      </c>
      <c r="AW430" s="5">
        <f t="shared" si="598"/>
        <v>4.0091050203541151E-8</v>
      </c>
      <c r="AX430" s="5">
        <f t="shared" si="599"/>
        <v>2.2992744952020573E-3</v>
      </c>
      <c r="AY430" s="5">
        <f t="shared" si="600"/>
        <v>1.1084659063136503E-3</v>
      </c>
      <c r="AZ430" s="5">
        <f t="shared" si="601"/>
        <v>2.6719225303974993E-4</v>
      </c>
      <c r="BA430" s="5">
        <f t="shared" si="602"/>
        <v>4.2937240064742735E-5</v>
      </c>
      <c r="BB430" s="5">
        <f t="shared" si="603"/>
        <v>5.1749439684439779E-6</v>
      </c>
      <c r="BC430" s="5">
        <f t="shared" si="604"/>
        <v>4.9896164795230507E-7</v>
      </c>
      <c r="BD430" s="5">
        <f t="shared" si="605"/>
        <v>2.3596805547792191E-6</v>
      </c>
      <c r="BE430" s="5">
        <f t="shared" si="606"/>
        <v>3.5818522409580539E-6</v>
      </c>
      <c r="BF430" s="5">
        <f t="shared" si="607"/>
        <v>2.7185174387421756E-6</v>
      </c>
      <c r="BG430" s="5">
        <f t="shared" si="608"/>
        <v>1.3755149696457209E-6</v>
      </c>
      <c r="BH430" s="5">
        <f t="shared" si="609"/>
        <v>5.2198711458189924E-7</v>
      </c>
      <c r="BI430" s="5">
        <f t="shared" si="610"/>
        <v>1.5846896838045422E-7</v>
      </c>
      <c r="BJ430" s="8">
        <f t="shared" si="611"/>
        <v>0.62943065838957013</v>
      </c>
      <c r="BK430" s="8">
        <f t="shared" si="612"/>
        <v>0.25513329925780381</v>
      </c>
      <c r="BL430" s="8">
        <f t="shared" si="613"/>
        <v>0.11302543483567884</v>
      </c>
      <c r="BM430" s="8">
        <f t="shared" si="614"/>
        <v>0.32234074777005545</v>
      </c>
      <c r="BN430" s="8">
        <f t="shared" si="615"/>
        <v>0.67666742060340812</v>
      </c>
    </row>
    <row r="431" spans="1:66" x14ac:dyDescent="0.25">
      <c r="A431" t="s">
        <v>27</v>
      </c>
      <c r="B431" t="s">
        <v>299</v>
      </c>
      <c r="C431" t="s">
        <v>193</v>
      </c>
      <c r="D431" t="s">
        <v>497</v>
      </c>
      <c r="E431">
        <f>VLOOKUP(A431,home!$A$2:$E$405,3,FALSE)</f>
        <v>1.2700296735904999</v>
      </c>
      <c r="F431">
        <f>VLOOKUP(B431,home!$B$2:$E$405,3,FALSE)</f>
        <v>1.07</v>
      </c>
      <c r="G431">
        <f>VLOOKUP(C431,away!$B$2:$E$405,4,FALSE)</f>
        <v>0.79</v>
      </c>
      <c r="H431">
        <f>VLOOKUP(A431,away!$A$2:$E$405,3,FALSE)</f>
        <v>1.07418397626113</v>
      </c>
      <c r="I431">
        <f>VLOOKUP(C431,away!$B$2:$E$405,3,FALSE)</f>
        <v>1.02</v>
      </c>
      <c r="J431">
        <f>VLOOKUP(B431,home!$B$2:$E$405,4,FALSE)</f>
        <v>0.55000000000000004</v>
      </c>
      <c r="K431" s="3">
        <f t="shared" si="560"/>
        <v>1.0735560830860498</v>
      </c>
      <c r="L431" s="3">
        <f t="shared" si="561"/>
        <v>0.60261721068249408</v>
      </c>
      <c r="M431" s="5">
        <f t="shared" si="562"/>
        <v>0.18708854083769644</v>
      </c>
      <c r="N431" s="5">
        <f t="shared" si="563"/>
        <v>0.20085004109200183</v>
      </c>
      <c r="O431" s="5">
        <f t="shared" si="564"/>
        <v>0.11274277463027049</v>
      </c>
      <c r="P431" s="5">
        <f t="shared" si="565"/>
        <v>0.12103569152832644</v>
      </c>
      <c r="Q431" s="5">
        <f t="shared" si="566"/>
        <v>0.1078118917012008</v>
      </c>
      <c r="R431" s="5">
        <f t="shared" si="567"/>
        <v>3.3970368186149326E-2</v>
      </c>
      <c r="S431" s="5">
        <f t="shared" si="568"/>
        <v>1.957580961151582E-2</v>
      </c>
      <c r="T431" s="5">
        <f t="shared" si="569"/>
        <v>6.4969301455380754E-2</v>
      </c>
      <c r="U431" s="5">
        <f t="shared" si="570"/>
        <v>3.6469095410913421E-2</v>
      </c>
      <c r="V431" s="5">
        <f t="shared" si="571"/>
        <v>1.4071600317319287E-3</v>
      </c>
      <c r="W431" s="5">
        <f t="shared" si="572"/>
        <v>3.8580704054946187E-2</v>
      </c>
      <c r="X431" s="5">
        <f t="shared" si="573"/>
        <v>2.3249396263758455E-2</v>
      </c>
      <c r="Y431" s="5">
        <f t="shared" si="574"/>
        <v>7.0052431632590586E-3</v>
      </c>
      <c r="Z431" s="5">
        <f t="shared" si="575"/>
        <v>6.8237095073982153E-3</v>
      </c>
      <c r="AA431" s="5">
        <f t="shared" si="576"/>
        <v>7.3256348508794651E-3</v>
      </c>
      <c r="AB431" s="5">
        <f t="shared" si="577"/>
        <v>3.9322399283144086E-3</v>
      </c>
      <c r="AC431" s="5">
        <f t="shared" si="578"/>
        <v>5.6897053518449215E-5</v>
      </c>
      <c r="AD431" s="5">
        <f t="shared" si="579"/>
        <v>1.0354637381982525E-2</v>
      </c>
      <c r="AE431" s="5">
        <f t="shared" si="580"/>
        <v>6.2398826967589921E-3</v>
      </c>
      <c r="AF431" s="5">
        <f t="shared" si="581"/>
        <v>1.880130352853431E-3</v>
      </c>
      <c r="AG431" s="5">
        <f t="shared" si="582"/>
        <v>3.7766630298534273E-4</v>
      </c>
      <c r="AH431" s="5">
        <f t="shared" si="583"/>
        <v>1.0280211974639816E-3</v>
      </c>
      <c r="AI431" s="5">
        <f t="shared" si="584"/>
        <v>1.1036384100788627E-3</v>
      </c>
      <c r="AJ431" s="5">
        <f t="shared" si="585"/>
        <v>5.9240886433378965E-4</v>
      </c>
      <c r="AK431" s="5">
        <f t="shared" si="586"/>
        <v>2.1199471332654612E-4</v>
      </c>
      <c r="AL431" s="5">
        <f t="shared" si="587"/>
        <v>1.472366867087592E-6</v>
      </c>
      <c r="AM431" s="5">
        <f t="shared" si="588"/>
        <v>2.22325678991551E-3</v>
      </c>
      <c r="AN431" s="5">
        <f t="shared" si="589"/>
        <v>1.3397728053698003E-3</v>
      </c>
      <c r="AO431" s="5">
        <f t="shared" si="590"/>
        <v>4.036850754601044E-4</v>
      </c>
      <c r="AP431" s="5">
        <f t="shared" si="591"/>
        <v>8.1089191389306769E-5</v>
      </c>
      <c r="AQ431" s="5">
        <f t="shared" si="592"/>
        <v>1.2216435582880738E-5</v>
      </c>
      <c r="AR431" s="5">
        <f t="shared" si="593"/>
        <v>1.2390065330764442E-4</v>
      </c>
      <c r="AS431" s="5">
        <f t="shared" si="594"/>
        <v>1.3301430005675737E-4</v>
      </c>
      <c r="AT431" s="5">
        <f t="shared" si="595"/>
        <v>7.1399155481682473E-5</v>
      </c>
      <c r="AU431" s="5">
        <f t="shared" si="596"/>
        <v>2.5550332564855636E-5</v>
      </c>
      <c r="AV431" s="5">
        <f t="shared" si="597"/>
        <v>6.8574287374680909E-6</v>
      </c>
      <c r="AW431" s="5">
        <f t="shared" si="598"/>
        <v>2.6459388507145162E-8</v>
      </c>
      <c r="AX431" s="5">
        <f t="shared" si="599"/>
        <v>3.9779847517935977E-4</v>
      </c>
      <c r="AY431" s="5">
        <f t="shared" si="600"/>
        <v>2.3972020752633511E-4</v>
      </c>
      <c r="AZ431" s="5">
        <f t="shared" si="601"/>
        <v>7.2229761401874319E-5</v>
      </c>
      <c r="BA431" s="5">
        <f t="shared" si="602"/>
        <v>1.4508965781419863E-5</v>
      </c>
      <c r="BB431" s="5">
        <f t="shared" si="603"/>
        <v>2.1858381222717471E-6</v>
      </c>
      <c r="BC431" s="5">
        <f t="shared" si="604"/>
        <v>2.6344473444937216E-7</v>
      </c>
      <c r="BD431" s="5">
        <f t="shared" si="605"/>
        <v>1.24441110163319E-5</v>
      </c>
      <c r="BE431" s="5">
        <f t="shared" si="606"/>
        <v>1.3359451080181236E-5</v>
      </c>
      <c r="BF431" s="5">
        <f t="shared" si="607"/>
        <v>7.1710599869095314E-6</v>
      </c>
      <c r="BG431" s="5">
        <f t="shared" si="608"/>
        <v>2.5661783570405659E-6</v>
      </c>
      <c r="BH431" s="5">
        <f t="shared" si="609"/>
        <v>6.8873409637116611E-7</v>
      </c>
      <c r="BI431" s="5">
        <f t="shared" si="610"/>
        <v>1.4787893575760781E-7</v>
      </c>
      <c r="BJ431" s="8">
        <f t="shared" si="611"/>
        <v>0.46610562145559076</v>
      </c>
      <c r="BK431" s="8">
        <f t="shared" si="612"/>
        <v>0.32940529163718252</v>
      </c>
      <c r="BL431" s="8">
        <f t="shared" si="613"/>
        <v>0.19777327547535126</v>
      </c>
      <c r="BM431" s="8">
        <f t="shared" si="614"/>
        <v>0.23636889635173949</v>
      </c>
      <c r="BN431" s="8">
        <f t="shared" si="615"/>
        <v>0.76349930797564525</v>
      </c>
    </row>
    <row r="432" spans="1:66" x14ac:dyDescent="0.25">
      <c r="A432" t="s">
        <v>27</v>
      </c>
      <c r="B432" t="s">
        <v>30</v>
      </c>
      <c r="C432" t="s">
        <v>195</v>
      </c>
      <c r="D432" t="s">
        <v>497</v>
      </c>
      <c r="E432">
        <f>VLOOKUP(A432,home!$A$2:$E$405,3,FALSE)</f>
        <v>1.2700296735904999</v>
      </c>
      <c r="F432">
        <f>VLOOKUP(B432,home!$B$2:$E$405,3,FALSE)</f>
        <v>0.93</v>
      </c>
      <c r="G432">
        <f>VLOOKUP(C432,away!$B$2:$E$405,4,FALSE)</f>
        <v>0.74</v>
      </c>
      <c r="H432">
        <f>VLOOKUP(A432,away!$A$2:$E$405,3,FALSE)</f>
        <v>1.07418397626113</v>
      </c>
      <c r="I432">
        <f>VLOOKUP(C432,away!$B$2:$E$405,3,FALSE)</f>
        <v>1.44</v>
      </c>
      <c r="J432">
        <f>VLOOKUP(B432,home!$B$2:$E$405,4,FALSE)</f>
        <v>1.1000000000000001</v>
      </c>
      <c r="K432" s="3">
        <f t="shared" si="560"/>
        <v>0.87403442136498211</v>
      </c>
      <c r="L432" s="3">
        <f t="shared" si="561"/>
        <v>1.70150741839763</v>
      </c>
      <c r="M432" s="5">
        <f t="shared" si="562"/>
        <v>7.6112570806337251E-2</v>
      </c>
      <c r="N432" s="5">
        <f t="shared" si="563"/>
        <v>6.65250067833182E-2</v>
      </c>
      <c r="O432" s="5">
        <f t="shared" si="564"/>
        <v>0.12950610386029768</v>
      </c>
      <c r="P432" s="5">
        <f t="shared" si="565"/>
        <v>0.11319279255076856</v>
      </c>
      <c r="Q432" s="5">
        <f t="shared" si="566"/>
        <v>2.9072572905079516E-2</v>
      </c>
      <c r="R432" s="5">
        <f t="shared" si="567"/>
        <v>0.11017779822303526</v>
      </c>
      <c r="S432" s="5">
        <f t="shared" si="568"/>
        <v>4.2084402581940301E-2</v>
      </c>
      <c r="T432" s="5">
        <f t="shared" si="569"/>
        <v>4.9467198469898721E-2</v>
      </c>
      <c r="U432" s="5">
        <f t="shared" si="570"/>
        <v>9.6299188117138376E-2</v>
      </c>
      <c r="V432" s="5">
        <f t="shared" si="571"/>
        <v>6.9541017419833054E-3</v>
      </c>
      <c r="W432" s="5">
        <f t="shared" si="572"/>
        <v>8.4701431455608111E-3</v>
      </c>
      <c r="X432" s="5">
        <f t="shared" si="573"/>
        <v>1.4412011397061554E-2</v>
      </c>
      <c r="Y432" s="5">
        <f t="shared" si="574"/>
        <v>1.2261072153065718E-2</v>
      </c>
      <c r="Z432" s="5">
        <f t="shared" si="575"/>
        <v>6.2489447006403895E-2</v>
      </c>
      <c r="AA432" s="5">
        <f t="shared" si="576"/>
        <v>5.461792765565994E-2</v>
      </c>
      <c r="AB432" s="5">
        <f t="shared" si="577"/>
        <v>2.3868974397334593E-2</v>
      </c>
      <c r="AC432" s="5">
        <f t="shared" si="578"/>
        <v>6.4637334831662511E-4</v>
      </c>
      <c r="AD432" s="5">
        <f t="shared" si="579"/>
        <v>1.8507991657772034E-3</v>
      </c>
      <c r="AE432" s="5">
        <f t="shared" si="580"/>
        <v>3.1491485105340556E-3</v>
      </c>
      <c r="AF432" s="5">
        <f t="shared" si="581"/>
        <v>2.6791497761547724E-3</v>
      </c>
      <c r="AG432" s="5">
        <f t="shared" si="582"/>
        <v>1.519531073041898E-3</v>
      </c>
      <c r="AH432" s="5">
        <f t="shared" si="583"/>
        <v>2.6581564413240451E-2</v>
      </c>
      <c r="AI432" s="5">
        <f t="shared" si="584"/>
        <v>2.3233202270902618E-2</v>
      </c>
      <c r="AJ432" s="5">
        <f t="shared" si="585"/>
        <v>1.0153309251651978E-2</v>
      </c>
      <c r="AK432" s="5">
        <f t="shared" si="586"/>
        <v>2.9581139255691188E-3</v>
      </c>
      <c r="AL432" s="5">
        <f t="shared" si="587"/>
        <v>3.8450838567790218E-5</v>
      </c>
      <c r="AM432" s="5">
        <f t="shared" si="588"/>
        <v>3.2353243558457396E-4</v>
      </c>
      <c r="AN432" s="5">
        <f t="shared" si="589"/>
        <v>5.5049283923940581E-4</v>
      </c>
      <c r="AO432" s="5">
        <f t="shared" si="590"/>
        <v>4.6833382487031163E-4</v>
      </c>
      <c r="AP432" s="5">
        <f t="shared" si="591"/>
        <v>2.656244924344572E-4</v>
      </c>
      <c r="AQ432" s="5">
        <f t="shared" si="592"/>
        <v>1.1299051109633352E-4</v>
      </c>
      <c r="AR432" s="5">
        <f t="shared" si="593"/>
        <v>9.0457458083486077E-3</v>
      </c>
      <c r="AS432" s="5">
        <f t="shared" si="594"/>
        <v>7.9062932034146879E-3</v>
      </c>
      <c r="AT432" s="5">
        <f t="shared" si="595"/>
        <v>3.4551862025942234E-3</v>
      </c>
      <c r="AU432" s="5">
        <f t="shared" si="596"/>
        <v>1.0066505577642374E-3</v>
      </c>
      <c r="AV432" s="5">
        <f t="shared" si="597"/>
        <v>2.1996180944305045E-4</v>
      </c>
      <c r="AW432" s="5">
        <f t="shared" si="598"/>
        <v>1.5884212859168299E-6</v>
      </c>
      <c r="AX432" s="5">
        <f t="shared" si="599"/>
        <v>4.7129747521494386E-5</v>
      </c>
      <c r="AY432" s="5">
        <f t="shared" si="600"/>
        <v>8.019161503502999E-5</v>
      </c>
      <c r="AZ432" s="5">
        <f t="shared" si="601"/>
        <v>6.8223313937695258E-5</v>
      </c>
      <c r="BA432" s="5">
        <f t="shared" si="602"/>
        <v>3.8694158257552963E-5</v>
      </c>
      <c r="BB432" s="5">
        <f t="shared" si="603"/>
        <v>1.645959933096957E-5</v>
      </c>
      <c r="BC432" s="5">
        <f t="shared" si="604"/>
        <v>5.6012260730994746E-6</v>
      </c>
      <c r="BD432" s="5">
        <f t="shared" si="605"/>
        <v>2.5652339329740701E-3</v>
      </c>
      <c r="BE432" s="5">
        <f t="shared" si="606"/>
        <v>2.2421027562728084E-3</v>
      </c>
      <c r="BF432" s="5">
        <f t="shared" si="607"/>
        <v>9.7983749260986772E-4</v>
      </c>
      <c r="BG432" s="5">
        <f t="shared" si="608"/>
        <v>2.8547056529499361E-4</v>
      </c>
      <c r="BH432" s="5">
        <f t="shared" si="609"/>
        <v>6.2377775088586022E-5</v>
      </c>
      <c r="BI432" s="5">
        <f t="shared" si="610"/>
        <v>1.0904064511117457E-5</v>
      </c>
      <c r="BJ432" s="8">
        <f t="shared" si="611"/>
        <v>0.19138390714287334</v>
      </c>
      <c r="BK432" s="8">
        <f t="shared" si="612"/>
        <v>0.23910888348294884</v>
      </c>
      <c r="BL432" s="8">
        <f t="shared" si="613"/>
        <v>0.50517594628314622</v>
      </c>
      <c r="BM432" s="8">
        <f t="shared" si="614"/>
        <v>0.47349273559278676</v>
      </c>
      <c r="BN432" s="8">
        <f t="shared" si="615"/>
        <v>0.52458684512883647</v>
      </c>
    </row>
    <row r="433" spans="1:66" x14ac:dyDescent="0.25">
      <c r="A433" t="s">
        <v>27</v>
      </c>
      <c r="B433" t="s">
        <v>186</v>
      </c>
      <c r="C433" t="s">
        <v>28</v>
      </c>
      <c r="D433" t="s">
        <v>497</v>
      </c>
      <c r="E433">
        <f>VLOOKUP(A433,home!$A$2:$E$405,3,FALSE)</f>
        <v>1.2700296735904999</v>
      </c>
      <c r="F433">
        <f>VLOOKUP(B433,home!$B$2:$E$405,3,FALSE)</f>
        <v>1.07</v>
      </c>
      <c r="G433">
        <f>VLOOKUP(C433,away!$B$2:$E$405,4,FALSE)</f>
        <v>0.84</v>
      </c>
      <c r="H433">
        <f>VLOOKUP(A433,away!$A$2:$E$405,3,FALSE)</f>
        <v>1.07418397626113</v>
      </c>
      <c r="I433">
        <f>VLOOKUP(C433,away!$B$2:$E$405,3,FALSE)</f>
        <v>0.74</v>
      </c>
      <c r="J433">
        <f>VLOOKUP(B433,home!$B$2:$E$405,4,FALSE)</f>
        <v>0.71</v>
      </c>
      <c r="K433" s="3">
        <f t="shared" si="560"/>
        <v>1.1415026706231415</v>
      </c>
      <c r="L433" s="3">
        <f t="shared" si="561"/>
        <v>0.56437626112759776</v>
      </c>
      <c r="M433" s="5">
        <f t="shared" si="562"/>
        <v>0.18161269084467932</v>
      </c>
      <c r="N433" s="5">
        <f t="shared" si="563"/>
        <v>0.20731137161825641</v>
      </c>
      <c r="O433" s="5">
        <f t="shared" si="564"/>
        <v>0.10249789143224239</v>
      </c>
      <c r="P433" s="5">
        <f t="shared" si="565"/>
        <v>0.1170016168031455</v>
      </c>
      <c r="Q433" s="5">
        <f t="shared" si="566"/>
        <v>0.11832324217639313</v>
      </c>
      <c r="R433" s="5">
        <f t="shared" si="567"/>
        <v>2.8923688369995697E-2</v>
      </c>
      <c r="S433" s="5">
        <f t="shared" si="568"/>
        <v>1.8844192923524378E-2</v>
      </c>
      <c r="T433" s="5">
        <f t="shared" si="569"/>
        <v>6.6778829024008016E-2</v>
      </c>
      <c r="U433" s="5">
        <f t="shared" si="570"/>
        <v>3.3016467518621584E-2</v>
      </c>
      <c r="V433" s="5">
        <f t="shared" si="571"/>
        <v>1.3489029435530158E-3</v>
      </c>
      <c r="W433" s="5">
        <f t="shared" si="572"/>
        <v>4.5022098980380502E-2</v>
      </c>
      <c r="X433" s="5">
        <f t="shared" si="573"/>
        <v>2.5409403890663772E-2</v>
      </c>
      <c r="Y433" s="5">
        <f t="shared" si="574"/>
        <v>7.1702321826469274E-3</v>
      </c>
      <c r="Z433" s="5">
        <f t="shared" si="575"/>
        <v>5.4412810334259843E-3</v>
      </c>
      <c r="AA433" s="5">
        <f t="shared" si="576"/>
        <v>6.2112368312668082E-3</v>
      </c>
      <c r="AB433" s="5">
        <f t="shared" si="577"/>
        <v>3.5450717153819411E-3</v>
      </c>
      <c r="AC433" s="5">
        <f t="shared" si="578"/>
        <v>5.4313324888044581E-5</v>
      </c>
      <c r="AD433" s="5">
        <f t="shared" si="579"/>
        <v>1.2848211555790946E-2</v>
      </c>
      <c r="AE433" s="5">
        <f t="shared" si="580"/>
        <v>7.2512256000336877E-3</v>
      </c>
      <c r="AF433" s="5">
        <f t="shared" si="581"/>
        <v>2.046209796369867E-3</v>
      </c>
      <c r="AG433" s="5">
        <f t="shared" si="582"/>
        <v>3.8494407811929626E-4</v>
      </c>
      <c r="AH433" s="5">
        <f t="shared" si="583"/>
        <v>7.6773246134736702E-4</v>
      </c>
      <c r="AI433" s="5">
        <f t="shared" si="584"/>
        <v>8.763686549520972E-4</v>
      </c>
      <c r="AJ433" s="5">
        <f t="shared" si="585"/>
        <v>5.0018858003911476E-4</v>
      </c>
      <c r="AK433" s="5">
        <f t="shared" si="586"/>
        <v>1.9032219997661552E-4</v>
      </c>
      <c r="AL433" s="5">
        <f t="shared" si="587"/>
        <v>1.3996261596697568E-6</v>
      </c>
      <c r="AM433" s="5">
        <f t="shared" si="588"/>
        <v>2.9332535607332912E-3</v>
      </c>
      <c r="AN433" s="5">
        <f t="shared" si="589"/>
        <v>1.6554586775458673E-3</v>
      </c>
      <c r="AO433" s="5">
        <f t="shared" si="590"/>
        <v>4.6715078944228704E-4</v>
      </c>
      <c r="AP433" s="5">
        <f t="shared" si="591"/>
        <v>8.7882938642747875E-5</v>
      </c>
      <c r="AQ433" s="5">
        <f t="shared" si="592"/>
        <v>1.239976108202503E-5</v>
      </c>
      <c r="AR433" s="5">
        <f t="shared" si="593"/>
        <v>8.6657995216303011E-5</v>
      </c>
      <c r="AS433" s="5">
        <f t="shared" si="594"/>
        <v>9.8920332970257305E-5</v>
      </c>
      <c r="AT433" s="5">
        <f t="shared" si="595"/>
        <v>5.6458912132239565E-5</v>
      </c>
      <c r="AU433" s="5">
        <f t="shared" si="596"/>
        <v>2.148266632647625E-5</v>
      </c>
      <c r="AV433" s="5">
        <f t="shared" si="597"/>
        <v>6.130630245944621E-6</v>
      </c>
      <c r="AW433" s="5">
        <f t="shared" si="598"/>
        <v>2.5046971423958923E-8</v>
      </c>
      <c r="AX433" s="5">
        <f t="shared" si="599"/>
        <v>5.5805279553198161E-4</v>
      </c>
      <c r="AY433" s="5">
        <f t="shared" si="600"/>
        <v>3.1495175025414348E-4</v>
      </c>
      <c r="AZ433" s="5">
        <f t="shared" si="601"/>
        <v>8.88756456220132E-5</v>
      </c>
      <c r="BA433" s="5">
        <f t="shared" si="602"/>
        <v>1.6719768193817721E-5</v>
      </c>
      <c r="BB433" s="5">
        <f t="shared" si="603"/>
        <v>2.3590600650367433E-6</v>
      </c>
      <c r="BC433" s="5">
        <f t="shared" si="604"/>
        <v>2.6627949985617302E-7</v>
      </c>
      <c r="BD433" s="5">
        <f t="shared" si="605"/>
        <v>8.151285889498385E-6</v>
      </c>
      <c r="BE433" s="5">
        <f t="shared" si="606"/>
        <v>9.3047146118751364E-6</v>
      </c>
      <c r="BF433" s="5">
        <f t="shared" si="607"/>
        <v>5.3106782894208188E-6</v>
      </c>
      <c r="BG433" s="5">
        <f t="shared" si="608"/>
        <v>2.0207178167314005E-6</v>
      </c>
      <c r="BH433" s="5">
        <f t="shared" si="609"/>
        <v>5.7666369609366473E-7</v>
      </c>
      <c r="BI433" s="5">
        <f t="shared" si="610"/>
        <v>1.3165262982846582E-7</v>
      </c>
      <c r="BJ433" s="8">
        <f t="shared" si="611"/>
        <v>0.4986831399292756</v>
      </c>
      <c r="BK433" s="8">
        <f t="shared" si="612"/>
        <v>0.31917806821620404</v>
      </c>
      <c r="BL433" s="8">
        <f t="shared" si="613"/>
        <v>0.17682411401364834</v>
      </c>
      <c r="BM433" s="8">
        <f t="shared" si="614"/>
        <v>0.24414117524455883</v>
      </c>
      <c r="BN433" s="8">
        <f t="shared" si="615"/>
        <v>0.75567050124471247</v>
      </c>
    </row>
    <row r="434" spans="1:66" x14ac:dyDescent="0.25">
      <c r="A434" t="s">
        <v>27</v>
      </c>
      <c r="B434" t="s">
        <v>192</v>
      </c>
      <c r="C434" t="s">
        <v>31</v>
      </c>
      <c r="D434" t="s">
        <v>497</v>
      </c>
      <c r="E434">
        <f>VLOOKUP(A434,home!$A$2:$E$405,3,FALSE)</f>
        <v>1.2700296735904999</v>
      </c>
      <c r="F434">
        <f>VLOOKUP(B434,home!$B$2:$E$405,3,FALSE)</f>
        <v>1.08</v>
      </c>
      <c r="G434">
        <f>VLOOKUP(C434,away!$B$2:$E$405,4,FALSE)</f>
        <v>0.97</v>
      </c>
      <c r="H434">
        <f>VLOOKUP(A434,away!$A$2:$E$405,3,FALSE)</f>
        <v>1.07418397626113</v>
      </c>
      <c r="I434">
        <f>VLOOKUP(C434,away!$B$2:$E$405,3,FALSE)</f>
        <v>0.79</v>
      </c>
      <c r="J434">
        <f>VLOOKUP(B434,home!$B$2:$E$405,4,FALSE)</f>
        <v>0.87</v>
      </c>
      <c r="K434" s="3">
        <f t="shared" si="560"/>
        <v>1.3304830860534076</v>
      </c>
      <c r="L434" s="3">
        <f t="shared" si="561"/>
        <v>0.7382866468842747</v>
      </c>
      <c r="M434" s="5">
        <f t="shared" si="562"/>
        <v>0.12634111944986604</v>
      </c>
      <c r="N434" s="5">
        <f t="shared" si="563"/>
        <v>0.1680947225011</v>
      </c>
      <c r="O434" s="5">
        <f t="shared" si="564"/>
        <v>9.3275961442247216E-2</v>
      </c>
      <c r="P434" s="5">
        <f t="shared" si="565"/>
        <v>0.12410208903427974</v>
      </c>
      <c r="Q434" s="5">
        <f t="shared" si="566"/>
        <v>0.11182359257127737</v>
      </c>
      <c r="R434" s="5">
        <f t="shared" si="567"/>
        <v>3.4432198404051796E-2</v>
      </c>
      <c r="S434" s="5">
        <f t="shared" si="568"/>
        <v>3.0475684736954875E-2</v>
      </c>
      <c r="T434" s="5">
        <f t="shared" si="569"/>
        <v>8.255786520200166E-2</v>
      </c>
      <c r="U434" s="5">
        <f t="shared" si="570"/>
        <v>4.5811457592226053E-2</v>
      </c>
      <c r="V434" s="5">
        <f t="shared" si="571"/>
        <v>3.3261768325438638E-3</v>
      </c>
      <c r="W434" s="5">
        <f t="shared" si="572"/>
        <v>4.9593132845937325E-2</v>
      </c>
      <c r="X434" s="5">
        <f t="shared" si="573"/>
        <v>3.6613947757313456E-2</v>
      </c>
      <c r="Y434" s="5">
        <f t="shared" si="574"/>
        <v>1.3515794359471481E-2</v>
      </c>
      <c r="Z434" s="5">
        <f t="shared" si="575"/>
        <v>8.473610768193824E-3</v>
      </c>
      <c r="AA434" s="5">
        <f t="shared" si="576"/>
        <v>1.1273995804881906E-2</v>
      </c>
      <c r="AB434" s="5">
        <f t="shared" si="577"/>
        <v>7.4999303653162271E-3</v>
      </c>
      <c r="AC434" s="5">
        <f t="shared" si="578"/>
        <v>2.0420187387008853E-4</v>
      </c>
      <c r="AD434" s="5">
        <f t="shared" si="579"/>
        <v>1.6495706108979838E-2</v>
      </c>
      <c r="AE434" s="5">
        <f t="shared" si="580"/>
        <v>1.2178559551187171E-2</v>
      </c>
      <c r="AF434" s="5">
        <f t="shared" si="581"/>
        <v>4.495633947463217E-3</v>
      </c>
      <c r="AG434" s="5">
        <f t="shared" si="582"/>
        <v>1.1063555042305777E-3</v>
      </c>
      <c r="AH434" s="5">
        <f t="shared" si="583"/>
        <v>1.5639884202630753E-3</v>
      </c>
      <c r="AI434" s="5">
        <f t="shared" si="584"/>
        <v>2.0808601399434105E-3</v>
      </c>
      <c r="AJ434" s="5">
        <f t="shared" si="585"/>
        <v>1.3842746103187174E-3</v>
      </c>
      <c r="AK434" s="5">
        <f t="shared" si="586"/>
        <v>6.1391798516074168E-4</v>
      </c>
      <c r="AL434" s="5">
        <f t="shared" si="587"/>
        <v>8.0233194837405299E-6</v>
      </c>
      <c r="AM434" s="5">
        <f t="shared" si="588"/>
        <v>4.3894515941011085E-3</v>
      </c>
      <c r="AN434" s="5">
        <f t="shared" si="589"/>
        <v>3.240673499069742E-3</v>
      </c>
      <c r="AO434" s="5">
        <f t="shared" si="590"/>
        <v>1.1962729856374648E-3</v>
      </c>
      <c r="AP434" s="5">
        <f t="shared" si="591"/>
        <v>2.9439745710817462E-4</v>
      </c>
      <c r="AQ434" s="5">
        <f t="shared" si="592"/>
        <v>5.4337427864912823E-5</v>
      </c>
      <c r="AR434" s="5">
        <f t="shared" si="593"/>
        <v>2.30934353312372E-4</v>
      </c>
      <c r="AS434" s="5">
        <f t="shared" si="594"/>
        <v>3.0725425107079271E-4</v>
      </c>
      <c r="AT434" s="5">
        <f t="shared" si="595"/>
        <v>2.0439829208384843E-4</v>
      </c>
      <c r="AU434" s="5">
        <f t="shared" si="596"/>
        <v>9.0649490145254793E-5</v>
      </c>
      <c r="AV434" s="5">
        <f t="shared" si="597"/>
        <v>3.0151903349406661E-5</v>
      </c>
      <c r="AW434" s="5">
        <f t="shared" si="598"/>
        <v>2.1892026067058986E-7</v>
      </c>
      <c r="AX434" s="5">
        <f t="shared" si="599"/>
        <v>9.7334851716694758E-4</v>
      </c>
      <c r="AY434" s="5">
        <f t="shared" si="600"/>
        <v>7.1861021298896658E-4</v>
      </c>
      <c r="AZ434" s="5">
        <f t="shared" si="601"/>
        <v>2.6527016228220933E-4</v>
      </c>
      <c r="BA434" s="5">
        <f t="shared" si="602"/>
        <v>6.5281806209926564E-5</v>
      </c>
      <c r="BB434" s="5">
        <f t="shared" si="603"/>
        <v>1.2049171452318925E-5</v>
      </c>
      <c r="BC434" s="5">
        <f t="shared" si="604"/>
        <v>1.7791484778532534E-6</v>
      </c>
      <c r="BD434" s="5">
        <f t="shared" si="605"/>
        <v>2.8415958226229905E-5</v>
      </c>
      <c r="BE434" s="5">
        <f t="shared" si="606"/>
        <v>3.7806951793999081E-5</v>
      </c>
      <c r="BF434" s="5">
        <f t="shared" si="607"/>
        <v>2.5150754948576162E-5</v>
      </c>
      <c r="BG434" s="5">
        <f t="shared" si="608"/>
        <v>1.1154218020184873E-5</v>
      </c>
      <c r="BH434" s="5">
        <f t="shared" si="609"/>
        <v>3.7101246035020274E-6</v>
      </c>
      <c r="BI434" s="5">
        <f t="shared" si="610"/>
        <v>9.8725160642201051E-7</v>
      </c>
      <c r="BJ434" s="8">
        <f t="shared" si="611"/>
        <v>0.50768678233132158</v>
      </c>
      <c r="BK434" s="8">
        <f t="shared" si="612"/>
        <v>0.28517590545998739</v>
      </c>
      <c r="BL434" s="8">
        <f t="shared" si="613"/>
        <v>0.19890719831356976</v>
      </c>
      <c r="BM434" s="8">
        <f t="shared" si="614"/>
        <v>0.34145542217752223</v>
      </c>
      <c r="BN434" s="8">
        <f t="shared" si="615"/>
        <v>0.65806968340282213</v>
      </c>
    </row>
    <row r="435" spans="1:66" x14ac:dyDescent="0.25">
      <c r="A435" t="s">
        <v>32</v>
      </c>
      <c r="B435" t="s">
        <v>209</v>
      </c>
      <c r="C435" t="s">
        <v>310</v>
      </c>
      <c r="D435" t="s">
        <v>497</v>
      </c>
      <c r="E435">
        <f>VLOOKUP(A435,home!$A$2:$E$405,3,FALSE)</f>
        <v>1.24691358024691</v>
      </c>
      <c r="F435">
        <f>VLOOKUP(B435,home!$B$2:$E$405,3,FALSE)</f>
        <v>0.97</v>
      </c>
      <c r="G435">
        <f>VLOOKUP(C435,away!$B$2:$E$405,4,FALSE)</f>
        <v>0.97</v>
      </c>
      <c r="H435">
        <f>VLOOKUP(A435,away!$A$2:$E$405,3,FALSE)</f>
        <v>1.1358024691358</v>
      </c>
      <c r="I435">
        <f>VLOOKUP(C435,away!$B$2:$E$405,3,FALSE)</f>
        <v>0.86</v>
      </c>
      <c r="J435">
        <f>VLOOKUP(B435,home!$B$2:$E$405,4,FALSE)</f>
        <v>1.38</v>
      </c>
      <c r="K435" s="3">
        <f t="shared" si="560"/>
        <v>1.1732209876543176</v>
      </c>
      <c r="L435" s="3">
        <f t="shared" si="561"/>
        <v>1.3479703703703674</v>
      </c>
      <c r="M435" s="5">
        <f t="shared" si="562"/>
        <v>8.0363807628225259E-2</v>
      </c>
      <c r="N435" s="5">
        <f t="shared" si="563"/>
        <v>9.4284505757248005E-2</v>
      </c>
      <c r="O435" s="5">
        <f t="shared" si="564"/>
        <v>0.10832803153299175</v>
      </c>
      <c r="P435" s="5">
        <f t="shared" si="565"/>
        <v>0.12709272014578463</v>
      </c>
      <c r="Q435" s="5">
        <f t="shared" si="566"/>
        <v>5.5308280482508854E-2</v>
      </c>
      <c r="R435" s="5">
        <f t="shared" si="567"/>
        <v>7.3011488393509877E-2</v>
      </c>
      <c r="S435" s="5">
        <f t="shared" si="568"/>
        <v>5.0248239819530589E-2</v>
      </c>
      <c r="T435" s="5">
        <f t="shared" si="569"/>
        <v>7.4553923326555624E-2</v>
      </c>
      <c r="U435" s="5">
        <f t="shared" si="570"/>
        <v>8.5658610523145398E-2</v>
      </c>
      <c r="V435" s="5">
        <f t="shared" si="571"/>
        <v>8.8295488419437435E-3</v>
      </c>
      <c r="W435" s="5">
        <f t="shared" si="572"/>
        <v>2.1629611817717026E-2</v>
      </c>
      <c r="X435" s="5">
        <f t="shared" si="573"/>
        <v>2.9156075852895296E-2</v>
      </c>
      <c r="Y435" s="5">
        <f t="shared" si="574"/>
        <v>1.9650763182986902E-2</v>
      </c>
      <c r="Z435" s="5">
        <f t="shared" si="575"/>
        <v>3.2805774350363762E-2</v>
      </c>
      <c r="AA435" s="5">
        <f t="shared" si="576"/>
        <v>3.8488422984098443E-2</v>
      </c>
      <c r="AB435" s="5">
        <f t="shared" si="577"/>
        <v>2.2577712813330559E-2</v>
      </c>
      <c r="AC435" s="5">
        <f t="shared" si="578"/>
        <v>8.7272757873017154E-4</v>
      </c>
      <c r="AD435" s="5">
        <f t="shared" si="579"/>
        <v>6.3440786348403647E-3</v>
      </c>
      <c r="AE435" s="5">
        <f t="shared" si="580"/>
        <v>8.551630027064501E-3</v>
      </c>
      <c r="AF435" s="5">
        <f t="shared" si="581"/>
        <v>5.7636719474262466E-3</v>
      </c>
      <c r="AG435" s="5">
        <f t="shared" si="582"/>
        <v>2.5897530032218175E-3</v>
      </c>
      <c r="AH435" s="5">
        <f t="shared" si="583"/>
        <v>1.1055302950336639E-2</v>
      </c>
      <c r="AI435" s="5">
        <f t="shared" si="584"/>
        <v>1.2970313446211641E-2</v>
      </c>
      <c r="AJ435" s="5">
        <f t="shared" si="585"/>
        <v>7.608521975775248E-3</v>
      </c>
      <c r="AK435" s="5">
        <f t="shared" si="586"/>
        <v>2.97549255566954E-3</v>
      </c>
      <c r="AL435" s="5">
        <f t="shared" si="587"/>
        <v>5.5207599142231638E-5</v>
      </c>
      <c r="AM435" s="5">
        <f t="shared" si="588"/>
        <v>1.4886012403448148E-3</v>
      </c>
      <c r="AN435" s="5">
        <f t="shared" si="589"/>
        <v>2.0065903652813884E-3</v>
      </c>
      <c r="AO435" s="5">
        <f t="shared" si="590"/>
        <v>1.3524121789349822E-3</v>
      </c>
      <c r="AP435" s="5">
        <f t="shared" si="591"/>
        <v>6.0767051524412768E-4</v>
      </c>
      <c r="AQ435" s="5">
        <f t="shared" si="592"/>
        <v>2.0478046237419479E-4</v>
      </c>
      <c r="AR435" s="5">
        <f t="shared" si="593"/>
        <v>2.9804441625043759E-3</v>
      </c>
      <c r="AS435" s="5">
        <f t="shared" si="594"/>
        <v>3.4967196439819291E-3</v>
      </c>
      <c r="AT435" s="5">
        <f t="shared" si="595"/>
        <v>2.0512124371313664E-3</v>
      </c>
      <c r="AU435" s="5">
        <f t="shared" si="596"/>
        <v>8.0217516046002745E-4</v>
      </c>
      <c r="AV435" s="5">
        <f t="shared" si="597"/>
        <v>2.3528218350666845E-4</v>
      </c>
      <c r="AW435" s="5">
        <f t="shared" si="598"/>
        <v>2.4252500924585533E-6</v>
      </c>
      <c r="AX435" s="5">
        <f t="shared" si="599"/>
        <v>2.910763695701305E-4</v>
      </c>
      <c r="AY435" s="5">
        <f t="shared" si="600"/>
        <v>3.9236232169551077E-4</v>
      </c>
      <c r="AZ435" s="5">
        <f t="shared" si="601"/>
        <v>2.6444639204763751E-4</v>
      </c>
      <c r="BA435" s="5">
        <f t="shared" si="602"/>
        <v>1.1882196701052041E-4</v>
      </c>
      <c r="BB435" s="5">
        <f t="shared" si="603"/>
        <v>4.0042122719826706E-5</v>
      </c>
      <c r="BC435" s="5">
        <f t="shared" si="604"/>
        <v>1.0795118998612092E-5</v>
      </c>
      <c r="BD435" s="5">
        <f t="shared" si="605"/>
        <v>6.6959173693320335E-4</v>
      </c>
      <c r="BE435" s="5">
        <f t="shared" si="606"/>
        <v>7.8557907892994267E-4</v>
      </c>
      <c r="BF435" s="5">
        <f t="shared" si="607"/>
        <v>4.6082893143137825E-4</v>
      </c>
      <c r="BG435" s="5">
        <f t="shared" si="608"/>
        <v>1.8021805802453521E-4</v>
      </c>
      <c r="BH435" s="5">
        <f t="shared" si="609"/>
        <v>5.285890200717206E-5</v>
      </c>
      <c r="BI435" s="5">
        <f t="shared" si="610"/>
        <v>1.2403034643835448E-5</v>
      </c>
      <c r="BJ435" s="8">
        <f t="shared" si="611"/>
        <v>0.32460989308668653</v>
      </c>
      <c r="BK435" s="8">
        <f t="shared" si="612"/>
        <v>0.26785461393505217</v>
      </c>
      <c r="BL435" s="8">
        <f t="shared" si="613"/>
        <v>0.37440121050462355</v>
      </c>
      <c r="BM435" s="8">
        <f t="shared" si="614"/>
        <v>0.46089272086485455</v>
      </c>
      <c r="BN435" s="8">
        <f t="shared" si="615"/>
        <v>0.53838883394026837</v>
      </c>
    </row>
    <row r="436" spans="1:66" x14ac:dyDescent="0.25">
      <c r="A436" t="s">
        <v>32</v>
      </c>
      <c r="B436" t="s">
        <v>309</v>
      </c>
      <c r="C436" t="s">
        <v>211</v>
      </c>
      <c r="D436" t="s">
        <v>497</v>
      </c>
      <c r="E436">
        <f>VLOOKUP(A436,home!$A$2:$E$405,3,FALSE)</f>
        <v>1.24691358024691</v>
      </c>
      <c r="F436">
        <f>VLOOKUP(B436,home!$B$2:$E$405,3,FALSE)</f>
        <v>1.03</v>
      </c>
      <c r="G436">
        <f>VLOOKUP(C436,away!$B$2:$E$405,4,FALSE)</f>
        <v>1.83</v>
      </c>
      <c r="H436">
        <f>VLOOKUP(A436,away!$A$2:$E$405,3,FALSE)</f>
        <v>1.1358024691358</v>
      </c>
      <c r="I436">
        <f>VLOOKUP(C436,away!$B$2:$E$405,3,FALSE)</f>
        <v>0.86</v>
      </c>
      <c r="J436">
        <f>VLOOKUP(B436,home!$B$2:$E$405,4,FALSE)</f>
        <v>1.26</v>
      </c>
      <c r="K436" s="3">
        <f t="shared" si="560"/>
        <v>2.3503074074074006</v>
      </c>
      <c r="L436" s="3">
        <f t="shared" si="561"/>
        <v>1.2307555555555527</v>
      </c>
      <c r="M436" s="5">
        <f t="shared" si="562"/>
        <v>2.7846083163096762E-2</v>
      </c>
      <c r="N436" s="5">
        <f t="shared" si="563"/>
        <v>6.5446855525508815E-2</v>
      </c>
      <c r="O436" s="5">
        <f t="shared" si="564"/>
        <v>3.4271721553443275E-2</v>
      </c>
      <c r="P436" s="5">
        <f t="shared" si="565"/>
        <v>8.0549081031661598E-2</v>
      </c>
      <c r="Q436" s="5">
        <f t="shared" si="566"/>
        <v>7.6910114666562682E-2</v>
      </c>
      <c r="R436" s="5">
        <f t="shared" si="567"/>
        <v>2.1090055850176648E-2</v>
      </c>
      <c r="S436" s="5">
        <f t="shared" si="568"/>
        <v>5.8250153325366656E-2</v>
      </c>
      <c r="T436" s="5">
        <f t="shared" si="569"/>
        <v>9.4657550904286611E-2</v>
      </c>
      <c r="U436" s="5">
        <f t="shared" si="570"/>
        <v>4.9568114487305956E-2</v>
      </c>
      <c r="V436" s="5">
        <f t="shared" si="571"/>
        <v>1.8721948125543744E-2</v>
      </c>
      <c r="W436" s="5">
        <f t="shared" si="572"/>
        <v>6.0254137401791613E-2</v>
      </c>
      <c r="X436" s="5">
        <f t="shared" si="573"/>
        <v>7.415811435246264E-2</v>
      </c>
      <c r="Y436" s="5">
        <f t="shared" si="574"/>
        <v>4.563525561440869E-2</v>
      </c>
      <c r="Z436" s="5">
        <f t="shared" si="575"/>
        <v>8.6522344681939332E-3</v>
      </c>
      <c r="AA436" s="5">
        <f t="shared" si="576"/>
        <v>2.0335410761221834E-2</v>
      </c>
      <c r="AB436" s="5">
        <f t="shared" si="577"/>
        <v>2.3897233272385927E-2</v>
      </c>
      <c r="AC436" s="5">
        <f t="shared" si="578"/>
        <v>3.3847572650574863E-3</v>
      </c>
      <c r="AD436" s="5">
        <f t="shared" si="579"/>
        <v>3.5403936365593532E-2</v>
      </c>
      <c r="AE436" s="5">
        <f t="shared" si="580"/>
        <v>4.3573591370489502E-2</v>
      </c>
      <c r="AF436" s="5">
        <f t="shared" si="581"/>
        <v>2.6814219827368726E-2</v>
      </c>
      <c r="AG436" s="5">
        <f t="shared" si="582"/>
        <v>1.1000583340140641E-2</v>
      </c>
      <c r="AH436" s="5">
        <f t="shared" si="583"/>
        <v>2.6621964099247304E-3</v>
      </c>
      <c r="AI436" s="5">
        <f t="shared" si="584"/>
        <v>6.2569799422194823E-3</v>
      </c>
      <c r="AJ436" s="5">
        <f t="shared" si="585"/>
        <v>7.3529131530989918E-3</v>
      </c>
      <c r="AK436" s="5">
        <f t="shared" si="586"/>
        <v>5.7605354165839546E-3</v>
      </c>
      <c r="AL436" s="5">
        <f t="shared" si="587"/>
        <v>3.916372519880105E-4</v>
      </c>
      <c r="AM436" s="5">
        <f t="shared" si="588"/>
        <v>1.6642026778286939E-2</v>
      </c>
      <c r="AN436" s="5">
        <f t="shared" si="589"/>
        <v>2.0482266913080926E-2</v>
      </c>
      <c r="AO436" s="5">
        <f t="shared" si="590"/>
        <v>1.2604331896823017E-2</v>
      </c>
      <c r="AP436" s="5">
        <f t="shared" si="591"/>
        <v>5.1709505020269969E-3</v>
      </c>
      <c r="AQ436" s="5">
        <f t="shared" si="592"/>
        <v>1.5910440144681244E-3</v>
      </c>
      <c r="AR436" s="5">
        <f t="shared" si="593"/>
        <v>6.553026042989817E-4</v>
      </c>
      <c r="AS436" s="5">
        <f t="shared" si="594"/>
        <v>1.5401625649772573E-3</v>
      </c>
      <c r="AT436" s="5">
        <f t="shared" si="595"/>
        <v>1.8099277425388154E-3</v>
      </c>
      <c r="AU436" s="5">
        <f t="shared" si="596"/>
        <v>1.4179621933870441E-3</v>
      </c>
      <c r="AV436" s="5">
        <f t="shared" si="597"/>
        <v>8.3316176163530367E-4</v>
      </c>
      <c r="AW436" s="5">
        <f t="shared" si="598"/>
        <v>3.1468639553593371E-5</v>
      </c>
      <c r="AX436" s="5">
        <f t="shared" si="599"/>
        <v>6.5189798018800227E-3</v>
      </c>
      <c r="AY436" s="5">
        <f t="shared" si="600"/>
        <v>8.023270607718274E-3</v>
      </c>
      <c r="AZ436" s="5">
        <f t="shared" si="601"/>
        <v>4.9373424370874218E-3</v>
      </c>
      <c r="BA436" s="5">
        <f t="shared" si="602"/>
        <v>2.0255538780418461E-3</v>
      </c>
      <c r="BB436" s="5">
        <f t="shared" si="603"/>
        <v>6.2324042211927373E-4</v>
      </c>
      <c r="BC436" s="5">
        <f t="shared" si="604"/>
        <v>1.5341132239401676E-4</v>
      </c>
      <c r="BD436" s="5">
        <f t="shared" si="605"/>
        <v>1.3441955346849905E-4</v>
      </c>
      <c r="BE436" s="5">
        <f t="shared" si="606"/>
        <v>3.1592727221740842E-4</v>
      </c>
      <c r="BF436" s="5">
        <f t="shared" si="607"/>
        <v>3.7126310404729475E-4</v>
      </c>
      <c r="BG436" s="5">
        <f t="shared" si="608"/>
        <v>2.9086080784647379E-4</v>
      </c>
      <c r="BH436" s="5">
        <f t="shared" si="609"/>
        <v>1.7090307780151697E-4</v>
      </c>
      <c r="BI436" s="5">
        <f t="shared" si="610"/>
        <v>8.0334953941125698E-5</v>
      </c>
      <c r="BJ436" s="8">
        <f t="shared" si="611"/>
        <v>0.61262677794254017</v>
      </c>
      <c r="BK436" s="8">
        <f t="shared" si="612"/>
        <v>0.19716693077043251</v>
      </c>
      <c r="BL436" s="8">
        <f t="shared" si="613"/>
        <v>0.17881538648252054</v>
      </c>
      <c r="BM436" s="8">
        <f t="shared" si="614"/>
        <v>0.68315561590507268</v>
      </c>
      <c r="BN436" s="8">
        <f t="shared" si="615"/>
        <v>0.30611391179044978</v>
      </c>
    </row>
    <row r="437" spans="1:66" x14ac:dyDescent="0.25">
      <c r="A437" t="s">
        <v>32</v>
      </c>
      <c r="B437" t="s">
        <v>331</v>
      </c>
      <c r="C437" t="s">
        <v>313</v>
      </c>
      <c r="D437" t="s">
        <v>497</v>
      </c>
      <c r="E437">
        <f>VLOOKUP(A437,home!$A$2:$E$405,3,FALSE)</f>
        <v>1.24691358024691</v>
      </c>
      <c r="F437">
        <f>VLOOKUP(B437,home!$B$2:$E$405,3,FALSE)</f>
        <v>0.69</v>
      </c>
      <c r="G437">
        <f>VLOOKUP(C437,away!$B$2:$E$405,4,FALSE)</f>
        <v>1.1499999999999999</v>
      </c>
      <c r="H437">
        <f>VLOOKUP(A437,away!$A$2:$E$405,3,FALSE)</f>
        <v>1.1358024691358</v>
      </c>
      <c r="I437">
        <f>VLOOKUP(C437,away!$B$2:$E$405,3,FALSE)</f>
        <v>0.8</v>
      </c>
      <c r="J437">
        <f>VLOOKUP(B437,home!$B$2:$E$405,4,FALSE)</f>
        <v>0.94</v>
      </c>
      <c r="K437" s="3">
        <f t="shared" si="560"/>
        <v>0.98942592592592304</v>
      </c>
      <c r="L437" s="3">
        <f t="shared" si="561"/>
        <v>0.85412345679012158</v>
      </c>
      <c r="M437" s="5">
        <f t="shared" si="562"/>
        <v>0.15825472149744907</v>
      </c>
      <c r="N437" s="5">
        <f t="shared" si="563"/>
        <v>0.15658132434976263</v>
      </c>
      <c r="O437" s="5">
        <f t="shared" si="564"/>
        <v>0.13516906977875917</v>
      </c>
      <c r="P437" s="5">
        <f t="shared" si="565"/>
        <v>0.1337397820223945</v>
      </c>
      <c r="Q437" s="5">
        <f t="shared" si="566"/>
        <v>7.7462810913735594E-2</v>
      </c>
      <c r="R437" s="5">
        <f t="shared" si="567"/>
        <v>5.7725536565269464E-2</v>
      </c>
      <c r="S437" s="5">
        <f t="shared" si="568"/>
        <v>2.825560135923955E-2</v>
      </c>
      <c r="T437" s="5">
        <f t="shared" si="569"/>
        <v>6.6162803830319389E-2</v>
      </c>
      <c r="U437" s="5">
        <f t="shared" si="570"/>
        <v>5.7115142465662475E-2</v>
      </c>
      <c r="V437" s="5">
        <f t="shared" si="571"/>
        <v>2.6531755127566317E-3</v>
      </c>
      <c r="W437" s="5">
        <f t="shared" si="572"/>
        <v>2.5547904471049179E-2</v>
      </c>
      <c r="X437" s="5">
        <f t="shared" si="573"/>
        <v>2.1821064480556328E-2</v>
      </c>
      <c r="Y437" s="5">
        <f t="shared" si="574"/>
        <v>9.3189415124864533E-3</v>
      </c>
      <c r="Z437" s="5">
        <f t="shared" si="575"/>
        <v>1.6434911612064177E-2</v>
      </c>
      <c r="AA437" s="5">
        <f t="shared" si="576"/>
        <v>1.6261127639277301E-2</v>
      </c>
      <c r="AB437" s="5">
        <f t="shared" si="577"/>
        <v>8.0445906355457817E-3</v>
      </c>
      <c r="AC437" s="5">
        <f t="shared" si="578"/>
        <v>1.4013606963258368E-4</v>
      </c>
      <c r="AD437" s="5">
        <f t="shared" si="579"/>
        <v>6.3194397591837146E-3</v>
      </c>
      <c r="AE437" s="5">
        <f t="shared" si="580"/>
        <v>5.3975817320909281E-3</v>
      </c>
      <c r="AF437" s="5">
        <f t="shared" si="581"/>
        <v>2.3051005836603575E-3</v>
      </c>
      <c r="AG437" s="5">
        <f t="shared" si="582"/>
        <v>6.5628015958830391E-4</v>
      </c>
      <c r="AH437" s="5">
        <f t="shared" si="583"/>
        <v>3.5093608795340905E-3</v>
      </c>
      <c r="AI437" s="5">
        <f t="shared" si="584"/>
        <v>3.4722526376412292E-3</v>
      </c>
      <c r="AJ437" s="5">
        <f t="shared" si="585"/>
        <v>1.717768390523451E-3</v>
      </c>
      <c r="AK437" s="5">
        <f t="shared" si="586"/>
        <v>5.6653486010664936E-4</v>
      </c>
      <c r="AL437" s="5">
        <f t="shared" si="587"/>
        <v>4.7371142494320972E-6</v>
      </c>
      <c r="AM437" s="5">
        <f t="shared" si="588"/>
        <v>1.2505235070126885E-3</v>
      </c>
      <c r="AN437" s="5">
        <f t="shared" si="589"/>
        <v>1.0681014606069832E-3</v>
      </c>
      <c r="AO437" s="5">
        <f t="shared" si="590"/>
        <v>4.5614525586810717E-4</v>
      </c>
      <c r="AP437" s="5">
        <f t="shared" si="591"/>
        <v>1.2986812091349409E-4</v>
      </c>
      <c r="AQ437" s="5">
        <f t="shared" si="592"/>
        <v>2.7730852090367761E-5</v>
      </c>
      <c r="AR437" s="5">
        <f t="shared" si="593"/>
        <v>5.9948548911033597E-4</v>
      </c>
      <c r="AS437" s="5">
        <f t="shared" si="594"/>
        <v>5.9314648514214902E-4</v>
      </c>
      <c r="AT437" s="5">
        <f t="shared" si="595"/>
        <v>2.9343725513573878E-4</v>
      </c>
      <c r="AU437" s="5">
        <f t="shared" si="596"/>
        <v>9.6778142621279899E-5</v>
      </c>
      <c r="AV437" s="5">
        <f t="shared" si="597"/>
        <v>2.3938700843112718E-5</v>
      </c>
      <c r="AW437" s="5">
        <f t="shared" si="598"/>
        <v>1.1120269011381248E-7</v>
      </c>
      <c r="AX437" s="5">
        <f t="shared" si="599"/>
        <v>2.0621672980302683E-4</v>
      </c>
      <c r="AY437" s="5">
        <f t="shared" si="600"/>
        <v>1.7613454610731575E-4</v>
      </c>
      <c r="AZ437" s="5">
        <f t="shared" si="601"/>
        <v>7.5220323690669796E-5</v>
      </c>
      <c r="BA437" s="5">
        <f t="shared" si="602"/>
        <v>2.1415814297182256E-5</v>
      </c>
      <c r="BB437" s="5">
        <f t="shared" si="603"/>
        <v>4.5729373343711537E-6</v>
      </c>
      <c r="BC437" s="5">
        <f t="shared" si="604"/>
        <v>7.81170608743539E-7</v>
      </c>
      <c r="BD437" s="5">
        <f t="shared" si="605"/>
        <v>8.5339103042406128E-5</v>
      </c>
      <c r="BE437" s="5">
        <f t="shared" si="606"/>
        <v>8.4436721045420436E-5</v>
      </c>
      <c r="BF437" s="5">
        <f t="shared" si="607"/>
        <v>4.1771940451256994E-5</v>
      </c>
      <c r="BG437" s="5">
        <f t="shared" si="608"/>
        <v>1.3776746952902491E-5</v>
      </c>
      <c r="BH437" s="5">
        <f t="shared" si="609"/>
        <v>3.407767652530671E-6</v>
      </c>
      <c r="BI437" s="5">
        <f t="shared" si="610"/>
        <v>6.7434673298911399E-7</v>
      </c>
      <c r="BJ437" s="8">
        <f t="shared" si="611"/>
        <v>0.37498996251076577</v>
      </c>
      <c r="BK437" s="8">
        <f t="shared" si="612"/>
        <v>0.32322428812182907</v>
      </c>
      <c r="BL437" s="8">
        <f t="shared" si="613"/>
        <v>0.28541757655104971</v>
      </c>
      <c r="BM437" s="8">
        <f t="shared" si="614"/>
        <v>0.28095747032492113</v>
      </c>
      <c r="BN437" s="8">
        <f t="shared" si="615"/>
        <v>0.71893324512737056</v>
      </c>
    </row>
    <row r="438" spans="1:66" x14ac:dyDescent="0.25">
      <c r="A438" t="s">
        <v>32</v>
      </c>
      <c r="B438" t="s">
        <v>36</v>
      </c>
      <c r="C438" t="s">
        <v>312</v>
      </c>
      <c r="D438" t="s">
        <v>497</v>
      </c>
      <c r="E438">
        <f>VLOOKUP(A438,home!$A$2:$E$405,3,FALSE)</f>
        <v>1.24691358024691</v>
      </c>
      <c r="F438">
        <f>VLOOKUP(B438,home!$B$2:$E$405,3,FALSE)</f>
        <v>1.37</v>
      </c>
      <c r="G438">
        <f>VLOOKUP(C438,away!$B$2:$E$405,4,FALSE)</f>
        <v>1.1499999999999999</v>
      </c>
      <c r="H438">
        <f>VLOOKUP(A438,away!$A$2:$E$405,3,FALSE)</f>
        <v>1.1358024691358</v>
      </c>
      <c r="I438">
        <f>VLOOKUP(C438,away!$B$2:$E$405,3,FALSE)</f>
        <v>0.92</v>
      </c>
      <c r="J438">
        <f>VLOOKUP(B438,home!$B$2:$E$405,4,FALSE)</f>
        <v>0.63</v>
      </c>
      <c r="K438" s="3">
        <f t="shared" si="560"/>
        <v>1.9645123456790068</v>
      </c>
      <c r="L438" s="3">
        <f t="shared" si="561"/>
        <v>0.65831111111110974</v>
      </c>
      <c r="M438" s="5">
        <f t="shared" si="562"/>
        <v>7.259759700599755E-2</v>
      </c>
      <c r="N438" s="5">
        <f t="shared" si="563"/>
        <v>0.14261887558491146</v>
      </c>
      <c r="O438" s="5">
        <f t="shared" si="564"/>
        <v>4.7791804749014823E-2</v>
      </c>
      <c r="P438" s="5">
        <f t="shared" si="565"/>
        <v>9.3887590451720196E-2</v>
      </c>
      <c r="Q438" s="5">
        <f t="shared" si="566"/>
        <v>0.14008827090670847</v>
      </c>
      <c r="R438" s="5">
        <f t="shared" si="567"/>
        <v>1.5730938043164576E-2</v>
      </c>
      <c r="S438" s="5">
        <f t="shared" si="568"/>
        <v>3.0355273467597397E-2</v>
      </c>
      <c r="T438" s="5">
        <f t="shared" si="569"/>
        <v>9.2221665274229397E-2</v>
      </c>
      <c r="U438" s="5">
        <f t="shared" si="570"/>
        <v>3.0903621994908363E-2</v>
      </c>
      <c r="V438" s="5">
        <f t="shared" si="571"/>
        <v>4.3619189139281556E-3</v>
      </c>
      <c r="W438" s="5">
        <f t="shared" si="572"/>
        <v>9.1735045893684641E-2</v>
      </c>
      <c r="X438" s="5">
        <f t="shared" si="573"/>
        <v>6.0390199990100181E-2</v>
      </c>
      <c r="Y438" s="5">
        <f t="shared" si="574"/>
        <v>1.9877769827852488E-2</v>
      </c>
      <c r="Z438" s="5">
        <f t="shared" si="575"/>
        <v>3.4519504340052342E-3</v>
      </c>
      <c r="AA438" s="5">
        <f t="shared" si="576"/>
        <v>6.7813992442752871E-3</v>
      </c>
      <c r="AB438" s="5">
        <f t="shared" si="577"/>
        <v>6.6610712681785455E-3</v>
      </c>
      <c r="AC438" s="5">
        <f t="shared" si="578"/>
        <v>3.5256853658381589E-4</v>
      </c>
      <c r="AD438" s="5">
        <f t="shared" si="579"/>
        <v>4.505365754739344E-2</v>
      </c>
      <c r="AE438" s="5">
        <f t="shared" si="580"/>
        <v>2.965932335964401E-2</v>
      </c>
      <c r="AF438" s="5">
        <f t="shared" si="581"/>
        <v>9.7625310578454694E-3</v>
      </c>
      <c r="AG438" s="5">
        <f t="shared" si="582"/>
        <v>2.1422608893156567E-3</v>
      </c>
      <c r="AH438" s="5">
        <f t="shared" si="583"/>
        <v>5.6811433142761559E-4</v>
      </c>
      <c r="AI438" s="5">
        <f t="shared" si="584"/>
        <v>1.1160676178467257E-3</v>
      </c>
      <c r="AJ438" s="5">
        <f t="shared" si="585"/>
        <v>1.0962643069362264E-3</v>
      </c>
      <c r="AK438" s="5">
        <f t="shared" si="586"/>
        <v>7.1787492170115211E-4</v>
      </c>
      <c r="AL438" s="5">
        <f t="shared" si="587"/>
        <v>1.8238515727295492E-5</v>
      </c>
      <c r="AM438" s="5">
        <f t="shared" si="588"/>
        <v>1.7701693293969721E-2</v>
      </c>
      <c r="AN438" s="5">
        <f t="shared" si="589"/>
        <v>1.1653221380901288E-2</v>
      </c>
      <c r="AO438" s="5">
        <f t="shared" si="590"/>
        <v>3.8357225576424333E-3</v>
      </c>
      <c r="AP438" s="5">
        <f t="shared" si="591"/>
        <v>8.4169959294517951E-4</v>
      </c>
      <c r="AQ438" s="5">
        <f t="shared" si="592"/>
        <v>1.3852504856337743E-4</v>
      </c>
      <c r="AR438" s="5">
        <f t="shared" si="593"/>
        <v>7.4799195352051796E-5</v>
      </c>
      <c r="AS438" s="5">
        <f t="shared" si="594"/>
        <v>1.4694394271596152E-4</v>
      </c>
      <c r="AT438" s="5">
        <f t="shared" si="595"/>
        <v>1.4433659479412761E-4</v>
      </c>
      <c r="AU438" s="5">
        <f t="shared" si="596"/>
        <v>9.4517007468777295E-5</v>
      </c>
      <c r="AV438" s="5">
        <f t="shared" si="597"/>
        <v>4.6419957012261969E-5</v>
      </c>
      <c r="AW438" s="5">
        <f t="shared" si="598"/>
        <v>6.5519856704459341E-7</v>
      </c>
      <c r="AX438" s="5">
        <f t="shared" si="599"/>
        <v>5.7958658359044662E-3</v>
      </c>
      <c r="AY438" s="5">
        <f t="shared" si="600"/>
        <v>3.81548287828519E-3</v>
      </c>
      <c r="AZ438" s="5">
        <f t="shared" si="601"/>
        <v>1.2558873865146692E-3</v>
      </c>
      <c r="BA438" s="5">
        <f t="shared" si="602"/>
        <v>2.7558820694896659E-4</v>
      </c>
      <c r="BB438" s="5">
        <f t="shared" si="603"/>
        <v>4.5355694681423153E-5</v>
      </c>
      <c r="BC438" s="5">
        <f t="shared" si="604"/>
        <v>5.9716315521887865E-6</v>
      </c>
      <c r="BD438" s="5">
        <f t="shared" si="605"/>
        <v>8.2068569004043618E-6</v>
      </c>
      <c r="BE438" s="5">
        <f t="shared" si="606"/>
        <v>1.6122471700065312E-5</v>
      </c>
      <c r="BF438" s="5">
        <f t="shared" si="607"/>
        <v>1.583639734881936E-5</v>
      </c>
      <c r="BG438" s="5">
        <f t="shared" si="608"/>
        <v>1.0370266034277972E-5</v>
      </c>
      <c r="BH438" s="5">
        <f t="shared" si="609"/>
        <v>5.0931289130786866E-6</v>
      </c>
      <c r="BI438" s="5">
        <f t="shared" si="610"/>
        <v>2.0011029255755573E-6</v>
      </c>
      <c r="BJ438" s="8">
        <f t="shared" si="611"/>
        <v>0.67891461383959417</v>
      </c>
      <c r="BK438" s="8">
        <f t="shared" si="612"/>
        <v>0.20538866976983958</v>
      </c>
      <c r="BL438" s="8">
        <f t="shared" si="613"/>
        <v>0.11193180339861872</v>
      </c>
      <c r="BM438" s="8">
        <f t="shared" si="614"/>
        <v>0.48315713302082247</v>
      </c>
      <c r="BN438" s="8">
        <f t="shared" si="615"/>
        <v>0.51271507674151706</v>
      </c>
    </row>
    <row r="439" spans="1:66" x14ac:dyDescent="0.25">
      <c r="A439" t="s">
        <v>32</v>
      </c>
      <c r="B439" t="s">
        <v>34</v>
      </c>
      <c r="C439" t="s">
        <v>208</v>
      </c>
      <c r="D439" t="s">
        <v>497</v>
      </c>
      <c r="E439">
        <f>VLOOKUP(A439,home!$A$2:$E$405,3,FALSE)</f>
        <v>1.24691358024691</v>
      </c>
      <c r="F439">
        <f>VLOOKUP(B439,home!$B$2:$E$405,3,FALSE)</f>
        <v>0.63</v>
      </c>
      <c r="G439">
        <f>VLOOKUP(C439,away!$B$2:$E$405,4,FALSE)</f>
        <v>0.92</v>
      </c>
      <c r="H439">
        <f>VLOOKUP(A439,away!$A$2:$E$405,3,FALSE)</f>
        <v>1.1358024691358</v>
      </c>
      <c r="I439">
        <f>VLOOKUP(C439,away!$B$2:$E$405,3,FALSE)</f>
        <v>1.43</v>
      </c>
      <c r="J439">
        <f>VLOOKUP(B439,home!$B$2:$E$405,4,FALSE)</f>
        <v>0.75</v>
      </c>
      <c r="K439" s="3">
        <f t="shared" si="560"/>
        <v>0.72271111111110908</v>
      </c>
      <c r="L439" s="3">
        <f t="shared" si="561"/>
        <v>1.2181481481481453</v>
      </c>
      <c r="M439" s="5">
        <f t="shared" si="562"/>
        <v>0.14358052386328893</v>
      </c>
      <c r="N439" s="5">
        <f t="shared" si="563"/>
        <v>0.10376723993515267</v>
      </c>
      <c r="O439" s="5">
        <f t="shared" si="564"/>
        <v>0.174902349254206</v>
      </c>
      <c r="P439" s="5">
        <f t="shared" si="565"/>
        <v>0.12640387116545049</v>
      </c>
      <c r="Q439" s="5">
        <f t="shared" si="566"/>
        <v>3.7496868635233611E-2</v>
      </c>
      <c r="R439" s="5">
        <f t="shared" si="567"/>
        <v>0.10652848642538561</v>
      </c>
      <c r="S439" s="5">
        <f t="shared" si="568"/>
        <v>2.7820518785725591E-2</v>
      </c>
      <c r="T439" s="5">
        <f t="shared" si="569"/>
        <v>4.5676741089364092E-2</v>
      </c>
      <c r="U439" s="5">
        <f t="shared" si="570"/>
        <v>7.6989320789475152E-2</v>
      </c>
      <c r="V439" s="5">
        <f t="shared" si="571"/>
        <v>2.721369768085465E-3</v>
      </c>
      <c r="W439" s="5">
        <f t="shared" si="572"/>
        <v>9.0331345315189954E-3</v>
      </c>
      <c r="X439" s="5">
        <f t="shared" si="573"/>
        <v>1.1003696101542927E-2</v>
      </c>
      <c r="Y439" s="5">
        <f t="shared" si="574"/>
        <v>6.7020660144397424E-3</v>
      </c>
      <c r="Z439" s="5">
        <f t="shared" si="575"/>
        <v>4.3255826154702783E-2</v>
      </c>
      <c r="AA439" s="5">
        <f t="shared" si="576"/>
        <v>3.1261466182294223E-2</v>
      </c>
      <c r="AB439" s="5">
        <f t="shared" si="577"/>
        <v>1.1296504479784107E-2</v>
      </c>
      <c r="AC439" s="5">
        <f t="shared" si="578"/>
        <v>1.4973813313207465E-4</v>
      </c>
      <c r="AD439" s="5">
        <f t="shared" si="579"/>
        <v>1.6320866735225553E-3</v>
      </c>
      <c r="AE439" s="5">
        <f t="shared" si="580"/>
        <v>1.9881233589687671E-3</v>
      </c>
      <c r="AF439" s="5">
        <f t="shared" si="581"/>
        <v>1.2109143940089372E-3</v>
      </c>
      <c r="AG439" s="5">
        <f t="shared" si="582"/>
        <v>4.9169104220930695E-4</v>
      </c>
      <c r="AH439" s="5">
        <f t="shared" si="583"/>
        <v>1.3173001131742324E-2</v>
      </c>
      <c r="AI439" s="5">
        <f t="shared" si="584"/>
        <v>9.5202742845893924E-3</v>
      </c>
      <c r="AJ439" s="5">
        <f t="shared" si="585"/>
        <v>3.4402040031490588E-3</v>
      </c>
      <c r="AK439" s="5">
        <f t="shared" si="586"/>
        <v>8.2875788585491401E-4</v>
      </c>
      <c r="AL439" s="5">
        <f t="shared" si="587"/>
        <v>5.2729936288583988E-6</v>
      </c>
      <c r="AM439" s="5">
        <f t="shared" si="588"/>
        <v>2.35905434650224E-4</v>
      </c>
      <c r="AN439" s="5">
        <f t="shared" si="589"/>
        <v>2.8736776835725365E-4</v>
      </c>
      <c r="AO439" s="5">
        <f t="shared" si="590"/>
        <v>1.750282574309269E-4</v>
      </c>
      <c r="AP439" s="5">
        <f t="shared" si="591"/>
        <v>7.1070115887693493E-5</v>
      </c>
      <c r="AQ439" s="5">
        <f t="shared" si="592"/>
        <v>2.1643482514316974E-5</v>
      </c>
      <c r="AR439" s="5">
        <f t="shared" si="593"/>
        <v>3.2093333868370676E-3</v>
      </c>
      <c r="AS439" s="5">
        <f t="shared" si="594"/>
        <v>2.3194208979269962E-3</v>
      </c>
      <c r="AT439" s="5">
        <f t="shared" si="595"/>
        <v>8.3813562713757272E-4</v>
      </c>
      <c r="AU439" s="5">
        <f t="shared" si="596"/>
        <v>2.0190997678346716E-4</v>
      </c>
      <c r="AV439" s="5">
        <f t="shared" si="597"/>
        <v>3.6480645916399451E-5</v>
      </c>
      <c r="AW439" s="5">
        <f t="shared" si="598"/>
        <v>1.2894947753674885E-7</v>
      </c>
      <c r="AX439" s="5">
        <f t="shared" si="599"/>
        <v>2.8415246465535408E-5</v>
      </c>
      <c r="AY439" s="5">
        <f t="shared" si="600"/>
        <v>3.4613979861165082E-5</v>
      </c>
      <c r="AZ439" s="5">
        <f t="shared" si="601"/>
        <v>2.1082477733957726E-5</v>
      </c>
      <c r="BA439" s="5">
        <f t="shared" si="602"/>
        <v>8.5605270699983718E-6</v>
      </c>
      <c r="BB439" s="5">
        <f t="shared" si="603"/>
        <v>2.6069975493726459E-6</v>
      </c>
      <c r="BC439" s="5">
        <f t="shared" si="604"/>
        <v>6.3514184739900846E-7</v>
      </c>
      <c r="BD439" s="5">
        <f t="shared" si="605"/>
        <v>6.5157392032759735E-4</v>
      </c>
      <c r="BE439" s="5">
        <f t="shared" si="606"/>
        <v>4.7089971193097922E-4</v>
      </c>
      <c r="BF439" s="5">
        <f t="shared" si="607"/>
        <v>1.7016222701576953E-4</v>
      </c>
      <c r="BG439" s="5">
        <f t="shared" si="608"/>
        <v>4.0992710718569205E-5</v>
      </c>
      <c r="BH439" s="5">
        <f t="shared" si="609"/>
        <v>7.4064718777183548E-6</v>
      </c>
      <c r="BI439" s="5">
        <f t="shared" si="610"/>
        <v>1.0705479040318032E-6</v>
      </c>
      <c r="BJ439" s="8">
        <f t="shared" si="611"/>
        <v>0.21988949120532944</v>
      </c>
      <c r="BK439" s="8">
        <f t="shared" si="612"/>
        <v>0.30071590868917253</v>
      </c>
      <c r="BL439" s="8">
        <f t="shared" si="613"/>
        <v>0.43588775056085682</v>
      </c>
      <c r="BM439" s="8">
        <f t="shared" si="614"/>
        <v>0.30703515230096068</v>
      </c>
      <c r="BN439" s="8">
        <f t="shared" si="615"/>
        <v>0.69267933927871728</v>
      </c>
    </row>
    <row r="440" spans="1:66" x14ac:dyDescent="0.25">
      <c r="A440" t="s">
        <v>37</v>
      </c>
      <c r="B440" t="s">
        <v>224</v>
      </c>
      <c r="C440" t="s">
        <v>230</v>
      </c>
      <c r="D440" t="s">
        <v>497</v>
      </c>
      <c r="E440">
        <f>VLOOKUP(A440,home!$A$2:$E$405,3,FALSE)</f>
        <v>1.58536585365854</v>
      </c>
      <c r="F440">
        <f>VLOOKUP(B440,home!$B$2:$E$405,3,FALSE)</f>
        <v>0.82</v>
      </c>
      <c r="G440">
        <f>VLOOKUP(C440,away!$B$2:$E$405,4,FALSE)</f>
        <v>0.78</v>
      </c>
      <c r="H440">
        <f>VLOOKUP(A440,away!$A$2:$E$405,3,FALSE)</f>
        <v>1.27642276422764</v>
      </c>
      <c r="I440">
        <f>VLOOKUP(C440,away!$B$2:$E$405,3,FALSE)</f>
        <v>0.97</v>
      </c>
      <c r="J440">
        <f>VLOOKUP(B440,home!$B$2:$E$405,4,FALSE)</f>
        <v>1.75</v>
      </c>
      <c r="K440" s="3">
        <f t="shared" si="560"/>
        <v>1.0140000000000022</v>
      </c>
      <c r="L440" s="3">
        <f t="shared" si="561"/>
        <v>2.1667276422764186</v>
      </c>
      <c r="M440" s="5">
        <f t="shared" si="562"/>
        <v>4.1555406646783352E-2</v>
      </c>
      <c r="N440" s="5">
        <f t="shared" si="563"/>
        <v>4.2137182339838417E-2</v>
      </c>
      <c r="O440" s="5">
        <f t="shared" si="564"/>
        <v>9.0039248267622718E-2</v>
      </c>
      <c r="P440" s="5">
        <f t="shared" si="565"/>
        <v>9.1299797743369632E-2</v>
      </c>
      <c r="Q440" s="5">
        <f t="shared" si="566"/>
        <v>2.1363551446298118E-2</v>
      </c>
      <c r="R440" s="5">
        <f t="shared" si="567"/>
        <v>9.7545264055623651E-2</v>
      </c>
      <c r="S440" s="5">
        <f t="shared" si="568"/>
        <v>5.0147825160468222E-2</v>
      </c>
      <c r="T440" s="5">
        <f t="shared" si="569"/>
        <v>4.6288997455888492E-2</v>
      </c>
      <c r="U440" s="5">
        <f t="shared" si="570"/>
        <v>9.8910897752402596E-2</v>
      </c>
      <c r="V440" s="5">
        <f t="shared" si="571"/>
        <v>1.2241985831209428E-2</v>
      </c>
      <c r="W440" s="5">
        <f t="shared" si="572"/>
        <v>7.2208803888487803E-3</v>
      </c>
      <c r="X440" s="5">
        <f t="shared" si="573"/>
        <v>1.5645681140090347E-2</v>
      </c>
      <c r="Y440" s="5">
        <f t="shared" si="574"/>
        <v>1.6949964904238297E-2</v>
      </c>
      <c r="Z440" s="5">
        <f t="shared" si="575"/>
        <v>7.0451340000824036E-2</v>
      </c>
      <c r="AA440" s="5">
        <f t="shared" si="576"/>
        <v>7.1437658760835729E-2</v>
      </c>
      <c r="AB440" s="5">
        <f t="shared" si="577"/>
        <v>3.6218892991743787E-2</v>
      </c>
      <c r="AC440" s="5">
        <f t="shared" si="578"/>
        <v>1.6810249865120939E-3</v>
      </c>
      <c r="AD440" s="5">
        <f t="shared" si="579"/>
        <v>1.8304931785731696E-3</v>
      </c>
      <c r="AE440" s="5">
        <f t="shared" si="580"/>
        <v>3.966180169012911E-3</v>
      </c>
      <c r="AF440" s="5">
        <f t="shared" si="581"/>
        <v>4.296816103224417E-3</v>
      </c>
      <c r="AG440" s="5">
        <f t="shared" si="582"/>
        <v>3.1033434082115962E-3</v>
      </c>
      <c r="AH440" s="5">
        <f t="shared" si="583"/>
        <v>3.8162216453799941E-2</v>
      </c>
      <c r="AI440" s="5">
        <f t="shared" si="584"/>
        <v>3.8696487484153226E-2</v>
      </c>
      <c r="AJ440" s="5">
        <f t="shared" si="585"/>
        <v>1.9619119154465726E-2</v>
      </c>
      <c r="AK440" s="5">
        <f t="shared" si="586"/>
        <v>6.6312622742094301E-3</v>
      </c>
      <c r="AL440" s="5">
        <f t="shared" si="587"/>
        <v>1.4773263327647884E-4</v>
      </c>
      <c r="AM440" s="5">
        <f t="shared" si="588"/>
        <v>3.712240166146397E-4</v>
      </c>
      <c r="AN440" s="5">
        <f t="shared" si="589"/>
        <v>8.0434133827582042E-4</v>
      </c>
      <c r="AO440" s="5">
        <f t="shared" si="590"/>
        <v>8.7139430573391393E-4</v>
      </c>
      <c r="AP440" s="5">
        <f t="shared" si="591"/>
        <v>6.2935804318531329E-4</v>
      </c>
      <c r="AQ440" s="5">
        <f t="shared" si="592"/>
        <v>3.4091186726465349E-4</v>
      </c>
      <c r="AR440" s="5">
        <f t="shared" si="593"/>
        <v>1.6537425856196861E-2</v>
      </c>
      <c r="AS440" s="5">
        <f t="shared" si="594"/>
        <v>1.6768949818183655E-2</v>
      </c>
      <c r="AT440" s="5">
        <f t="shared" si="595"/>
        <v>8.5018575578191292E-3</v>
      </c>
      <c r="AU440" s="5">
        <f t="shared" si="596"/>
        <v>2.8736278545428724E-3</v>
      </c>
      <c r="AV440" s="5">
        <f t="shared" si="597"/>
        <v>7.2846466112661966E-4</v>
      </c>
      <c r="AW440" s="5">
        <f t="shared" si="598"/>
        <v>9.0160480419178422E-6</v>
      </c>
      <c r="AX440" s="5">
        <f t="shared" si="599"/>
        <v>6.2736858807874225E-5</v>
      </c>
      <c r="AY440" s="5">
        <f t="shared" si="600"/>
        <v>1.359336861686139E-4</v>
      </c>
      <c r="AZ440" s="5">
        <f t="shared" si="601"/>
        <v>1.4726563766903172E-4</v>
      </c>
      <c r="BA440" s="5">
        <f t="shared" si="602"/>
        <v>1.0636150929831814E-4</v>
      </c>
      <c r="BB440" s="5">
        <f t="shared" si="603"/>
        <v>5.7614105567726552E-5</v>
      </c>
      <c r="BC440" s="5">
        <f t="shared" si="604"/>
        <v>2.496681502372497E-5</v>
      </c>
      <c r="BD440" s="5">
        <f t="shared" si="605"/>
        <v>5.9720162891197491E-3</v>
      </c>
      <c r="BE440" s="5">
        <f t="shared" si="606"/>
        <v>6.055624517167439E-3</v>
      </c>
      <c r="BF440" s="5">
        <f t="shared" si="607"/>
        <v>3.0702016302038976E-3</v>
      </c>
      <c r="BG440" s="5">
        <f t="shared" si="608"/>
        <v>1.0377281510089197E-3</v>
      </c>
      <c r="BH440" s="5">
        <f t="shared" si="609"/>
        <v>2.630640862807617E-4</v>
      </c>
      <c r="BI440" s="5">
        <f t="shared" si="610"/>
        <v>5.3349396697738603E-5</v>
      </c>
      <c r="BJ440" s="8">
        <f t="shared" si="611"/>
        <v>0.16635519871783416</v>
      </c>
      <c r="BK440" s="8">
        <f t="shared" si="612"/>
        <v>0.19720970668778781</v>
      </c>
      <c r="BL440" s="8">
        <f t="shared" si="613"/>
        <v>0.55912335701320448</v>
      </c>
      <c r="BM440" s="8">
        <f t="shared" si="614"/>
        <v>0.60907223428198776</v>
      </c>
      <c r="BN440" s="8">
        <f t="shared" si="615"/>
        <v>0.3839404504995359</v>
      </c>
    </row>
    <row r="441" spans="1:66" x14ac:dyDescent="0.25">
      <c r="A441" t="s">
        <v>37</v>
      </c>
      <c r="B441" t="s">
        <v>229</v>
      </c>
      <c r="C441" t="s">
        <v>227</v>
      </c>
      <c r="D441" t="s">
        <v>497</v>
      </c>
      <c r="E441">
        <f>VLOOKUP(A441,home!$A$2:$E$405,3,FALSE)</f>
        <v>1.58536585365854</v>
      </c>
      <c r="F441">
        <f>VLOOKUP(B441,home!$B$2:$E$405,3,FALSE)</f>
        <v>0.78</v>
      </c>
      <c r="G441">
        <f>VLOOKUP(C441,away!$B$2:$E$405,4,FALSE)</f>
        <v>1.1200000000000001</v>
      </c>
      <c r="H441">
        <f>VLOOKUP(A441,away!$A$2:$E$405,3,FALSE)</f>
        <v>1.27642276422764</v>
      </c>
      <c r="I441">
        <f>VLOOKUP(C441,away!$B$2:$E$405,3,FALSE)</f>
        <v>0.87</v>
      </c>
      <c r="J441">
        <f>VLOOKUP(B441,home!$B$2:$E$405,4,FALSE)</f>
        <v>0.66</v>
      </c>
      <c r="K441" s="3">
        <f t="shared" si="560"/>
        <v>1.3849756097561006</v>
      </c>
      <c r="L441" s="3">
        <f t="shared" si="561"/>
        <v>0.73292195121951098</v>
      </c>
      <c r="M441" s="5">
        <f t="shared" si="562"/>
        <v>0.12028425316230701</v>
      </c>
      <c r="N441" s="5">
        <f t="shared" si="563"/>
        <v>0.16659075686752337</v>
      </c>
      <c r="O441" s="5">
        <f t="shared" si="564"/>
        <v>8.8158969528699685E-2</v>
      </c>
      <c r="P441" s="5">
        <f t="shared" si="565"/>
        <v>0.12209802257848035</v>
      </c>
      <c r="Q441" s="5">
        <f t="shared" si="566"/>
        <v>0.11536206753616424</v>
      </c>
      <c r="R441" s="5">
        <f t="shared" si="567"/>
        <v>3.2306821982237985E-2</v>
      </c>
      <c r="S441" s="5">
        <f t="shared" si="568"/>
        <v>3.0984785467842793E-2</v>
      </c>
      <c r="T441" s="5">
        <f t="shared" si="569"/>
        <v>8.4551391635322479E-2</v>
      </c>
      <c r="U441" s="5">
        <f t="shared" si="570"/>
        <v>4.4744160474131857E-2</v>
      </c>
      <c r="V441" s="5">
        <f t="shared" si="571"/>
        <v>3.4946673180691564E-3</v>
      </c>
      <c r="W441" s="5">
        <f t="shared" si="572"/>
        <v>5.3257883276207819E-2</v>
      </c>
      <c r="X441" s="5">
        <f t="shared" si="573"/>
        <v>3.9033871728619197E-2</v>
      </c>
      <c r="Y441" s="5">
        <f t="shared" si="574"/>
        <v>1.4304390715495842E-2</v>
      </c>
      <c r="Z441" s="5">
        <f t="shared" si="575"/>
        <v>7.8927930016410852E-3</v>
      </c>
      <c r="AA441" s="5">
        <f t="shared" si="576"/>
        <v>1.0931325800126547E-2</v>
      </c>
      <c r="AB441" s="5">
        <f t="shared" si="577"/>
        <v>7.5698098077364292E-3</v>
      </c>
      <c r="AC441" s="5">
        <f t="shared" si="578"/>
        <v>2.2171021865291627E-4</v>
      </c>
      <c r="AD441" s="5">
        <f t="shared" si="579"/>
        <v>1.8440217341196288E-2</v>
      </c>
      <c r="AE441" s="5">
        <f t="shared" si="580"/>
        <v>1.3515240074621446E-2</v>
      </c>
      <c r="AF441" s="5">
        <f t="shared" si="581"/>
        <v>4.9528080633458385E-3</v>
      </c>
      <c r="AG441" s="5">
        <f t="shared" si="582"/>
        <v>1.2100072499343865E-3</v>
      </c>
      <c r="AH441" s="5">
        <f t="shared" si="583"/>
        <v>1.4462003118336211E-3</v>
      </c>
      <c r="AI441" s="5">
        <f t="shared" si="584"/>
        <v>2.0029521587112326E-3</v>
      </c>
      <c r="AJ441" s="5">
        <f t="shared" si="585"/>
        <v>1.3870199436616937E-3</v>
      </c>
      <c r="AK441" s="5">
        <f t="shared" si="586"/>
        <v>6.4032959740557534E-4</v>
      </c>
      <c r="AL441" s="5">
        <f t="shared" si="587"/>
        <v>9.002135714784164E-6</v>
      </c>
      <c r="AM441" s="5">
        <f t="shared" si="588"/>
        <v>5.1078502512316706E-3</v>
      </c>
      <c r="AN441" s="5">
        <f t="shared" si="589"/>
        <v>3.7436555726697851E-3</v>
      </c>
      <c r="AO441" s="5">
        <f t="shared" si="590"/>
        <v>1.3719036735074673E-3</v>
      </c>
      <c r="AP441" s="5">
        <f t="shared" si="591"/>
        <v>3.3516610575743593E-4</v>
      </c>
      <c r="AQ441" s="5">
        <f t="shared" si="592"/>
        <v>6.1412649053596229E-5</v>
      </c>
      <c r="AR441" s="5">
        <f t="shared" si="593"/>
        <v>2.1199039088067265E-4</v>
      </c>
      <c r="AS441" s="5">
        <f t="shared" si="594"/>
        <v>2.9360152087239377E-4</v>
      </c>
      <c r="AT441" s="5">
        <f t="shared" si="595"/>
        <v>2.0331547269778104E-4</v>
      </c>
      <c r="AU441" s="5">
        <f t="shared" si="596"/>
        <v>9.3862323590819671E-5</v>
      </c>
      <c r="AV441" s="5">
        <f t="shared" si="597"/>
        <v>3.2499257212079972E-5</v>
      </c>
      <c r="AW441" s="5">
        <f t="shared" si="598"/>
        <v>2.5382997655356637E-7</v>
      </c>
      <c r="AX441" s="5">
        <f t="shared" si="599"/>
        <v>1.1790413360404041E-3</v>
      </c>
      <c r="AY441" s="5">
        <f t="shared" si="600"/>
        <v>8.6414527657919203E-4</v>
      </c>
      <c r="AZ441" s="5">
        <f t="shared" si="601"/>
        <v>3.1667552112377265E-4</v>
      </c>
      <c r="BA441" s="5">
        <f t="shared" si="602"/>
        <v>7.7366146948496981E-5</v>
      </c>
      <c r="BB441" s="5">
        <f t="shared" si="603"/>
        <v>1.4175836844956953E-5</v>
      </c>
      <c r="BC441" s="5">
        <f t="shared" si="604"/>
        <v>2.0779564001150581E-6</v>
      </c>
      <c r="BD441" s="5">
        <f t="shared" si="605"/>
        <v>2.589540182067489E-5</v>
      </c>
      <c r="BE441" s="5">
        <f t="shared" si="606"/>
        <v>3.5864499926468448E-5</v>
      </c>
      <c r="BF441" s="5">
        <f t="shared" si="607"/>
        <v>2.4835728827129133E-5</v>
      </c>
      <c r="BG441" s="5">
        <f t="shared" si="608"/>
        <v>1.1465626225363441E-5</v>
      </c>
      <c r="BH441" s="5">
        <f t="shared" si="609"/>
        <v>3.9699031681770675E-6</v>
      </c>
      <c r="BI441" s="5">
        <f t="shared" si="610"/>
        <v>1.0996438122037421E-6</v>
      </c>
      <c r="BJ441" s="8">
        <f t="shared" si="611"/>
        <v>0.52429210481458788</v>
      </c>
      <c r="BK441" s="8">
        <f t="shared" si="612"/>
        <v>0.27795658615764618</v>
      </c>
      <c r="BL441" s="8">
        <f t="shared" si="613"/>
        <v>0.19012598937357839</v>
      </c>
      <c r="BM441" s="8">
        <f t="shared" si="614"/>
        <v>0.35460269024543822</v>
      </c>
      <c r="BN441" s="8">
        <f t="shared" si="615"/>
        <v>0.64480089165541266</v>
      </c>
    </row>
    <row r="442" spans="1:66" x14ac:dyDescent="0.25">
      <c r="A442" t="s">
        <v>37</v>
      </c>
      <c r="B442" t="s">
        <v>39</v>
      </c>
      <c r="C442" t="s">
        <v>228</v>
      </c>
      <c r="D442" t="s">
        <v>497</v>
      </c>
      <c r="E442">
        <f>VLOOKUP(A442,home!$A$2:$E$405,3,FALSE)</f>
        <v>1.58536585365854</v>
      </c>
      <c r="F442">
        <f>VLOOKUP(B442,home!$B$2:$E$405,3,FALSE)</f>
        <v>0.97</v>
      </c>
      <c r="G442">
        <f>VLOOKUP(C442,away!$B$2:$E$405,4,FALSE)</f>
        <v>1.31</v>
      </c>
      <c r="H442">
        <f>VLOOKUP(A442,away!$A$2:$E$405,3,FALSE)</f>
        <v>1.27642276422764</v>
      </c>
      <c r="I442">
        <f>VLOOKUP(C442,away!$B$2:$E$405,3,FALSE)</f>
        <v>1.02</v>
      </c>
      <c r="J442">
        <f>VLOOKUP(B442,home!$B$2:$E$405,4,FALSE)</f>
        <v>0.6</v>
      </c>
      <c r="K442" s="3">
        <f t="shared" si="560"/>
        <v>2.0145243902439067</v>
      </c>
      <c r="L442" s="3">
        <f t="shared" si="561"/>
        <v>0.78117073170731566</v>
      </c>
      <c r="M442" s="5">
        <f t="shared" si="562"/>
        <v>6.1072406803659364E-2</v>
      </c>
      <c r="N442" s="5">
        <f t="shared" si="563"/>
        <v>0.12303185307686969</v>
      </c>
      <c r="O442" s="5">
        <f t="shared" si="564"/>
        <v>4.7707976709941431E-2</v>
      </c>
      <c r="P442" s="5">
        <f t="shared" si="565"/>
        <v>9.6108882691365263E-2</v>
      </c>
      <c r="Q442" s="5">
        <f t="shared" si="566"/>
        <v>0.12392533440012946</v>
      </c>
      <c r="R442" s="5">
        <f t="shared" si="567"/>
        <v>1.8634037537390256E-2</v>
      </c>
      <c r="S442" s="5">
        <f t="shared" si="568"/>
        <v>3.781133663963096E-2</v>
      </c>
      <c r="T442" s="5">
        <f t="shared" si="569"/>
        <v>9.6806844150422913E-2</v>
      </c>
      <c r="U442" s="5">
        <f t="shared" si="570"/>
        <v>3.7538723107793173E-2</v>
      </c>
      <c r="V442" s="5">
        <f t="shared" si="571"/>
        <v>6.6114697249354372E-3</v>
      </c>
      <c r="W442" s="5">
        <f t="shared" si="572"/>
        <v>8.3216869572731028E-2</v>
      </c>
      <c r="X442" s="5">
        <f t="shared" si="573"/>
        <v>6.5006582894522547E-2</v>
      </c>
      <c r="Y442" s="5">
        <f t="shared" si="574"/>
        <v>2.5390619962753221E-2</v>
      </c>
      <c r="Z442" s="5">
        <f t="shared" si="575"/>
        <v>4.8521215792482449E-3</v>
      </c>
      <c r="AA442" s="5">
        <f t="shared" si="576"/>
        <v>9.7747172658243717E-3</v>
      </c>
      <c r="AB442" s="5">
        <f t="shared" si="577"/>
        <v>9.845703169870719E-3</v>
      </c>
      <c r="AC442" s="5">
        <f t="shared" si="578"/>
        <v>6.5027420060394128E-4</v>
      </c>
      <c r="AD442" s="5">
        <f t="shared" si="579"/>
        <v>4.1910603358503162E-2</v>
      </c>
      <c r="AE442" s="5">
        <f t="shared" si="580"/>
        <v>3.2739336691857003E-2</v>
      </c>
      <c r="AF442" s="5">
        <f t="shared" si="581"/>
        <v>1.2787505799595048E-2</v>
      </c>
      <c r="AG442" s="5">
        <f t="shared" si="582"/>
        <v>3.3297417540604024E-3</v>
      </c>
      <c r="AH442" s="5">
        <f t="shared" si="583"/>
        <v>9.4758384109855181E-4</v>
      </c>
      <c r="AI442" s="5">
        <f t="shared" si="584"/>
        <v>1.9089307596940389E-3</v>
      </c>
      <c r="AJ442" s="5">
        <f t="shared" si="585"/>
        <v>1.9227937873452364E-3</v>
      </c>
      <c r="AK442" s="5">
        <f t="shared" si="586"/>
        <v>1.2911716606721451E-3</v>
      </c>
      <c r="AL442" s="5">
        <f t="shared" si="587"/>
        <v>4.0933135033624266E-5</v>
      </c>
      <c r="AM442" s="5">
        <f t="shared" si="588"/>
        <v>1.6885986535108574E-2</v>
      </c>
      <c r="AN442" s="5">
        <f t="shared" si="589"/>
        <v>1.3190838457230646E-2</v>
      </c>
      <c r="AO442" s="5">
        <f t="shared" si="590"/>
        <v>5.1521484647339298E-3</v>
      </c>
      <c r="AP442" s="5">
        <f t="shared" si="591"/>
        <v>1.3415691953536427E-3</v>
      </c>
      <c r="AQ442" s="5">
        <f t="shared" si="592"/>
        <v>2.619986474925999E-4</v>
      </c>
      <c r="AR442" s="5">
        <f t="shared" si="593"/>
        <v>1.4804495250099689E-4</v>
      </c>
      <c r="AS442" s="5">
        <f t="shared" si="594"/>
        <v>2.982401676657589E-4</v>
      </c>
      <c r="AT442" s="5">
        <f t="shared" si="595"/>
        <v>3.0040604595655185E-4</v>
      </c>
      <c r="AU442" s="5">
        <f t="shared" si="596"/>
        <v>2.0172510218540189E-4</v>
      </c>
      <c r="AV442" s="5">
        <f t="shared" si="597"/>
        <v>1.0159503461923412E-4</v>
      </c>
      <c r="AW442" s="5">
        <f t="shared" si="598"/>
        <v>1.7893322947081998E-6</v>
      </c>
      <c r="AX442" s="5">
        <f t="shared" si="599"/>
        <v>5.6695386213843953E-3</v>
      </c>
      <c r="AY442" s="5">
        <f t="shared" si="600"/>
        <v>4.428877633309734E-3</v>
      </c>
      <c r="AZ442" s="5">
        <f t="shared" si="601"/>
        <v>1.7298547907273645E-3</v>
      </c>
      <c r="BA442" s="5">
        <f t="shared" si="602"/>
        <v>4.5043731087330028E-4</v>
      </c>
      <c r="BB442" s="5">
        <f t="shared" si="603"/>
        <v>8.7967110930792892E-5</v>
      </c>
      <c r="BC442" s="5">
        <f t="shared" si="604"/>
        <v>1.3743466482397219E-5</v>
      </c>
      <c r="BD442" s="5">
        <f t="shared" si="605"/>
        <v>1.9274730645129748E-5</v>
      </c>
      <c r="BE442" s="5">
        <f t="shared" si="606"/>
        <v>3.8829414999995547E-5</v>
      </c>
      <c r="BF442" s="5">
        <f t="shared" si="607"/>
        <v>3.9111401788196835E-5</v>
      </c>
      <c r="BG442" s="5">
        <f t="shared" si="608"/>
        <v>2.6263624279650559E-5</v>
      </c>
      <c r="BH442" s="5">
        <f t="shared" si="609"/>
        <v>1.3227177921889526E-5</v>
      </c>
      <c r="BI442" s="5">
        <f t="shared" si="610"/>
        <v>5.3292945075484357E-6</v>
      </c>
      <c r="BJ442" s="8">
        <f t="shared" si="611"/>
        <v>0.65735825189507202</v>
      </c>
      <c r="BK442" s="8">
        <f t="shared" si="612"/>
        <v>0.2067241808285383</v>
      </c>
      <c r="BL442" s="8">
        <f t="shared" si="613"/>
        <v>0.13076368478670025</v>
      </c>
      <c r="BM442" s="8">
        <f t="shared" si="614"/>
        <v>0.52479065956918836</v>
      </c>
      <c r="BN442" s="8">
        <f t="shared" si="615"/>
        <v>0.47048049121935542</v>
      </c>
    </row>
    <row r="443" spans="1:66" x14ac:dyDescent="0.25">
      <c r="A443" t="s">
        <v>337</v>
      </c>
      <c r="B443" t="s">
        <v>368</v>
      </c>
      <c r="C443" t="s">
        <v>382</v>
      </c>
      <c r="D443" t="s">
        <v>497</v>
      </c>
      <c r="E443">
        <f>VLOOKUP(A443,home!$A$2:$E$405,3,FALSE)</f>
        <v>1.3294117647058801</v>
      </c>
      <c r="F443">
        <f>VLOOKUP(B443,home!$B$2:$E$405,3,FALSE)</f>
        <v>1.34</v>
      </c>
      <c r="G443">
        <f>VLOOKUP(C443,away!$B$2:$E$405,4,FALSE)</f>
        <v>0.85</v>
      </c>
      <c r="H443">
        <f>VLOOKUP(A443,away!$A$2:$E$405,3,FALSE)</f>
        <v>1.0823529411764701</v>
      </c>
      <c r="I443">
        <f>VLOOKUP(C443,away!$B$2:$E$405,3,FALSE)</f>
        <v>1.41</v>
      </c>
      <c r="J443">
        <f>VLOOKUP(B443,home!$B$2:$E$405,4,FALSE)</f>
        <v>0.62</v>
      </c>
      <c r="K443" s="3">
        <f t="shared" si="560"/>
        <v>1.5141999999999973</v>
      </c>
      <c r="L443" s="3">
        <f t="shared" si="561"/>
        <v>0.94619294117647001</v>
      </c>
      <c r="M443" s="5">
        <f t="shared" si="562"/>
        <v>8.5401386652009345E-2</v>
      </c>
      <c r="N443" s="5">
        <f t="shared" si="563"/>
        <v>0.1293147796684723</v>
      </c>
      <c r="O443" s="5">
        <f t="shared" si="564"/>
        <v>8.0806189216813637E-2</v>
      </c>
      <c r="P443" s="5">
        <f t="shared" si="565"/>
        <v>0.12235673171209899</v>
      </c>
      <c r="Q443" s="5">
        <f t="shared" si="566"/>
        <v>9.7904219687000221E-2</v>
      </c>
      <c r="R443" s="5">
        <f t="shared" si="567"/>
        <v>3.8229122920159626E-2</v>
      </c>
      <c r="S443" s="5">
        <f t="shared" si="568"/>
        <v>4.3825897863551636E-2</v>
      </c>
      <c r="T443" s="5">
        <f t="shared" si="569"/>
        <v>9.2636281579229998E-2</v>
      </c>
      <c r="U443" s="5">
        <f t="shared" si="570"/>
        <v>5.7886537925705597E-2</v>
      </c>
      <c r="V443" s="5">
        <f t="shared" si="571"/>
        <v>6.976719435849885E-3</v>
      </c>
      <c r="W443" s="5">
        <f t="shared" si="572"/>
        <v>4.9415523150018487E-2</v>
      </c>
      <c r="X443" s="5">
        <f t="shared" si="573"/>
        <v>4.675661918908993E-2</v>
      </c>
      <c r="Y443" s="5">
        <f t="shared" si="574"/>
        <v>2.2120391514996587E-2</v>
      </c>
      <c r="Z443" s="5">
        <f t="shared" si="575"/>
        <v>1.2057375418140882E-2</v>
      </c>
      <c r="AA443" s="5">
        <f t="shared" si="576"/>
        <v>1.8257277858148888E-2</v>
      </c>
      <c r="AB443" s="5">
        <f t="shared" si="577"/>
        <v>1.3822585066404502E-2</v>
      </c>
      <c r="AC443" s="5">
        <f t="shared" si="578"/>
        <v>6.2473267539063027E-4</v>
      </c>
      <c r="AD443" s="5">
        <f t="shared" si="579"/>
        <v>1.870624628843947E-2</v>
      </c>
      <c r="AE443" s="5">
        <f t="shared" si="580"/>
        <v>1.7699718194029965E-2</v>
      </c>
      <c r="AF443" s="5">
        <f t="shared" si="581"/>
        <v>8.3736742080019449E-3</v>
      </c>
      <c r="AG443" s="5">
        <f t="shared" si="582"/>
        <v>2.6410371424409702E-3</v>
      </c>
      <c r="AH443" s="5">
        <f t="shared" si="583"/>
        <v>2.8521508774398971E-3</v>
      </c>
      <c r="AI443" s="5">
        <f t="shared" si="584"/>
        <v>4.3187268586194847E-3</v>
      </c>
      <c r="AJ443" s="5">
        <f t="shared" si="585"/>
        <v>3.2697081046608066E-3</v>
      </c>
      <c r="AK443" s="5">
        <f t="shared" si="586"/>
        <v>1.6503306706924612E-3</v>
      </c>
      <c r="AL443" s="5">
        <f t="shared" si="587"/>
        <v>3.5802813678437955E-5</v>
      </c>
      <c r="AM443" s="5">
        <f t="shared" si="588"/>
        <v>5.664999625990999E-3</v>
      </c>
      <c r="AN443" s="5">
        <f t="shared" si="589"/>
        <v>5.3601826578800263E-3</v>
      </c>
      <c r="AO443" s="5">
        <f t="shared" si="590"/>
        <v>2.535883497151305E-3</v>
      </c>
      <c r="AP443" s="5">
        <f t="shared" si="591"/>
        <v>7.9981168821682195E-4</v>
      </c>
      <c r="AQ443" s="5">
        <f t="shared" si="592"/>
        <v>1.8919404341529814E-4</v>
      </c>
      <c r="AR443" s="5">
        <f t="shared" si="593"/>
        <v>5.397370054807814E-4</v>
      </c>
      <c r="AS443" s="5">
        <f t="shared" si="594"/>
        <v>8.1726977369899769E-4</v>
      </c>
      <c r="AT443" s="5">
        <f t="shared" si="595"/>
        <v>6.1875494566751013E-4</v>
      </c>
      <c r="AU443" s="5">
        <f t="shared" si="596"/>
        <v>3.1230624624324735E-4</v>
      </c>
      <c r="AV443" s="5">
        <f t="shared" si="597"/>
        <v>1.1822352951538111E-4</v>
      </c>
      <c r="AW443" s="5">
        <f t="shared" si="598"/>
        <v>1.4248777448106076E-6</v>
      </c>
      <c r="AX443" s="5">
        <f t="shared" si="599"/>
        <v>1.4296570722792583E-3</v>
      </c>
      <c r="AY443" s="5">
        <f t="shared" si="600"/>
        <v>1.3527314300936526E-3</v>
      </c>
      <c r="AZ443" s="5">
        <f t="shared" si="601"/>
        <v>6.3997246523108276E-4</v>
      </c>
      <c r="BA443" s="5">
        <f t="shared" si="602"/>
        <v>2.0184580971631817E-4</v>
      </c>
      <c r="BB443" s="5">
        <f t="shared" si="603"/>
        <v>4.7746270089907294E-5</v>
      </c>
      <c r="BC443" s="5">
        <f t="shared" si="604"/>
        <v>9.0354367453151036E-6</v>
      </c>
      <c r="BD443" s="5">
        <f t="shared" si="605"/>
        <v>8.5115890779606802E-5</v>
      </c>
      <c r="BE443" s="5">
        <f t="shared" si="606"/>
        <v>1.2888248181848038E-4</v>
      </c>
      <c r="BF443" s="5">
        <f t="shared" si="607"/>
        <v>9.7576926984771348E-5</v>
      </c>
      <c r="BG443" s="5">
        <f t="shared" si="608"/>
        <v>4.9250327613446826E-5</v>
      </c>
      <c r="BH443" s="5">
        <f t="shared" si="609"/>
        <v>1.8643711518070269E-5</v>
      </c>
      <c r="BI443" s="5">
        <f t="shared" si="610"/>
        <v>5.6460615961323905E-6</v>
      </c>
      <c r="BJ443" s="8">
        <f t="shared" si="611"/>
        <v>0.50379955061852966</v>
      </c>
      <c r="BK443" s="8">
        <f t="shared" si="612"/>
        <v>0.2605740025826726</v>
      </c>
      <c r="BL443" s="8">
        <f t="shared" si="613"/>
        <v>0.22388403639956136</v>
      </c>
      <c r="BM443" s="8">
        <f t="shared" si="614"/>
        <v>0.44495122861000158</v>
      </c>
      <c r="BN443" s="8">
        <f t="shared" si="615"/>
        <v>0.55401242985655419</v>
      </c>
    </row>
    <row r="444" spans="1:66" x14ac:dyDescent="0.25">
      <c r="A444" t="s">
        <v>337</v>
      </c>
      <c r="B444" t="s">
        <v>374</v>
      </c>
      <c r="C444" t="s">
        <v>408</v>
      </c>
      <c r="D444" t="s">
        <v>497</v>
      </c>
      <c r="E444">
        <f>VLOOKUP(A444,home!$A$2:$E$405,3,FALSE)</f>
        <v>1.3294117647058801</v>
      </c>
      <c r="F444">
        <f>VLOOKUP(B444,home!$B$2:$E$405,3,FALSE)</f>
        <v>1.25</v>
      </c>
      <c r="G444">
        <f>VLOOKUP(C444,away!$B$2:$E$405,4,FALSE)</f>
        <v>0.92</v>
      </c>
      <c r="H444">
        <f>VLOOKUP(A444,away!$A$2:$E$405,3,FALSE)</f>
        <v>1.0823529411764701</v>
      </c>
      <c r="I444">
        <f>VLOOKUP(C444,away!$B$2:$E$405,3,FALSE)</f>
        <v>0.75</v>
      </c>
      <c r="J444">
        <f>VLOOKUP(B444,home!$B$2:$E$405,4,FALSE)</f>
        <v>0.72</v>
      </c>
      <c r="K444" s="3">
        <f t="shared" si="560"/>
        <v>1.5288235294117622</v>
      </c>
      <c r="L444" s="3">
        <f t="shared" si="561"/>
        <v>0.58447058823529374</v>
      </c>
      <c r="M444" s="5">
        <f t="shared" si="562"/>
        <v>0.12083925137635806</v>
      </c>
      <c r="N444" s="5">
        <f t="shared" si="563"/>
        <v>0.18474189078067887</v>
      </c>
      <c r="O444" s="5">
        <f t="shared" si="564"/>
        <v>7.0626988333852531E-2</v>
      </c>
      <c r="P444" s="5">
        <f t="shared" si="565"/>
        <v>0.10797620157628378</v>
      </c>
      <c r="Q444" s="5">
        <f t="shared" si="566"/>
        <v>0.14121887474675993</v>
      </c>
      <c r="R444" s="5">
        <f t="shared" si="567"/>
        <v>2.0639698708387003E-2</v>
      </c>
      <c r="S444" s="5">
        <f t="shared" si="568"/>
        <v>2.4120598179084914E-2</v>
      </c>
      <c r="T444" s="5">
        <f t="shared" si="569"/>
        <v>8.253827879316504E-2</v>
      </c>
      <c r="U444" s="5">
        <f t="shared" si="570"/>
        <v>3.1554457025351611E-2</v>
      </c>
      <c r="V444" s="5">
        <f t="shared" si="571"/>
        <v>2.3947797879880785E-3</v>
      </c>
      <c r="W444" s="5">
        <f t="shared" si="572"/>
        <v>7.1966246169966344E-2</v>
      </c>
      <c r="X444" s="5">
        <f t="shared" si="573"/>
        <v>4.2062154232046185E-2</v>
      </c>
      <c r="Y444" s="5">
        <f t="shared" si="574"/>
        <v>1.2292046013223841E-2</v>
      </c>
      <c r="Z444" s="5">
        <f t="shared" si="575"/>
        <v>4.0210989483633955E-3</v>
      </c>
      <c r="AA444" s="5">
        <f t="shared" si="576"/>
        <v>6.1475506863508519E-3</v>
      </c>
      <c r="AB444" s="5">
        <f t="shared" si="577"/>
        <v>4.6992600687723058E-3</v>
      </c>
      <c r="AC444" s="5">
        <f t="shared" si="578"/>
        <v>1.3374132482481669E-4</v>
      </c>
      <c r="AD444" s="5">
        <f t="shared" si="579"/>
        <v>2.7505922617020923E-2</v>
      </c>
      <c r="AE444" s="5">
        <f t="shared" si="580"/>
        <v>1.6076402771924687E-2</v>
      </c>
      <c r="AF444" s="5">
        <f t="shared" si="581"/>
        <v>4.6980922924071645E-3</v>
      </c>
      <c r="AG444" s="5">
        <f t="shared" si="582"/>
        <v>9.1529892190897173E-4</v>
      </c>
      <c r="AH444" s="5">
        <f t="shared" si="583"/>
        <v>5.8755351692556853E-4</v>
      </c>
      <c r="AI444" s="5">
        <f t="shared" si="584"/>
        <v>8.9826564146444122E-4</v>
      </c>
      <c r="AJ444" s="5">
        <f t="shared" si="585"/>
        <v>6.8664482416649388E-4</v>
      </c>
      <c r="AK444" s="5">
        <f t="shared" si="586"/>
        <v>3.4991958784484601E-4</v>
      </c>
      <c r="AL444" s="5">
        <f t="shared" si="587"/>
        <v>4.780195204416495E-6</v>
      </c>
      <c r="AM444" s="5">
        <f t="shared" si="588"/>
        <v>8.410340339016149E-3</v>
      </c>
      <c r="AN444" s="5">
        <f t="shared" si="589"/>
        <v>4.9155965652037887E-3</v>
      </c>
      <c r="AO444" s="5">
        <f t="shared" si="590"/>
        <v>1.4365108079960236E-3</v>
      </c>
      <c r="AP444" s="5">
        <f t="shared" si="591"/>
        <v>2.7986610565193103E-4</v>
      </c>
      <c r="AQ444" s="5">
        <f t="shared" si="592"/>
        <v>4.0893376849376245E-5</v>
      </c>
      <c r="AR444" s="5">
        <f t="shared" si="593"/>
        <v>6.868154993144053E-5</v>
      </c>
      <c r="AS444" s="5">
        <f t="shared" si="594"/>
        <v>1.0500196957165509E-4</v>
      </c>
      <c r="AT444" s="5">
        <f t="shared" si="595"/>
        <v>8.0264740857862108E-5</v>
      </c>
      <c r="AU444" s="5">
        <f t="shared" si="596"/>
        <v>4.0903541468545739E-5</v>
      </c>
      <c r="AV444" s="5">
        <f t="shared" si="597"/>
        <v>1.5633574158345621E-5</v>
      </c>
      <c r="AW444" s="5">
        <f t="shared" si="598"/>
        <v>1.1864874549525428E-7</v>
      </c>
      <c r="AX444" s="5">
        <f t="shared" si="599"/>
        <v>2.1429877001081306E-3</v>
      </c>
      <c r="AY444" s="5">
        <f t="shared" si="600"/>
        <v>1.2525132816631982E-3</v>
      </c>
      <c r="AZ444" s="5">
        <f t="shared" si="601"/>
        <v>3.6602858725310374E-4</v>
      </c>
      <c r="BA444" s="5">
        <f t="shared" si="602"/>
        <v>7.1310981234251708E-5</v>
      </c>
      <c r="BB444" s="5">
        <f t="shared" si="603"/>
        <v>1.041979278740477E-5</v>
      </c>
      <c r="BC444" s="5">
        <f t="shared" si="604"/>
        <v>1.2180124839488674E-6</v>
      </c>
      <c r="BD444" s="5">
        <f t="shared" si="605"/>
        <v>6.69039098155679E-6</v>
      </c>
      <c r="BE444" s="5">
        <f t="shared" si="606"/>
        <v>1.0228427153568277E-5</v>
      </c>
      <c r="BF444" s="5">
        <f t="shared" si="607"/>
        <v>7.8187300506246798E-6</v>
      </c>
      <c r="BG444" s="5">
        <f t="shared" si="608"/>
        <v>3.9844861571712762E-6</v>
      </c>
      <c r="BH444" s="5">
        <f t="shared" si="609"/>
        <v>1.5228940474247252E-6</v>
      </c>
      <c r="BI444" s="5">
        <f t="shared" si="610"/>
        <v>4.6564725050080645E-7</v>
      </c>
      <c r="BJ444" s="8">
        <f t="shared" si="611"/>
        <v>0.60294289288934921</v>
      </c>
      <c r="BK444" s="8">
        <f t="shared" si="612"/>
        <v>0.25672186572140721</v>
      </c>
      <c r="BL444" s="8">
        <f t="shared" si="613"/>
        <v>0.13653153434474438</v>
      </c>
      <c r="BM444" s="8">
        <f t="shared" si="614"/>
        <v>0.35292209174862638</v>
      </c>
      <c r="BN444" s="8">
        <f t="shared" si="615"/>
        <v>0.64604290552232013</v>
      </c>
    </row>
    <row r="445" spans="1:66" x14ac:dyDescent="0.25">
      <c r="A445" t="s">
        <v>344</v>
      </c>
      <c r="B445" t="s">
        <v>350</v>
      </c>
      <c r="C445" t="s">
        <v>358</v>
      </c>
      <c r="D445" t="s">
        <v>497</v>
      </c>
      <c r="E445">
        <f>VLOOKUP(A445,home!$A$2:$E$405,3,FALSE)</f>
        <v>1.3764705882352899</v>
      </c>
      <c r="F445">
        <f>VLOOKUP(B445,home!$B$2:$E$405,3,FALSE)</f>
        <v>0.73</v>
      </c>
      <c r="G445">
        <f>VLOOKUP(C445,away!$B$2:$E$405,4,FALSE)</f>
        <v>1.45</v>
      </c>
      <c r="H445">
        <f>VLOOKUP(A445,away!$A$2:$E$405,3,FALSE)</f>
        <v>1.4</v>
      </c>
      <c r="I445">
        <f>VLOOKUP(C445,away!$B$2:$E$405,3,FALSE)</f>
        <v>0.32</v>
      </c>
      <c r="J445">
        <f>VLOOKUP(B445,home!$B$2:$E$405,4,FALSE)</f>
        <v>1.34</v>
      </c>
      <c r="K445" s="3">
        <f t="shared" si="560"/>
        <v>1.4569941176470542</v>
      </c>
      <c r="L445" s="3">
        <f t="shared" si="561"/>
        <v>0.60031999999999996</v>
      </c>
      <c r="M445" s="5">
        <f t="shared" si="562"/>
        <v>0.12779675639941512</v>
      </c>
      <c r="N445" s="5">
        <f t="shared" si="563"/>
        <v>0.18619912232832136</v>
      </c>
      <c r="O445" s="5">
        <f t="shared" si="564"/>
        <v>7.6718948801696871E-2</v>
      </c>
      <c r="P445" s="5">
        <f t="shared" si="565"/>
        <v>0.11177905711613785</v>
      </c>
      <c r="Q445" s="5">
        <f t="shared" si="566"/>
        <v>0.1356455129717043</v>
      </c>
      <c r="R445" s="5">
        <f t="shared" si="567"/>
        <v>2.3027959672317331E-2</v>
      </c>
      <c r="S445" s="5">
        <f t="shared" si="568"/>
        <v>2.4442243218447596E-2</v>
      </c>
      <c r="T445" s="5">
        <f t="shared" si="569"/>
        <v>8.14307143471735E-2</v>
      </c>
      <c r="U445" s="5">
        <f t="shared" si="570"/>
        <v>3.3551601783979937E-2</v>
      </c>
      <c r="V445" s="5">
        <f t="shared" si="571"/>
        <v>2.3754131844772549E-3</v>
      </c>
      <c r="W445" s="5">
        <f t="shared" si="572"/>
        <v>6.5878238161663466E-2</v>
      </c>
      <c r="X445" s="5">
        <f t="shared" si="573"/>
        <v>3.9548023933209796E-2</v>
      </c>
      <c r="Y445" s="5">
        <f t="shared" si="574"/>
        <v>1.1870734863792252E-2</v>
      </c>
      <c r="Z445" s="5">
        <f t="shared" si="575"/>
        <v>4.608048250161847E-3</v>
      </c>
      <c r="AA445" s="5">
        <f t="shared" si="576"/>
        <v>6.7138991943196114E-3</v>
      </c>
      <c r="AB445" s="5">
        <f t="shared" si="577"/>
        <v>4.8910558162994873E-3</v>
      </c>
      <c r="AC445" s="5">
        <f t="shared" si="578"/>
        <v>1.2985533313940835E-4</v>
      </c>
      <c r="AD445" s="5">
        <f t="shared" si="579"/>
        <v>2.3996051370623828E-2</v>
      </c>
      <c r="AE445" s="5">
        <f t="shared" si="580"/>
        <v>1.4405309558812892E-2</v>
      </c>
      <c r="AF445" s="5">
        <f t="shared" si="581"/>
        <v>4.3238977171732775E-3</v>
      </c>
      <c r="AG445" s="5">
        <f t="shared" si="582"/>
        <v>8.6524075919115393E-4</v>
      </c>
      <c r="AH445" s="5">
        <f t="shared" si="583"/>
        <v>6.9157588138428982E-4</v>
      </c>
      <c r="AI445" s="5">
        <f t="shared" si="584"/>
        <v>1.007621991083487E-3</v>
      </c>
      <c r="AJ445" s="5">
        <f t="shared" si="585"/>
        <v>7.3404965691022681E-4</v>
      </c>
      <c r="AK445" s="5">
        <f t="shared" si="586"/>
        <v>3.5650201072634632E-4</v>
      </c>
      <c r="AL445" s="5">
        <f t="shared" si="587"/>
        <v>4.5431846969447707E-6</v>
      </c>
      <c r="AM445" s="5">
        <f t="shared" si="588"/>
        <v>6.9924211387510874E-3</v>
      </c>
      <c r="AN445" s="5">
        <f t="shared" si="589"/>
        <v>4.1976902580150516E-3</v>
      </c>
      <c r="AO445" s="5">
        <f t="shared" si="590"/>
        <v>1.259978707845798E-3</v>
      </c>
      <c r="AP445" s="5">
        <f t="shared" si="591"/>
        <v>2.5213013929799646E-4</v>
      </c>
      <c r="AQ445" s="5">
        <f t="shared" si="592"/>
        <v>3.7839691305843301E-5</v>
      </c>
      <c r="AR445" s="5">
        <f t="shared" si="593"/>
        <v>8.3033366622523386E-5</v>
      </c>
      <c r="AS445" s="5">
        <f t="shared" si="594"/>
        <v>1.209791267374478E-4</v>
      </c>
      <c r="AT445" s="5">
        <f t="shared" si="595"/>
        <v>8.8132938007269476E-5</v>
      </c>
      <c r="AU445" s="5">
        <f t="shared" si="596"/>
        <v>4.2803057415848053E-5</v>
      </c>
      <c r="AV445" s="5">
        <f t="shared" si="597"/>
        <v>1.5590950718049925E-5</v>
      </c>
      <c r="AW445" s="5">
        <f t="shared" si="598"/>
        <v>1.1038206203280035E-7</v>
      </c>
      <c r="AX445" s="5">
        <f t="shared" si="599"/>
        <v>1.6979860778785418E-3</v>
      </c>
      <c r="AY445" s="5">
        <f t="shared" si="600"/>
        <v>1.019335002272046E-3</v>
      </c>
      <c r="AZ445" s="5">
        <f t="shared" si="601"/>
        <v>3.0596359428197728E-4</v>
      </c>
      <c r="BA445" s="5">
        <f t="shared" si="602"/>
        <v>6.1225354973118876E-5</v>
      </c>
      <c r="BB445" s="5">
        <f t="shared" si="603"/>
        <v>9.1887012743656776E-6</v>
      </c>
      <c r="BC445" s="5">
        <f t="shared" si="604"/>
        <v>1.1032322298054409E-6</v>
      </c>
      <c r="BD445" s="5">
        <f t="shared" si="605"/>
        <v>8.3077651084722043E-6</v>
      </c>
      <c r="BE445" s="5">
        <f t="shared" si="606"/>
        <v>1.2104364893837442E-5</v>
      </c>
      <c r="BF445" s="5">
        <f t="shared" si="607"/>
        <v>8.8179942240873345E-6</v>
      </c>
      <c r="BG445" s="5">
        <f t="shared" si="608"/>
        <v>4.2825885713136491E-6</v>
      </c>
      <c r="BH445" s="5">
        <f t="shared" si="609"/>
        <v>1.5599265891766215E-6</v>
      </c>
      <c r="BI445" s="5">
        <f t="shared" si="610"/>
        <v>4.5456077287831399E-7</v>
      </c>
      <c r="BJ445" s="8">
        <f t="shared" si="611"/>
        <v>0.57999770790979144</v>
      </c>
      <c r="BK445" s="8">
        <f t="shared" si="612"/>
        <v>0.26754720343858623</v>
      </c>
      <c r="BL445" s="8">
        <f t="shared" si="613"/>
        <v>0.14807928144837851</v>
      </c>
      <c r="BM445" s="8">
        <f t="shared" si="614"/>
        <v>0.33804565913711515</v>
      </c>
      <c r="BN445" s="8">
        <f t="shared" si="615"/>
        <v>0.66116735728959286</v>
      </c>
    </row>
    <row r="446" spans="1:66" x14ac:dyDescent="0.25">
      <c r="A446" t="s">
        <v>344</v>
      </c>
      <c r="B446" t="s">
        <v>370</v>
      </c>
      <c r="C446" t="s">
        <v>422</v>
      </c>
      <c r="D446" t="s">
        <v>497</v>
      </c>
      <c r="E446">
        <f>VLOOKUP(A446,home!$A$2:$E$405,3,FALSE)</f>
        <v>1.3764705882352899</v>
      </c>
      <c r="F446">
        <f>VLOOKUP(B446,home!$B$2:$E$405,3,FALSE)</f>
        <v>0.56999999999999995</v>
      </c>
      <c r="G446">
        <f>VLOOKUP(C446,away!$B$2:$E$405,4,FALSE)</f>
        <v>0.81</v>
      </c>
      <c r="H446">
        <f>VLOOKUP(A446,away!$A$2:$E$405,3,FALSE)</f>
        <v>1.4</v>
      </c>
      <c r="I446">
        <f>VLOOKUP(C446,away!$B$2:$E$405,3,FALSE)</f>
        <v>1.7</v>
      </c>
      <c r="J446">
        <f>VLOOKUP(B446,home!$B$2:$E$405,4,FALSE)</f>
        <v>1.35</v>
      </c>
      <c r="K446" s="3">
        <f t="shared" si="560"/>
        <v>0.63551647058823335</v>
      </c>
      <c r="L446" s="3">
        <f t="shared" si="561"/>
        <v>3.2130000000000001</v>
      </c>
      <c r="M446" s="5">
        <f t="shared" si="562"/>
        <v>2.1311328981697516E-2</v>
      </c>
      <c r="N446" s="5">
        <f t="shared" si="563"/>
        <v>1.3543700577993135E-2</v>
      </c>
      <c r="O446" s="5">
        <f t="shared" si="564"/>
        <v>6.8473300018194128E-2</v>
      </c>
      <c r="P446" s="5">
        <f t="shared" si="565"/>
        <v>4.3515909957091946E-2</v>
      </c>
      <c r="Q446" s="5">
        <f t="shared" si="566"/>
        <v>4.303622395015006E-3</v>
      </c>
      <c r="R446" s="5">
        <f t="shared" si="567"/>
        <v>0.11000235647922887</v>
      </c>
      <c r="S446" s="5">
        <f t="shared" si="568"/>
        <v>2.221394101020184E-2</v>
      </c>
      <c r="T446" s="5">
        <f t="shared" si="569"/>
        <v>1.3827538755183215E-2</v>
      </c>
      <c r="U446" s="5">
        <f t="shared" si="570"/>
        <v>6.9908309346068218E-2</v>
      </c>
      <c r="V446" s="5">
        <f t="shared" si="571"/>
        <v>5.0398851637511516E-3</v>
      </c>
      <c r="W446" s="5">
        <f t="shared" si="572"/>
        <v>9.116743050748056E-4</v>
      </c>
      <c r="X446" s="5">
        <f t="shared" si="573"/>
        <v>2.9292095422053504E-3</v>
      </c>
      <c r="Y446" s="5">
        <f t="shared" si="574"/>
        <v>4.7057751295528959E-3</v>
      </c>
      <c r="Z446" s="5">
        <f t="shared" si="575"/>
        <v>0.11781252378925412</v>
      </c>
      <c r="AA446" s="5">
        <f t="shared" si="576"/>
        <v>7.4871799309639067E-2</v>
      </c>
      <c r="AB446" s="5">
        <f t="shared" si="577"/>
        <v>2.379113082192617E-2</v>
      </c>
      <c r="AC446" s="5">
        <f t="shared" si="578"/>
        <v>6.4318838693796913E-4</v>
      </c>
      <c r="AD446" s="5">
        <f t="shared" si="579"/>
        <v>1.4484600917178016E-4</v>
      </c>
      <c r="AE446" s="5">
        <f t="shared" si="580"/>
        <v>4.6539022746892969E-4</v>
      </c>
      <c r="AF446" s="5">
        <f t="shared" si="581"/>
        <v>7.4764940042883568E-4</v>
      </c>
      <c r="AG446" s="5">
        <f t="shared" si="582"/>
        <v>8.0073250785928302E-4</v>
      </c>
      <c r="AH446" s="5">
        <f t="shared" si="583"/>
        <v>9.4632909733718393E-2</v>
      </c>
      <c r="AI446" s="5">
        <f t="shared" si="584"/>
        <v>6.0140772795467583E-2</v>
      </c>
      <c r="AJ446" s="5">
        <f t="shared" si="585"/>
        <v>1.9110225832712199E-2</v>
      </c>
      <c r="AK446" s="5">
        <f t="shared" si="586"/>
        <v>4.0482877577831134E-3</v>
      </c>
      <c r="AL446" s="5">
        <f t="shared" si="587"/>
        <v>5.2533425682607002E-5</v>
      </c>
      <c r="AM446" s="5">
        <f t="shared" si="588"/>
        <v>1.8410404905528128E-5</v>
      </c>
      <c r="AN446" s="5">
        <f t="shared" si="589"/>
        <v>5.9152630961461876E-5</v>
      </c>
      <c r="AO446" s="5">
        <f t="shared" si="590"/>
        <v>9.5028701639588524E-5</v>
      </c>
      <c r="AP446" s="5">
        <f t="shared" si="591"/>
        <v>1.017757394559993E-4</v>
      </c>
      <c r="AQ446" s="5">
        <f t="shared" si="592"/>
        <v>8.1751362718031456E-5</v>
      </c>
      <c r="AR446" s="5">
        <f t="shared" si="593"/>
        <v>6.081110779488743E-2</v>
      </c>
      <c r="AS446" s="5">
        <f t="shared" si="594"/>
        <v>3.864646059836746E-2</v>
      </c>
      <c r="AT446" s="5">
        <f t="shared" si="595"/>
        <v>1.2280231120100855E-2</v>
      </c>
      <c r="AU446" s="5">
        <f t="shared" si="596"/>
        <v>2.6014297131514283E-3</v>
      </c>
      <c r="AV446" s="5">
        <f t="shared" si="597"/>
        <v>4.1331285744633891E-4</v>
      </c>
      <c r="AW446" s="5">
        <f t="shared" si="598"/>
        <v>2.9796877620364769E-6</v>
      </c>
      <c r="AX446" s="5">
        <f t="shared" si="599"/>
        <v>1.9500192579435882E-6</v>
      </c>
      <c r="AY446" s="5">
        <f t="shared" si="600"/>
        <v>6.2654118757727492E-6</v>
      </c>
      <c r="AZ446" s="5">
        <f t="shared" si="601"/>
        <v>1.0065384178428923E-5</v>
      </c>
      <c r="BA446" s="5">
        <f t="shared" si="602"/>
        <v>1.0780026455097377E-5</v>
      </c>
      <c r="BB446" s="5">
        <f t="shared" si="603"/>
        <v>8.6590562500569682E-6</v>
      </c>
      <c r="BC446" s="5">
        <f t="shared" si="604"/>
        <v>5.5643095462866071E-6</v>
      </c>
      <c r="BD446" s="5">
        <f t="shared" si="605"/>
        <v>3.256434822416221E-2</v>
      </c>
      <c r="BE446" s="5">
        <f t="shared" si="606"/>
        <v>2.069517965042577E-2</v>
      </c>
      <c r="BF446" s="5">
        <f t="shared" si="607"/>
        <v>6.5760637648140064E-3</v>
      </c>
      <c r="BG446" s="5">
        <f t="shared" si="608"/>
        <v>1.3930656113925893E-3</v>
      </c>
      <c r="BH446" s="5">
        <f t="shared" si="609"/>
        <v>2.2132903516251443E-4</v>
      </c>
      <c r="BI446" s="5">
        <f t="shared" si="610"/>
        <v>2.8131649453036044E-5</v>
      </c>
      <c r="BJ446" s="8">
        <f t="shared" si="611"/>
        <v>4.2779541897197439E-2</v>
      </c>
      <c r="BK446" s="8">
        <f t="shared" si="612"/>
        <v>9.2783052337238797E-2</v>
      </c>
      <c r="BL446" s="8">
        <f t="shared" si="613"/>
        <v>0.70120975211410141</v>
      </c>
      <c r="BM446" s="8">
        <f t="shared" si="614"/>
        <v>0.69343136600445754</v>
      </c>
      <c r="BN446" s="8">
        <f t="shared" si="615"/>
        <v>0.26115021840922059</v>
      </c>
    </row>
    <row r="447" spans="1:66" x14ac:dyDescent="0.25">
      <c r="A447" t="s">
        <v>344</v>
      </c>
      <c r="B447" t="s">
        <v>376</v>
      </c>
      <c r="C447" t="s">
        <v>411</v>
      </c>
      <c r="D447" t="s">
        <v>497</v>
      </c>
      <c r="E447">
        <f>VLOOKUP(A447,home!$A$2:$E$405,3,FALSE)</f>
        <v>1.3764705882352899</v>
      </c>
      <c r="F447">
        <f>VLOOKUP(B447,home!$B$2:$E$405,3,FALSE)</f>
        <v>1.29</v>
      </c>
      <c r="G447">
        <f>VLOOKUP(C447,away!$B$2:$E$405,4,FALSE)</f>
        <v>0.32</v>
      </c>
      <c r="H447">
        <f>VLOOKUP(A447,away!$A$2:$E$405,3,FALSE)</f>
        <v>1.4</v>
      </c>
      <c r="I447">
        <f>VLOOKUP(C447,away!$B$2:$E$405,3,FALSE)</f>
        <v>1.45</v>
      </c>
      <c r="J447">
        <f>VLOOKUP(B447,home!$B$2:$E$405,4,FALSE)</f>
        <v>1.03</v>
      </c>
      <c r="K447" s="3">
        <f t="shared" si="560"/>
        <v>0.56820705882352773</v>
      </c>
      <c r="L447" s="3">
        <f t="shared" si="561"/>
        <v>2.0909</v>
      </c>
      <c r="M447" s="5">
        <f t="shared" si="562"/>
        <v>7.0010709286769862E-2</v>
      </c>
      <c r="N447" s="5">
        <f t="shared" si="563"/>
        <v>3.978057920998454E-2</v>
      </c>
      <c r="O447" s="5">
        <f t="shared" si="564"/>
        <v>0.14638539204770706</v>
      </c>
      <c r="P447" s="5">
        <f t="shared" si="565"/>
        <v>8.3177213070156658E-2</v>
      </c>
      <c r="Q447" s="5">
        <f t="shared" si="566"/>
        <v>1.1301802955600843E-2</v>
      </c>
      <c r="R447" s="5">
        <f t="shared" si="567"/>
        <v>0.1530386081162754</v>
      </c>
      <c r="S447" s="5">
        <f t="shared" si="568"/>
        <v>2.4704966013769706E-2</v>
      </c>
      <c r="T447" s="5">
        <f t="shared" si="569"/>
        <v>2.3630939799865802E-2</v>
      </c>
      <c r="U447" s="5">
        <f t="shared" si="570"/>
        <v>8.6957617404195303E-2</v>
      </c>
      <c r="V447" s="5">
        <f t="shared" si="571"/>
        <v>3.2612315759377388E-3</v>
      </c>
      <c r="W447" s="5">
        <f t="shared" si="572"/>
        <v>2.1405880722683364E-3</v>
      </c>
      <c r="X447" s="5">
        <f t="shared" si="573"/>
        <v>4.4757556003058637E-3</v>
      </c>
      <c r="Y447" s="5">
        <f t="shared" si="574"/>
        <v>4.6791786923397662E-3</v>
      </c>
      <c r="Z447" s="5">
        <f t="shared" si="575"/>
        <v>0.10666280857010674</v>
      </c>
      <c r="AA447" s="5">
        <f t="shared" si="576"/>
        <v>6.0606560743477318E-2</v>
      </c>
      <c r="AB447" s="5">
        <f t="shared" si="577"/>
        <v>1.7218537812730361E-2</v>
      </c>
      <c r="AC447" s="5">
        <f t="shared" si="578"/>
        <v>2.4215951783157852E-4</v>
      </c>
      <c r="AD447" s="5">
        <f t="shared" si="579"/>
        <v>3.04074313174079E-4</v>
      </c>
      <c r="AE447" s="5">
        <f t="shared" si="580"/>
        <v>6.3578898141568177E-4</v>
      </c>
      <c r="AF447" s="5">
        <f t="shared" si="581"/>
        <v>6.6468559062102456E-4</v>
      </c>
      <c r="AG447" s="5">
        <f t="shared" si="582"/>
        <v>4.632637004765001E-4</v>
      </c>
      <c r="AH447" s="5">
        <f t="shared" si="583"/>
        <v>5.5755316609809043E-2</v>
      </c>
      <c r="AI447" s="5">
        <f t="shared" si="584"/>
        <v>3.168056446463418E-2</v>
      </c>
      <c r="AJ447" s="5">
        <f t="shared" si="585"/>
        <v>9.000560178159478E-3</v>
      </c>
      <c r="AK447" s="5">
        <f t="shared" si="586"/>
        <v>1.7047272755320545E-3</v>
      </c>
      <c r="AL447" s="5">
        <f t="shared" si="587"/>
        <v>1.1508041564978087E-5</v>
      </c>
      <c r="AM447" s="5">
        <f t="shared" si="588"/>
        <v>3.4555434230485564E-5</v>
      </c>
      <c r="AN447" s="5">
        <f t="shared" si="589"/>
        <v>7.2251957432522258E-5</v>
      </c>
      <c r="AO447" s="5">
        <f t="shared" si="590"/>
        <v>7.5535808897830405E-5</v>
      </c>
      <c r="AP447" s="5">
        <f t="shared" si="591"/>
        <v>5.2645940941491195E-5</v>
      </c>
      <c r="AQ447" s="5">
        <f t="shared" si="592"/>
        <v>2.7519349478640985E-5</v>
      </c>
      <c r="AR447" s="5">
        <f t="shared" si="593"/>
        <v>2.3315758299889942E-2</v>
      </c>
      <c r="AS447" s="5">
        <f t="shared" si="594"/>
        <v>1.3248178447820719E-2</v>
      </c>
      <c r="AT447" s="5">
        <f t="shared" si="595"/>
        <v>3.7638542553027295E-3</v>
      </c>
      <c r="AU447" s="5">
        <f t="shared" si="596"/>
        <v>7.1288285208199445E-4</v>
      </c>
      <c r="AV447" s="5">
        <f t="shared" si="597"/>
        <v>1.0126626716680948E-4</v>
      </c>
      <c r="AW447" s="5">
        <f t="shared" si="598"/>
        <v>3.797858749126825E-7</v>
      </c>
      <c r="AX447" s="5">
        <f t="shared" si="599"/>
        <v>3.2724402750790065E-6</v>
      </c>
      <c r="AY447" s="5">
        <f t="shared" si="600"/>
        <v>6.8423453711626939E-6</v>
      </c>
      <c r="AZ447" s="5">
        <f t="shared" si="601"/>
        <v>7.15332996828204E-6</v>
      </c>
      <c r="BA447" s="5">
        <f t="shared" si="602"/>
        <v>4.9856325435603057E-6</v>
      </c>
      <c r="BB447" s="5">
        <f t="shared" si="603"/>
        <v>2.6061147713325606E-6</v>
      </c>
      <c r="BC447" s="5">
        <f t="shared" si="604"/>
        <v>1.08982507507585E-6</v>
      </c>
      <c r="BD447" s="5">
        <f t="shared" si="605"/>
        <v>8.1251531715399797E-3</v>
      </c>
      <c r="BE447" s="5">
        <f t="shared" si="606"/>
        <v>4.6167693860913904E-3</v>
      </c>
      <c r="BF447" s="5">
        <f t="shared" si="607"/>
        <v>1.3116404770687463E-3</v>
      </c>
      <c r="BG447" s="5">
        <f t="shared" si="608"/>
        <v>2.4842779256970703E-4</v>
      </c>
      <c r="BH447" s="5">
        <f t="shared" si="609"/>
        <v>3.5289606336513659E-5</v>
      </c>
      <c r="BI447" s="5">
        <f t="shared" si="610"/>
        <v>4.0103606847021131E-6</v>
      </c>
      <c r="BJ447" s="8">
        <f t="shared" si="611"/>
        <v>8.8365115095037916E-2</v>
      </c>
      <c r="BK447" s="8">
        <f t="shared" si="612"/>
        <v>0.18141462985140167</v>
      </c>
      <c r="BL447" s="8">
        <f t="shared" si="613"/>
        <v>0.61783111556907322</v>
      </c>
      <c r="BM447" s="8">
        <f t="shared" si="614"/>
        <v>0.49057290183962937</v>
      </c>
      <c r="BN447" s="8">
        <f t="shared" si="615"/>
        <v>0.50369430468649434</v>
      </c>
    </row>
    <row r="448" spans="1:66" x14ac:dyDescent="0.25">
      <c r="A448" t="s">
        <v>344</v>
      </c>
      <c r="B448" t="s">
        <v>379</v>
      </c>
      <c r="C448" t="s">
        <v>345</v>
      </c>
      <c r="D448" t="s">
        <v>497</v>
      </c>
      <c r="E448">
        <f>VLOOKUP(A448,home!$A$2:$E$405,3,FALSE)</f>
        <v>1.3764705882352899</v>
      </c>
      <c r="F448">
        <f>VLOOKUP(B448,home!$B$2:$E$405,3,FALSE)</f>
        <v>1.37</v>
      </c>
      <c r="G448">
        <f>VLOOKUP(C448,away!$B$2:$E$405,4,FALSE)</f>
        <v>1.61</v>
      </c>
      <c r="H448">
        <f>VLOOKUP(A448,away!$A$2:$E$405,3,FALSE)</f>
        <v>1.4</v>
      </c>
      <c r="I448">
        <f>VLOOKUP(C448,away!$B$2:$E$405,3,FALSE)</f>
        <v>1.29</v>
      </c>
      <c r="J448">
        <f>VLOOKUP(B448,home!$B$2:$E$405,4,FALSE)</f>
        <v>0.95</v>
      </c>
      <c r="K448" s="3">
        <f t="shared" si="560"/>
        <v>3.0360811764705793</v>
      </c>
      <c r="L448" s="3">
        <f t="shared" si="561"/>
        <v>1.7156999999999998</v>
      </c>
      <c r="M448" s="5">
        <f t="shared" si="562"/>
        <v>8.6362987231886658E-3</v>
      </c>
      <c r="N448" s="5">
        <f t="shared" si="563"/>
        <v>2.6220503987850002E-2</v>
      </c>
      <c r="O448" s="5">
        <f t="shared" si="564"/>
        <v>1.4817297719374791E-2</v>
      </c>
      <c r="P448" s="5">
        <f t="shared" si="565"/>
        <v>4.498651869195424E-2</v>
      </c>
      <c r="Q448" s="5">
        <f t="shared" si="566"/>
        <v>3.9803789297541588E-2</v>
      </c>
      <c r="R448" s="5">
        <f t="shared" si="567"/>
        <v>1.2711018848565667E-2</v>
      </c>
      <c r="S448" s="5">
        <f t="shared" si="568"/>
        <v>5.8583744289310957E-2</v>
      </c>
      <c r="T448" s="5">
        <f t="shared" si="569"/>
        <v>6.8291361297792091E-2</v>
      </c>
      <c r="U448" s="5">
        <f t="shared" si="570"/>
        <v>3.8591685059892952E-2</v>
      </c>
      <c r="V448" s="5">
        <f t="shared" si="571"/>
        <v>3.3906998459362271E-2</v>
      </c>
      <c r="W448" s="5">
        <f t="shared" si="572"/>
        <v>4.0282511812822372E-2</v>
      </c>
      <c r="X448" s="5">
        <f t="shared" si="573"/>
        <v>6.9112705517259329E-2</v>
      </c>
      <c r="Y448" s="5">
        <f t="shared" si="574"/>
        <v>5.9288334427980927E-2</v>
      </c>
      <c r="Z448" s="5">
        <f t="shared" si="575"/>
        <v>7.2694316794947008E-3</v>
      </c>
      <c r="AA448" s="5">
        <f t="shared" si="576"/>
        <v>2.2070584685752768E-2</v>
      </c>
      <c r="AB448" s="5">
        <f t="shared" si="577"/>
        <v>3.350404335905692E-2</v>
      </c>
      <c r="AC448" s="5">
        <f t="shared" si="578"/>
        <v>1.1038856668167812E-2</v>
      </c>
      <c r="AD448" s="5">
        <f t="shared" si="579"/>
        <v>3.0575243963965937E-2</v>
      </c>
      <c r="AE448" s="5">
        <f t="shared" si="580"/>
        <v>5.2457946068976351E-2</v>
      </c>
      <c r="AF448" s="5">
        <f t="shared" si="581"/>
        <v>4.500104903527137E-2</v>
      </c>
      <c r="AG448" s="5">
        <f t="shared" si="582"/>
        <v>2.5736099943271685E-2</v>
      </c>
      <c r="AH448" s="5">
        <f t="shared" si="583"/>
        <v>3.1180409831272661E-3</v>
      </c>
      <c r="AI448" s="5">
        <f t="shared" si="584"/>
        <v>9.4666255363365093E-3</v>
      </c>
      <c r="AJ448" s="5">
        <f t="shared" si="585"/>
        <v>1.4370721797783495E-2</v>
      </c>
      <c r="AK448" s="5">
        <f t="shared" si="586"/>
        <v>1.454355931418197E-2</v>
      </c>
      <c r="AL448" s="5">
        <f t="shared" si="587"/>
        <v>2.3000581511010139E-3</v>
      </c>
      <c r="AM448" s="5">
        <f t="shared" si="588"/>
        <v>1.8565784532998522E-2</v>
      </c>
      <c r="AN448" s="5">
        <f t="shared" si="589"/>
        <v>3.1853316523265562E-2</v>
      </c>
      <c r="AO448" s="5">
        <f t="shared" si="590"/>
        <v>2.7325367579483367E-2</v>
      </c>
      <c r="AP448" s="5">
        <f t="shared" si="591"/>
        <v>1.562737771870653E-2</v>
      </c>
      <c r="AQ448" s="5">
        <f t="shared" si="592"/>
        <v>6.7029729879962011E-3</v>
      </c>
      <c r="AR448" s="5">
        <f t="shared" si="593"/>
        <v>1.069924582950289E-3</v>
      </c>
      <c r="AS448" s="5">
        <f t="shared" si="594"/>
        <v>3.2483778865385064E-3</v>
      </c>
      <c r="AT448" s="5">
        <f t="shared" si="595"/>
        <v>4.9311694776914229E-3</v>
      </c>
      <c r="AU448" s="5">
        <f t="shared" si="596"/>
        <v>4.9904769430683957E-3</v>
      </c>
      <c r="AV448" s="5">
        <f t="shared" si="597"/>
        <v>3.7878732771150989E-3</v>
      </c>
      <c r="AW448" s="5">
        <f t="shared" si="598"/>
        <v>3.3280592223965848E-4</v>
      </c>
      <c r="AX448" s="5">
        <f t="shared" si="599"/>
        <v>9.3945381578409148E-3</v>
      </c>
      <c r="AY448" s="5">
        <f t="shared" si="600"/>
        <v>1.6118209117407654E-2</v>
      </c>
      <c r="AZ448" s="5">
        <f t="shared" si="601"/>
        <v>1.3827005691368159E-2</v>
      </c>
      <c r="BA448" s="5">
        <f t="shared" si="602"/>
        <v>7.9076645548934454E-3</v>
      </c>
      <c r="BB448" s="5">
        <f t="shared" si="603"/>
        <v>3.3917950192076727E-3</v>
      </c>
      <c r="BC448" s="5">
        <f t="shared" si="604"/>
        <v>1.1638605428909196E-3</v>
      </c>
      <c r="BD448" s="5">
        <f t="shared" si="605"/>
        <v>3.0594493449463515E-4</v>
      </c>
      <c r="BE448" s="5">
        <f t="shared" si="606"/>
        <v>9.2887365665568597E-4</v>
      </c>
      <c r="BF448" s="5">
        <f t="shared" si="607"/>
        <v>1.4100679121458626E-3</v>
      </c>
      <c r="BG448" s="5">
        <f t="shared" si="608"/>
        <v>1.4270268818704079E-3</v>
      </c>
      <c r="BH448" s="5">
        <f t="shared" si="609"/>
        <v>1.0831423635910627E-3</v>
      </c>
      <c r="BI448" s="5">
        <f t="shared" si="610"/>
        <v>6.5770162830733499E-4</v>
      </c>
      <c r="BJ448" s="8">
        <f t="shared" si="611"/>
        <v>0.6086474377787906</v>
      </c>
      <c r="BK448" s="8">
        <f t="shared" si="612"/>
        <v>0.17557068410049262</v>
      </c>
      <c r="BL448" s="8">
        <f t="shared" si="613"/>
        <v>0.18703415684850105</v>
      </c>
      <c r="BM448" s="8">
        <f t="shared" si="614"/>
        <v>0.81556087994363624</v>
      </c>
      <c r="BN448" s="8">
        <f t="shared" si="615"/>
        <v>0.14717542726847493</v>
      </c>
    </row>
    <row r="449" spans="1:66" x14ac:dyDescent="0.25">
      <c r="A449" t="s">
        <v>342</v>
      </c>
      <c r="B449" t="s">
        <v>398</v>
      </c>
      <c r="C449" t="s">
        <v>346</v>
      </c>
      <c r="D449" t="s">
        <v>497</v>
      </c>
      <c r="E449">
        <f>VLOOKUP(A449,home!$A$2:$E$405,3,FALSE)</f>
        <v>1.1770833333333299</v>
      </c>
      <c r="F449">
        <f>VLOOKUP(B449,home!$B$2:$E$405,3,FALSE)</f>
        <v>0.66</v>
      </c>
      <c r="G449">
        <f>VLOOKUP(C449,away!$B$2:$E$405,4,FALSE)</f>
        <v>0.76</v>
      </c>
      <c r="H449">
        <f>VLOOKUP(A449,away!$A$2:$E$405,3,FALSE)</f>
        <v>0.859375</v>
      </c>
      <c r="I449">
        <f>VLOOKUP(C449,away!$B$2:$E$405,3,FALSE)</f>
        <v>0.52</v>
      </c>
      <c r="J449">
        <f>VLOOKUP(B449,home!$B$2:$E$405,4,FALSE)</f>
        <v>0.78</v>
      </c>
      <c r="K449" s="3">
        <f t="shared" si="560"/>
        <v>0.59042499999999831</v>
      </c>
      <c r="L449" s="3">
        <f t="shared" si="561"/>
        <v>0.34856250000000005</v>
      </c>
      <c r="M449" s="5">
        <f t="shared" si="562"/>
        <v>0.3910235463366995</v>
      </c>
      <c r="N449" s="5">
        <f t="shared" si="563"/>
        <v>0.23087007734584514</v>
      </c>
      <c r="O449" s="5">
        <f t="shared" si="564"/>
        <v>0.13629614486998581</v>
      </c>
      <c r="P449" s="5">
        <f t="shared" si="565"/>
        <v>8.0472651334861145E-2</v>
      </c>
      <c r="Q449" s="5">
        <f t="shared" si="566"/>
        <v>6.8155732708460093E-2</v>
      </c>
      <c r="R449" s="5">
        <f t="shared" si="567"/>
        <v>2.3753862498122221E-2</v>
      </c>
      <c r="S449" s="5">
        <f t="shared" si="568"/>
        <v>4.1403181940902582E-3</v>
      </c>
      <c r="T449" s="5">
        <f t="shared" si="569"/>
        <v>2.3756532582192621E-2</v>
      </c>
      <c r="U449" s="5">
        <f t="shared" si="570"/>
        <v>1.4024874265453771E-2</v>
      </c>
      <c r="V449" s="5">
        <f t="shared" si="571"/>
        <v>9.467528250744418E-5</v>
      </c>
      <c r="W449" s="5">
        <f t="shared" si="572"/>
        <v>1.3413616161464149E-2</v>
      </c>
      <c r="X449" s="5">
        <f t="shared" si="573"/>
        <v>4.675483583280347E-3</v>
      </c>
      <c r="Y449" s="5">
        <f t="shared" si="574"/>
        <v>8.148491232485782E-4</v>
      </c>
      <c r="Z449" s="5">
        <f t="shared" si="575"/>
        <v>2.7599018990005757E-3</v>
      </c>
      <c r="AA449" s="5">
        <f t="shared" si="576"/>
        <v>1.6295150787174102E-3</v>
      </c>
      <c r="AB449" s="5">
        <f t="shared" si="577"/>
        <v>4.8105322017586192E-4</v>
      </c>
      <c r="AC449" s="5">
        <f t="shared" si="578"/>
        <v>1.2177609044626946E-6</v>
      </c>
      <c r="AD449" s="5">
        <f t="shared" si="579"/>
        <v>1.9799335805331113E-3</v>
      </c>
      <c r="AE449" s="5">
        <f t="shared" si="580"/>
        <v>6.9013059866457262E-4</v>
      </c>
      <c r="AF449" s="5">
        <f t="shared" si="581"/>
        <v>1.2027682339851007E-4</v>
      </c>
      <c r="AG449" s="5">
        <f t="shared" si="582"/>
        <v>1.397466341861439E-5</v>
      </c>
      <c r="AH449" s="5">
        <f t="shared" si="583"/>
        <v>2.4049957641759703E-4</v>
      </c>
      <c r="AI449" s="5">
        <f t="shared" si="584"/>
        <v>1.4199696240635933E-4</v>
      </c>
      <c r="AJ449" s="5">
        <f t="shared" si="585"/>
        <v>4.1919278264387223E-5</v>
      </c>
      <c r="AK449" s="5">
        <f t="shared" si="586"/>
        <v>8.2500632897502536E-6</v>
      </c>
      <c r="AL449" s="5">
        <f t="shared" si="587"/>
        <v>1.0024608450527393E-8</v>
      </c>
      <c r="AM449" s="5">
        <f t="shared" si="588"/>
        <v>2.3380045685725192E-4</v>
      </c>
      <c r="AN449" s="5">
        <f t="shared" si="589"/>
        <v>8.1494071743305865E-5</v>
      </c>
      <c r="AO449" s="5">
        <f t="shared" si="590"/>
        <v>1.4202888691013029E-5</v>
      </c>
      <c r="AP449" s="5">
        <f t="shared" si="591"/>
        <v>1.6501981297870763E-6</v>
      </c>
      <c r="AQ449" s="5">
        <f t="shared" si="592"/>
        <v>1.4379929640347696E-7</v>
      </c>
      <c r="AR449" s="5">
        <f t="shared" si="593"/>
        <v>1.6765826721011744E-5</v>
      </c>
      <c r="AS449" s="5">
        <f t="shared" si="594"/>
        <v>9.8989632417533303E-6</v>
      </c>
      <c r="AT449" s="5">
        <f t="shared" si="595"/>
        <v>2.9222976860060959E-6</v>
      </c>
      <c r="AU449" s="5">
        <f t="shared" si="596"/>
        <v>5.7513253708671487E-7</v>
      </c>
      <c r="AV449" s="5">
        <f t="shared" si="597"/>
        <v>8.4893157052355641E-8</v>
      </c>
      <c r="AW449" s="5">
        <f t="shared" si="598"/>
        <v>5.7307348891377351E-11</v>
      </c>
      <c r="AX449" s="5">
        <f t="shared" si="599"/>
        <v>2.3006939123323747E-5</v>
      </c>
      <c r="AY449" s="5">
        <f t="shared" si="600"/>
        <v>8.0193562181735334E-6</v>
      </c>
      <c r="AZ449" s="5">
        <f t="shared" si="601"/>
        <v>1.3976234258985564E-6</v>
      </c>
      <c r="BA449" s="5">
        <f t="shared" si="602"/>
        <v>1.6238637179658851E-7</v>
      </c>
      <c r="BB449" s="5">
        <f t="shared" si="603"/>
        <v>1.4150449929837097E-8</v>
      </c>
      <c r="BC449" s="5">
        <f t="shared" si="604"/>
        <v>9.8646324073376926E-10</v>
      </c>
      <c r="BD449" s="5">
        <f t="shared" si="605"/>
        <v>9.7398974607377507E-7</v>
      </c>
      <c r="BE449" s="5">
        <f t="shared" si="606"/>
        <v>5.7506789582560695E-7</v>
      </c>
      <c r="BF449" s="5">
        <f t="shared" si="607"/>
        <v>1.6976723119641646E-7</v>
      </c>
      <c r="BG449" s="5">
        <f t="shared" si="608"/>
        <v>3.3411605826381309E-8</v>
      </c>
      <c r="BH449" s="5">
        <f t="shared" si="609"/>
        <v>4.9317618425102808E-9</v>
      </c>
      <c r="BI449" s="5">
        <f t="shared" si="610"/>
        <v>5.8236709717282522E-10</v>
      </c>
      <c r="BJ449" s="8">
        <f t="shared" si="611"/>
        <v>0.34485450002727586</v>
      </c>
      <c r="BK449" s="8">
        <f t="shared" si="612"/>
        <v>0.47574043828988949</v>
      </c>
      <c r="BL449" s="8">
        <f t="shared" si="613"/>
        <v>0.1766501206767839</v>
      </c>
      <c r="BM449" s="8">
        <f t="shared" si="614"/>
        <v>6.9424926500065057E-2</v>
      </c>
      <c r="BN449" s="8">
        <f t="shared" si="615"/>
        <v>0.93057201509397391</v>
      </c>
    </row>
    <row r="450" spans="1:66" x14ac:dyDescent="0.25">
      <c r="A450" t="s">
        <v>342</v>
      </c>
      <c r="B450" t="s">
        <v>364</v>
      </c>
      <c r="C450" t="s">
        <v>400</v>
      </c>
      <c r="D450" t="s">
        <v>497</v>
      </c>
      <c r="E450">
        <f>VLOOKUP(A450,home!$A$2:$E$405,3,FALSE)</f>
        <v>1.1770833333333299</v>
      </c>
      <c r="F450">
        <f>VLOOKUP(B450,home!$B$2:$E$405,3,FALSE)</f>
        <v>0.99</v>
      </c>
      <c r="G450">
        <f>VLOOKUP(C450,away!$B$2:$E$405,4,FALSE)</f>
        <v>0.6</v>
      </c>
      <c r="H450">
        <f>VLOOKUP(A450,away!$A$2:$E$405,3,FALSE)</f>
        <v>0.859375</v>
      </c>
      <c r="I450">
        <f>VLOOKUP(C450,away!$B$2:$E$405,3,FALSE)</f>
        <v>0.85</v>
      </c>
      <c r="J450">
        <f>VLOOKUP(B450,home!$B$2:$E$405,4,FALSE)</f>
        <v>1.03</v>
      </c>
      <c r="K450" s="3">
        <f t="shared" si="560"/>
        <v>0.69918749999999796</v>
      </c>
      <c r="L450" s="3">
        <f t="shared" si="561"/>
        <v>0.75238281250000005</v>
      </c>
      <c r="M450" s="5">
        <f t="shared" si="562"/>
        <v>0.2342022284982003</v>
      </c>
      <c r="N450" s="5">
        <f t="shared" si="563"/>
        <v>0.16375127063808495</v>
      </c>
      <c r="O450" s="5">
        <f t="shared" si="564"/>
        <v>0.1762097313712436</v>
      </c>
      <c r="P450" s="5">
        <f t="shared" si="565"/>
        <v>0.12320364155313102</v>
      </c>
      <c r="Q450" s="5">
        <f t="shared" si="566"/>
        <v>5.7246420769632829E-2</v>
      </c>
      <c r="R450" s="5">
        <f t="shared" si="567"/>
        <v>6.6288586639482866E-2</v>
      </c>
      <c r="S450" s="5">
        <f t="shared" si="568"/>
        <v>1.6203023973434386E-2</v>
      </c>
      <c r="T450" s="5">
        <f t="shared" si="569"/>
        <v>4.3071223064214764E-2</v>
      </c>
      <c r="U450" s="5">
        <f t="shared" si="570"/>
        <v>4.6348151170993286E-2</v>
      </c>
      <c r="V450" s="5">
        <f t="shared" si="571"/>
        <v>9.4707873737092882E-4</v>
      </c>
      <c r="W450" s="5">
        <f t="shared" si="572"/>
        <v>1.3341993940622516E-2</v>
      </c>
      <c r="X450" s="5">
        <f t="shared" si="573"/>
        <v>1.0038286925403527E-2</v>
      </c>
      <c r="Y450" s="5">
        <f t="shared" si="574"/>
        <v>3.7763172748085413E-3</v>
      </c>
      <c r="Z450" s="5">
        <f t="shared" si="575"/>
        <v>1.662479775082135E-2</v>
      </c>
      <c r="AA450" s="5">
        <f t="shared" si="576"/>
        <v>1.162385077740237E-2</v>
      </c>
      <c r="AB450" s="5">
        <f t="shared" si="577"/>
        <v>4.0636255827124967E-3</v>
      </c>
      <c r="AC450" s="5">
        <f t="shared" si="578"/>
        <v>3.1138567198383963E-5</v>
      </c>
      <c r="AD450" s="5">
        <f t="shared" si="579"/>
        <v>2.3321388470897435E-3</v>
      </c>
      <c r="AE450" s="5">
        <f t="shared" si="580"/>
        <v>1.7546611849138889E-3</v>
      </c>
      <c r="AF450" s="5">
        <f t="shared" si="581"/>
        <v>6.6008845864504704E-4</v>
      </c>
      <c r="AG450" s="5">
        <f t="shared" si="582"/>
        <v>1.6554640367138351E-4</v>
      </c>
      <c r="AH450" s="5">
        <f t="shared" si="583"/>
        <v>3.12705302225166E-3</v>
      </c>
      <c r="AI450" s="5">
        <f t="shared" si="584"/>
        <v>2.1863963849955764E-3</v>
      </c>
      <c r="AJ450" s="5">
        <f t="shared" si="585"/>
        <v>7.6435051121704484E-4</v>
      </c>
      <c r="AK450" s="5">
        <f t="shared" si="586"/>
        <v>1.7814144102052204E-4</v>
      </c>
      <c r="AL450" s="5">
        <f t="shared" si="587"/>
        <v>6.5522602345643593E-7</v>
      </c>
      <c r="AM450" s="5">
        <f t="shared" si="588"/>
        <v>3.2612046602991128E-4</v>
      </c>
      <c r="AN450" s="5">
        <f t="shared" si="589"/>
        <v>2.4536743344539532E-4</v>
      </c>
      <c r="AO450" s="5">
        <f t="shared" si="590"/>
        <v>9.2305119835776547E-5</v>
      </c>
      <c r="AP450" s="5">
        <f t="shared" si="591"/>
        <v>2.3149595223397038E-5</v>
      </c>
      <c r="AQ450" s="5">
        <f t="shared" si="592"/>
        <v>4.3543393906040073E-6</v>
      </c>
      <c r="AR450" s="5">
        <f t="shared" si="593"/>
        <v>4.7054818954366597E-4</v>
      </c>
      <c r="AS450" s="5">
        <f t="shared" si="594"/>
        <v>3.2900141227656102E-4</v>
      </c>
      <c r="AT450" s="5">
        <f t="shared" si="595"/>
        <v>1.1501683747305865E-4</v>
      </c>
      <c r="AU450" s="5">
        <f t="shared" si="596"/>
        <v>2.6806111683564659E-5</v>
      </c>
      <c r="AV450" s="5">
        <f t="shared" si="597"/>
        <v>4.6856245531880753E-6</v>
      </c>
      <c r="AW450" s="5">
        <f t="shared" si="598"/>
        <v>9.5746114429799786E-9</v>
      </c>
      <c r="AX450" s="5">
        <f t="shared" si="599"/>
        <v>3.8003225557047962E-5</v>
      </c>
      <c r="AY450" s="5">
        <f t="shared" si="600"/>
        <v>2.8592973728683629E-5</v>
      </c>
      <c r="AZ450" s="5">
        <f t="shared" si="601"/>
        <v>1.0756430995862799E-5</v>
      </c>
      <c r="BA450" s="5">
        <f t="shared" si="602"/>
        <v>2.6976512683764768E-6</v>
      </c>
      <c r="BB450" s="5">
        <f t="shared" si="603"/>
        <v>5.0741661211132143E-7</v>
      </c>
      <c r="BC450" s="5">
        <f t="shared" si="604"/>
        <v>7.6354307545907545E-8</v>
      </c>
      <c r="BD450" s="5">
        <f t="shared" si="605"/>
        <v>5.9005395044274394E-5</v>
      </c>
      <c r="BE450" s="5">
        <f t="shared" si="606"/>
        <v>4.1255834647518482E-5</v>
      </c>
      <c r="BF450" s="5">
        <f t="shared" si="607"/>
        <v>1.4422781943805872E-5</v>
      </c>
      <c r="BG450" s="5">
        <f t="shared" si="608"/>
        <v>3.3614096167782469E-6</v>
      </c>
      <c r="BH450" s="5">
        <f t="shared" si="609"/>
        <v>5.875638966077832E-7</v>
      </c>
      <c r="BI450" s="5">
        <f t="shared" si="610"/>
        <v>8.2163466391890688E-8</v>
      </c>
      <c r="BJ450" s="8">
        <f t="shared" si="611"/>
        <v>0.29690987851348194</v>
      </c>
      <c r="BK450" s="8">
        <f t="shared" si="612"/>
        <v>0.37461635952908712</v>
      </c>
      <c r="BL450" s="8">
        <f t="shared" si="613"/>
        <v>0.31185466022546476</v>
      </c>
      <c r="BM450" s="8">
        <f t="shared" si="614"/>
        <v>0.17907523314996246</v>
      </c>
      <c r="BN450" s="8">
        <f t="shared" si="615"/>
        <v>0.82090187946977555</v>
      </c>
    </row>
    <row r="451" spans="1:66" x14ac:dyDescent="0.25">
      <c r="A451" t="s">
        <v>342</v>
      </c>
      <c r="B451" t="s">
        <v>392</v>
      </c>
      <c r="C451" t="s">
        <v>399</v>
      </c>
      <c r="D451" t="s">
        <v>497</v>
      </c>
      <c r="E451">
        <f>VLOOKUP(A451,home!$A$2:$E$405,3,FALSE)</f>
        <v>1.1770833333333299</v>
      </c>
      <c r="F451">
        <f>VLOOKUP(B451,home!$B$2:$E$405,3,FALSE)</f>
        <v>1.37</v>
      </c>
      <c r="G451">
        <f>VLOOKUP(C451,away!$B$2:$E$405,4,FALSE)</f>
        <v>0.94</v>
      </c>
      <c r="H451">
        <f>VLOOKUP(A451,away!$A$2:$E$405,3,FALSE)</f>
        <v>0.859375</v>
      </c>
      <c r="I451">
        <f>VLOOKUP(C451,away!$B$2:$E$405,3,FALSE)</f>
        <v>0.8</v>
      </c>
      <c r="J451">
        <f>VLOOKUP(B451,home!$B$2:$E$405,4,FALSE)</f>
        <v>1.23</v>
      </c>
      <c r="K451" s="3">
        <f t="shared" si="560"/>
        <v>1.5158479166666623</v>
      </c>
      <c r="L451" s="3">
        <f t="shared" si="561"/>
        <v>0.84562499999999996</v>
      </c>
      <c r="M451" s="5">
        <f t="shared" si="562"/>
        <v>9.4281252447177388E-2</v>
      </c>
      <c r="N451" s="5">
        <f t="shared" si="563"/>
        <v>0.1429160401027775</v>
      </c>
      <c r="O451" s="5">
        <f t="shared" si="564"/>
        <v>7.9726584100644357E-2</v>
      </c>
      <c r="P451" s="5">
        <f t="shared" si="565"/>
        <v>0.12085337641191121</v>
      </c>
      <c r="Q451" s="5">
        <f t="shared" si="566"/>
        <v>0.10831949082402223</v>
      </c>
      <c r="R451" s="5">
        <f t="shared" si="567"/>
        <v>3.3709396340053696E-2</v>
      </c>
      <c r="S451" s="5">
        <f t="shared" si="568"/>
        <v>3.8728639605053218E-2</v>
      </c>
      <c r="T451" s="5">
        <f t="shared" si="569"/>
        <v>9.1597669428063772E-2</v>
      </c>
      <c r="U451" s="5">
        <f t="shared" si="570"/>
        <v>5.1098318214161206E-2</v>
      </c>
      <c r="V451" s="5">
        <f t="shared" si="571"/>
        <v>5.515986286448938E-3</v>
      </c>
      <c r="W451" s="5">
        <f t="shared" si="572"/>
        <v>5.473195816666257E-2</v>
      </c>
      <c r="X451" s="5">
        <f t="shared" si="573"/>
        <v>4.6282712124684031E-2</v>
      </c>
      <c r="Y451" s="5">
        <f t="shared" si="574"/>
        <v>1.9568909220217964E-2</v>
      </c>
      <c r="Z451" s="5">
        <f t="shared" si="575"/>
        <v>9.5018360933526343E-3</v>
      </c>
      <c r="AA451" s="5">
        <f t="shared" si="576"/>
        <v>1.4403338446616688E-2</v>
      </c>
      <c r="AB451" s="5">
        <f t="shared" si="577"/>
        <v>1.0916635288674374E-2</v>
      </c>
      <c r="AC451" s="5">
        <f t="shared" si="578"/>
        <v>4.4191286022945124E-4</v>
      </c>
      <c r="AD451" s="5">
        <f t="shared" si="579"/>
        <v>2.0741331190505589E-2</v>
      </c>
      <c r="AE451" s="5">
        <f t="shared" si="580"/>
        <v>1.7539388187971287E-2</v>
      </c>
      <c r="AF451" s="5">
        <f t="shared" si="581"/>
        <v>7.4158725682266094E-3</v>
      </c>
      <c r="AG451" s="5">
        <f t="shared" si="582"/>
        <v>2.0903490801688755E-3</v>
      </c>
      <c r="AH451" s="5">
        <f t="shared" si="583"/>
        <v>2.0087475366103299E-3</v>
      </c>
      <c r="AI451" s="5">
        <f t="shared" si="584"/>
        <v>3.0449557684800589E-3</v>
      </c>
      <c r="AJ451" s="5">
        <f t="shared" si="585"/>
        <v>2.3078449289963164E-3</v>
      </c>
      <c r="AK451" s="5">
        <f t="shared" si="586"/>
        <v>1.1661139758695957E-3</v>
      </c>
      <c r="AL451" s="5">
        <f t="shared" si="587"/>
        <v>2.2658443689426429E-5</v>
      </c>
      <c r="AM451" s="5">
        <f t="shared" si="588"/>
        <v>6.2881407348042272E-3</v>
      </c>
      <c r="AN451" s="5">
        <f t="shared" si="589"/>
        <v>5.3174090088688244E-3</v>
      </c>
      <c r="AO451" s="5">
        <f t="shared" si="590"/>
        <v>2.2482669965623496E-3</v>
      </c>
      <c r="AP451" s="5">
        <f t="shared" si="591"/>
        <v>6.3373025965601218E-4</v>
      </c>
      <c r="AQ451" s="5">
        <f t="shared" si="592"/>
        <v>1.339745377054038E-4</v>
      </c>
      <c r="AR451" s="5">
        <f t="shared" si="593"/>
        <v>3.3972942712922217E-4</v>
      </c>
      <c r="AS451" s="5">
        <f t="shared" si="594"/>
        <v>5.1497814434419017E-4</v>
      </c>
      <c r="AT451" s="5">
        <f t="shared" si="595"/>
        <v>3.9031427361650218E-4</v>
      </c>
      <c r="AU451" s="5">
        <f t="shared" si="596"/>
        <v>1.9721902616894543E-4</v>
      </c>
      <c r="AV451" s="5">
        <f t="shared" si="597"/>
        <v>7.4738512486305971E-5</v>
      </c>
      <c r="AW451" s="5">
        <f t="shared" si="598"/>
        <v>8.0679095585146882E-7</v>
      </c>
      <c r="AX451" s="5">
        <f t="shared" si="599"/>
        <v>1.5886441720932953E-3</v>
      </c>
      <c r="AY451" s="5">
        <f t="shared" si="600"/>
        <v>1.3433972280263926E-3</v>
      </c>
      <c r="AZ451" s="5">
        <f t="shared" si="601"/>
        <v>5.6800514047490916E-4</v>
      </c>
      <c r="BA451" s="5">
        <f t="shared" si="602"/>
        <v>1.60106448971365E-4</v>
      </c>
      <c r="BB451" s="5">
        <f t="shared" si="603"/>
        <v>3.3847503977852624E-5</v>
      </c>
      <c r="BC451" s="5">
        <f t="shared" si="604"/>
        <v>5.7244591102543268E-6</v>
      </c>
      <c r="BD451" s="5">
        <f t="shared" si="605"/>
        <v>4.7880616136024724E-5</v>
      </c>
      <c r="BE451" s="5">
        <f t="shared" si="606"/>
        <v>7.2579732218509252E-5</v>
      </c>
      <c r="BF451" s="5">
        <f t="shared" si="607"/>
        <v>5.5009917937825741E-5</v>
      </c>
      <c r="BG451" s="5">
        <f t="shared" si="608"/>
        <v>2.7795556500685734E-5</v>
      </c>
      <c r="BH451" s="5">
        <f t="shared" si="609"/>
        <v>1.053345910353874E-5</v>
      </c>
      <c r="BI451" s="5">
        <f t="shared" si="610"/>
        <v>3.1934244074785354E-6</v>
      </c>
      <c r="BJ451" s="8">
        <f t="shared" si="611"/>
        <v>0.52952496738355115</v>
      </c>
      <c r="BK451" s="8">
        <f t="shared" si="612"/>
        <v>0.26118722328253602</v>
      </c>
      <c r="BL451" s="8">
        <f t="shared" si="613"/>
        <v>0.2001159066901558</v>
      </c>
      <c r="BM451" s="8">
        <f t="shared" si="614"/>
        <v>0.4191812027859389</v>
      </c>
      <c r="BN451" s="8">
        <f t="shared" si="615"/>
        <v>0.57980614022658639</v>
      </c>
    </row>
    <row r="452" spans="1:66" x14ac:dyDescent="0.25">
      <c r="A452" t="s">
        <v>342</v>
      </c>
      <c r="B452" t="s">
        <v>420</v>
      </c>
      <c r="C452" t="s">
        <v>406</v>
      </c>
      <c r="D452" t="s">
        <v>497</v>
      </c>
      <c r="E452">
        <f>VLOOKUP(A452,home!$A$2:$E$405,3,FALSE)</f>
        <v>1.1770833333333299</v>
      </c>
      <c r="F452">
        <f>VLOOKUP(B452,home!$B$2:$E$405,3,FALSE)</f>
        <v>0.94</v>
      </c>
      <c r="G452">
        <f>VLOOKUP(C452,away!$B$2:$E$405,4,FALSE)</f>
        <v>0.76</v>
      </c>
      <c r="H452">
        <f>VLOOKUP(A452,away!$A$2:$E$405,3,FALSE)</f>
        <v>0.859375</v>
      </c>
      <c r="I452">
        <f>VLOOKUP(C452,away!$B$2:$E$405,3,FALSE)</f>
        <v>0.66</v>
      </c>
      <c r="J452">
        <f>VLOOKUP(B452,home!$B$2:$E$405,4,FALSE)</f>
        <v>0.65</v>
      </c>
      <c r="K452" s="3">
        <f t="shared" si="560"/>
        <v>0.84090833333333082</v>
      </c>
      <c r="L452" s="3">
        <f t="shared" si="561"/>
        <v>0.36867187500000004</v>
      </c>
      <c r="M452" s="5">
        <f t="shared" si="562"/>
        <v>0.2983224864414068</v>
      </c>
      <c r="N452" s="5">
        <f t="shared" si="563"/>
        <v>0.25086186486929857</v>
      </c>
      <c r="O452" s="5">
        <f t="shared" si="564"/>
        <v>0.10998311043101551</v>
      </c>
      <c r="P452" s="5">
        <f t="shared" si="565"/>
        <v>9.2485714087360921E-2</v>
      </c>
      <c r="Q452" s="5">
        <f t="shared" si="566"/>
        <v>0.10547591634206656</v>
      </c>
      <c r="R452" s="5">
        <f t="shared" si="567"/>
        <v>2.0273839770467275E-2</v>
      </c>
      <c r="S452" s="5">
        <f t="shared" si="568"/>
        <v>7.1680879744285371E-3</v>
      </c>
      <c r="T452" s="5">
        <f t="shared" si="569"/>
        <v>3.8886003845172816E-2</v>
      </c>
      <c r="U452" s="5">
        <f t="shared" si="570"/>
        <v>1.7048440811650634E-2</v>
      </c>
      <c r="V452" s="5">
        <f t="shared" si="571"/>
        <v>2.469161413073911E-4</v>
      </c>
      <c r="W452" s="5">
        <f t="shared" si="572"/>
        <v>2.9565192339337673E-2</v>
      </c>
      <c r="X452" s="5">
        <f t="shared" si="573"/>
        <v>1.0899854894479255E-2</v>
      </c>
      <c r="Y452" s="5">
        <f t="shared" si="574"/>
        <v>2.0092349705877976E-3</v>
      </c>
      <c r="Z452" s="5">
        <f t="shared" si="575"/>
        <v>2.4914648405425809E-3</v>
      </c>
      <c r="AA452" s="5">
        <f t="shared" si="576"/>
        <v>2.0950935466192543E-3</v>
      </c>
      <c r="AB452" s="5">
        <f t="shared" si="577"/>
        <v>8.8089081123250723E-4</v>
      </c>
      <c r="AC452" s="5">
        <f t="shared" si="578"/>
        <v>4.784297338954327E-6</v>
      </c>
      <c r="AD452" s="5">
        <f t="shared" si="579"/>
        <v>6.2154041536879494E-3</v>
      </c>
      <c r="AE452" s="5">
        <f t="shared" si="580"/>
        <v>2.2914447032229245E-3</v>
      </c>
      <c r="AF452" s="5">
        <f t="shared" si="581"/>
        <v>4.2239560759800706E-4</v>
      </c>
      <c r="AG452" s="5">
        <f t="shared" si="582"/>
        <v>5.1908460214973855E-5</v>
      </c>
      <c r="AH452" s="5">
        <f t="shared" si="583"/>
        <v>2.2963325356485225E-4</v>
      </c>
      <c r="AI452" s="5">
        <f t="shared" si="584"/>
        <v>1.9310051653313005E-4</v>
      </c>
      <c r="AJ452" s="5">
        <f t="shared" si="585"/>
        <v>8.1189916761839848E-5</v>
      </c>
      <c r="AK452" s="5">
        <f t="shared" si="586"/>
        <v>2.2757759195890201E-5</v>
      </c>
      <c r="AL452" s="5">
        <f t="shared" si="587"/>
        <v>5.932897128575777E-8</v>
      </c>
      <c r="AM452" s="5">
        <f t="shared" si="588"/>
        <v>1.0453170295741593E-3</v>
      </c>
      <c r="AN452" s="5">
        <f t="shared" si="589"/>
        <v>3.8537898926253574E-4</v>
      </c>
      <c r="AO452" s="5">
        <f t="shared" si="590"/>
        <v>7.1039197278511976E-5</v>
      </c>
      <c r="AP452" s="5">
        <f t="shared" si="591"/>
        <v>8.7300513530546375E-6</v>
      </c>
      <c r="AQ452" s="5">
        <f t="shared" si="592"/>
        <v>8.0463110029423483E-7</v>
      </c>
      <c r="AR452" s="5">
        <f t="shared" si="593"/>
        <v>1.6931864430820918E-5</v>
      </c>
      <c r="AS452" s="5">
        <f t="shared" si="594"/>
        <v>1.4238145898747522E-5</v>
      </c>
      <c r="AT452" s="5">
        <f t="shared" si="595"/>
        <v>5.98648776873629E-6</v>
      </c>
      <c r="AU452" s="5">
        <f t="shared" si="596"/>
        <v>1.678029150709468E-6</v>
      </c>
      <c r="AV452" s="5">
        <f t="shared" si="597"/>
        <v>3.5276717410196071E-7</v>
      </c>
      <c r="AW452" s="5">
        <f t="shared" si="598"/>
        <v>5.1092009158774963E-10</v>
      </c>
      <c r="AX452" s="5">
        <f t="shared" si="599"/>
        <v>1.4650263352402568E-4</v>
      </c>
      <c r="AY452" s="5">
        <f t="shared" si="600"/>
        <v>5.4011400593740405E-5</v>
      </c>
      <c r="AZ452" s="5">
        <f t="shared" si="601"/>
        <v>9.9562421641351946E-6</v>
      </c>
      <c r="BA452" s="5">
        <f t="shared" si="602"/>
        <v>1.2235288222019271E-6</v>
      </c>
      <c r="BB452" s="5">
        <f t="shared" si="603"/>
        <v>1.1277016624943149E-7</v>
      </c>
      <c r="BC452" s="5">
        <f t="shared" si="604"/>
        <v>8.3150377270479317E-9</v>
      </c>
      <c r="BD452" s="5">
        <f t="shared" si="605"/>
        <v>1.0403837011594255E-6</v>
      </c>
      <c r="BE452" s="5">
        <f t="shared" si="606"/>
        <v>8.7486732416913451E-7</v>
      </c>
      <c r="BF452" s="5">
        <f t="shared" si="607"/>
        <v>3.6784161172742889E-7</v>
      </c>
      <c r="BG452" s="5">
        <f t="shared" si="608"/>
        <v>1.0310702554945281E-7</v>
      </c>
      <c r="BH452" s="5">
        <f t="shared" si="609"/>
        <v>2.1675889252436874E-8</v>
      </c>
      <c r="BI452" s="5">
        <f t="shared" si="610"/>
        <v>3.6454871809569113E-9</v>
      </c>
      <c r="BJ452" s="8">
        <f t="shared" si="611"/>
        <v>0.44840230497454314</v>
      </c>
      <c r="BK452" s="8">
        <f t="shared" si="612"/>
        <v>0.39828205967140767</v>
      </c>
      <c r="BL452" s="8">
        <f t="shared" si="613"/>
        <v>0.15084965563250305</v>
      </c>
      <c r="BM452" s="8">
        <f t="shared" si="614"/>
        <v>0.12256854228770717</v>
      </c>
      <c r="BN452" s="8">
        <f t="shared" si="615"/>
        <v>0.87740293194161556</v>
      </c>
    </row>
    <row r="453" spans="1:66" x14ac:dyDescent="0.25">
      <c r="A453" t="s">
        <v>40</v>
      </c>
      <c r="B453" t="s">
        <v>316</v>
      </c>
      <c r="C453" t="s">
        <v>335</v>
      </c>
      <c r="D453" t="s">
        <v>497</v>
      </c>
      <c r="E453">
        <f>VLOOKUP(A453,home!$A$2:$E$405,3,FALSE)</f>
        <v>1.47142857142857</v>
      </c>
      <c r="F453">
        <f>VLOOKUP(B453,home!$B$2:$E$405,3,FALSE)</f>
        <v>0.6</v>
      </c>
      <c r="G453">
        <f>VLOOKUP(C453,away!$B$2:$E$405,4,FALSE)</f>
        <v>1.24</v>
      </c>
      <c r="H453">
        <f>VLOOKUP(A453,away!$A$2:$E$405,3,FALSE)</f>
        <v>1.1771428571428599</v>
      </c>
      <c r="I453">
        <f>VLOOKUP(C453,away!$B$2:$E$405,3,FALSE)</f>
        <v>0.76</v>
      </c>
      <c r="J453">
        <f>VLOOKUP(B453,home!$B$2:$E$405,4,FALSE)</f>
        <v>1.05</v>
      </c>
      <c r="K453" s="3">
        <f t="shared" si="560"/>
        <v>1.0947428571428561</v>
      </c>
      <c r="L453" s="3">
        <f t="shared" si="561"/>
        <v>0.9393600000000023</v>
      </c>
      <c r="M453" s="5">
        <f t="shared" si="562"/>
        <v>0.13079777417129509</v>
      </c>
      <c r="N453" s="5">
        <f t="shared" si="563"/>
        <v>0.14318992900420965</v>
      </c>
      <c r="O453" s="5">
        <f t="shared" si="564"/>
        <v>0.12286619714554808</v>
      </c>
      <c r="P453" s="5">
        <f t="shared" si="565"/>
        <v>0.13450689170939473</v>
      </c>
      <c r="Q453" s="5">
        <f t="shared" si="566"/>
        <v>7.8378075996075589E-2</v>
      </c>
      <c r="R453" s="5">
        <f t="shared" si="567"/>
        <v>5.7707795475321157E-2</v>
      </c>
      <c r="S453" s="5">
        <f t="shared" si="568"/>
        <v>3.4580297776377091E-2</v>
      </c>
      <c r="T453" s="5">
        <f t="shared" si="569"/>
        <v>7.3625229467673761E-2</v>
      </c>
      <c r="U453" s="5">
        <f t="shared" si="570"/>
        <v>6.3175196898068664E-2</v>
      </c>
      <c r="V453" s="5">
        <f t="shared" si="571"/>
        <v>3.9512126408328364E-3</v>
      </c>
      <c r="W453" s="5">
        <f t="shared" si="572"/>
        <v>2.860127961776791E-2</v>
      </c>
      <c r="X453" s="5">
        <f t="shared" si="573"/>
        <v>2.6866898021746535E-2</v>
      </c>
      <c r="Y453" s="5">
        <f t="shared" si="574"/>
        <v>1.2618844662853941E-2</v>
      </c>
      <c r="Z453" s="5">
        <f t="shared" si="575"/>
        <v>1.8069464919232611E-2</v>
      </c>
      <c r="AA453" s="5">
        <f t="shared" si="576"/>
        <v>1.9781417652723312E-2</v>
      </c>
      <c r="AB453" s="5">
        <f t="shared" si="577"/>
        <v>1.0827782839739224E-2</v>
      </c>
      <c r="AC453" s="5">
        <f t="shared" si="578"/>
        <v>2.5395373419412944E-4</v>
      </c>
      <c r="AD453" s="5">
        <f t="shared" si="579"/>
        <v>7.8277616416742423E-3</v>
      </c>
      <c r="AE453" s="5">
        <f t="shared" si="580"/>
        <v>7.3530861757231348E-3</v>
      </c>
      <c r="AF453" s="5">
        <f t="shared" si="581"/>
        <v>3.4535975150136499E-3</v>
      </c>
      <c r="AG453" s="5">
        <f t="shared" si="582"/>
        <v>1.0813904539010769E-3</v>
      </c>
      <c r="AH453" s="5">
        <f t="shared" si="583"/>
        <v>4.243433141632595E-3</v>
      </c>
      <c r="AI453" s="5">
        <f t="shared" si="584"/>
        <v>4.6454681215655526E-3</v>
      </c>
      <c r="AJ453" s="5">
        <f t="shared" si="585"/>
        <v>2.5427965220843648E-3</v>
      </c>
      <c r="AK453" s="5">
        <f t="shared" si="586"/>
        <v>9.2790277657318529E-4</v>
      </c>
      <c r="AL453" s="5">
        <f t="shared" si="587"/>
        <v>1.0446210615086336E-5</v>
      </c>
      <c r="AM453" s="5">
        <f t="shared" si="588"/>
        <v>1.7138772289279432E-3</v>
      </c>
      <c r="AN453" s="5">
        <f t="shared" si="589"/>
        <v>1.6099477137657568E-3</v>
      </c>
      <c r="AO453" s="5">
        <f t="shared" si="590"/>
        <v>7.5616024220150242E-4</v>
      </c>
      <c r="AP453" s="5">
        <f t="shared" si="591"/>
        <v>2.3676889503813507E-4</v>
      </c>
      <c r="AQ453" s="5">
        <f t="shared" si="592"/>
        <v>5.5602807310755756E-5</v>
      </c>
      <c r="AR453" s="5">
        <f t="shared" si="593"/>
        <v>7.9722227118480117E-4</v>
      </c>
      <c r="AS453" s="5">
        <f t="shared" si="594"/>
        <v>8.72753386934766E-4</v>
      </c>
      <c r="AT453" s="5">
        <f t="shared" si="595"/>
        <v>4.7772026819703516E-4</v>
      </c>
      <c r="AU453" s="5">
        <f t="shared" si="596"/>
        <v>1.7432695044035796E-4</v>
      </c>
      <c r="AV453" s="5">
        <f t="shared" si="597"/>
        <v>4.7710795950519628E-5</v>
      </c>
      <c r="AW453" s="5">
        <f t="shared" si="598"/>
        <v>2.9840112784777446E-7</v>
      </c>
      <c r="AX453" s="5">
        <f t="shared" si="599"/>
        <v>3.1270914239810952E-4</v>
      </c>
      <c r="AY453" s="5">
        <f t="shared" si="600"/>
        <v>2.937464600030889E-4</v>
      </c>
      <c r="AZ453" s="5">
        <f t="shared" si="601"/>
        <v>1.3796683733425112E-4</v>
      </c>
      <c r="BA453" s="5">
        <f t="shared" si="602"/>
        <v>4.3200176106100825E-5</v>
      </c>
      <c r="BB453" s="5">
        <f t="shared" si="603"/>
        <v>1.0145129356756738E-5</v>
      </c>
      <c r="BC453" s="5">
        <f t="shared" si="604"/>
        <v>1.9059857425126076E-6</v>
      </c>
      <c r="BD453" s="5">
        <f t="shared" si="605"/>
        <v>1.2481311877669273E-4</v>
      </c>
      <c r="BE453" s="5">
        <f t="shared" si="606"/>
        <v>1.3663827025850724E-4</v>
      </c>
      <c r="BF453" s="5">
        <f t="shared" si="607"/>
        <v>7.4791885188927972E-5</v>
      </c>
      <c r="BG453" s="5">
        <f t="shared" si="608"/>
        <v>2.7292627360942502E-5</v>
      </c>
      <c r="BH453" s="5">
        <f t="shared" si="609"/>
        <v>7.4696022140133681E-6</v>
      </c>
      <c r="BI453" s="5">
        <f t="shared" si="610"/>
        <v>1.6354587338979201E-6</v>
      </c>
      <c r="BJ453" s="8">
        <f t="shared" si="611"/>
        <v>0.38816812317482446</v>
      </c>
      <c r="BK453" s="8">
        <f t="shared" si="612"/>
        <v>0.30439432270271199</v>
      </c>
      <c r="BL453" s="8">
        <f t="shared" si="613"/>
        <v>0.28946036520849666</v>
      </c>
      <c r="BM453" s="8">
        <f t="shared" si="614"/>
        <v>0.33235216444454618</v>
      </c>
      <c r="BN453" s="8">
        <f t="shared" si="615"/>
        <v>0.66744666350184423</v>
      </c>
    </row>
    <row r="454" spans="1:66" s="10" customFormat="1" x14ac:dyDescent="0.25">
      <c r="A454" t="s">
        <v>40</v>
      </c>
      <c r="B454" t="s">
        <v>239</v>
      </c>
      <c r="C454" t="s">
        <v>317</v>
      </c>
      <c r="D454" t="s">
        <v>497</v>
      </c>
      <c r="E454">
        <f>VLOOKUP(A454,home!$A$2:$E$405,3,FALSE)</f>
        <v>1.47142857142857</v>
      </c>
      <c r="F454">
        <f>VLOOKUP(B454,home!$B$2:$E$405,3,FALSE)</f>
        <v>0.96</v>
      </c>
      <c r="G454">
        <f>VLOOKUP(C454,away!$B$2:$E$405,4,FALSE)</f>
        <v>0.88</v>
      </c>
      <c r="H454">
        <f>VLOOKUP(A454,away!$A$2:$E$405,3,FALSE)</f>
        <v>1.1771428571428599</v>
      </c>
      <c r="I454">
        <f>VLOOKUP(C454,away!$B$2:$E$405,3,FALSE)</f>
        <v>1.04</v>
      </c>
      <c r="J454">
        <f>VLOOKUP(B454,home!$B$2:$E$405,4,FALSE)</f>
        <v>1.1000000000000001</v>
      </c>
      <c r="K454" s="3">
        <f t="shared" si="560"/>
        <v>1.2430628571428557</v>
      </c>
      <c r="L454" s="3">
        <f t="shared" si="561"/>
        <v>1.3466514285714319</v>
      </c>
      <c r="M454" s="5">
        <f t="shared" si="562"/>
        <v>7.5041477444828142E-2</v>
      </c>
      <c r="N454" s="5">
        <f t="shared" si="563"/>
        <v>9.3281273356789249E-2</v>
      </c>
      <c r="O454" s="5">
        <f t="shared" si="564"/>
        <v>0.1010547128031887</v>
      </c>
      <c r="P454" s="5">
        <f t="shared" si="565"/>
        <v>0.1256173600248825</v>
      </c>
      <c r="Q454" s="5">
        <f t="shared" si="566"/>
        <v>5.7977243088407085E-2</v>
      </c>
      <c r="R454" s="5">
        <f t="shared" si="567"/>
        <v>6.8042736680144933E-2</v>
      </c>
      <c r="S454" s="5">
        <f t="shared" si="568"/>
        <v>5.2569997543100364E-2</v>
      </c>
      <c r="T454" s="5">
        <f t="shared" si="569"/>
        <v>7.8075137229636576E-2</v>
      </c>
      <c r="U454" s="5">
        <f t="shared" si="570"/>
        <v>8.4581398665439969E-2</v>
      </c>
      <c r="V454" s="5">
        <f t="shared" si="571"/>
        <v>9.7778581669998449E-3</v>
      </c>
      <c r="W454" s="5">
        <f t="shared" si="572"/>
        <v>2.4023119147580409E-2</v>
      </c>
      <c r="X454" s="5">
        <f t="shared" si="573"/>
        <v>3.2350767718830879E-2</v>
      </c>
      <c r="Y454" s="5">
        <f t="shared" si="574"/>
        <v>2.1782603781973088E-2</v>
      </c>
      <c r="Z454" s="5">
        <f t="shared" si="575"/>
        <v>3.054328285140898E-2</v>
      </c>
      <c r="AA454" s="5">
        <f t="shared" si="576"/>
        <v>3.7967220447794846E-2</v>
      </c>
      <c r="AB454" s="5">
        <f t="shared" si="577"/>
        <v>2.3597820763804254E-2</v>
      </c>
      <c r="AC454" s="5">
        <f t="shared" si="578"/>
        <v>1.0229915270352501E-3</v>
      </c>
      <c r="AD454" s="5">
        <f t="shared" si="579"/>
        <v>7.4655617812686339E-3</v>
      </c>
      <c r="AE454" s="5">
        <f t="shared" si="580"/>
        <v>1.005350943783369E-2</v>
      </c>
      <c r="AF454" s="5">
        <f t="shared" si="581"/>
        <v>6.7692864233075576E-3</v>
      </c>
      <c r="AG454" s="5">
        <f t="shared" si="582"/>
        <v>3.0386230774521071E-3</v>
      </c>
      <c r="AH454" s="5">
        <f t="shared" si="583"/>
        <v>1.0282788871277804E-2</v>
      </c>
      <c r="AI454" s="5">
        <f t="shared" si="584"/>
        <v>1.278215291372735E-2</v>
      </c>
      <c r="AJ454" s="5">
        <f t="shared" si="585"/>
        <v>7.9445097606873991E-3</v>
      </c>
      <c r="AK454" s="5">
        <f t="shared" si="586"/>
        <v>3.2918416672397953E-3</v>
      </c>
      <c r="AL454" s="5">
        <f t="shared" si="587"/>
        <v>6.8498382137249789E-5</v>
      </c>
      <c r="AM454" s="5">
        <f t="shared" si="588"/>
        <v>1.8560325116000588E-3</v>
      </c>
      <c r="AN454" s="5">
        <f t="shared" si="589"/>
        <v>2.4994288332212422E-3</v>
      </c>
      <c r="AO454" s="5">
        <f t="shared" si="590"/>
        <v>1.682929704435007E-3</v>
      </c>
      <c r="AP454" s="5">
        <f t="shared" si="591"/>
        <v>7.554398968875666E-4</v>
      </c>
      <c r="AQ454" s="5">
        <f t="shared" si="592"/>
        <v>2.5432855408587414E-4</v>
      </c>
      <c r="AR454" s="5">
        <f t="shared" si="593"/>
        <v>2.7694664646409342E-3</v>
      </c>
      <c r="AS454" s="5">
        <f t="shared" si="594"/>
        <v>3.442620896297884E-3</v>
      </c>
      <c r="AT454" s="5">
        <f t="shared" si="595"/>
        <v>2.1396970837058733E-3</v>
      </c>
      <c r="AU454" s="5">
        <f t="shared" si="596"/>
        <v>8.8659265676388661E-4</v>
      </c>
      <c r="AV454" s="5">
        <f t="shared" si="597"/>
        <v>2.755226002596979E-4</v>
      </c>
      <c r="AW454" s="5">
        <f t="shared" si="598"/>
        <v>3.1851222013937934E-6</v>
      </c>
      <c r="AX454" s="5">
        <f t="shared" si="599"/>
        <v>3.8452751280326693E-4</v>
      </c>
      <c r="AY454" s="5">
        <f t="shared" si="600"/>
        <v>5.1782452444153898E-4</v>
      </c>
      <c r="AZ454" s="5">
        <f t="shared" si="601"/>
        <v>3.4866456779426055E-4</v>
      </c>
      <c r="BA454" s="5">
        <f t="shared" si="602"/>
        <v>1.5650987943746061E-4</v>
      </c>
      <c r="BB454" s="5">
        <f t="shared" si="603"/>
        <v>5.2691063182499713E-5</v>
      </c>
      <c r="BC454" s="5">
        <f t="shared" si="604"/>
        <v>1.4191299101532159E-5</v>
      </c>
      <c r="BD454" s="5">
        <f t="shared" si="605"/>
        <v>6.2158432849823122E-4</v>
      </c>
      <c r="BE454" s="5">
        <f t="shared" si="606"/>
        <v>7.7266839133823483E-4</v>
      </c>
      <c r="BF454" s="5">
        <f t="shared" si="607"/>
        <v>4.8023768908044017E-4</v>
      </c>
      <c r="BG454" s="5">
        <f t="shared" si="608"/>
        <v>1.9898854463200485E-4</v>
      </c>
      <c r="BH454" s="5">
        <f t="shared" si="609"/>
        <v>6.1838817207239636E-5</v>
      </c>
      <c r="BI454" s="5">
        <f t="shared" si="610"/>
        <v>1.5373907359993215E-5</v>
      </c>
      <c r="BJ454" s="8">
        <f t="shared" si="611"/>
        <v>0.34333969339006953</v>
      </c>
      <c r="BK454" s="8">
        <f t="shared" si="612"/>
        <v>0.26461600761342491</v>
      </c>
      <c r="BL454" s="8">
        <f t="shared" si="613"/>
        <v>0.36120977395308945</v>
      </c>
      <c r="BM454" s="8">
        <f t="shared" si="614"/>
        <v>0.47817931500751204</v>
      </c>
      <c r="BN454" s="8">
        <f t="shared" si="615"/>
        <v>0.52101480339824058</v>
      </c>
    </row>
    <row r="455" spans="1:66" x14ac:dyDescent="0.25">
      <c r="A455" t="s">
        <v>40</v>
      </c>
      <c r="B455" t="s">
        <v>318</v>
      </c>
      <c r="C455" t="s">
        <v>339</v>
      </c>
      <c r="D455" t="s">
        <v>497</v>
      </c>
      <c r="E455">
        <f>VLOOKUP(A455,home!$A$2:$E$405,3,FALSE)</f>
        <v>1.47142857142857</v>
      </c>
      <c r="F455">
        <f>VLOOKUP(B455,home!$B$2:$E$405,3,FALSE)</f>
        <v>0.88</v>
      </c>
      <c r="G455">
        <f>VLOOKUP(C455,away!$B$2:$E$405,4,FALSE)</f>
        <v>0.84</v>
      </c>
      <c r="H455">
        <f>VLOOKUP(A455,away!$A$2:$E$405,3,FALSE)</f>
        <v>1.1771428571428599</v>
      </c>
      <c r="I455">
        <f>VLOOKUP(C455,away!$B$2:$E$405,3,FALSE)</f>
        <v>0.6</v>
      </c>
      <c r="J455">
        <f>VLOOKUP(B455,home!$B$2:$E$405,4,FALSE)</f>
        <v>0.95</v>
      </c>
      <c r="K455" s="3">
        <f t="shared" si="560"/>
        <v>1.0876799999999989</v>
      </c>
      <c r="L455" s="3">
        <f t="shared" si="561"/>
        <v>0.67097142857143011</v>
      </c>
      <c r="M455" s="5">
        <f t="shared" si="562"/>
        <v>0.17227703512544074</v>
      </c>
      <c r="N455" s="5">
        <f t="shared" si="563"/>
        <v>0.1873822855652392</v>
      </c>
      <c r="O455" s="5">
        <f t="shared" si="564"/>
        <v>0.11559296836816742</v>
      </c>
      <c r="P455" s="5">
        <f t="shared" si="565"/>
        <v>0.12572815983468821</v>
      </c>
      <c r="Q455" s="5">
        <f t="shared" si="566"/>
        <v>0.10190598218179957</v>
      </c>
      <c r="R455" s="5">
        <f t="shared" si="567"/>
        <v>3.8779789559400701E-2</v>
      </c>
      <c r="S455" s="5">
        <f t="shared" si="568"/>
        <v>2.2939172020093788E-2</v>
      </c>
      <c r="T455" s="5">
        <f t="shared" si="569"/>
        <v>6.8376002444496764E-2</v>
      </c>
      <c r="U455" s="5">
        <f t="shared" si="570"/>
        <v>4.2180001507968912E-2</v>
      </c>
      <c r="V455" s="5">
        <f t="shared" si="571"/>
        <v>1.8601175872323891E-3</v>
      </c>
      <c r="W455" s="5">
        <f t="shared" si="572"/>
        <v>3.6947032899833213E-2</v>
      </c>
      <c r="X455" s="5">
        <f t="shared" si="573"/>
        <v>2.4790403446276719E-2</v>
      </c>
      <c r="Y455" s="5">
        <f t="shared" si="574"/>
        <v>8.3168262076051946E-3</v>
      </c>
      <c r="Z455" s="5">
        <f t="shared" si="575"/>
        <v>8.6733769334568396E-3</v>
      </c>
      <c r="AA455" s="5">
        <f t="shared" si="576"/>
        <v>9.433858622982327E-3</v>
      </c>
      <c r="AB455" s="5">
        <f t="shared" si="577"/>
        <v>5.130509673522703E-3</v>
      </c>
      <c r="AC455" s="5">
        <f t="shared" si="578"/>
        <v>8.48448696124023E-5</v>
      </c>
      <c r="AD455" s="5">
        <f t="shared" si="579"/>
        <v>1.0046637186122637E-2</v>
      </c>
      <c r="AE455" s="5">
        <f t="shared" si="580"/>
        <v>6.7410065051115584E-3</v>
      </c>
      <c r="AF455" s="5">
        <f t="shared" si="581"/>
        <v>2.261511382372002E-3</v>
      </c>
      <c r="AG455" s="5">
        <f t="shared" si="582"/>
        <v>5.0580317432023076E-4</v>
      </c>
      <c r="AH455" s="5">
        <f t="shared" si="583"/>
        <v>1.4548970278950061E-3</v>
      </c>
      <c r="AI455" s="5">
        <f t="shared" si="584"/>
        <v>1.5824623993008387E-3</v>
      </c>
      <c r="AJ455" s="5">
        <f t="shared" si="585"/>
        <v>8.6060635123576723E-4</v>
      </c>
      <c r="AK455" s="5">
        <f t="shared" si="586"/>
        <v>3.120214387040394E-4</v>
      </c>
      <c r="AL455" s="5">
        <f t="shared" si="587"/>
        <v>2.4767989117096469E-6</v>
      </c>
      <c r="AM455" s="5">
        <f t="shared" si="588"/>
        <v>2.185505266920372E-3</v>
      </c>
      <c r="AN455" s="5">
        <f t="shared" si="589"/>
        <v>1.4664115910959466E-3</v>
      </c>
      <c r="AO455" s="5">
        <f t="shared" si="590"/>
        <v>4.919601400756755E-4</v>
      </c>
      <c r="AP455" s="5">
        <f t="shared" si="591"/>
        <v>1.1003039932892563E-4</v>
      </c>
      <c r="AQ455" s="5">
        <f t="shared" si="592"/>
        <v>1.8456813556003531E-5</v>
      </c>
      <c r="AR455" s="5">
        <f t="shared" si="593"/>
        <v>1.952388674462081E-4</v>
      </c>
      <c r="AS455" s="5">
        <f t="shared" si="594"/>
        <v>2.1235741134389142E-4</v>
      </c>
      <c r="AT455" s="5">
        <f t="shared" si="595"/>
        <v>1.154884545852618E-4</v>
      </c>
      <c r="AU455" s="5">
        <f t="shared" si="596"/>
        <v>4.1871494094432468E-5</v>
      </c>
      <c r="AV455" s="5">
        <f t="shared" si="597"/>
        <v>1.1385696674158065E-5</v>
      </c>
      <c r="AW455" s="5">
        <f t="shared" si="598"/>
        <v>5.0210369533755237E-8</v>
      </c>
      <c r="AX455" s="5">
        <f t="shared" si="599"/>
        <v>3.9618839478732448E-4</v>
      </c>
      <c r="AY455" s="5">
        <f t="shared" si="600"/>
        <v>2.6583109323387283E-4</v>
      </c>
      <c r="AZ455" s="5">
        <f t="shared" si="601"/>
        <v>8.9182534192918322E-5</v>
      </c>
      <c r="BA455" s="5">
        <f t="shared" si="602"/>
        <v>1.9946310790347608E-5</v>
      </c>
      <c r="BB455" s="5">
        <f t="shared" si="603"/>
        <v>3.3458511614323157E-6</v>
      </c>
      <c r="BC455" s="5">
        <f t="shared" si="604"/>
        <v>4.4899410671472409E-7</v>
      </c>
      <c r="BD455" s="5">
        <f t="shared" si="605"/>
        <v>2.183328363384171E-5</v>
      </c>
      <c r="BE455" s="5">
        <f t="shared" si="606"/>
        <v>2.3747625942856929E-5</v>
      </c>
      <c r="BF455" s="5">
        <f t="shared" si="607"/>
        <v>1.2914908892763298E-5</v>
      </c>
      <c r="BG455" s="5">
        <f t="shared" si="608"/>
        <v>4.6824293681602562E-6</v>
      </c>
      <c r="BH455" s="5">
        <f t="shared" si="609"/>
        <v>1.2732461937901355E-6</v>
      </c>
      <c r="BI455" s="5">
        <f t="shared" si="610"/>
        <v>2.7697688401233069E-7</v>
      </c>
      <c r="BJ455" s="8">
        <f t="shared" si="611"/>
        <v>0.45232079838242661</v>
      </c>
      <c r="BK455" s="8">
        <f t="shared" si="612"/>
        <v>0.32315763732921304</v>
      </c>
      <c r="BL455" s="8">
        <f t="shared" si="613"/>
        <v>0.21596818534423709</v>
      </c>
      <c r="BM455" s="8">
        <f t="shared" si="614"/>
        <v>0.25818799647173352</v>
      </c>
      <c r="BN455" s="8">
        <f t="shared" si="615"/>
        <v>0.74166622063473575</v>
      </c>
    </row>
    <row r="456" spans="1:66" x14ac:dyDescent="0.25">
      <c r="A456" t="s">
        <v>40</v>
      </c>
      <c r="B456" t="s">
        <v>233</v>
      </c>
      <c r="C456" t="s">
        <v>321</v>
      </c>
      <c r="D456" t="s">
        <v>497</v>
      </c>
      <c r="E456">
        <f>VLOOKUP(A456,home!$A$2:$E$405,3,FALSE)</f>
        <v>1.47142857142857</v>
      </c>
      <c r="F456">
        <f>VLOOKUP(B456,home!$B$2:$E$405,3,FALSE)</f>
        <v>1.32</v>
      </c>
      <c r="G456">
        <f>VLOOKUP(C456,away!$B$2:$E$405,4,FALSE)</f>
        <v>0.72</v>
      </c>
      <c r="H456">
        <f>VLOOKUP(A456,away!$A$2:$E$405,3,FALSE)</f>
        <v>1.1771428571428599</v>
      </c>
      <c r="I456">
        <f>VLOOKUP(C456,away!$B$2:$E$405,3,FALSE)</f>
        <v>1.1200000000000001</v>
      </c>
      <c r="J456">
        <f>VLOOKUP(B456,home!$B$2:$E$405,4,FALSE)</f>
        <v>1.1499999999999999</v>
      </c>
      <c r="K456" s="3">
        <f t="shared" si="560"/>
        <v>1.398445714285713</v>
      </c>
      <c r="L456" s="3">
        <f t="shared" si="561"/>
        <v>1.5161600000000037</v>
      </c>
      <c r="M456" s="5">
        <f t="shared" si="562"/>
        <v>5.4225407121932662E-2</v>
      </c>
      <c r="N456" s="5">
        <f t="shared" si="563"/>
        <v>7.5831288195064711E-2</v>
      </c>
      <c r="O456" s="5">
        <f t="shared" si="564"/>
        <v>8.2214393261989621E-2</v>
      </c>
      <c r="P456" s="5">
        <f t="shared" si="565"/>
        <v>0.11497236590982958</v>
      </c>
      <c r="Q456" s="5">
        <f t="shared" si="566"/>
        <v>5.3022969992576517E-2</v>
      </c>
      <c r="R456" s="5">
        <f t="shared" si="567"/>
        <v>6.2325087244049268E-2</v>
      </c>
      <c r="S456" s="5">
        <f t="shared" si="568"/>
        <v>6.0943041391925197E-2</v>
      </c>
      <c r="T456" s="5">
        <f t="shared" si="569"/>
        <v>8.0391306183944994E-2</v>
      </c>
      <c r="U456" s="5">
        <f t="shared" si="570"/>
        <v>8.7158251148923852E-2</v>
      </c>
      <c r="V456" s="5">
        <f t="shared" si="571"/>
        <v>1.4357283024613494E-2</v>
      </c>
      <c r="W456" s="5">
        <f t="shared" si="572"/>
        <v>2.4716581714939536E-2</v>
      </c>
      <c r="X456" s="5">
        <f t="shared" si="573"/>
        <v>3.7474292532922816E-2</v>
      </c>
      <c r="Y456" s="5">
        <f t="shared" si="574"/>
        <v>2.8408511683358211E-2</v>
      </c>
      <c r="Z456" s="5">
        <f t="shared" si="575"/>
        <v>3.1498268091979316E-2</v>
      </c>
      <c r="AA456" s="5">
        <f t="shared" si="576"/>
        <v>4.4048618020650902E-2</v>
      </c>
      <c r="AB456" s="5">
        <f t="shared" si="577"/>
        <v>3.079980054559384E-2</v>
      </c>
      <c r="AC456" s="5">
        <f t="shared" si="578"/>
        <v>1.9025799954634987E-3</v>
      </c>
      <c r="AD456" s="5">
        <f t="shared" si="579"/>
        <v>8.6411994427624522E-3</v>
      </c>
      <c r="AE456" s="5">
        <f t="shared" si="580"/>
        <v>1.310144094713875E-2</v>
      </c>
      <c r="AF456" s="5">
        <f t="shared" si="581"/>
        <v>9.9319403532069726E-3</v>
      </c>
      <c r="AG456" s="5">
        <f t="shared" si="582"/>
        <v>5.0194702286394388E-3</v>
      </c>
      <c r="AH456" s="5">
        <f t="shared" si="583"/>
        <v>1.1939103537583876E-2</v>
      </c>
      <c r="AI456" s="5">
        <f t="shared" si="584"/>
        <v>1.6696188174547568E-2</v>
      </c>
      <c r="AJ456" s="5">
        <f t="shared" si="585"/>
        <v>1.1674356398801924E-2</v>
      </c>
      <c r="AK456" s="5">
        <f t="shared" si="586"/>
        <v>5.4419845576495146E-3</v>
      </c>
      <c r="AL456" s="5">
        <f t="shared" si="587"/>
        <v>1.6135913773355543E-4</v>
      </c>
      <c r="AM456" s="5">
        <f t="shared" si="588"/>
        <v>2.4168496654038483E-3</v>
      </c>
      <c r="AN456" s="5">
        <f t="shared" si="589"/>
        <v>3.6643307886987078E-3</v>
      </c>
      <c r="AO456" s="5">
        <f t="shared" si="590"/>
        <v>2.777855884296724E-3</v>
      </c>
      <c r="AP456" s="5">
        <f t="shared" si="591"/>
        <v>1.4038913258451102E-3</v>
      </c>
      <c r="AQ456" s="5">
        <f t="shared" si="592"/>
        <v>5.3213096814833214E-4</v>
      </c>
      <c r="AR456" s="5">
        <f t="shared" si="593"/>
        <v>3.620318243908642E-3</v>
      </c>
      <c r="AS456" s="5">
        <f t="shared" si="594"/>
        <v>5.0628185325444193E-3</v>
      </c>
      <c r="AT456" s="5">
        <f t="shared" si="595"/>
        <v>3.5400384395215131E-3</v>
      </c>
      <c r="AU456" s="5">
        <f t="shared" si="596"/>
        <v>1.6501838613851814E-3</v>
      </c>
      <c r="AV456" s="5">
        <f t="shared" si="597"/>
        <v>5.7692313718438887E-4</v>
      </c>
      <c r="AW456" s="5">
        <f t="shared" si="598"/>
        <v>9.5034591158228457E-6</v>
      </c>
      <c r="AX456" s="5">
        <f t="shared" si="599"/>
        <v>5.6330550944281156E-4</v>
      </c>
      <c r="AY456" s="5">
        <f t="shared" si="600"/>
        <v>8.5406128119681522E-4</v>
      </c>
      <c r="AZ456" s="5">
        <f t="shared" si="601"/>
        <v>6.4744677604968348E-4</v>
      </c>
      <c r="BA456" s="5">
        <f t="shared" si="602"/>
        <v>3.2721096799183012E-4</v>
      </c>
      <c r="BB456" s="5">
        <f t="shared" si="603"/>
        <v>1.2402604530762365E-4</v>
      </c>
      <c r="BC456" s="5">
        <f t="shared" si="604"/>
        <v>3.760866577072142E-5</v>
      </c>
      <c r="BD456" s="5">
        <f t="shared" si="605"/>
        <v>9.1483028478075588E-4</v>
      </c>
      <c r="BE456" s="5">
        <f t="shared" si="606"/>
        <v>1.2793404910504264E-3</v>
      </c>
      <c r="BF456" s="5">
        <f t="shared" si="607"/>
        <v>8.9454411341082418E-4</v>
      </c>
      <c r="BG456" s="5">
        <f t="shared" si="608"/>
        <v>4.1699046054629343E-4</v>
      </c>
      <c r="BH456" s="5">
        <f t="shared" si="609"/>
        <v>1.4578463061224741E-4</v>
      </c>
      <c r="BI456" s="5">
        <f t="shared" si="610"/>
        <v>4.0774378377684626E-5</v>
      </c>
      <c r="BJ456" s="8">
        <f t="shared" si="611"/>
        <v>0.34988771915270678</v>
      </c>
      <c r="BK456" s="8">
        <f t="shared" si="612"/>
        <v>0.24741609786269481</v>
      </c>
      <c r="BL456" s="8">
        <f t="shared" si="613"/>
        <v>0.37044032946311262</v>
      </c>
      <c r="BM456" s="8">
        <f t="shared" si="614"/>
        <v>0.55580634502296999</v>
      </c>
      <c r="BN456" s="8">
        <f t="shared" si="615"/>
        <v>0.44259151172544237</v>
      </c>
    </row>
    <row r="457" spans="1:66" x14ac:dyDescent="0.25">
      <c r="A457" t="s">
        <v>10</v>
      </c>
      <c r="B457" t="s">
        <v>245</v>
      </c>
      <c r="C457" t="s">
        <v>45</v>
      </c>
      <c r="D457" t="s">
        <v>498</v>
      </c>
      <c r="E457">
        <f>VLOOKUP(A457,home!$A$2:$E$405,3,FALSE)</f>
        <v>1.5424836601307199</v>
      </c>
      <c r="F457">
        <f>VLOOKUP(B457,home!$B$2:$E$405,3,FALSE)</f>
        <v>1.3</v>
      </c>
      <c r="G457">
        <f>VLOOKUP(C457,away!$B$2:$E$405,4,FALSE)</f>
        <v>1.22</v>
      </c>
      <c r="H457">
        <f>VLOOKUP(A457,away!$A$2:$E$405,3,FALSE)</f>
        <v>1.44444444444444</v>
      </c>
      <c r="I457">
        <f>VLOOKUP(C457,away!$B$2:$E$405,3,FALSE)</f>
        <v>0.56999999999999995</v>
      </c>
      <c r="J457">
        <f>VLOOKUP(B457,home!$B$2:$E$405,4,FALSE)</f>
        <v>0.61</v>
      </c>
      <c r="K457" s="3">
        <f t="shared" si="560"/>
        <v>2.4463790849673219</v>
      </c>
      <c r="L457" s="3">
        <f t="shared" si="561"/>
        <v>0.50223333333333176</v>
      </c>
      <c r="M457" s="5">
        <f t="shared" si="562"/>
        <v>5.2412381976858352E-2</v>
      </c>
      <c r="N457" s="5">
        <f t="shared" si="563"/>
        <v>0.12822055506150448</v>
      </c>
      <c r="O457" s="5">
        <f t="shared" si="564"/>
        <v>2.6323245308177406E-2</v>
      </c>
      <c r="P457" s="5">
        <f t="shared" si="565"/>
        <v>6.4396636770389398E-2</v>
      </c>
      <c r="Q457" s="5">
        <f t="shared" si="566"/>
        <v>0.15683804208268279</v>
      </c>
      <c r="R457" s="5">
        <f t="shared" si="567"/>
        <v>6.6102056176384613E-3</v>
      </c>
      <c r="S457" s="5">
        <f t="shared" si="568"/>
        <v>1.978028221064472E-2</v>
      </c>
      <c r="T457" s="5">
        <f t="shared" si="569"/>
        <v>7.8769292668659119E-2</v>
      </c>
      <c r="U457" s="5">
        <f t="shared" si="570"/>
        <v>1.6171068770324232E-2</v>
      </c>
      <c r="V457" s="5">
        <f t="shared" si="571"/>
        <v>2.7003450556505205E-3</v>
      </c>
      <c r="W457" s="5">
        <f t="shared" si="572"/>
        <v>0.12789510195943327</v>
      </c>
      <c r="X457" s="5">
        <f t="shared" si="573"/>
        <v>6.4233183374092492E-2</v>
      </c>
      <c r="Y457" s="5">
        <f t="shared" si="574"/>
        <v>1.6130022898290807E-2</v>
      </c>
      <c r="Z457" s="5">
        <f t="shared" si="575"/>
        <v>1.1066218671217599E-3</v>
      </c>
      <c r="AA457" s="5">
        <f t="shared" si="576"/>
        <v>2.7072165906941608E-3</v>
      </c>
      <c r="AB457" s="5">
        <f t="shared" si="577"/>
        <v>3.3114390229753675E-3</v>
      </c>
      <c r="AC457" s="5">
        <f t="shared" si="578"/>
        <v>2.0736171151816585E-4</v>
      </c>
      <c r="AD457" s="5">
        <f t="shared" si="579"/>
        <v>7.8219975625830163E-2</v>
      </c>
      <c r="AE457" s="5">
        <f t="shared" si="580"/>
        <v>3.9284679091812637E-2</v>
      </c>
      <c r="AF457" s="5">
        <f t="shared" si="581"/>
        <v>9.8650376646056519E-3</v>
      </c>
      <c r="AG457" s="5">
        <f t="shared" si="582"/>
        <v>1.651516916584588E-3</v>
      </c>
      <c r="AH457" s="5">
        <f t="shared" si="583"/>
        <v>1.3894559726602919E-4</v>
      </c>
      <c r="AI457" s="5">
        <f t="shared" si="584"/>
        <v>3.3991360309990651E-4</v>
      </c>
      <c r="AJ457" s="5">
        <f t="shared" si="585"/>
        <v>4.1577876465974747E-4</v>
      </c>
      <c r="AK457" s="5">
        <f t="shared" si="586"/>
        <v>3.3905082461238546E-4</v>
      </c>
      <c r="AL457" s="5">
        <f t="shared" si="587"/>
        <v>1.0191024573252592E-5</v>
      </c>
      <c r="AM457" s="5">
        <f t="shared" si="588"/>
        <v>3.8271142479536953E-2</v>
      </c>
      <c r="AN457" s="5">
        <f t="shared" si="589"/>
        <v>1.9221043457972715E-2</v>
      </c>
      <c r="AO457" s="5">
        <f t="shared" si="590"/>
        <v>4.826724363021233E-3</v>
      </c>
      <c r="AP457" s="5">
        <f t="shared" si="591"/>
        <v>8.0804728864045214E-4</v>
      </c>
      <c r="AQ457" s="5">
        <f t="shared" si="592"/>
        <v>1.0145707081621376E-4</v>
      </c>
      <c r="AR457" s="5">
        <f t="shared" si="593"/>
        <v>1.3956622093381708E-5</v>
      </c>
      <c r="AS457" s="5">
        <f t="shared" si="594"/>
        <v>3.4143188386041848E-5</v>
      </c>
      <c r="AT457" s="5">
        <f t="shared" si="595"/>
        <v>4.1763590980855988E-5</v>
      </c>
      <c r="AU457" s="5">
        <f t="shared" si="596"/>
        <v>3.4056525162898656E-5</v>
      </c>
      <c r="AV457" s="5">
        <f t="shared" si="597"/>
        <v>2.0828792716294643E-5</v>
      </c>
      <c r="AW457" s="5">
        <f t="shared" si="598"/>
        <v>3.4781206007751108E-7</v>
      </c>
      <c r="AX457" s="5">
        <f t="shared" si="599"/>
        <v>1.5604287086623921E-2</v>
      </c>
      <c r="AY457" s="5">
        <f t="shared" si="600"/>
        <v>7.8369931178053943E-3</v>
      </c>
      <c r="AZ457" s="5">
        <f t="shared" si="601"/>
        <v>1.9679995884328916E-3</v>
      </c>
      <c r="BA457" s="5">
        <f t="shared" si="602"/>
        <v>3.2946499776575876E-4</v>
      </c>
      <c r="BB457" s="5">
        <f t="shared" si="603"/>
        <v>4.1367076011138924E-5</v>
      </c>
      <c r="BC457" s="5">
        <f t="shared" si="604"/>
        <v>4.1551848950655235E-6</v>
      </c>
      <c r="BD457" s="5">
        <f t="shared" si="605"/>
        <v>1.168246806005452E-6</v>
      </c>
      <c r="BE457" s="5">
        <f t="shared" si="606"/>
        <v>2.8579745522916144E-6</v>
      </c>
      <c r="BF457" s="5">
        <f t="shared" si="607"/>
        <v>3.4958445850475265E-6</v>
      </c>
      <c r="BG457" s="5">
        <f t="shared" si="608"/>
        <v>2.850720359052178E-6</v>
      </c>
      <c r="BH457" s="5">
        <f t="shared" si="609"/>
        <v>1.7434856658689454E-6</v>
      </c>
      <c r="BI457" s="5">
        <f t="shared" si="610"/>
        <v>8.5304537358442328E-7</v>
      </c>
      <c r="BJ457" s="8">
        <f t="shared" si="611"/>
        <v>0.79012008905501763</v>
      </c>
      <c r="BK457" s="8">
        <f t="shared" si="612"/>
        <v>0.1473441918674398</v>
      </c>
      <c r="BL457" s="8">
        <f t="shared" si="613"/>
        <v>5.6514582136129005E-2</v>
      </c>
      <c r="BM457" s="8">
        <f t="shared" si="614"/>
        <v>0.55244777280271173</v>
      </c>
      <c r="BN457" s="8">
        <f t="shared" si="615"/>
        <v>0.43480106681725095</v>
      </c>
    </row>
    <row r="458" spans="1:66" x14ac:dyDescent="0.25">
      <c r="A458" t="s">
        <v>10</v>
      </c>
      <c r="B458" t="s">
        <v>44</v>
      </c>
      <c r="C458" t="s">
        <v>50</v>
      </c>
      <c r="D458" t="s">
        <v>498</v>
      </c>
      <c r="E458">
        <f>VLOOKUP(A458,home!$A$2:$E$405,3,FALSE)</f>
        <v>1.5424836601307199</v>
      </c>
      <c r="F458">
        <f>VLOOKUP(B458,home!$B$2:$E$405,3,FALSE)</f>
        <v>0.92</v>
      </c>
      <c r="G458">
        <f>VLOOKUP(C458,away!$B$2:$E$405,4,FALSE)</f>
        <v>0.92</v>
      </c>
      <c r="H458">
        <f>VLOOKUP(A458,away!$A$2:$E$405,3,FALSE)</f>
        <v>1.44444444444444</v>
      </c>
      <c r="I458">
        <f>VLOOKUP(C458,away!$B$2:$E$405,3,FALSE)</f>
        <v>0.95</v>
      </c>
      <c r="J458">
        <f>VLOOKUP(B458,home!$B$2:$E$405,4,FALSE)</f>
        <v>1.43</v>
      </c>
      <c r="K458" s="3">
        <f t="shared" si="560"/>
        <v>1.3055581699346415</v>
      </c>
      <c r="L458" s="3">
        <f t="shared" si="561"/>
        <v>1.9622777777777716</v>
      </c>
      <c r="M458" s="5">
        <f t="shared" si="562"/>
        <v>3.8088764029233411E-2</v>
      </c>
      <c r="N458" s="5">
        <f t="shared" si="563"/>
        <v>4.9727097061078376E-2</v>
      </c>
      <c r="O458" s="5">
        <f t="shared" si="564"/>
        <v>7.4740735237586065E-2</v>
      </c>
      <c r="P458" s="5">
        <f t="shared" si="565"/>
        <v>9.7578377516352441E-2</v>
      </c>
      <c r="Q458" s="5">
        <f t="shared" si="566"/>
        <v>3.2460808917611897E-2</v>
      </c>
      <c r="R458" s="5">
        <f t="shared" si="567"/>
        <v>7.3331041925743592E-2</v>
      </c>
      <c r="S458" s="5">
        <f t="shared" si="568"/>
        <v>6.2495725454729548E-2</v>
      </c>
      <c r="T458" s="5">
        <f t="shared" si="569"/>
        <v>6.3697123987720344E-2</v>
      </c>
      <c r="U458" s="5">
        <f t="shared" si="570"/>
        <v>9.5737940895974274E-2</v>
      </c>
      <c r="V458" s="5">
        <f t="shared" si="571"/>
        <v>1.7789531745429275E-2</v>
      </c>
      <c r="W458" s="5">
        <f t="shared" si="572"/>
        <v>1.4126491428358487E-2</v>
      </c>
      <c r="X458" s="5">
        <f t="shared" si="573"/>
        <v>2.7720100207836031E-2</v>
      </c>
      <c r="Y458" s="5">
        <f t="shared" si="574"/>
        <v>2.7197268317804817E-2</v>
      </c>
      <c r="Z458" s="5">
        <f t="shared" si="575"/>
        <v>4.7965291330725572E-2</v>
      </c>
      <c r="AA458" s="5">
        <f t="shared" si="576"/>
        <v>6.2621477970124004E-2</v>
      </c>
      <c r="AB458" s="5">
        <f t="shared" si="577"/>
        <v>4.0877991088638793E-2</v>
      </c>
      <c r="AC458" s="5">
        <f t="shared" si="578"/>
        <v>2.8484017674515827E-3</v>
      </c>
      <c r="AD458" s="5">
        <f t="shared" si="579"/>
        <v>4.6107390742012788E-3</v>
      </c>
      <c r="AE458" s="5">
        <f t="shared" si="580"/>
        <v>9.0475508244368258E-3</v>
      </c>
      <c r="AF458" s="5">
        <f t="shared" si="581"/>
        <v>8.87690396305367E-3</v>
      </c>
      <c r="AG458" s="5">
        <f t="shared" si="582"/>
        <v>5.8063171273892156E-3</v>
      </c>
      <c r="AH458" s="5">
        <f t="shared" si="583"/>
        <v>2.3530306320729909E-2</v>
      </c>
      <c r="AI458" s="5">
        <f t="shared" si="584"/>
        <v>3.0720183658093671E-2</v>
      </c>
      <c r="AJ458" s="5">
        <f t="shared" si="585"/>
        <v>2.0053493378358433E-2</v>
      </c>
      <c r="AK458" s="5">
        <f t="shared" si="586"/>
        <v>8.7270007052820241E-3</v>
      </c>
      <c r="AL458" s="5">
        <f t="shared" si="587"/>
        <v>2.9188914900920714E-4</v>
      </c>
      <c r="AM458" s="5">
        <f t="shared" si="588"/>
        <v>1.203917613552073E-3</v>
      </c>
      <c r="AN458" s="5">
        <f t="shared" si="589"/>
        <v>2.3624207793484795E-3</v>
      </c>
      <c r="AO458" s="5">
        <f t="shared" si="590"/>
        <v>2.3178628985379831E-3</v>
      </c>
      <c r="AP458" s="5">
        <f t="shared" si="591"/>
        <v>1.5160969525788858E-3</v>
      </c>
      <c r="AQ458" s="5">
        <f t="shared" si="592"/>
        <v>7.4375083975053728E-4</v>
      </c>
      <c r="AR458" s="5">
        <f t="shared" si="593"/>
        <v>9.2345994394944265E-3</v>
      </c>
      <c r="AS458" s="5">
        <f t="shared" si="594"/>
        <v>1.2056306744305811E-2</v>
      </c>
      <c r="AT458" s="5">
        <f t="shared" si="595"/>
        <v>7.8701048846332878E-3</v>
      </c>
      <c r="AU458" s="5">
        <f t="shared" si="596"/>
        <v>3.424959910125171E-3</v>
      </c>
      <c r="AV458" s="5">
        <f t="shared" si="597"/>
        <v>1.1178710980906336E-3</v>
      </c>
      <c r="AW458" s="5">
        <f t="shared" si="598"/>
        <v>2.0771705763328545E-5</v>
      </c>
      <c r="AX458" s="5">
        <f t="shared" si="599"/>
        <v>2.6196407938352027E-4</v>
      </c>
      <c r="AY458" s="5">
        <f t="shared" si="600"/>
        <v>5.1404629155029388E-4</v>
      </c>
      <c r="AZ458" s="5">
        <f t="shared" si="601"/>
        <v>5.0435080732910763E-4</v>
      </c>
      <c r="BA458" s="5">
        <f t="shared" si="602"/>
        <v>3.2989212714206205E-4</v>
      </c>
      <c r="BB458" s="5">
        <f t="shared" si="603"/>
        <v>1.6183499753867701E-4</v>
      </c>
      <c r="BC458" s="5">
        <f t="shared" si="604"/>
        <v>6.3513043867373248E-5</v>
      </c>
      <c r="BD458" s="5">
        <f t="shared" si="605"/>
        <v>3.0201415444664958E-3</v>
      </c>
      <c r="BE458" s="5">
        <f t="shared" si="606"/>
        <v>3.94297046773726E-3</v>
      </c>
      <c r="BF458" s="5">
        <f t="shared" si="607"/>
        <v>2.5738886539826986E-3</v>
      </c>
      <c r="BG458" s="5">
        <f t="shared" si="608"/>
        <v>1.1201204535697294E-3</v>
      </c>
      <c r="BH458" s="5">
        <f t="shared" si="609"/>
        <v>3.6559560236721424E-4</v>
      </c>
      <c r="BI458" s="5">
        <f t="shared" si="610"/>
        <v>9.5461265112538611E-5</v>
      </c>
      <c r="BJ458" s="8">
        <f t="shared" si="611"/>
        <v>0.25325005134006989</v>
      </c>
      <c r="BK458" s="8">
        <f t="shared" si="612"/>
        <v>0.21960673595375574</v>
      </c>
      <c r="BL458" s="8">
        <f t="shared" si="613"/>
        <v>0.47516219124441605</v>
      </c>
      <c r="BM458" s="8">
        <f t="shared" si="614"/>
        <v>0.62956417059557468</v>
      </c>
      <c r="BN458" s="8">
        <f t="shared" si="615"/>
        <v>0.36592682468760573</v>
      </c>
    </row>
    <row r="459" spans="1:66" x14ac:dyDescent="0.25">
      <c r="A459" t="s">
        <v>10</v>
      </c>
      <c r="B459" t="s">
        <v>43</v>
      </c>
      <c r="C459" t="s">
        <v>242</v>
      </c>
      <c r="D459" t="s">
        <v>498</v>
      </c>
      <c r="E459">
        <f>VLOOKUP(A459,home!$A$2:$E$405,3,FALSE)</f>
        <v>1.5424836601307199</v>
      </c>
      <c r="F459">
        <f>VLOOKUP(B459,home!$B$2:$E$405,3,FALSE)</f>
        <v>1.26</v>
      </c>
      <c r="G459">
        <f>VLOOKUP(C459,away!$B$2:$E$405,4,FALSE)</f>
        <v>0.95</v>
      </c>
      <c r="H459">
        <f>VLOOKUP(A459,away!$A$2:$E$405,3,FALSE)</f>
        <v>1.44444444444444</v>
      </c>
      <c r="I459">
        <f>VLOOKUP(C459,away!$B$2:$E$405,3,FALSE)</f>
        <v>0.56999999999999995</v>
      </c>
      <c r="J459">
        <f>VLOOKUP(B459,home!$B$2:$E$405,4,FALSE)</f>
        <v>0.86</v>
      </c>
      <c r="K459" s="3">
        <f t="shared" si="560"/>
        <v>1.8463529411764716</v>
      </c>
      <c r="L459" s="3">
        <f t="shared" si="561"/>
        <v>0.7080666666666644</v>
      </c>
      <c r="M459" s="5">
        <f t="shared" si="562"/>
        <v>7.7737337117486011E-2</v>
      </c>
      <c r="N459" s="5">
        <f t="shared" si="563"/>
        <v>0.14353056102609721</v>
      </c>
      <c r="O459" s="5">
        <f t="shared" si="564"/>
        <v>5.5043217168321078E-2</v>
      </c>
      <c r="P459" s="5">
        <f t="shared" si="565"/>
        <v>0.10162920591054488</v>
      </c>
      <c r="Q459" s="5">
        <f t="shared" si="566"/>
        <v>0.13250403674962183</v>
      </c>
      <c r="R459" s="5">
        <f t="shared" si="567"/>
        <v>1.9487133651491208E-2</v>
      </c>
      <c r="S459" s="5">
        <f t="shared" si="568"/>
        <v>3.3216006223619005E-2</v>
      </c>
      <c r="T459" s="5">
        <f t="shared" si="569"/>
        <v>9.3821691621181924E-2</v>
      </c>
      <c r="U459" s="5">
        <f t="shared" si="570"/>
        <v>3.5980126532529792E-2</v>
      </c>
      <c r="V459" s="5">
        <f t="shared" si="571"/>
        <v>4.8249606533978025E-3</v>
      </c>
      <c r="W459" s="5">
        <f t="shared" si="572"/>
        <v>8.1549739323473161E-2</v>
      </c>
      <c r="X459" s="5">
        <f t="shared" si="573"/>
        <v>5.7742652090307038E-2</v>
      </c>
      <c r="Y459" s="5">
        <f t="shared" si="574"/>
        <v>2.0442823595038302E-2</v>
      </c>
      <c r="Z459" s="5">
        <f t="shared" si="575"/>
        <v>4.5993965891663888E-3</v>
      </c>
      <c r="AA459" s="5">
        <f t="shared" si="576"/>
        <v>8.4921094200443928E-3</v>
      </c>
      <c r="AB459" s="5">
        <f t="shared" si="577"/>
        <v>7.8397156022456949E-3</v>
      </c>
      <c r="AC459" s="5">
        <f t="shared" si="578"/>
        <v>3.9424179707023884E-4</v>
      </c>
      <c r="AD459" s="5">
        <f t="shared" si="579"/>
        <v>3.7642400263017316E-2</v>
      </c>
      <c r="AE459" s="5">
        <f t="shared" si="580"/>
        <v>2.6653328879567041E-2</v>
      </c>
      <c r="AF459" s="5">
        <f t="shared" si="581"/>
        <v>9.4361668676626875E-3</v>
      </c>
      <c r="AG459" s="5">
        <f t="shared" si="582"/>
        <v>2.2271450733654463E-3</v>
      </c>
      <c r="AH459" s="5">
        <f t="shared" si="583"/>
        <v>8.1416985289226767E-4</v>
      </c>
      <c r="AI459" s="5">
        <f t="shared" si="584"/>
        <v>1.5032449025048536E-3</v>
      </c>
      <c r="AJ459" s="5">
        <f t="shared" si="585"/>
        <v>1.3877603235241877E-3</v>
      </c>
      <c r="AK459" s="5">
        <f t="shared" si="586"/>
        <v>8.5409845166229835E-4</v>
      </c>
      <c r="AL459" s="5">
        <f t="shared" si="587"/>
        <v>2.0616338176051131E-5</v>
      </c>
      <c r="AM459" s="5">
        <f t="shared" si="588"/>
        <v>1.3900231287712807E-2</v>
      </c>
      <c r="AN459" s="5">
        <f t="shared" si="589"/>
        <v>9.8422904337864825E-3</v>
      </c>
      <c r="AO459" s="5">
        <f t="shared" si="590"/>
        <v>3.4844988899081965E-3</v>
      </c>
      <c r="AP459" s="5">
        <f t="shared" si="591"/>
        <v>8.2241917132699633E-4</v>
      </c>
      <c r="AQ459" s="5">
        <f t="shared" si="592"/>
        <v>1.4558190031106668E-4</v>
      </c>
      <c r="AR459" s="5">
        <f t="shared" si="593"/>
        <v>1.1529730676758335E-4</v>
      </c>
      <c r="AS459" s="5">
        <f t="shared" si="594"/>
        <v>2.1287952146005341E-4</v>
      </c>
      <c r="AT459" s="5">
        <f t="shared" si="595"/>
        <v>1.9652536528200478E-4</v>
      </c>
      <c r="AU459" s="5">
        <f t="shared" si="596"/>
        <v>1.2095172873473662E-4</v>
      </c>
      <c r="AV459" s="5">
        <f t="shared" si="597"/>
        <v>5.5829895022439934E-5</v>
      </c>
      <c r="AW459" s="5">
        <f t="shared" si="598"/>
        <v>7.4868287781883518E-7</v>
      </c>
      <c r="AX459" s="5">
        <f t="shared" si="599"/>
        <v>4.2774554868502922E-3</v>
      </c>
      <c r="AY459" s="5">
        <f t="shared" si="600"/>
        <v>3.0287236483891198E-3</v>
      </c>
      <c r="AZ459" s="5">
        <f t="shared" si="601"/>
        <v>1.0722691289846915E-3</v>
      </c>
      <c r="BA459" s="5">
        <f t="shared" si="602"/>
        <v>2.5307934264325266E-4</v>
      </c>
      <c r="BB459" s="5">
        <f t="shared" si="603"/>
        <v>4.4799261636899635E-5</v>
      </c>
      <c r="BC459" s="5">
        <f t="shared" si="604"/>
        <v>6.3441727712734627E-6</v>
      </c>
      <c r="BD459" s="5">
        <f t="shared" si="605"/>
        <v>1.3606363279761084E-5</v>
      </c>
      <c r="BE459" s="5">
        <f t="shared" si="606"/>
        <v>2.5122148860302419E-5</v>
      </c>
      <c r="BF459" s="5">
        <f t="shared" si="607"/>
        <v>2.3192176718446264E-5</v>
      </c>
      <c r="BG459" s="5">
        <f t="shared" si="608"/>
        <v>1.4273647898795912E-5</v>
      </c>
      <c r="BH459" s="5">
        <f t="shared" si="609"/>
        <v>6.5885479448148008E-6</v>
      </c>
      <c r="BI459" s="5">
        <f t="shared" si="610"/>
        <v>2.4329569751982016E-6</v>
      </c>
      <c r="BJ459" s="8">
        <f t="shared" si="611"/>
        <v>0.64242823821365314</v>
      </c>
      <c r="BK459" s="8">
        <f t="shared" si="612"/>
        <v>0.22085109168868311</v>
      </c>
      <c r="BL459" s="8">
        <f t="shared" si="613"/>
        <v>0.13218827556415988</v>
      </c>
      <c r="BM459" s="8">
        <f t="shared" si="614"/>
        <v>0.4671075354665889</v>
      </c>
      <c r="BN459" s="8">
        <f t="shared" si="615"/>
        <v>0.52993149162356223</v>
      </c>
    </row>
    <row r="460" spans="1:66" x14ac:dyDescent="0.25">
      <c r="A460" t="s">
        <v>10</v>
      </c>
      <c r="B460" t="s">
        <v>247</v>
      </c>
      <c r="C460" t="s">
        <v>47</v>
      </c>
      <c r="D460" t="s">
        <v>498</v>
      </c>
      <c r="E460">
        <f>VLOOKUP(A460,home!$A$2:$E$405,3,FALSE)</f>
        <v>1.5424836601307199</v>
      </c>
      <c r="F460">
        <f>VLOOKUP(B460,home!$B$2:$E$405,3,FALSE)</f>
        <v>0.92</v>
      </c>
      <c r="G460">
        <f>VLOOKUP(C460,away!$B$2:$E$405,4,FALSE)</f>
        <v>1.1399999999999999</v>
      </c>
      <c r="H460">
        <f>VLOOKUP(A460,away!$A$2:$E$405,3,FALSE)</f>
        <v>1.44444444444444</v>
      </c>
      <c r="I460">
        <f>VLOOKUP(C460,away!$B$2:$E$405,3,FALSE)</f>
        <v>0.88</v>
      </c>
      <c r="J460">
        <f>VLOOKUP(B460,home!$B$2:$E$405,4,FALSE)</f>
        <v>0.94</v>
      </c>
      <c r="K460" s="3">
        <f t="shared" si="560"/>
        <v>1.6177568627450989</v>
      </c>
      <c r="L460" s="3">
        <f t="shared" si="561"/>
        <v>1.1948444444444406</v>
      </c>
      <c r="M460" s="5">
        <f t="shared" si="562"/>
        <v>6.0048584233849261E-2</v>
      </c>
      <c r="N460" s="5">
        <f t="shared" si="563"/>
        <v>9.7144009242436796E-2</v>
      </c>
      <c r="O460" s="5">
        <f t="shared" si="564"/>
        <v>7.1748717268568823E-2</v>
      </c>
      <c r="P460" s="5">
        <f t="shared" si="565"/>
        <v>0.116071979754385</v>
      </c>
      <c r="Q460" s="5">
        <f t="shared" si="566"/>
        <v>7.8577693813262725E-2</v>
      </c>
      <c r="R460" s="5">
        <f t="shared" si="567"/>
        <v>4.2864278112182193E-2</v>
      </c>
      <c r="S460" s="5">
        <f t="shared" si="568"/>
        <v>5.6090849834340602E-2</v>
      </c>
      <c r="T460" s="5">
        <f t="shared" si="569"/>
        <v>9.3888120910033263E-2</v>
      </c>
      <c r="U460" s="5">
        <f t="shared" si="570"/>
        <v>6.9343980082597276E-2</v>
      </c>
      <c r="V460" s="5">
        <f t="shared" si="571"/>
        <v>1.2046867399947477E-2</v>
      </c>
      <c r="W460" s="5">
        <f t="shared" si="572"/>
        <v>4.2373201141696293E-2</v>
      </c>
      <c r="X460" s="5">
        <f t="shared" si="573"/>
        <v>5.0629383977482643E-2</v>
      </c>
      <c r="Y460" s="5">
        <f t="shared" si="574"/>
        <v>3.0247119085569766E-2</v>
      </c>
      <c r="Z460" s="5">
        <f t="shared" si="575"/>
        <v>1.7072048189154101E-2</v>
      </c>
      <c r="AA460" s="5">
        <f t="shared" si="576"/>
        <v>2.7618423119119089E-2</v>
      </c>
      <c r="AB460" s="5">
        <f t="shared" si="577"/>
        <v>2.2339946769576405E-2</v>
      </c>
      <c r="AC460" s="5">
        <f t="shared" si="578"/>
        <v>1.4553879233698949E-3</v>
      </c>
      <c r="AD460" s="5">
        <f t="shared" si="579"/>
        <v>1.7137384235864417E-2</v>
      </c>
      <c r="AE460" s="5">
        <f t="shared" si="580"/>
        <v>2.0476508346532335E-2</v>
      </c>
      <c r="AF460" s="5">
        <f t="shared" si="581"/>
        <v>1.2233121119737192E-2</v>
      </c>
      <c r="AG460" s="5">
        <f t="shared" si="582"/>
        <v>4.8722256027113114E-3</v>
      </c>
      <c r="AH460" s="5">
        <f t="shared" si="583"/>
        <v>5.0996104835246414E-3</v>
      </c>
      <c r="AI460" s="5">
        <f t="shared" si="584"/>
        <v>8.2499298570488395E-3</v>
      </c>
      <c r="AJ460" s="5">
        <f t="shared" si="585"/>
        <v>6.6731903217032281E-3</v>
      </c>
      <c r="AK460" s="5">
        <f t="shared" si="586"/>
        <v>3.5985331464465239E-3</v>
      </c>
      <c r="AL460" s="5">
        <f t="shared" si="587"/>
        <v>1.1252871969024128E-4</v>
      </c>
      <c r="AM460" s="5">
        <f t="shared" si="588"/>
        <v>5.5448241914138625E-3</v>
      </c>
      <c r="AN460" s="5">
        <f t="shared" si="589"/>
        <v>6.6252023805319915E-3</v>
      </c>
      <c r="AO460" s="5">
        <f t="shared" si="590"/>
        <v>3.9580431288493674E-3</v>
      </c>
      <c r="AP460" s="5">
        <f t="shared" si="591"/>
        <v>1.5764152811257187E-3</v>
      </c>
      <c r="AQ460" s="5">
        <f t="shared" si="592"/>
        <v>4.7089276019759681E-4</v>
      </c>
      <c r="AR460" s="5">
        <f t="shared" si="593"/>
        <v>1.2186482510140083E-3</v>
      </c>
      <c r="AS460" s="5">
        <f t="shared" si="594"/>
        <v>1.9714765713502239E-3</v>
      </c>
      <c r="AT460" s="5">
        <f t="shared" si="595"/>
        <v>1.5946848765215013E-3</v>
      </c>
      <c r="AU460" s="5">
        <f t="shared" si="596"/>
        <v>8.5993746763615979E-4</v>
      </c>
      <c r="AV460" s="5">
        <f t="shared" si="597"/>
        <v>3.4779243495000985E-4</v>
      </c>
      <c r="AW460" s="5">
        <f t="shared" si="598"/>
        <v>6.042066436851545E-6</v>
      </c>
      <c r="AX460" s="5">
        <f t="shared" si="599"/>
        <v>1.4950295647291382E-3</v>
      </c>
      <c r="AY460" s="5">
        <f t="shared" si="600"/>
        <v>1.786327769696801E-3</v>
      </c>
      <c r="AZ460" s="5">
        <f t="shared" si="601"/>
        <v>1.0671919057895257E-3</v>
      </c>
      <c r="BA460" s="5">
        <f t="shared" si="602"/>
        <v>4.2504277326289641E-4</v>
      </c>
      <c r="BB460" s="5">
        <f t="shared" si="603"/>
        <v>1.2696499907110753E-4</v>
      </c>
      <c r="BC460" s="5">
        <f t="shared" si="604"/>
        <v>3.034068475580126E-5</v>
      </c>
      <c r="BD460" s="5">
        <f t="shared" si="605"/>
        <v>2.4268251540933701E-4</v>
      </c>
      <c r="BE460" s="5">
        <f t="shared" si="606"/>
        <v>3.9260130477169818E-4</v>
      </c>
      <c r="BF460" s="5">
        <f t="shared" si="607"/>
        <v>3.1756672755854745E-4</v>
      </c>
      <c r="BG460" s="5">
        <f t="shared" si="608"/>
        <v>1.7124858429578109E-4</v>
      </c>
      <c r="BH460" s="5">
        <f t="shared" si="609"/>
        <v>6.9259643119970644E-5</v>
      </c>
      <c r="BI460" s="5">
        <f t="shared" si="610"/>
        <v>2.2409052593721758E-5</v>
      </c>
      <c r="BJ460" s="8">
        <f t="shared" si="611"/>
        <v>0.4706850429147505</v>
      </c>
      <c r="BK460" s="8">
        <f t="shared" si="612"/>
        <v>0.2476125256352793</v>
      </c>
      <c r="BL460" s="8">
        <f t="shared" si="613"/>
        <v>0.264744916589988</v>
      </c>
      <c r="BM460" s="8">
        <f t="shared" si="614"/>
        <v>0.53187898520122723</v>
      </c>
      <c r="BN460" s="8">
        <f t="shared" si="615"/>
        <v>0.46645526242468482</v>
      </c>
    </row>
    <row r="461" spans="1:66" x14ac:dyDescent="0.25">
      <c r="A461" t="s">
        <v>10</v>
      </c>
      <c r="B461" t="s">
        <v>246</v>
      </c>
      <c r="C461" t="s">
        <v>12</v>
      </c>
      <c r="D461" t="s">
        <v>498</v>
      </c>
      <c r="E461">
        <f>VLOOKUP(A461,home!$A$2:$E$405,3,FALSE)</f>
        <v>1.5424836601307199</v>
      </c>
      <c r="F461">
        <f>VLOOKUP(B461,home!$B$2:$E$405,3,FALSE)</f>
        <v>0.76</v>
      </c>
      <c r="G461">
        <f>VLOOKUP(C461,away!$B$2:$E$405,4,FALSE)</f>
        <v>0.88</v>
      </c>
      <c r="H461">
        <f>VLOOKUP(A461,away!$A$2:$E$405,3,FALSE)</f>
        <v>1.44444444444444</v>
      </c>
      <c r="I461">
        <f>VLOOKUP(C461,away!$B$2:$E$405,3,FALSE)</f>
        <v>0.99</v>
      </c>
      <c r="J461">
        <f>VLOOKUP(B461,home!$B$2:$E$405,4,FALSE)</f>
        <v>0.81</v>
      </c>
      <c r="K461" s="3">
        <f t="shared" si="560"/>
        <v>1.0316130718954255</v>
      </c>
      <c r="L461" s="3">
        <f t="shared" si="561"/>
        <v>1.1582999999999963</v>
      </c>
      <c r="M461" s="5">
        <f t="shared" si="562"/>
        <v>0.11192647775101817</v>
      </c>
      <c r="N461" s="5">
        <f t="shared" si="563"/>
        <v>0.11546481753916285</v>
      </c>
      <c r="O461" s="5">
        <f t="shared" si="564"/>
        <v>0.12964443917900395</v>
      </c>
      <c r="P461" s="5">
        <f t="shared" si="565"/>
        <v>0.13374289815561191</v>
      </c>
      <c r="Q461" s="5">
        <f t="shared" si="566"/>
        <v>5.9557507558710296E-2</v>
      </c>
      <c r="R461" s="5">
        <f t="shared" si="567"/>
        <v>7.5083576950519926E-2</v>
      </c>
      <c r="S461" s="5">
        <f t="shared" si="568"/>
        <v>3.9952929741192696E-2</v>
      </c>
      <c r="T461" s="5">
        <f t="shared" si="569"/>
        <v>6.898546100525392E-2</v>
      </c>
      <c r="U461" s="5">
        <f t="shared" si="570"/>
        <v>7.7457199466822418E-2</v>
      </c>
      <c r="V461" s="5">
        <f t="shared" si="571"/>
        <v>5.3044946416433937E-3</v>
      </c>
      <c r="W461" s="5">
        <f t="shared" si="572"/>
        <v>2.0480101109025386E-2</v>
      </c>
      <c r="X461" s="5">
        <f t="shared" si="573"/>
        <v>2.3722101114584029E-2</v>
      </c>
      <c r="Y461" s="5">
        <f t="shared" si="574"/>
        <v>1.3738654860511301E-2</v>
      </c>
      <c r="Z461" s="5">
        <f t="shared" si="575"/>
        <v>2.8989769060595635E-2</v>
      </c>
      <c r="AA461" s="5">
        <f t="shared" si="576"/>
        <v>2.9906224714140024E-2</v>
      </c>
      <c r="AB461" s="5">
        <f t="shared" si="577"/>
        <v>1.5425826173074442E-2</v>
      </c>
      <c r="AC461" s="5">
        <f t="shared" si="578"/>
        <v>3.961520661148073E-4</v>
      </c>
      <c r="AD461" s="5">
        <f t="shared" si="579"/>
        <v>5.2818850044526466E-3</v>
      </c>
      <c r="AE461" s="5">
        <f t="shared" si="580"/>
        <v>6.1180074006574811E-3</v>
      </c>
      <c r="AF461" s="5">
        <f t="shared" si="581"/>
        <v>3.54324398609077E-3</v>
      </c>
      <c r="AG461" s="5">
        <f t="shared" si="582"/>
        <v>1.3680465030296413E-3</v>
      </c>
      <c r="AH461" s="5">
        <f t="shared" si="583"/>
        <v>8.3947123757219591E-3</v>
      </c>
      <c r="AI461" s="5">
        <f t="shared" si="584"/>
        <v>8.6600950215970744E-3</v>
      </c>
      <c r="AJ461" s="5">
        <f t="shared" si="585"/>
        <v>4.4669336140680197E-3</v>
      </c>
      <c r="AK461" s="5">
        <f t="shared" si="586"/>
        <v>1.5360490358538815E-3</v>
      </c>
      <c r="AL461" s="5">
        <f t="shared" si="587"/>
        <v>1.8934760209425411E-5</v>
      </c>
      <c r="AM461" s="5">
        <f t="shared" si="588"/>
        <v>1.0897723229683558E-3</v>
      </c>
      <c r="AN461" s="5">
        <f t="shared" si="589"/>
        <v>1.2622832816942427E-3</v>
      </c>
      <c r="AO461" s="5">
        <f t="shared" si="590"/>
        <v>7.310513625932185E-4</v>
      </c>
      <c r="AP461" s="5">
        <f t="shared" si="591"/>
        <v>2.8225893109724062E-4</v>
      </c>
      <c r="AQ461" s="5">
        <f t="shared" si="592"/>
        <v>8.1735129972483232E-5</v>
      </c>
      <c r="AR461" s="5">
        <f t="shared" si="593"/>
        <v>1.9447190689597432E-3</v>
      </c>
      <c r="AS461" s="5">
        <f t="shared" si="594"/>
        <v>2.0061976127031724E-3</v>
      </c>
      <c r="AT461" s="5">
        <f t="shared" si="595"/>
        <v>1.0348098410349945E-3</v>
      </c>
      <c r="AU461" s="5">
        <f t="shared" si="596"/>
        <v>3.558411196459092E-4</v>
      </c>
      <c r="AV461" s="5">
        <f t="shared" si="597"/>
        <v>9.1772587636156005E-5</v>
      </c>
      <c r="AW461" s="5">
        <f t="shared" si="598"/>
        <v>6.2848541222337235E-7</v>
      </c>
      <c r="AX461" s="5">
        <f t="shared" si="599"/>
        <v>1.8737056229399982E-4</v>
      </c>
      <c r="AY461" s="5">
        <f t="shared" si="600"/>
        <v>2.170313223051393E-4</v>
      </c>
      <c r="AZ461" s="5">
        <f t="shared" si="601"/>
        <v>1.2569369031302106E-4</v>
      </c>
      <c r="BA461" s="5">
        <f t="shared" si="602"/>
        <v>4.8530333829857256E-5</v>
      </c>
      <c r="BB461" s="5">
        <f t="shared" si="603"/>
        <v>1.4053171418780877E-5</v>
      </c>
      <c r="BC461" s="5">
        <f t="shared" si="604"/>
        <v>3.2555576908747685E-6</v>
      </c>
      <c r="BD461" s="5">
        <f t="shared" si="605"/>
        <v>3.7542801626267737E-4</v>
      </c>
      <c r="BE461" s="5">
        <f t="shared" si="606"/>
        <v>3.8729644913234636E-4</v>
      </c>
      <c r="BF461" s="5">
        <f t="shared" si="607"/>
        <v>1.997700398118051E-4</v>
      </c>
      <c r="BG461" s="5">
        <f t="shared" si="608"/>
        <v>6.8695128147642582E-5</v>
      </c>
      <c r="BH461" s="5">
        <f t="shared" si="609"/>
        <v>1.7716698043159866E-5</v>
      </c>
      <c r="BI461" s="5">
        <f t="shared" si="610"/>
        <v>3.6553554584295657E-6</v>
      </c>
      <c r="BJ461" s="8">
        <f t="shared" si="611"/>
        <v>0.32230286174765554</v>
      </c>
      <c r="BK461" s="8">
        <f t="shared" si="612"/>
        <v>0.29155891843809556</v>
      </c>
      <c r="BL461" s="8">
        <f t="shared" si="613"/>
        <v>0.35706095844763774</v>
      </c>
      <c r="BM461" s="8">
        <f t="shared" si="614"/>
        <v>0.37427638772306449</v>
      </c>
      <c r="BN461" s="8">
        <f t="shared" si="615"/>
        <v>0.62541971713402711</v>
      </c>
    </row>
    <row r="462" spans="1:66" x14ac:dyDescent="0.25">
      <c r="A462" t="s">
        <v>10</v>
      </c>
      <c r="B462" t="s">
        <v>243</v>
      </c>
      <c r="C462" t="s">
        <v>244</v>
      </c>
      <c r="D462" t="s">
        <v>498</v>
      </c>
      <c r="E462">
        <f>VLOOKUP(A462,home!$A$2:$E$405,3,FALSE)</f>
        <v>1.5424836601307199</v>
      </c>
      <c r="F462">
        <f>VLOOKUP(B462,home!$B$2:$E$405,3,FALSE)</f>
        <v>0.99</v>
      </c>
      <c r="G462">
        <f>VLOOKUP(C462,away!$B$2:$E$405,4,FALSE)</f>
        <v>1.33</v>
      </c>
      <c r="H462">
        <f>VLOOKUP(A462,away!$A$2:$E$405,3,FALSE)</f>
        <v>1.44444444444444</v>
      </c>
      <c r="I462">
        <f>VLOOKUP(C462,away!$B$2:$E$405,3,FALSE)</f>
        <v>0.99</v>
      </c>
      <c r="J462">
        <f>VLOOKUP(B462,home!$B$2:$E$405,4,FALSE)</f>
        <v>0.81</v>
      </c>
      <c r="K462" s="3">
        <f t="shared" si="560"/>
        <v>2.0309882352941191</v>
      </c>
      <c r="L462" s="3">
        <f t="shared" si="561"/>
        <v>1.1582999999999963</v>
      </c>
      <c r="M462" s="5">
        <f t="shared" si="562"/>
        <v>4.1201186055172284E-2</v>
      </c>
      <c r="N462" s="5">
        <f t="shared" si="563"/>
        <v>8.3679124158219029E-2</v>
      </c>
      <c r="O462" s="5">
        <f t="shared" si="564"/>
        <v>4.7723333807705902E-2</v>
      </c>
      <c r="P462" s="5">
        <f t="shared" si="565"/>
        <v>9.6925529512464789E-2</v>
      </c>
      <c r="Q462" s="5">
        <f t="shared" si="566"/>
        <v>8.497565835252939E-2</v>
      </c>
      <c r="R462" s="5">
        <f t="shared" si="567"/>
        <v>2.7638968774732795E-2</v>
      </c>
      <c r="S462" s="5">
        <f t="shared" si="568"/>
        <v>5.7004173731136559E-2</v>
      </c>
      <c r="T462" s="5">
        <f t="shared" si="569"/>
        <v>9.8427305069734475E-2</v>
      </c>
      <c r="U462" s="5">
        <f t="shared" si="570"/>
        <v>5.6134420417143824E-2</v>
      </c>
      <c r="V462" s="5">
        <f t="shared" si="571"/>
        <v>1.4900217559304221E-2</v>
      </c>
      <c r="W462" s="5">
        <f t="shared" si="572"/>
        <v>5.7528187466786548E-2</v>
      </c>
      <c r="X462" s="5">
        <f t="shared" si="573"/>
        <v>6.6634899542778653E-2</v>
      </c>
      <c r="Y462" s="5">
        <f t="shared" si="574"/>
        <v>3.8591602070200147E-2</v>
      </c>
      <c r="Z462" s="5">
        <f t="shared" si="575"/>
        <v>1.0671405843924293E-2</v>
      </c>
      <c r="AA462" s="5">
        <f t="shared" si="576"/>
        <v>2.1673499723059153E-2</v>
      </c>
      <c r="AB462" s="5">
        <f t="shared" si="577"/>
        <v>2.2009311477591744E-2</v>
      </c>
      <c r="AC462" s="5">
        <f t="shared" si="578"/>
        <v>2.1907917208568834E-3</v>
      </c>
      <c r="AD462" s="5">
        <f t="shared" si="579"/>
        <v>2.9209767985709519E-2</v>
      </c>
      <c r="AE462" s="5">
        <f t="shared" si="580"/>
        <v>3.3833674257847231E-2</v>
      </c>
      <c r="AF462" s="5">
        <f t="shared" si="581"/>
        <v>1.9594772446432169E-2</v>
      </c>
      <c r="AG462" s="5">
        <f t="shared" si="582"/>
        <v>7.5655416415674323E-3</v>
      </c>
      <c r="AH462" s="5">
        <f t="shared" si="583"/>
        <v>3.0901723472543689E-3</v>
      </c>
      <c r="AI462" s="5">
        <f t="shared" si="584"/>
        <v>6.2761036823048367E-3</v>
      </c>
      <c r="AJ462" s="5">
        <f t="shared" si="585"/>
        <v>6.3733463711236121E-3</v>
      </c>
      <c r="AK462" s="5">
        <f t="shared" si="586"/>
        <v>4.3147304997355083E-3</v>
      </c>
      <c r="AL462" s="5">
        <f t="shared" si="587"/>
        <v>2.0615294648190866E-4</v>
      </c>
      <c r="AM462" s="5">
        <f t="shared" si="588"/>
        <v>1.1864939026929361E-2</v>
      </c>
      <c r="AN462" s="5">
        <f t="shared" si="589"/>
        <v>1.3743158874892237E-2</v>
      </c>
      <c r="AO462" s="5">
        <f t="shared" si="590"/>
        <v>7.9593504623938164E-3</v>
      </c>
      <c r="AP462" s="5">
        <f t="shared" si="591"/>
        <v>3.0731052135302413E-3</v>
      </c>
      <c r="AQ462" s="5">
        <f t="shared" si="592"/>
        <v>8.8989444220801718E-4</v>
      </c>
      <c r="AR462" s="5">
        <f t="shared" si="593"/>
        <v>7.1586932596494509E-4</v>
      </c>
      <c r="AS462" s="5">
        <f t="shared" si="594"/>
        <v>1.4539221790427343E-3</v>
      </c>
      <c r="AT462" s="5">
        <f t="shared" si="595"/>
        <v>1.4764494203344917E-3</v>
      </c>
      <c r="AU462" s="5">
        <f t="shared" si="596"/>
        <v>9.9955046756872493E-4</v>
      </c>
      <c r="AV462" s="5">
        <f t="shared" si="597"/>
        <v>5.0751881005370412E-4</v>
      </c>
      <c r="AW462" s="5">
        <f t="shared" si="598"/>
        <v>1.3471486173801941E-5</v>
      </c>
      <c r="AX462" s="5">
        <f t="shared" si="599"/>
        <v>4.0162585960292633E-3</v>
      </c>
      <c r="AY462" s="5">
        <f t="shared" si="600"/>
        <v>4.6520323317806806E-3</v>
      </c>
      <c r="AZ462" s="5">
        <f t="shared" si="601"/>
        <v>2.6942245249507737E-3</v>
      </c>
      <c r="BA462" s="5">
        <f t="shared" si="602"/>
        <v>1.0402400890834899E-3</v>
      </c>
      <c r="BB462" s="5">
        <f t="shared" si="603"/>
        <v>3.0122752379635074E-4</v>
      </c>
      <c r="BC462" s="5">
        <f t="shared" si="604"/>
        <v>6.9782368162662415E-5</v>
      </c>
      <c r="BD462" s="5">
        <f t="shared" si="605"/>
        <v>1.3819857337753224E-4</v>
      </c>
      <c r="BE462" s="5">
        <f t="shared" si="606"/>
        <v>2.8067967666419905E-4</v>
      </c>
      <c r="BF462" s="5">
        <f t="shared" si="607"/>
        <v>2.8502856059557283E-4</v>
      </c>
      <c r="BG462" s="5">
        <f t="shared" si="608"/>
        <v>1.929632177641418E-4</v>
      </c>
      <c r="BH462" s="5">
        <f t="shared" si="609"/>
        <v>9.7976506280867298E-5</v>
      </c>
      <c r="BI462" s="5">
        <f t="shared" si="610"/>
        <v>3.9797826318332354E-5</v>
      </c>
      <c r="BJ462" s="8">
        <f t="shared" si="611"/>
        <v>0.57034474644556155</v>
      </c>
      <c r="BK462" s="8">
        <f t="shared" si="612"/>
        <v>0.21708008385719732</v>
      </c>
      <c r="BL462" s="8">
        <f t="shared" si="613"/>
        <v>0.20142184166461699</v>
      </c>
      <c r="BM462" s="8">
        <f t="shared" si="614"/>
        <v>0.61273571630486912</v>
      </c>
      <c r="BN462" s="8">
        <f t="shared" si="615"/>
        <v>0.38214380066082421</v>
      </c>
    </row>
    <row r="463" spans="1:66" x14ac:dyDescent="0.25">
      <c r="A463" t="s">
        <v>10</v>
      </c>
      <c r="B463" t="s">
        <v>48</v>
      </c>
      <c r="C463" t="s">
        <v>240</v>
      </c>
      <c r="D463" t="s">
        <v>498</v>
      </c>
      <c r="E463">
        <f>VLOOKUP(A463,home!$A$2:$E$405,3,FALSE)</f>
        <v>1.5424836601307199</v>
      </c>
      <c r="F463">
        <f>VLOOKUP(B463,home!$B$2:$E$405,3,FALSE)</f>
        <v>0.88</v>
      </c>
      <c r="G463">
        <f>VLOOKUP(C463,away!$B$2:$E$405,4,FALSE)</f>
        <v>0.8</v>
      </c>
      <c r="H463">
        <f>VLOOKUP(A463,away!$A$2:$E$405,3,FALSE)</f>
        <v>1.44444444444444</v>
      </c>
      <c r="I463">
        <f>VLOOKUP(C463,away!$B$2:$E$405,3,FALSE)</f>
        <v>0.99</v>
      </c>
      <c r="J463">
        <f>VLOOKUP(B463,home!$B$2:$E$405,4,FALSE)</f>
        <v>1.55</v>
      </c>
      <c r="K463" s="3">
        <f t="shared" si="560"/>
        <v>1.0859084967320267</v>
      </c>
      <c r="L463" s="3">
        <f t="shared" si="561"/>
        <v>2.2164999999999933</v>
      </c>
      <c r="M463" s="5">
        <f t="shared" si="562"/>
        <v>3.6794441304235523E-2</v>
      </c>
      <c r="N463" s="5">
        <f t="shared" si="563"/>
        <v>3.9955396444777184E-2</v>
      </c>
      <c r="O463" s="5">
        <f t="shared" si="564"/>
        <v>8.1554879150837797E-2</v>
      </c>
      <c r="P463" s="5">
        <f t="shared" si="565"/>
        <v>8.856113621984836E-2</v>
      </c>
      <c r="Q463" s="5">
        <f t="shared" si="566"/>
        <v>2.1693952244840078E-2</v>
      </c>
      <c r="R463" s="5">
        <f t="shared" si="567"/>
        <v>9.0383194818915713E-2</v>
      </c>
      <c r="S463" s="5">
        <f t="shared" si="568"/>
        <v>5.3289807988249692E-2</v>
      </c>
      <c r="T463" s="5">
        <f t="shared" si="569"/>
        <v>4.8084645150687888E-2</v>
      </c>
      <c r="U463" s="5">
        <f t="shared" si="570"/>
        <v>9.8147879215646661E-2</v>
      </c>
      <c r="V463" s="5">
        <f t="shared" si="571"/>
        <v>1.4251566804025433E-2</v>
      </c>
      <c r="W463" s="5">
        <f t="shared" si="572"/>
        <v>7.8525490234568913E-3</v>
      </c>
      <c r="X463" s="5">
        <f t="shared" si="573"/>
        <v>1.7405174910492146E-2</v>
      </c>
      <c r="Y463" s="5">
        <f t="shared" si="574"/>
        <v>1.9289285094552862E-2</v>
      </c>
      <c r="Z463" s="5">
        <f t="shared" si="575"/>
        <v>6.6778117105375373E-2</v>
      </c>
      <c r="AA463" s="5">
        <f t="shared" si="576"/>
        <v>7.2514924760493399E-2</v>
      </c>
      <c r="AB463" s="5">
        <f t="shared" si="577"/>
        <v>3.9372286468651707E-2</v>
      </c>
      <c r="AC463" s="5">
        <f t="shared" si="578"/>
        <v>2.143895423362966E-3</v>
      </c>
      <c r="AD463" s="5">
        <f t="shared" si="579"/>
        <v>2.1317874263941531E-3</v>
      </c>
      <c r="AE463" s="5">
        <f t="shared" si="580"/>
        <v>4.7251068306026264E-3</v>
      </c>
      <c r="AF463" s="5">
        <f t="shared" si="581"/>
        <v>5.2365996450153456E-3</v>
      </c>
      <c r="AG463" s="5">
        <f t="shared" si="582"/>
        <v>3.8689743710588267E-3</v>
      </c>
      <c r="AH463" s="5">
        <f t="shared" si="583"/>
        <v>3.7003424141016018E-2</v>
      </c>
      <c r="AI463" s="5">
        <f t="shared" si="584"/>
        <v>4.0182332682908287E-2</v>
      </c>
      <c r="AJ463" s="5">
        <f t="shared" si="585"/>
        <v>2.1817168239441562E-2</v>
      </c>
      <c r="AK463" s="5">
        <f t="shared" si="586"/>
        <v>7.8971494552805693E-3</v>
      </c>
      <c r="AL463" s="5">
        <f t="shared" si="587"/>
        <v>2.0640706356663848E-4</v>
      </c>
      <c r="AM463" s="5">
        <f t="shared" si="588"/>
        <v>4.6298521590958238E-4</v>
      </c>
      <c r="AN463" s="5">
        <f t="shared" si="589"/>
        <v>1.0262067310635862E-3</v>
      </c>
      <c r="AO463" s="5">
        <f t="shared" si="590"/>
        <v>1.1372936097012161E-3</v>
      </c>
      <c r="AP463" s="5">
        <f t="shared" si="591"/>
        <v>8.402704286342461E-4</v>
      </c>
      <c r="AQ463" s="5">
        <f t="shared" si="592"/>
        <v>4.6561485126695026E-4</v>
      </c>
      <c r="AR463" s="5">
        <f t="shared" si="593"/>
        <v>1.6403617921712358E-2</v>
      </c>
      <c r="AS463" s="5">
        <f t="shared" si="594"/>
        <v>1.7812828078333197E-2</v>
      </c>
      <c r="AT463" s="5">
        <f t="shared" si="595"/>
        <v>9.6715506805444169E-3</v>
      </c>
      <c r="AU463" s="5">
        <f t="shared" si="596"/>
        <v>3.500806353525867E-3</v>
      </c>
      <c r="AV463" s="5">
        <f t="shared" si="597"/>
        <v>9.5038884117680023E-4</v>
      </c>
      <c r="AW463" s="5">
        <f t="shared" si="598"/>
        <v>1.3800125044038878E-5</v>
      </c>
      <c r="AX463" s="5">
        <f t="shared" si="599"/>
        <v>8.3793263302921217E-5</v>
      </c>
      <c r="AY463" s="5">
        <f t="shared" si="600"/>
        <v>1.8572776811092429E-4</v>
      </c>
      <c r="AZ463" s="5">
        <f t="shared" si="601"/>
        <v>2.0583279900893126E-4</v>
      </c>
      <c r="BA463" s="5">
        <f t="shared" si="602"/>
        <v>1.5207613300109827E-4</v>
      </c>
      <c r="BB463" s="5">
        <f t="shared" si="603"/>
        <v>8.4269187199233331E-5</v>
      </c>
      <c r="BC463" s="5">
        <f t="shared" si="604"/>
        <v>3.7356530685420033E-5</v>
      </c>
      <c r="BD463" s="5">
        <f t="shared" si="605"/>
        <v>6.0597698539125557E-3</v>
      </c>
      <c r="BE463" s="5">
        <f t="shared" si="606"/>
        <v>6.5803555726042361E-3</v>
      </c>
      <c r="BF463" s="5">
        <f t="shared" si="607"/>
        <v>3.5728320139044398E-3</v>
      </c>
      <c r="BG463" s="5">
        <f t="shared" si="608"/>
        <v>1.2932562137650103E-3</v>
      </c>
      <c r="BH463" s="5">
        <f t="shared" si="609"/>
        <v>3.5108947774472861E-4</v>
      </c>
      <c r="BI463" s="5">
        <f t="shared" si="610"/>
        <v>7.6250209399242151E-5</v>
      </c>
      <c r="BJ463" s="8">
        <f t="shared" si="611"/>
        <v>0.17492489765976213</v>
      </c>
      <c r="BK463" s="8">
        <f t="shared" si="612"/>
        <v>0.19543298257139954</v>
      </c>
      <c r="BL463" s="8">
        <f t="shared" si="613"/>
        <v>0.55514598414981464</v>
      </c>
      <c r="BM463" s="8">
        <f t="shared" si="614"/>
        <v>0.63316705365982984</v>
      </c>
      <c r="BN463" s="8">
        <f t="shared" si="615"/>
        <v>0.3589430001834546</v>
      </c>
    </row>
    <row r="464" spans="1:66" x14ac:dyDescent="0.25">
      <c r="A464" t="s">
        <v>13</v>
      </c>
      <c r="B464" t="s">
        <v>51</v>
      </c>
      <c r="C464" t="s">
        <v>57</v>
      </c>
      <c r="D464" t="s">
        <v>498</v>
      </c>
      <c r="E464">
        <f>VLOOKUP(A464,home!$A$2:$E$405,3,FALSE)</f>
        <v>1.62692307692308</v>
      </c>
      <c r="F464">
        <f>VLOOKUP(B464,home!$B$2:$E$405,3,FALSE)</f>
        <v>1.4</v>
      </c>
      <c r="G464">
        <f>VLOOKUP(C464,away!$B$2:$E$405,4,FALSE)</f>
        <v>0.98</v>
      </c>
      <c r="H464">
        <f>VLOOKUP(A464,away!$A$2:$E$405,3,FALSE)</f>
        <v>1.37307692307692</v>
      </c>
      <c r="I464">
        <f>VLOOKUP(C464,away!$B$2:$E$405,3,FALSE)</f>
        <v>0.78</v>
      </c>
      <c r="J464">
        <f>VLOOKUP(B464,home!$B$2:$E$405,4,FALSE)</f>
        <v>0.88</v>
      </c>
      <c r="K464" s="3">
        <f t="shared" si="560"/>
        <v>2.2321384615384656</v>
      </c>
      <c r="L464" s="3">
        <f t="shared" si="561"/>
        <v>0.94247999999999776</v>
      </c>
      <c r="M464" s="5">
        <f t="shared" si="562"/>
        <v>4.1810053185497943E-2</v>
      </c>
      <c r="N464" s="5">
        <f t="shared" si="563"/>
        <v>9.3325827794318791E-2</v>
      </c>
      <c r="O464" s="5">
        <f t="shared" si="564"/>
        <v>3.9405138926268006E-2</v>
      </c>
      <c r="P464" s="5">
        <f t="shared" si="565"/>
        <v>8.7957726179589357E-2</v>
      </c>
      <c r="Q464" s="5">
        <f t="shared" si="566"/>
        <v>0.10415808483730728</v>
      </c>
      <c r="R464" s="5">
        <f t="shared" si="567"/>
        <v>1.856927766761449E-2</v>
      </c>
      <c r="S464" s="5">
        <f t="shared" si="568"/>
        <v>4.6260175515437353E-2</v>
      </c>
      <c r="T464" s="5">
        <f t="shared" si="569"/>
        <v>9.8166911797465117E-2</v>
      </c>
      <c r="U464" s="5">
        <f t="shared" si="570"/>
        <v>4.1449198884869594E-2</v>
      </c>
      <c r="V464" s="5">
        <f t="shared" si="571"/>
        <v>1.0813294732818841E-2</v>
      </c>
      <c r="W464" s="5">
        <f t="shared" si="572"/>
        <v>7.7498422415180027E-2</v>
      </c>
      <c r="X464" s="5">
        <f t="shared" si="573"/>
        <v>7.3040713157858692E-2</v>
      </c>
      <c r="Y464" s="5">
        <f t="shared" si="574"/>
        <v>3.441970566850925E-2</v>
      </c>
      <c r="Z464" s="5">
        <f t="shared" si="575"/>
        <v>5.8337242720577559E-3</v>
      </c>
      <c r="AA464" s="5">
        <f t="shared" si="576"/>
        <v>1.3021680321670602E-2</v>
      </c>
      <c r="AB464" s="5">
        <f t="shared" si="577"/>
        <v>1.4533096739929769E-2</v>
      </c>
      <c r="AC464" s="5">
        <f t="shared" si="578"/>
        <v>1.4217764998239325E-3</v>
      </c>
      <c r="AD464" s="5">
        <f t="shared" si="579"/>
        <v>4.3246802345369525E-2</v>
      </c>
      <c r="AE464" s="5">
        <f t="shared" si="580"/>
        <v>4.075924627446377E-2</v>
      </c>
      <c r="AF464" s="5">
        <f t="shared" si="581"/>
        <v>1.9207387214378261E-2</v>
      </c>
      <c r="AG464" s="5">
        <f t="shared" si="582"/>
        <v>6.0341927672690615E-3</v>
      </c>
      <c r="AH464" s="5">
        <f t="shared" si="583"/>
        <v>1.3745421129822447E-3</v>
      </c>
      <c r="AI464" s="5">
        <f t="shared" si="584"/>
        <v>3.0681683173920194E-3</v>
      </c>
      <c r="AJ464" s="5">
        <f t="shared" si="585"/>
        <v>3.424288253862243E-3</v>
      </c>
      <c r="AK464" s="5">
        <f t="shared" si="586"/>
        <v>2.5478285049467687E-3</v>
      </c>
      <c r="AL464" s="5">
        <f t="shared" si="587"/>
        <v>1.1964225685650645E-4</v>
      </c>
      <c r="AM464" s="5">
        <f t="shared" si="588"/>
        <v>1.9306570170730248E-2</v>
      </c>
      <c r="AN464" s="5">
        <f t="shared" si="589"/>
        <v>1.8196056254509801E-2</v>
      </c>
      <c r="AO464" s="5">
        <f t="shared" si="590"/>
        <v>8.5747095493751771E-3</v>
      </c>
      <c r="AP464" s="5">
        <f t="shared" si="591"/>
        <v>2.6938307520317003E-3</v>
      </c>
      <c r="AQ464" s="5">
        <f t="shared" si="592"/>
        <v>6.3472040179370743E-4</v>
      </c>
      <c r="AR464" s="5">
        <f t="shared" si="593"/>
        <v>2.590956901287007E-4</v>
      </c>
      <c r="AS464" s="5">
        <f t="shared" si="594"/>
        <v>5.7833745515512491E-4</v>
      </c>
      <c r="AT464" s="5">
        <f t="shared" si="595"/>
        <v>6.4546463870001605E-4</v>
      </c>
      <c r="AU464" s="5">
        <f t="shared" si="596"/>
        <v>4.8025548186844517E-4</v>
      </c>
      <c r="AV464" s="5">
        <f t="shared" si="597"/>
        <v>2.6799918311081145E-4</v>
      </c>
      <c r="AW464" s="5">
        <f t="shared" si="598"/>
        <v>6.9915806169892956E-6</v>
      </c>
      <c r="AX464" s="5">
        <f t="shared" si="599"/>
        <v>7.1824896397463707E-3</v>
      </c>
      <c r="AY464" s="5">
        <f t="shared" si="600"/>
        <v>6.7693528356681434E-3</v>
      </c>
      <c r="AZ464" s="5">
        <f t="shared" si="601"/>
        <v>3.1899898302802485E-3</v>
      </c>
      <c r="BA464" s="5">
        <f t="shared" si="602"/>
        <v>1.0021672050808408E-3</v>
      </c>
      <c r="BB464" s="5">
        <f t="shared" si="603"/>
        <v>2.3613063686114705E-4</v>
      </c>
      <c r="BC464" s="5">
        <f t="shared" si="604"/>
        <v>4.4509680525778684E-5</v>
      </c>
      <c r="BD464" s="5">
        <f t="shared" si="605"/>
        <v>4.0698751005416183E-5</v>
      </c>
      <c r="BE464" s="5">
        <f t="shared" si="606"/>
        <v>9.0845247455766763E-5</v>
      </c>
      <c r="BF464" s="5">
        <f t="shared" si="607"/>
        <v>1.0138958544699823E-4</v>
      </c>
      <c r="BG464" s="5">
        <f t="shared" si="608"/>
        <v>7.5438531091895144E-5</v>
      </c>
      <c r="BH464" s="5">
        <f t="shared" si="609"/>
        <v>4.209731168304614E-5</v>
      </c>
      <c r="BI464" s="5">
        <f t="shared" si="610"/>
        <v>1.8793405707019979E-5</v>
      </c>
      <c r="BJ464" s="8">
        <f t="shared" si="611"/>
        <v>0.65768782122872305</v>
      </c>
      <c r="BK464" s="8">
        <f t="shared" si="612"/>
        <v>0.19515202120569208</v>
      </c>
      <c r="BL464" s="8">
        <f t="shared" si="613"/>
        <v>0.13999363501088896</v>
      </c>
      <c r="BM464" s="8">
        <f t="shared" si="614"/>
        <v>0.60667873187171473</v>
      </c>
      <c r="BN464" s="8">
        <f t="shared" si="615"/>
        <v>0.38522610859059592</v>
      </c>
    </row>
    <row r="465" spans="1:66" x14ac:dyDescent="0.25">
      <c r="A465" t="s">
        <v>16</v>
      </c>
      <c r="B465" t="s">
        <v>63</v>
      </c>
      <c r="C465" t="s">
        <v>67</v>
      </c>
      <c r="D465" t="s">
        <v>498</v>
      </c>
      <c r="E465">
        <f>VLOOKUP(A465,home!$A$2:$E$405,3,FALSE)</f>
        <v>1.5354330708661399</v>
      </c>
      <c r="F465">
        <f>VLOOKUP(B465,home!$B$2:$E$405,3,FALSE)</f>
        <v>1.39</v>
      </c>
      <c r="G465">
        <f>VLOOKUP(C465,away!$B$2:$E$405,4,FALSE)</f>
        <v>1.07</v>
      </c>
      <c r="H465">
        <f>VLOOKUP(A465,away!$A$2:$E$405,3,FALSE)</f>
        <v>1.2913385826771699</v>
      </c>
      <c r="I465">
        <f>VLOOKUP(C465,away!$B$2:$E$405,3,FALSE)</f>
        <v>0.88</v>
      </c>
      <c r="J465">
        <f>VLOOKUP(B465,home!$B$2:$E$405,4,FALSE)</f>
        <v>0.72</v>
      </c>
      <c r="K465" s="3">
        <f t="shared" si="560"/>
        <v>2.28364960629921</v>
      </c>
      <c r="L465" s="3">
        <f t="shared" si="561"/>
        <v>0.81819212598425484</v>
      </c>
      <c r="M465" s="5">
        <f t="shared" si="562"/>
        <v>4.496631017922955E-2</v>
      </c>
      <c r="N465" s="5">
        <f t="shared" si="563"/>
        <v>0.10268729653752572</v>
      </c>
      <c r="O465" s="5">
        <f t="shared" si="564"/>
        <v>3.6791080923211261E-2</v>
      </c>
      <c r="P465" s="5">
        <f t="shared" si="565"/>
        <v>8.4017937465613785E-2</v>
      </c>
      <c r="Q465" s="5">
        <f t="shared" si="566"/>
        <v>0.11725090215492545</v>
      </c>
      <c r="R465" s="5">
        <f t="shared" si="567"/>
        <v>1.505108635891049E-2</v>
      </c>
      <c r="S465" s="5">
        <f t="shared" si="568"/>
        <v>3.924612553175659E-2</v>
      </c>
      <c r="T465" s="5">
        <f t="shared" si="569"/>
        <v>9.5933764907710301E-2</v>
      </c>
      <c r="U465" s="5">
        <f t="shared" si="570"/>
        <v>3.4371407437901354E-2</v>
      </c>
      <c r="V465" s="5">
        <f t="shared" si="571"/>
        <v>8.1477752950594295E-3</v>
      </c>
      <c r="W465" s="5">
        <f t="shared" si="572"/>
        <v>8.9253325514774204E-2</v>
      </c>
      <c r="X465" s="5">
        <f t="shared" si="573"/>
        <v>7.302636815409784E-2</v>
      </c>
      <c r="Y465" s="5">
        <f t="shared" si="574"/>
        <v>2.9874799706455093E-2</v>
      </c>
      <c r="Z465" s="5">
        <f t="shared" si="575"/>
        <v>4.1048934487898647E-3</v>
      </c>
      <c r="AA465" s="5">
        <f t="shared" si="576"/>
        <v>9.3741383082291806E-3</v>
      </c>
      <c r="AB465" s="5">
        <f t="shared" si="577"/>
        <v>1.0703623628490958E-2</v>
      </c>
      <c r="AC465" s="5">
        <f t="shared" si="578"/>
        <v>9.5148911553952383E-4</v>
      </c>
      <c r="AD465" s="5">
        <f t="shared" si="579"/>
        <v>5.0955830418177368E-2</v>
      </c>
      <c r="AE465" s="5">
        <f t="shared" si="580"/>
        <v>4.1691659221141701E-2</v>
      </c>
      <c r="AF465" s="5">
        <f t="shared" si="581"/>
        <v>1.7055893646978491E-2</v>
      </c>
      <c r="AG465" s="5">
        <f t="shared" si="582"/>
        <v>4.6516659611942268E-3</v>
      </c>
      <c r="AH465" s="5">
        <f t="shared" si="583"/>
        <v>8.3964787445105443E-4</v>
      </c>
      <c r="AI465" s="5">
        <f t="shared" si="584"/>
        <v>1.9174615379201191E-3</v>
      </c>
      <c r="AJ465" s="5">
        <f t="shared" si="585"/>
        <v>2.1894051430825794E-3</v>
      </c>
      <c r="AK465" s="5">
        <f t="shared" si="586"/>
        <v>1.6666113976766654E-3</v>
      </c>
      <c r="AL465" s="5">
        <f t="shared" si="587"/>
        <v>7.1112931161105666E-5</v>
      </c>
      <c r="AM465" s="5">
        <f t="shared" si="588"/>
        <v>2.3273052414624001E-2</v>
      </c>
      <c r="AN465" s="5">
        <f t="shared" si="589"/>
        <v>1.9041828233264207E-2</v>
      </c>
      <c r="AO465" s="5">
        <f t="shared" si="590"/>
        <v>7.7899369624007233E-3</v>
      </c>
      <c r="AP465" s="5">
        <f t="shared" si="591"/>
        <v>2.1245550281833257E-3</v>
      </c>
      <c r="AQ465" s="5">
        <f t="shared" si="592"/>
        <v>4.3457354881996327E-4</v>
      </c>
      <c r="AR465" s="5">
        <f t="shared" si="593"/>
        <v>1.3739865589505387E-4</v>
      </c>
      <c r="AS465" s="5">
        <f t="shared" si="594"/>
        <v>3.1377038644078042E-4</v>
      </c>
      <c r="AT465" s="5">
        <f t="shared" si="595"/>
        <v>3.582708097319197E-4</v>
      </c>
      <c r="AU465" s="5">
        <f t="shared" si="596"/>
        <v>2.7272166453093242E-4</v>
      </c>
      <c r="AV465" s="5">
        <f t="shared" si="597"/>
        <v>1.5570018045883236E-4</v>
      </c>
      <c r="AW465" s="5">
        <f t="shared" si="598"/>
        <v>3.6908877998980938E-6</v>
      </c>
      <c r="AX465" s="5">
        <f t="shared" si="599"/>
        <v>8.8579161640061545E-3</v>
      </c>
      <c r="AY465" s="5">
        <f t="shared" si="600"/>
        <v>7.2474772580184916E-3</v>
      </c>
      <c r="AZ465" s="5">
        <f t="shared" si="601"/>
        <v>2.9649144128803431E-3</v>
      </c>
      <c r="BA465" s="5">
        <f t="shared" si="602"/>
        <v>8.0862320894530904E-4</v>
      </c>
      <c r="BB465" s="5">
        <f t="shared" si="603"/>
        <v>1.6540228561179313E-4</v>
      </c>
      <c r="BC465" s="5">
        <f t="shared" si="604"/>
        <v>2.7066169541473605E-5</v>
      </c>
      <c r="BD465" s="5">
        <f t="shared" si="605"/>
        <v>1.8736416395692193E-5</v>
      </c>
      <c r="BE465" s="5">
        <f t="shared" si="606"/>
        <v>4.2787409925480539E-5</v>
      </c>
      <c r="BF465" s="5">
        <f t="shared" si="607"/>
        <v>4.8855725915443288E-5</v>
      </c>
      <c r="BG465" s="5">
        <f t="shared" si="608"/>
        <v>3.7189786417421376E-5</v>
      </c>
      <c r="BH465" s="5">
        <f t="shared" si="609"/>
        <v>2.123211027762402E-5</v>
      </c>
      <c r="BI465" s="5">
        <f t="shared" si="610"/>
        <v>9.6973400552794968E-6</v>
      </c>
      <c r="BJ465" s="8">
        <f t="shared" si="611"/>
        <v>0.69511685190927608</v>
      </c>
      <c r="BK465" s="8">
        <f t="shared" si="612"/>
        <v>0.18464822777637849</v>
      </c>
      <c r="BL465" s="8">
        <f t="shared" si="613"/>
        <v>0.11432082309591815</v>
      </c>
      <c r="BM465" s="8">
        <f t="shared" si="614"/>
        <v>0.59018239624072777</v>
      </c>
      <c r="BN465" s="8">
        <f t="shared" si="615"/>
        <v>0.40076461361941623</v>
      </c>
    </row>
    <row r="466" spans="1:66" x14ac:dyDescent="0.25">
      <c r="A466" t="s">
        <v>16</v>
      </c>
      <c r="B466" t="s">
        <v>323</v>
      </c>
      <c r="C466" t="s">
        <v>66</v>
      </c>
      <c r="D466" t="s">
        <v>498</v>
      </c>
      <c r="E466">
        <f>VLOOKUP(A466,home!$A$2:$E$405,3,FALSE)</f>
        <v>1.5354330708661399</v>
      </c>
      <c r="F466">
        <f>VLOOKUP(B466,home!$B$2:$E$405,3,FALSE)</f>
        <v>0.52</v>
      </c>
      <c r="G466">
        <f>VLOOKUP(C466,away!$B$2:$E$405,4,FALSE)</f>
        <v>0.91</v>
      </c>
      <c r="H466">
        <f>VLOOKUP(A466,away!$A$2:$E$405,3,FALSE)</f>
        <v>1.2913385826771699</v>
      </c>
      <c r="I466">
        <f>VLOOKUP(C466,away!$B$2:$E$405,3,FALSE)</f>
        <v>0.87</v>
      </c>
      <c r="J466">
        <f>VLOOKUP(B466,home!$B$2:$E$405,4,FALSE)</f>
        <v>1.5</v>
      </c>
      <c r="K466" s="3">
        <f t="shared" si="560"/>
        <v>0.72656692913385745</v>
      </c>
      <c r="L466" s="3">
        <f t="shared" si="561"/>
        <v>1.6851968503937069</v>
      </c>
      <c r="M466" s="5">
        <f t="shared" si="562"/>
        <v>8.965701981633771E-2</v>
      </c>
      <c r="N466" s="5">
        <f t="shared" si="563"/>
        <v>6.5141825563249892E-2</v>
      </c>
      <c r="O466" s="5">
        <f t="shared" si="564"/>
        <v>0.15108972741017845</v>
      </c>
      <c r="P466" s="5">
        <f t="shared" si="565"/>
        <v>0.10977679926808495</v>
      </c>
      <c r="Q466" s="5">
        <f t="shared" si="566"/>
        <v>2.3664948078831939E-2</v>
      </c>
      <c r="R466" s="5">
        <f t="shared" si="567"/>
        <v>0.12730796637923825</v>
      </c>
      <c r="S466" s="5">
        <f t="shared" si="568"/>
        <v>3.3602906058643731E-2</v>
      </c>
      <c r="T466" s="5">
        <f t="shared" si="569"/>
        <v>3.9880095967178182E-2</v>
      </c>
      <c r="U466" s="5">
        <f t="shared" si="570"/>
        <v>9.2497758186439502E-2</v>
      </c>
      <c r="V466" s="5">
        <f t="shared" si="571"/>
        <v>4.5715196779665844E-3</v>
      </c>
      <c r="W466" s="5">
        <f t="shared" si="572"/>
        <v>5.7313895512497021E-3</v>
      </c>
      <c r="X466" s="5">
        <f t="shared" si="573"/>
        <v>9.6585196201453977E-3</v>
      </c>
      <c r="Y466" s="5">
        <f t="shared" si="574"/>
        <v>8.1382534216674247E-3</v>
      </c>
      <c r="Z466" s="5">
        <f t="shared" si="575"/>
        <v>7.1512994657440071E-2</v>
      </c>
      <c r="AA466" s="5">
        <f t="shared" si="576"/>
        <v>5.1958976921422186E-2</v>
      </c>
      <c r="AB466" s="5">
        <f t="shared" si="577"/>
        <v>1.8875837151367342E-2</v>
      </c>
      <c r="AC466" s="5">
        <f t="shared" si="578"/>
        <v>3.4983791499697313E-4</v>
      </c>
      <c r="AD466" s="5">
        <f t="shared" si="579"/>
        <v>1.041059526480343E-3</v>
      </c>
      <c r="AE466" s="5">
        <f t="shared" si="580"/>
        <v>1.7543902350970377E-3</v>
      </c>
      <c r="AF466" s="5">
        <f t="shared" si="581"/>
        <v>1.478246449273502E-3</v>
      </c>
      <c r="AG466" s="5">
        <f t="shared" si="582"/>
        <v>8.3037875347379529E-4</v>
      </c>
      <c r="AH466" s="5">
        <f t="shared" si="583"/>
        <v>3.0128368339735007E-2</v>
      </c>
      <c r="AI466" s="5">
        <f t="shared" si="584"/>
        <v>2.1890276064414998E-2</v>
      </c>
      <c r="AJ466" s="5">
        <f t="shared" si="585"/>
        <v>7.9523753290071941E-3</v>
      </c>
      <c r="AK466" s="5">
        <f t="shared" si="586"/>
        <v>1.9259776407055357E-3</v>
      </c>
      <c r="AL466" s="5">
        <f t="shared" si="587"/>
        <v>1.7133777879148251E-5</v>
      </c>
      <c r="AM466" s="5">
        <f t="shared" si="588"/>
        <v>1.5127988464007418E-4</v>
      </c>
      <c r="AN466" s="5">
        <f t="shared" si="589"/>
        <v>2.5493638512337626E-4</v>
      </c>
      <c r="AO466" s="5">
        <f t="shared" si="590"/>
        <v>2.1480899663033545E-4</v>
      </c>
      <c r="AP466" s="5">
        <f t="shared" si="591"/>
        <v>1.2066514818589122E-4</v>
      </c>
      <c r="AQ466" s="5">
        <f t="shared" si="592"/>
        <v>5.083613191878846E-5</v>
      </c>
      <c r="AR466" s="5">
        <f t="shared" si="593"/>
        <v>1.0154446286724576E-2</v>
      </c>
      <c r="AS466" s="5">
        <f t="shared" si="594"/>
        <v>7.377884855600177E-3</v>
      </c>
      <c r="AT466" s="5">
        <f t="shared" si="595"/>
        <v>2.6802635715183066E-3</v>
      </c>
      <c r="AU466" s="5">
        <f t="shared" si="596"/>
        <v>6.4913029080913387E-4</v>
      </c>
      <c r="AV466" s="5">
        <f t="shared" si="597"/>
        <v>1.1790915050024004E-4</v>
      </c>
      <c r="AW466" s="5">
        <f t="shared" si="598"/>
        <v>5.8274277376291494E-7</v>
      </c>
      <c r="AX466" s="5">
        <f t="shared" si="599"/>
        <v>1.8319160203777143E-5</v>
      </c>
      <c r="AY466" s="5">
        <f t="shared" si="600"/>
        <v>3.087139107726297E-5</v>
      </c>
      <c r="AZ466" s="5">
        <f t="shared" si="601"/>
        <v>2.6012185505337983E-5</v>
      </c>
      <c r="BA466" s="5">
        <f t="shared" si="602"/>
        <v>1.4611884361817467E-5</v>
      </c>
      <c r="BB466" s="5">
        <f t="shared" si="603"/>
        <v>6.1559753762129649E-6</v>
      </c>
      <c r="BC466" s="5">
        <f t="shared" si="604"/>
        <v>2.0748060630190596E-6</v>
      </c>
      <c r="BD466" s="5">
        <f t="shared" si="605"/>
        <v>2.8520401499800576E-3</v>
      </c>
      <c r="BE466" s="5">
        <f t="shared" si="606"/>
        <v>2.0721980535374765E-3</v>
      </c>
      <c r="BF466" s="5">
        <f t="shared" si="607"/>
        <v>7.5279528815794044E-4</v>
      </c>
      <c r="BG466" s="5">
        <f t="shared" si="608"/>
        <v>1.8231872026111743E-4</v>
      </c>
      <c r="BH466" s="5">
        <f t="shared" si="609"/>
        <v>3.3116688175933712E-5</v>
      </c>
      <c r="BI466" s="5">
        <f t="shared" si="610"/>
        <v>4.812298086214338E-6</v>
      </c>
      <c r="BJ466" s="8">
        <f t="shared" si="611"/>
        <v>0.15820967911573314</v>
      </c>
      <c r="BK466" s="8">
        <f t="shared" si="612"/>
        <v>0.2380060879049864</v>
      </c>
      <c r="BL466" s="8">
        <f t="shared" si="613"/>
        <v>0.53050417877585976</v>
      </c>
      <c r="BM466" s="8">
        <f t="shared" si="614"/>
        <v>0.43156436528979469</v>
      </c>
      <c r="BN466" s="8">
        <f t="shared" si="615"/>
        <v>0.56663828651592119</v>
      </c>
    </row>
    <row r="467" spans="1:66" x14ac:dyDescent="0.25">
      <c r="A467" t="s">
        <v>16</v>
      </c>
      <c r="B467" t="s">
        <v>256</v>
      </c>
      <c r="C467" t="s">
        <v>252</v>
      </c>
      <c r="D467" t="s">
        <v>498</v>
      </c>
      <c r="E467">
        <f>VLOOKUP(A467,home!$A$2:$E$405,3,FALSE)</f>
        <v>1.5354330708661399</v>
      </c>
      <c r="F467">
        <f>VLOOKUP(B467,home!$B$2:$E$405,3,FALSE)</f>
        <v>0.82</v>
      </c>
      <c r="G467">
        <f>VLOOKUP(C467,away!$B$2:$E$405,4,FALSE)</f>
        <v>1.0900000000000001</v>
      </c>
      <c r="H467">
        <f>VLOOKUP(A467,away!$A$2:$E$405,3,FALSE)</f>
        <v>1.2913385826771699</v>
      </c>
      <c r="I467">
        <f>VLOOKUP(C467,away!$B$2:$E$405,3,FALSE)</f>
        <v>0.82</v>
      </c>
      <c r="J467">
        <f>VLOOKUP(B467,home!$B$2:$E$405,4,FALSE)</f>
        <v>1.03</v>
      </c>
      <c r="K467" s="3">
        <f t="shared" ref="K467:K506" si="616">E467*F467*G467</f>
        <v>1.372370078740156</v>
      </c>
      <c r="L467" s="3">
        <f t="shared" ref="L467:L506" si="617">H467*I467*J467</f>
        <v>1.0906645669291377</v>
      </c>
      <c r="M467" s="5">
        <f t="shared" ref="M467:M506" si="618">_xlfn.POISSON.DIST(0,K467,FALSE) * _xlfn.POISSON.DIST(0,L467,FALSE)</f>
        <v>8.5176079154139425E-2</v>
      </c>
      <c r="N467" s="5">
        <f t="shared" ref="N467:N506" si="619">_xlfn.POISSON.DIST(1,K467,FALSE) * _xlfn.POISSON.DIST(0,L467,FALSE)</f>
        <v>0.11689310245554409</v>
      </c>
      <c r="O467" s="5">
        <f t="shared" ref="O467:O506" si="620">_xlfn.POISSON.DIST(0,K467,FALSE) * _xlfn.POISSON.DIST(1,L467,FALSE)</f>
        <v>9.2898531483371433E-2</v>
      </c>
      <c r="P467" s="5">
        <f t="shared" ref="P467:P506" si="621">_xlfn.POISSON.DIST(1,K467,FALSE) * _xlfn.POISSON.DIST(1,L467,FALSE)</f>
        <v>0.12749116496667931</v>
      </c>
      <c r="Q467" s="5">
        <f t="shared" ref="Q467:Q506" si="622">_xlfn.POISSON.DIST(2,K467,FALSE) * _xlfn.POISSON.DIST(0,L467,FALSE)</f>
        <v>8.0210298110548084E-2</v>
      </c>
      <c r="R467" s="5">
        <f t="shared" ref="R467:R506" si="623">_xlfn.POISSON.DIST(0,K467,FALSE) * _xlfn.POISSON.DIST(2,L467,FALSE)</f>
        <v>5.0660568304332083E-2</v>
      </c>
      <c r="S467" s="5">
        <f t="shared" ref="S467:S506" si="624">_xlfn.POISSON.DIST(2,K467,FALSE) * _xlfn.POISSON.DIST(2,L467,FALSE)</f>
        <v>4.7707047876513815E-2</v>
      </c>
      <c r="T467" s="5">
        <f t="shared" ref="T467:T506" si="625">_xlfn.POISSON.DIST(2,K467,FALSE) * _xlfn.POISSON.DIST(1,L467,FALSE)</f>
        <v>8.7482530051997964E-2</v>
      </c>
      <c r="U467" s="5">
        <f t="shared" ref="U467:U506" si="626">_xlfn.POISSON.DIST(1,K467,FALSE) * _xlfn.POISSON.DIST(2,L467,FALSE)</f>
        <v>6.9525048112837273E-2</v>
      </c>
      <c r="V467" s="5">
        <f t="shared" ref="V467:V506" si="627">_xlfn.POISSON.DIST(3,K467,FALSE) * _xlfn.POISSON.DIST(3,L467,FALSE)</f>
        <v>7.9341878498424036E-3</v>
      </c>
      <c r="W467" s="5">
        <f t="shared" ref="W467:W506" si="628">_xlfn.POISSON.DIST(3,K467,FALSE) * _xlfn.POISSON.DIST(0,L467,FALSE)</f>
        <v>3.6692737711248084E-2</v>
      </c>
      <c r="X467" s="5">
        <f t="shared" ref="X467:X506" si="629">_xlfn.POISSON.DIST(3,K467,FALSE) * _xlfn.POISSON.DIST(1,L467,FALSE)</f>
        <v>4.0019468885282829E-2</v>
      </c>
      <c r="Y467" s="5">
        <f t="shared" ref="Y467:Y506" si="630">_xlfn.POISSON.DIST(3,K467,FALSE) * _xlfn.POISSON.DIST(2,L467,FALSE)</f>
        <v>2.1823908350250547E-2</v>
      </c>
      <c r="Z467" s="5">
        <f t="shared" ref="Z467:Z506" si="631">_xlfn.POISSON.DIST(0,K467,FALSE) * _xlfn.POISSON.DIST(3,L467,FALSE)</f>
        <v>1.8417895596676122E-2</v>
      </c>
      <c r="AA467" s="5">
        <f t="shared" ref="AA467:AA506" si="632">_xlfn.POISSON.DIST(1,K467,FALSE) * _xlfn.POISSON.DIST(3,L467,FALSE)</f>
        <v>2.527616883023838E-2</v>
      </c>
      <c r="AB467" s="5">
        <f t="shared" ref="AB467:AB506" si="633">_xlfn.POISSON.DIST(2,K467,FALSE) * _xlfn.POISSON.DIST(3,L467,FALSE)</f>
        <v>1.7344128903901863E-2</v>
      </c>
      <c r="AC467" s="5">
        <f t="shared" ref="AC467:AC506" si="634">_xlfn.POISSON.DIST(4,K467,FALSE) * _xlfn.POISSON.DIST(4,L467,FALSE)</f>
        <v>7.4224100099919371E-4</v>
      </c>
      <c r="AD467" s="5">
        <f t="shared" ref="AD467:AD506" si="635">_xlfn.POISSON.DIST(4,K467,FALSE) * _xlfn.POISSON.DIST(0,L467,FALSE)</f>
        <v>1.2589003835494354E-2</v>
      </c>
      <c r="AE467" s="5">
        <f t="shared" ref="AE467:AE506" si="636">_xlfn.POISSON.DIST(4,K467,FALSE) * _xlfn.POISSON.DIST(1,L467,FALSE)</f>
        <v>1.3730380416308703E-2</v>
      </c>
      <c r="AF467" s="5">
        <f t="shared" ref="AF467:AF506" si="637">_xlfn.POISSON.DIST(4,K467,FALSE) * _xlfn.POISSON.DIST(2,L467,FALSE)</f>
        <v>7.4876197052628221E-3</v>
      </c>
      <c r="AG467" s="5">
        <f t="shared" ref="AG467:AG506" si="638">_xlfn.POISSON.DIST(4,K467,FALSE) * _xlfn.POISSON.DIST(3,L467,FALSE)</f>
        <v>2.7221605010568522E-3</v>
      </c>
      <c r="AH467" s="5">
        <f t="shared" ref="AH467:AH506" si="639">_xlfn.POISSON.DIST(0,K467,FALSE) * _xlfn.POISSON.DIST(4,L467,FALSE)</f>
        <v>5.0219365311737069E-3</v>
      </c>
      <c r="AI467" s="5">
        <f t="shared" ref="AI467:AI506" si="640">_xlfn.POISSON.DIST(1,K467,FALSE) * _xlfn.POISSON.DIST(4,L467,FALSE)</f>
        <v>6.8919554327149246E-3</v>
      </c>
      <c r="AJ467" s="5">
        <f t="shared" ref="AJ467:AJ506" si="641">_xlfn.POISSON.DIST(2,K467,FALSE) * _xlfn.POISSON.DIST(4,L467,FALSE)</f>
        <v>4.7291567099343144E-3</v>
      </c>
      <c r="AK467" s="5">
        <f t="shared" ref="AK467:AK506" si="642">_xlfn.POISSON.DIST(3,K467,FALSE) * _xlfn.POISSON.DIST(4,L467,FALSE)</f>
        <v>2.163384388795697E-3</v>
      </c>
      <c r="AL467" s="5">
        <f t="shared" ref="AL467:AL506" si="643">_xlfn.POISSON.DIST(5,K467,FALSE) * _xlfn.POISSON.DIST(5,L467,FALSE)</f>
        <v>4.4439317161887749E-5</v>
      </c>
      <c r="AM467" s="5">
        <f t="shared" ref="AM467:AM506" si="644">_xlfn.POISSON.DIST(5,K467,FALSE) * _xlfn.POISSON.DIST(0,L467,FALSE)</f>
        <v>3.4553544369955026E-3</v>
      </c>
      <c r="AN467" s="5">
        <f t="shared" ref="AN467:AN506" si="645">_xlfn.POISSON.DIST(5,K467,FALSE) * _xlfn.POISSON.DIST(1,L467,FALSE)</f>
        <v>3.7686326506123744E-3</v>
      </c>
      <c r="AO467" s="5">
        <f t="shared" ref="AO467:AO506" si="646">_xlfn.POISSON.DIST(5,K467,FALSE) * _xlfn.POISSON.DIST(2,L467,FALSE)</f>
        <v>2.0551570488975767E-3</v>
      </c>
      <c r="AP467" s="5">
        <f t="shared" ref="AP467:AP506" si="647">_xlfn.POISSON.DIST(5,K467,FALSE) * _xlfn.POISSON.DIST(3,L467,FALSE)</f>
        <v>7.4716232423574697E-4</v>
      </c>
      <c r="AQ467" s="5">
        <f t="shared" ref="AQ467:AQ506" si="648">_xlfn.POISSON.DIST(5,K467,FALSE) * _xlfn.POISSON.DIST(4,L467,FALSE)</f>
        <v>2.0372586819708714E-4</v>
      </c>
      <c r="AR467" s="5">
        <f t="shared" ref="AR467:AR506" si="649">_xlfn.POISSON.DIST(0,K467,FALSE) * _xlfn.POISSON.DIST(5,L467,FALSE)</f>
        <v>1.0954496463836379E-3</v>
      </c>
      <c r="AS467" s="5">
        <f t="shared" ref="AS467:AS506" si="650">_xlfn.POISSON.DIST(1,K467,FALSE) * _xlfn.POISSON.DIST(5,L467,FALSE)</f>
        <v>1.5033623174633892E-3</v>
      </c>
      <c r="AT467" s="5">
        <f t="shared" ref="AT467:AT506" si="651">_xlfn.POISSON.DIST(2,K467,FALSE) * _xlfn.POISSON.DIST(5,L467,FALSE)</f>
        <v>1.0315847309961075E-3</v>
      </c>
      <c r="AU467" s="5">
        <f t="shared" ref="AU467:AU506" si="652">_xlfn.POISSON.DIST(3,K467,FALSE) * _xlfn.POISSON.DIST(5,L467,FALSE)</f>
        <v>4.719053395014235E-4</v>
      </c>
      <c r="AV467" s="5">
        <f t="shared" ref="AV467:AV506" si="653">_xlfn.POISSON.DIST(4,K467,FALSE) * _xlfn.POISSON.DIST(5,L467,FALSE)</f>
        <v>1.6190719198236713E-4</v>
      </c>
      <c r="AW467" s="5">
        <f t="shared" ref="AW467:AW506" si="654">_xlfn.POISSON.DIST(6,K467,FALSE) * _xlfn.POISSON.DIST(6,L467,FALSE)</f>
        <v>1.8476823969164647E-6</v>
      </c>
      <c r="AX467" s="5">
        <f t="shared" ref="AX467:AX506" si="655">_xlfn.POISSON.DIST(6,K467,FALSE) * _xlfn.POISSON.DIST(0,L467,FALSE)</f>
        <v>7.9033750679577701E-4</v>
      </c>
      <c r="AY467" s="5">
        <f t="shared" ref="AY467:AY506" si="656">_xlfn.POISSON.DIST(6,K467,FALSE) * _xlfn.POISSON.DIST(1,L467,FALSE)</f>
        <v>8.6199311457727044E-4</v>
      </c>
      <c r="AZ467" s="5">
        <f t="shared" ref="AZ467:AZ506" si="657">_xlfn.POISSON.DIST(6,K467,FALSE) * _xlfn.POISSON.DIST(2,L467,FALSE)</f>
        <v>4.7007267350315866E-4</v>
      </c>
      <c r="BA467" s="5">
        <f t="shared" ref="BA467:BA506" si="658">_xlfn.POISSON.DIST(6,K467,FALSE) * _xlfn.POISSON.DIST(3,L467,FALSE)</f>
        <v>1.7089720295718154E-4</v>
      </c>
      <c r="BB467" s="5">
        <f t="shared" ref="BB467:BB506" si="659">_xlfn.POISSON.DIST(6,K467,FALSE) * _xlfn.POISSON.DIST(4,L467,FALSE)</f>
        <v>4.6597880963173817E-5</v>
      </c>
      <c r="BC467" s="5">
        <f t="shared" ref="BC467:BC506" si="660">_xlfn.POISSON.DIST(6,K467,FALSE) * _xlfn.POISSON.DIST(5,L467,FALSE)</f>
        <v>1.0164531532103101E-5</v>
      </c>
      <c r="BD467" s="5">
        <f t="shared" ref="BD467:BD506" si="661">_xlfn.POISSON.DIST(0,K467,FALSE) * _xlfn.POISSON.DIST(6,L467,FALSE)</f>
        <v>1.9912801902761447E-4</v>
      </c>
      <c r="BE467" s="5">
        <f t="shared" ref="BE467:BE506" si="662">_xlfn.POISSON.DIST(1,K467,FALSE) * _xlfn.POISSON.DIST(6,L467,FALSE)</f>
        <v>2.7327733515229854E-4</v>
      </c>
      <c r="BF467" s="5">
        <f t="shared" ref="BF467:BF506" si="663">_xlfn.POISSON.DIST(2,K467,FALSE) * _xlfn.POISSON.DIST(6,L467,FALSE)</f>
        <v>1.8751881898043001E-4</v>
      </c>
      <c r="BG467" s="5">
        <f t="shared" ref="BG467:BG506" si="664">_xlfn.POISSON.DIST(3,K467,FALSE) * _xlfn.POISSON.DIST(6,L467,FALSE)</f>
        <v>8.578173878981124E-5</v>
      </c>
      <c r="BH467" s="5">
        <f t="shared" ref="BH467:BH506" si="665">_xlfn.POISSON.DIST(4,K467,FALSE) * _xlfn.POISSON.DIST(6,L467,FALSE)</f>
        <v>2.9431072904360185E-5</v>
      </c>
      <c r="BI467" s="5">
        <f t="shared" ref="BI467:BI506" si="666">_xlfn.POISSON.DIST(5,K467,FALSE) * _xlfn.POISSON.DIST(6,L467,FALSE)</f>
        <v>8.0780647678328117E-6</v>
      </c>
      <c r="BJ467" s="8">
        <f t="shared" ref="BJ467:BJ506" si="667">SUM(N467,Q467,T467,W467,X467,Y467,AD467,AE467,AF467,AG467,AM467,AN467,AO467,AP467,AQ467,AX467,AY467,AZ467,BA467,BB467,BC467)</f>
        <v>0.43223130526226144</v>
      </c>
      <c r="BK467" s="8">
        <f t="shared" ref="BK467:BK506" si="668">SUM(M467,P467,S467,V467,AC467,AL467,AY467)</f>
        <v>0.26995715327991332</v>
      </c>
      <c r="BL467" s="8">
        <f t="shared" ref="BL467:BL506" si="669">SUM(O467,R467,U467,AA467,AB467,AH467,AI467,AJ467,AK467,AR467,AS467,AT467,AU467,AV467,BD467,BE467,BF467,BG467,BH467,BI467)</f>
        <v>0.27955830297324902</v>
      </c>
      <c r="BM467" s="8">
        <f t="shared" ref="BM467:BM506" si="670">SUM(S467:BI467)</f>
        <v>0.4459747672053051</v>
      </c>
      <c r="BN467" s="8">
        <f t="shared" ref="BN467:BN506" si="671">SUM(M467:R467)</f>
        <v>0.55332974447461447</v>
      </c>
    </row>
    <row r="468" spans="1:66" x14ac:dyDescent="0.25">
      <c r="A468" t="s">
        <v>69</v>
      </c>
      <c r="B468" t="s">
        <v>324</v>
      </c>
      <c r="C468" t="s">
        <v>76</v>
      </c>
      <c r="D468" t="s">
        <v>498</v>
      </c>
      <c r="E468">
        <f>VLOOKUP(A468,home!$A$2:$E$405,3,FALSE)</f>
        <v>1.34493670886076</v>
      </c>
      <c r="F468">
        <f>VLOOKUP(B468,home!$B$2:$E$405,3,FALSE)</f>
        <v>0.88</v>
      </c>
      <c r="G468">
        <f>VLOOKUP(C468,away!$B$2:$E$405,4,FALSE)</f>
        <v>0.88</v>
      </c>
      <c r="H468">
        <f>VLOOKUP(A468,away!$A$2:$E$405,3,FALSE)</f>
        <v>1.32911392405063</v>
      </c>
      <c r="I468">
        <f>VLOOKUP(C468,away!$B$2:$E$405,3,FALSE)</f>
        <v>0.74</v>
      </c>
      <c r="J468">
        <f>VLOOKUP(B468,home!$B$2:$E$405,4,FALSE)</f>
        <v>0.89</v>
      </c>
      <c r="K468" s="3">
        <f t="shared" si="616"/>
        <v>1.0415189873417727</v>
      </c>
      <c r="L468" s="3">
        <f t="shared" si="617"/>
        <v>0.87535443037974492</v>
      </c>
      <c r="M468" s="5">
        <f t="shared" si="618"/>
        <v>0.1470660581868545</v>
      </c>
      <c r="N468" s="5">
        <f t="shared" si="619"/>
        <v>0.15317209199511891</v>
      </c>
      <c r="O468" s="5">
        <f t="shared" si="620"/>
        <v>0.12873492559234845</v>
      </c>
      <c r="P468" s="5">
        <f t="shared" si="621"/>
        <v>0.13407986933846122</v>
      </c>
      <c r="Q468" s="5">
        <f t="shared" si="622"/>
        <v>7.9765821071888551E-2</v>
      </c>
      <c r="R468" s="5">
        <f t="shared" si="623"/>
        <v>5.6344343730934512E-2</v>
      </c>
      <c r="S468" s="5">
        <f t="shared" si="624"/>
        <v>3.0560095890680743E-2</v>
      </c>
      <c r="T468" s="5">
        <f t="shared" si="625"/>
        <v>6.9823364868155657E-2</v>
      </c>
      <c r="U468" s="5">
        <f t="shared" si="626"/>
        <v>5.8683703825079668E-2</v>
      </c>
      <c r="V468" s="5">
        <f t="shared" si="627"/>
        <v>3.0957318050816602E-3</v>
      </c>
      <c r="W468" s="5">
        <f t="shared" si="628"/>
        <v>2.7692539062426136E-2</v>
      </c>
      <c r="X468" s="5">
        <f t="shared" si="629"/>
        <v>2.4240786756758864E-2</v>
      </c>
      <c r="Y468" s="5">
        <f t="shared" si="630"/>
        <v>1.0609640041709759E-2</v>
      </c>
      <c r="Z468" s="5">
        <f t="shared" si="631"/>
        <v>1.6440423637237578E-2</v>
      </c>
      <c r="AA468" s="5">
        <f t="shared" si="632"/>
        <v>1.7123013378125426E-2</v>
      </c>
      <c r="AB468" s="5">
        <f t="shared" si="633"/>
        <v>8.9169717769124086E-3</v>
      </c>
      <c r="AC468" s="5">
        <f t="shared" si="634"/>
        <v>1.7639833123701392E-4</v>
      </c>
      <c r="AD468" s="5">
        <f t="shared" si="635"/>
        <v>7.2105763103051373E-3</v>
      </c>
      <c r="AE468" s="5">
        <f t="shared" si="636"/>
        <v>6.3118099188168367E-3</v>
      </c>
      <c r="AF468" s="5">
        <f t="shared" si="637"/>
        <v>2.7625353880755678E-3</v>
      </c>
      <c r="AG468" s="5">
        <f t="shared" si="638"/>
        <v>8.0606586367759213E-4</v>
      </c>
      <c r="AH468" s="5">
        <f t="shared" si="639"/>
        <v>3.597799417043948E-3</v>
      </c>
      <c r="AI468" s="5">
        <f t="shared" si="640"/>
        <v>3.7471764054984326E-3</v>
      </c>
      <c r="AJ468" s="5">
        <f t="shared" si="641"/>
        <v>1.9513776876228556E-3</v>
      </c>
      <c r="AK468" s="5">
        <f t="shared" si="642"/>
        <v>6.7746563771142894E-4</v>
      </c>
      <c r="AL468" s="5">
        <f t="shared" si="643"/>
        <v>6.4328820654813827E-6</v>
      </c>
      <c r="AM468" s="5">
        <f t="shared" si="644"/>
        <v>1.5019904273719171E-3</v>
      </c>
      <c r="AN468" s="5">
        <f t="shared" si="645"/>
        <v>1.3147739749879742E-3</v>
      </c>
      <c r="AO468" s="5">
        <f t="shared" si="646"/>
        <v>5.7544661197685555E-4</v>
      </c>
      <c r="AP468" s="5">
        <f t="shared" si="647"/>
        <v>1.679065804136515E-4</v>
      </c>
      <c r="AQ468" s="5">
        <f t="shared" si="648"/>
        <v>3.6744442263750679E-5</v>
      </c>
      <c r="AR468" s="5">
        <f t="shared" si="649"/>
        <v>6.2986993186541699E-4</v>
      </c>
      <c r="AS468" s="5">
        <f t="shared" si="650"/>
        <v>6.560214935935004E-4</v>
      </c>
      <c r="AT468" s="5">
        <f t="shared" si="651"/>
        <v>3.4162942084096985E-4</v>
      </c>
      <c r="AU468" s="5">
        <f t="shared" si="652"/>
        <v>1.1860450948014775E-4</v>
      </c>
      <c r="AV468" s="5">
        <f t="shared" si="653"/>
        <v>3.088221215198279E-5</v>
      </c>
      <c r="AW468" s="5">
        <f t="shared" si="654"/>
        <v>1.6291242736678542E-7</v>
      </c>
      <c r="AX468" s="5">
        <f t="shared" si="655"/>
        <v>2.6072525815223912E-4</v>
      </c>
      <c r="AY468" s="5">
        <f t="shared" si="656"/>
        <v>2.2822700983546521E-4</v>
      </c>
      <c r="AZ468" s="5">
        <f t="shared" si="657"/>
        <v>9.9889762095898044E-5</v>
      </c>
      <c r="BA468" s="5">
        <f t="shared" si="658"/>
        <v>2.9146315266741026E-5</v>
      </c>
      <c r="BB468" s="5">
        <f t="shared" si="659"/>
        <v>6.3783390494966375E-6</v>
      </c>
      <c r="BC468" s="5">
        <f t="shared" si="660"/>
        <v>1.1166614690882029E-6</v>
      </c>
      <c r="BD468" s="5">
        <f t="shared" si="661"/>
        <v>9.1893239236896755E-5</v>
      </c>
      <c r="BE468" s="5">
        <f t="shared" si="662"/>
        <v>9.5708553473567947E-5</v>
      </c>
      <c r="BF468" s="5">
        <f t="shared" si="663"/>
        <v>4.9841137846868197E-5</v>
      </c>
      <c r="BG468" s="5">
        <f t="shared" si="664"/>
        <v>1.7303497139410622E-5</v>
      </c>
      <c r="BH468" s="5">
        <f t="shared" si="665"/>
        <v>4.5054802045275534E-6</v>
      </c>
      <c r="BI468" s="5">
        <f t="shared" si="666"/>
        <v>9.3850863602158831E-7</v>
      </c>
      <c r="BJ468" s="8">
        <f t="shared" si="667"/>
        <v>0.38661757665981616</v>
      </c>
      <c r="BK468" s="8">
        <f t="shared" si="668"/>
        <v>0.31521281344421614</v>
      </c>
      <c r="BL468" s="8">
        <f t="shared" si="669"/>
        <v>0.28181397543574654</v>
      </c>
      <c r="BM468" s="8">
        <f t="shared" si="670"/>
        <v>0.30069361516400211</v>
      </c>
      <c r="BN468" s="8">
        <f t="shared" si="671"/>
        <v>0.69916310991560615</v>
      </c>
    </row>
    <row r="469" spans="1:66" x14ac:dyDescent="0.25">
      <c r="A469" t="s">
        <v>69</v>
      </c>
      <c r="B469" t="s">
        <v>261</v>
      </c>
      <c r="C469" t="s">
        <v>75</v>
      </c>
      <c r="D469" t="s">
        <v>498</v>
      </c>
      <c r="E469">
        <f>VLOOKUP(A469,home!$A$2:$E$405,3,FALSE)</f>
        <v>1.34493670886076</v>
      </c>
      <c r="F469">
        <f>VLOOKUP(B469,home!$B$2:$E$405,3,FALSE)</f>
        <v>1.58</v>
      </c>
      <c r="G469">
        <f>VLOOKUP(C469,away!$B$2:$E$405,4,FALSE)</f>
        <v>1.25</v>
      </c>
      <c r="H469">
        <f>VLOOKUP(A469,away!$A$2:$E$405,3,FALSE)</f>
        <v>1.32911392405063</v>
      </c>
      <c r="I469">
        <f>VLOOKUP(C469,away!$B$2:$E$405,3,FALSE)</f>
        <v>0.6</v>
      </c>
      <c r="J469">
        <f>VLOOKUP(B469,home!$B$2:$E$405,4,FALSE)</f>
        <v>0.99</v>
      </c>
      <c r="K469" s="3">
        <f t="shared" si="616"/>
        <v>2.6562500000000009</v>
      </c>
      <c r="L469" s="3">
        <f t="shared" si="617"/>
        <v>0.78949367088607425</v>
      </c>
      <c r="M469" s="5">
        <f t="shared" si="618"/>
        <v>3.1881044220169831E-2</v>
      </c>
      <c r="N469" s="5">
        <f t="shared" si="619"/>
        <v>8.4684023709826139E-2</v>
      </c>
      <c r="O469" s="5">
        <f t="shared" si="620"/>
        <v>2.5169882633063138E-2</v>
      </c>
      <c r="P469" s="5">
        <f t="shared" si="621"/>
        <v>6.6857500744073969E-2</v>
      </c>
      <c r="Q469" s="5">
        <f t="shared" si="622"/>
        <v>0.1124709689896129</v>
      </c>
      <c r="R469" s="5">
        <f t="shared" si="623"/>
        <v>9.9357315178743334E-3</v>
      </c>
      <c r="S469" s="5">
        <f t="shared" si="624"/>
        <v>3.5051591902657282E-2</v>
      </c>
      <c r="T469" s="5">
        <f t="shared" si="625"/>
        <v>8.8795118175723289E-2</v>
      </c>
      <c r="U469" s="5">
        <f t="shared" si="626"/>
        <v>2.6391786844353702E-2</v>
      </c>
      <c r="V469" s="5">
        <f t="shared" si="627"/>
        <v>8.1673814122864841E-3</v>
      </c>
      <c r="W469" s="5">
        <f t="shared" si="628"/>
        <v>9.9583670459553103E-2</v>
      </c>
      <c r="X469" s="5">
        <f t="shared" si="629"/>
        <v>7.8620677551421686E-2</v>
      </c>
      <c r="Y469" s="5">
        <f t="shared" si="630"/>
        <v>3.1035263663811138E-2</v>
      </c>
      <c r="Z469" s="5">
        <f t="shared" si="631"/>
        <v>2.6147323829950244E-3</v>
      </c>
      <c r="AA469" s="5">
        <f t="shared" si="632"/>
        <v>6.9453828923305358E-3</v>
      </c>
      <c r="AB469" s="5">
        <f t="shared" si="633"/>
        <v>9.2243366538764977E-3</v>
      </c>
      <c r="AC469" s="5">
        <f t="shared" si="634"/>
        <v>1.0704846763292647E-3</v>
      </c>
      <c r="AD469" s="5">
        <f t="shared" si="635"/>
        <v>6.6129781164547013E-2</v>
      </c>
      <c r="AE469" s="5">
        <f t="shared" si="636"/>
        <v>5.2209043686490986E-2</v>
      </c>
      <c r="AF469" s="5">
        <f t="shared" si="637"/>
        <v>2.0609354776749595E-2</v>
      </c>
      <c r="AG469" s="5">
        <f t="shared" si="638"/>
        <v>5.4236517190964957E-3</v>
      </c>
      <c r="AH469" s="5">
        <f t="shared" si="639"/>
        <v>5.160786668588585E-4</v>
      </c>
      <c r="AI469" s="5">
        <f t="shared" si="640"/>
        <v>1.3708339588438434E-3</v>
      </c>
      <c r="AJ469" s="5">
        <f t="shared" si="641"/>
        <v>1.8206388515894802E-3</v>
      </c>
      <c r="AK469" s="5">
        <f t="shared" si="642"/>
        <v>1.612023983178186E-3</v>
      </c>
      <c r="AL469" s="5">
        <f t="shared" si="643"/>
        <v>8.9796218153888853E-5</v>
      </c>
      <c r="AM469" s="5">
        <f t="shared" si="644"/>
        <v>3.5131446243665626E-2</v>
      </c>
      <c r="AN469" s="5">
        <f t="shared" si="645"/>
        <v>2.7736054458448355E-2</v>
      </c>
      <c r="AO469" s="5">
        <f t="shared" si="646"/>
        <v>1.0948719725148231E-2</v>
      </c>
      <c r="AP469" s="5">
        <f t="shared" si="647"/>
        <v>2.8813149757700154E-3</v>
      </c>
      <c r="AQ469" s="5">
        <f t="shared" si="648"/>
        <v>5.6869498429992229E-4</v>
      </c>
      <c r="AR469" s="5">
        <f t="shared" si="649"/>
        <v>8.1488168232878369E-5</v>
      </c>
      <c r="AS469" s="5">
        <f t="shared" si="650"/>
        <v>2.1645294686858322E-4</v>
      </c>
      <c r="AT469" s="5">
        <f t="shared" si="651"/>
        <v>2.8747657005983722E-4</v>
      </c>
      <c r="AU469" s="5">
        <f t="shared" si="652"/>
        <v>2.5453654640714759E-4</v>
      </c>
      <c r="AV469" s="5">
        <f t="shared" si="653"/>
        <v>1.6902817534849654E-4</v>
      </c>
      <c r="AW469" s="5">
        <f t="shared" si="654"/>
        <v>5.2308605917274624E-6</v>
      </c>
      <c r="AX469" s="5">
        <f t="shared" si="655"/>
        <v>1.5552984014122809E-2</v>
      </c>
      <c r="AY469" s="5">
        <f t="shared" si="656"/>
        <v>1.2278982442542245E-2</v>
      </c>
      <c r="AZ469" s="5">
        <f t="shared" si="657"/>
        <v>4.847089461654166E-3</v>
      </c>
      <c r="BA469" s="5">
        <f t="shared" si="658"/>
        <v>1.2755821507315177E-3</v>
      </c>
      <c r="BB469" s="5">
        <f t="shared" si="659"/>
        <v>2.5176600867444484E-4</v>
      </c>
      <c r="BC469" s="5">
        <f t="shared" si="660"/>
        <v>3.9753534078544557E-5</v>
      </c>
      <c r="BD469" s="5">
        <f t="shared" si="661"/>
        <v>1.0722398845326181E-5</v>
      </c>
      <c r="BE469" s="5">
        <f t="shared" si="662"/>
        <v>2.8481371932897675E-5</v>
      </c>
      <c r="BF469" s="5">
        <f t="shared" si="663"/>
        <v>3.7826822098379741E-5</v>
      </c>
      <c r="BG469" s="5">
        <f t="shared" si="664"/>
        <v>3.3492498732940407E-5</v>
      </c>
      <c r="BH469" s="5">
        <f t="shared" si="665"/>
        <v>2.224111243984325E-5</v>
      </c>
      <c r="BI469" s="5">
        <f t="shared" si="666"/>
        <v>1.1815590983666734E-5</v>
      </c>
      <c r="BJ469" s="8">
        <f t="shared" si="667"/>
        <v>0.75107394189596832</v>
      </c>
      <c r="BK469" s="8">
        <f t="shared" si="668"/>
        <v>0.15539678161621295</v>
      </c>
      <c r="BL469" s="8">
        <f t="shared" si="669"/>
        <v>8.4140258203918558E-2</v>
      </c>
      <c r="BM469" s="8">
        <f t="shared" si="670"/>
        <v>0.64995281070252409</v>
      </c>
      <c r="BN469" s="8">
        <f t="shared" si="671"/>
        <v>0.33099915181462031</v>
      </c>
    </row>
    <row r="470" spans="1:66" x14ac:dyDescent="0.25">
      <c r="A470" t="s">
        <v>80</v>
      </c>
      <c r="B470" t="s">
        <v>92</v>
      </c>
      <c r="C470" t="s">
        <v>82</v>
      </c>
      <c r="D470" t="s">
        <v>498</v>
      </c>
      <c r="E470">
        <f>VLOOKUP(A470,home!$A$2:$E$405,3,FALSE)</f>
        <v>1.22509960159363</v>
      </c>
      <c r="F470">
        <f>VLOOKUP(B470,home!$B$2:$E$405,3,FALSE)</f>
        <v>0.93</v>
      </c>
      <c r="G470">
        <f>VLOOKUP(C470,away!$B$2:$E$405,4,FALSE)</f>
        <v>0.7</v>
      </c>
      <c r="H470">
        <f>VLOOKUP(A470,away!$A$2:$E$405,3,FALSE)</f>
        <v>1.02988047808765</v>
      </c>
      <c r="I470">
        <f>VLOOKUP(C470,away!$B$2:$E$405,3,FALSE)</f>
        <v>0.57999999999999996</v>
      </c>
      <c r="J470">
        <f>VLOOKUP(B470,home!$B$2:$E$405,4,FALSE)</f>
        <v>1.48</v>
      </c>
      <c r="K470" s="3">
        <f t="shared" si="616"/>
        <v>0.79753984063745309</v>
      </c>
      <c r="L470" s="3">
        <f t="shared" si="617"/>
        <v>0.88404940239043872</v>
      </c>
      <c r="M470" s="5">
        <f t="shared" si="618"/>
        <v>0.18607801773453678</v>
      </c>
      <c r="N470" s="5">
        <f t="shared" si="619"/>
        <v>0.14840463261013562</v>
      </c>
      <c r="O470" s="5">
        <f t="shared" si="620"/>
        <v>0.16450216037621471</v>
      </c>
      <c r="P470" s="5">
        <f t="shared" si="621"/>
        <v>0.13119702677096301</v>
      </c>
      <c r="Q470" s="5">
        <f t="shared" si="622"/>
        <v>5.9179303520873666E-2</v>
      </c>
      <c r="R470" s="5">
        <f t="shared" si="623"/>
        <v>7.2714018286264351E-2</v>
      </c>
      <c r="S470" s="5">
        <f t="shared" si="624"/>
        <v>2.3125595439887969E-2</v>
      </c>
      <c r="T470" s="5">
        <f t="shared" si="625"/>
        <v>5.2317427911510749E-2</v>
      </c>
      <c r="U470" s="5">
        <f t="shared" si="626"/>
        <v>5.7992326556136113E-2</v>
      </c>
      <c r="V470" s="5">
        <f t="shared" si="627"/>
        <v>1.8116710166101949E-3</v>
      </c>
      <c r="W470" s="5">
        <f t="shared" si="628"/>
        <v>1.5732617433024353E-2</v>
      </c>
      <c r="X470" s="5">
        <f t="shared" si="629"/>
        <v>1.3908411039702577E-2</v>
      </c>
      <c r="Y470" s="5">
        <f t="shared" si="630"/>
        <v>6.1478612339248215E-3</v>
      </c>
      <c r="Z470" s="5">
        <f t="shared" si="631"/>
        <v>2.1427594803793151E-2</v>
      </c>
      <c r="AA470" s="5">
        <f t="shared" si="632"/>
        <v>1.7089360545061105E-2</v>
      </c>
      <c r="AB470" s="5">
        <f t="shared" si="633"/>
        <v>6.8147229428520062E-3</v>
      </c>
      <c r="AC470" s="5">
        <f t="shared" si="634"/>
        <v>7.9834070998875854E-5</v>
      </c>
      <c r="AD470" s="5">
        <f t="shared" si="635"/>
        <v>3.1368473000860644E-3</v>
      </c>
      <c r="AE470" s="5">
        <f t="shared" si="636"/>
        <v>2.7731279810311463E-3</v>
      </c>
      <c r="AF470" s="5">
        <f t="shared" si="637"/>
        <v>1.2257910671913943E-3</v>
      </c>
      <c r="AG470" s="5">
        <f t="shared" si="638"/>
        <v>3.6121995346869687E-4</v>
      </c>
      <c r="AH470" s="5">
        <f t="shared" si="639"/>
        <v>4.7357630952394496E-3</v>
      </c>
      <c r="AI470" s="5">
        <f t="shared" si="640"/>
        <v>3.7769597442740017E-3</v>
      </c>
      <c r="AJ470" s="5">
        <f t="shared" si="641"/>
        <v>1.5061379362711813E-3</v>
      </c>
      <c r="AK470" s="5">
        <f t="shared" si="642"/>
        <v>4.0040166989058023E-4</v>
      </c>
      <c r="AL470" s="5">
        <f t="shared" si="643"/>
        <v>2.2515271556722895E-6</v>
      </c>
      <c r="AM470" s="5">
        <f t="shared" si="644"/>
        <v>5.0035213916293315E-4</v>
      </c>
      <c r="AN470" s="5">
        <f t="shared" si="645"/>
        <v>4.4233600961176867E-4</v>
      </c>
      <c r="AO470" s="5">
        <f t="shared" si="646"/>
        <v>1.9552344247652771E-4</v>
      </c>
      <c r="AP470" s="5">
        <f t="shared" si="647"/>
        <v>5.7617460824898559E-5</v>
      </c>
      <c r="AQ470" s="5">
        <f t="shared" si="648"/>
        <v>1.2734170452376518E-5</v>
      </c>
      <c r="AR470" s="5">
        <f t="shared" si="649"/>
        <v>8.3732970684182633E-4</v>
      </c>
      <c r="AS470" s="5">
        <f t="shared" si="650"/>
        <v>6.6780380095563538E-4</v>
      </c>
      <c r="AT470" s="5">
        <f t="shared" si="651"/>
        <v>2.6630006849562141E-4</v>
      </c>
      <c r="AU470" s="5">
        <f t="shared" si="652"/>
        <v>7.0794971396580267E-5</v>
      </c>
      <c r="AV470" s="5">
        <f t="shared" si="653"/>
        <v>1.4115452551390418E-5</v>
      </c>
      <c r="AW470" s="5">
        <f t="shared" si="654"/>
        <v>4.4096448258437075E-8</v>
      </c>
      <c r="AX470" s="5">
        <f t="shared" si="655"/>
        <v>6.6508460888435714E-5</v>
      </c>
      <c r="AY470" s="5">
        <f t="shared" si="656"/>
        <v>5.8796765102329458E-5</v>
      </c>
      <c r="AZ470" s="5">
        <f t="shared" si="657"/>
        <v>2.5989622525602676E-5</v>
      </c>
      <c r="BA470" s="5">
        <f t="shared" si="658"/>
        <v>7.6587034207040463E-6</v>
      </c>
      <c r="BB470" s="5">
        <f t="shared" si="659"/>
        <v>1.6926680455397545E-6</v>
      </c>
      <c r="BC470" s="5">
        <f t="shared" si="660"/>
        <v>2.9928043482096249E-7</v>
      </c>
      <c r="BD470" s="5">
        <f t="shared" si="661"/>
        <v>1.2337347115621292E-4</v>
      </c>
      <c r="BE470" s="5">
        <f t="shared" si="662"/>
        <v>9.8395258524815456E-5</v>
      </c>
      <c r="BF470" s="5">
        <f t="shared" si="663"/>
        <v>3.9237069401681156E-5</v>
      </c>
      <c r="BG470" s="5">
        <f t="shared" si="664"/>
        <v>1.0431042025899159E-5</v>
      </c>
      <c r="BH470" s="5">
        <f t="shared" si="665"/>
        <v>2.0797928987545478E-6</v>
      </c>
      <c r="BI470" s="5">
        <f t="shared" si="666"/>
        <v>3.3174353940632187E-7</v>
      </c>
      <c r="BJ470" s="8">
        <f t="shared" si="667"/>
        <v>0.30455674877389499</v>
      </c>
      <c r="BK470" s="8">
        <f t="shared" si="668"/>
        <v>0.34235319332525482</v>
      </c>
      <c r="BL470" s="8">
        <f t="shared" si="669"/>
        <v>0.33166204352999129</v>
      </c>
      <c r="BM470" s="8">
        <f t="shared" si="670"/>
        <v>0.2378656684652922</v>
      </c>
      <c r="BN470" s="8">
        <f t="shared" si="671"/>
        <v>0.76207515929898806</v>
      </c>
    </row>
    <row r="471" spans="1:66" x14ac:dyDescent="0.25">
      <c r="A471" t="s">
        <v>80</v>
      </c>
      <c r="B471" t="s">
        <v>369</v>
      </c>
      <c r="C471" t="s">
        <v>97</v>
      </c>
      <c r="D471" t="s">
        <v>498</v>
      </c>
      <c r="E471">
        <f>VLOOKUP(A471,home!$A$2:$E$405,3,FALSE)</f>
        <v>1.22509960159363</v>
      </c>
      <c r="F471">
        <f>VLOOKUP(B471,home!$B$2:$E$405,3,FALSE)</f>
        <v>0.93</v>
      </c>
      <c r="G471">
        <f>VLOOKUP(C471,away!$B$2:$E$405,4,FALSE)</f>
        <v>1.01</v>
      </c>
      <c r="H471">
        <f>VLOOKUP(A471,away!$A$2:$E$405,3,FALSE)</f>
        <v>1.02988047808765</v>
      </c>
      <c r="I471">
        <f>VLOOKUP(C471,away!$B$2:$E$405,3,FALSE)</f>
        <v>1.05</v>
      </c>
      <c r="J471">
        <f>VLOOKUP(B471,home!$B$2:$E$405,4,FALSE)</f>
        <v>0.92</v>
      </c>
      <c r="K471" s="3">
        <f t="shared" si="616"/>
        <v>1.1507360557768966</v>
      </c>
      <c r="L471" s="3">
        <f t="shared" si="617"/>
        <v>0.99486454183267015</v>
      </c>
      <c r="M471" s="5">
        <f t="shared" si="618"/>
        <v>0.11699774737093874</v>
      </c>
      <c r="N471" s="5">
        <f t="shared" si="619"/>
        <v>0.13463352634441583</v>
      </c>
      <c r="O471" s="5">
        <f t="shared" si="620"/>
        <v>0.11639691033364344</v>
      </c>
      <c r="P471" s="5">
        <f t="shared" si="621"/>
        <v>0.13394212150195398</v>
      </c>
      <c r="Q471" s="5">
        <f t="shared" si="622"/>
        <v>7.7463826540453987E-2</v>
      </c>
      <c r="R471" s="5">
        <f t="shared" si="623"/>
        <v>5.7899579434909282E-2</v>
      </c>
      <c r="S471" s="5">
        <f t="shared" si="624"/>
        <v>3.8335122503607419E-2</v>
      </c>
      <c r="T471" s="5">
        <f t="shared" si="625"/>
        <v>7.706601429977418E-2</v>
      </c>
      <c r="U471" s="5">
        <f t="shared" si="626"/>
        <v>6.6627133670068631E-2</v>
      </c>
      <c r="V471" s="5">
        <f t="shared" si="627"/>
        <v>4.8763404534154205E-3</v>
      </c>
      <c r="W471" s="5">
        <f t="shared" si="628"/>
        <v>2.9713472739515908E-2</v>
      </c>
      <c r="X471" s="5">
        <f t="shared" si="629"/>
        <v>2.956088044325602E-2</v>
      </c>
      <c r="Y471" s="5">
        <f t="shared" si="630"/>
        <v>1.470453588917512E-2</v>
      </c>
      <c r="Z471" s="5">
        <f t="shared" si="631"/>
        <v>1.9200746188938439E-2</v>
      </c>
      <c r="AA471" s="5">
        <f t="shared" si="632"/>
        <v>2.2094990937432304E-2</v>
      </c>
      <c r="AB471" s="5">
        <f t="shared" si="633"/>
        <v>1.2712751361883561E-2</v>
      </c>
      <c r="AC471" s="5">
        <f t="shared" si="634"/>
        <v>3.4891023554574954E-4</v>
      </c>
      <c r="AD471" s="5">
        <f t="shared" si="635"/>
        <v>8.5480911059262164E-3</v>
      </c>
      <c r="AE471" s="5">
        <f t="shared" si="636"/>
        <v>8.5041927416412057E-3</v>
      </c>
      <c r="AF471" s="5">
        <f t="shared" si="637"/>
        <v>4.2302599077847988E-3</v>
      </c>
      <c r="AG471" s="5">
        <f t="shared" si="638"/>
        <v>1.4028451949971458E-3</v>
      </c>
      <c r="AH471" s="5">
        <f t="shared" si="639"/>
        <v>4.7755353900259066E-3</v>
      </c>
      <c r="AI471" s="5">
        <f t="shared" si="640"/>
        <v>5.4953807589413961E-3</v>
      </c>
      <c r="AJ471" s="5">
        <f t="shared" si="641"/>
        <v>3.1618663897682352E-3</v>
      </c>
      <c r="AK471" s="5">
        <f t="shared" si="642"/>
        <v>1.2128245527518117E-3</v>
      </c>
      <c r="AL471" s="5">
        <f t="shared" si="643"/>
        <v>1.5977667335619974E-5</v>
      </c>
      <c r="AM471" s="5">
        <f t="shared" si="644"/>
        <v>1.9673193287310193E-3</v>
      </c>
      <c r="AN471" s="5">
        <f t="shared" si="645"/>
        <v>1.9572162426165413E-3</v>
      </c>
      <c r="AO471" s="5">
        <f t="shared" si="646"/>
        <v>9.7358252023908268E-4</v>
      </c>
      <c r="AP471" s="5">
        <f t="shared" si="647"/>
        <v>3.2286090931131712E-4</v>
      </c>
      <c r="AQ471" s="5">
        <f t="shared" si="648"/>
        <v>8.0300717654420686E-5</v>
      </c>
      <c r="AR471" s="5">
        <f t="shared" si="649"/>
        <v>9.5020216556076533E-4</v>
      </c>
      <c r="AS471" s="5">
        <f t="shared" si="650"/>
        <v>1.093431892188061E-3</v>
      </c>
      <c r="AT471" s="5">
        <f t="shared" si="651"/>
        <v>6.2912575143857902E-4</v>
      </c>
      <c r="AU471" s="5">
        <f t="shared" si="652"/>
        <v>2.4131922859936891E-4</v>
      </c>
      <c r="AV471" s="5">
        <f t="shared" si="653"/>
        <v>6.9423684325390248E-5</v>
      </c>
      <c r="AW471" s="5">
        <f t="shared" si="654"/>
        <v>5.0810158212332691E-7</v>
      </c>
      <c r="AX471" s="5">
        <f t="shared" si="655"/>
        <v>3.7731088079959814E-4</v>
      </c>
      <c r="AY471" s="5">
        <f t="shared" si="656"/>
        <v>3.7537321655517334E-4</v>
      </c>
      <c r="AZ471" s="5">
        <f t="shared" si="657"/>
        <v>1.8672275155220909E-4</v>
      </c>
      <c r="BA471" s="5">
        <f t="shared" si="658"/>
        <v>6.1921281557574678E-5</v>
      </c>
      <c r="BB471" s="5">
        <f t="shared" si="659"/>
        <v>1.5400821851617073E-5</v>
      </c>
      <c r="BC471" s="5">
        <f t="shared" si="660"/>
        <v>3.0643463150511193E-6</v>
      </c>
      <c r="BD471" s="5">
        <f t="shared" si="661"/>
        <v>1.5755374034817022E-4</v>
      </c>
      <c r="BE471" s="5">
        <f t="shared" si="662"/>
        <v>1.8130276974115072E-4</v>
      </c>
      <c r="BF471" s="5">
        <f t="shared" si="663"/>
        <v>1.0431581707667933E-4</v>
      </c>
      <c r="BG471" s="5">
        <f t="shared" si="664"/>
        <v>4.0013323965987403E-5</v>
      </c>
      <c r="BH471" s="5">
        <f t="shared" si="665"/>
        <v>1.1511193649785876E-5</v>
      </c>
      <c r="BI471" s="5">
        <f t="shared" si="666"/>
        <v>2.6492691155677294E-6</v>
      </c>
      <c r="BJ471" s="8">
        <f t="shared" si="667"/>
        <v>0.392148718224124</v>
      </c>
      <c r="BK471" s="8">
        <f t="shared" si="668"/>
        <v>0.29489159294935208</v>
      </c>
      <c r="BL471" s="8">
        <f t="shared" si="669"/>
        <v>0.293857821665434</v>
      </c>
      <c r="BM471" s="8">
        <f t="shared" si="670"/>
        <v>0.36239030238656034</v>
      </c>
      <c r="BN471" s="8">
        <f t="shared" si="671"/>
        <v>0.63733371152631524</v>
      </c>
    </row>
    <row r="472" spans="1:66" x14ac:dyDescent="0.25">
      <c r="A472" t="s">
        <v>21</v>
      </c>
      <c r="B472" t="s">
        <v>153</v>
      </c>
      <c r="C472" t="s">
        <v>271</v>
      </c>
      <c r="D472" t="s">
        <v>498</v>
      </c>
      <c r="E472">
        <f>VLOOKUP(A472,home!$A$2:$E$405,3,FALSE)</f>
        <v>1.37575757575758</v>
      </c>
      <c r="F472">
        <f>VLOOKUP(B472,home!$B$2:$E$405,3,FALSE)</f>
        <v>1.62</v>
      </c>
      <c r="G472">
        <f>VLOOKUP(C472,away!$B$2:$E$405,4,FALSE)</f>
        <v>1.03</v>
      </c>
      <c r="H472">
        <f>VLOOKUP(A472,away!$A$2:$E$405,3,FALSE)</f>
        <v>1.3303030303030301</v>
      </c>
      <c r="I472">
        <f>VLOOKUP(C472,away!$B$2:$E$405,3,FALSE)</f>
        <v>0.86</v>
      </c>
      <c r="J472">
        <f>VLOOKUP(B472,home!$B$2:$E$405,4,FALSE)</f>
        <v>0.56999999999999995</v>
      </c>
      <c r="K472" s="3">
        <f t="shared" si="616"/>
        <v>2.2955890909090981</v>
      </c>
      <c r="L472" s="3">
        <f t="shared" si="617"/>
        <v>0.65211454545454528</v>
      </c>
      <c r="M472" s="5">
        <f t="shared" si="618"/>
        <v>5.2460035052722231E-2</v>
      </c>
      <c r="N472" s="5">
        <f t="shared" si="619"/>
        <v>0.12042668417573806</v>
      </c>
      <c r="O472" s="5">
        <f t="shared" si="620"/>
        <v>3.4209951912935473E-2</v>
      </c>
      <c r="P472" s="5">
        <f t="shared" si="621"/>
        <v>7.8531992411859514E-2</v>
      </c>
      <c r="Q472" s="5">
        <f t="shared" si="622"/>
        <v>0.13822509122408985</v>
      </c>
      <c r="R472" s="5">
        <f t="shared" si="623"/>
        <v>1.1154403620862882E-2</v>
      </c>
      <c r="S472" s="5">
        <f t="shared" si="624"/>
        <v>2.9390343649114328E-2</v>
      </c>
      <c r="T472" s="5">
        <f t="shared" si="625"/>
        <v>9.0138592534010409E-2</v>
      </c>
      <c r="U472" s="5">
        <f t="shared" si="626"/>
        <v>2.5605927267649778E-2</v>
      </c>
      <c r="V472" s="5">
        <f t="shared" si="627"/>
        <v>4.8885514936689353E-3</v>
      </c>
      <c r="W472" s="5">
        <f t="shared" si="628"/>
        <v>0.10576933716797851</v>
      </c>
      <c r="X472" s="5">
        <f t="shared" si="629"/>
        <v>6.8973723230324857E-2</v>
      </c>
      <c r="Y472" s="5">
        <f t="shared" si="630"/>
        <v>2.2489384086325448E-2</v>
      </c>
      <c r="Z472" s="5">
        <f t="shared" si="631"/>
        <v>2.4246496156785113E-3</v>
      </c>
      <c r="AA472" s="5">
        <f t="shared" si="632"/>
        <v>5.5659992070285274E-3</v>
      </c>
      <c r="AB472" s="5">
        <f t="shared" si="633"/>
        <v>6.3886235298316911E-3</v>
      </c>
      <c r="AC472" s="5">
        <f t="shared" si="634"/>
        <v>4.573811383512786E-4</v>
      </c>
      <c r="AD472" s="5">
        <f t="shared" si="635"/>
        <v>6.0700734138874425E-2</v>
      </c>
      <c r="AE472" s="5">
        <f t="shared" si="636"/>
        <v>3.9583831651729295E-2</v>
      </c>
      <c r="AF472" s="5">
        <f t="shared" si="637"/>
        <v>1.2906596192458345E-2</v>
      </c>
      <c r="AG472" s="5">
        <f t="shared" si="638"/>
        <v>2.8055263698034461E-3</v>
      </c>
      <c r="AH472" s="5">
        <f t="shared" si="639"/>
        <v>3.9528732050368243E-4</v>
      </c>
      <c r="AI472" s="5">
        <f t="shared" si="640"/>
        <v>9.0741726072294171E-4</v>
      </c>
      <c r="AJ472" s="5">
        <f t="shared" si="641"/>
        <v>1.0415285823091012E-3</v>
      </c>
      <c r="AK472" s="5">
        <f t="shared" si="642"/>
        <v>7.9697388380626382E-4</v>
      </c>
      <c r="AL472" s="5">
        <f t="shared" si="643"/>
        <v>2.7387745395314134E-5</v>
      </c>
      <c r="AM472" s="5">
        <f t="shared" si="644"/>
        <v>2.7868788619874716E-2</v>
      </c>
      <c r="AN472" s="5">
        <f t="shared" si="645"/>
        <v>1.8173642423218405E-2</v>
      </c>
      <c r="AO472" s="5">
        <f t="shared" si="646"/>
        <v>5.9256482840352549E-3</v>
      </c>
      <c r="AP472" s="5">
        <f t="shared" si="647"/>
        <v>1.2880671457557189E-3</v>
      </c>
      <c r="AQ472" s="5">
        <f t="shared" si="648"/>
        <v>2.09991830317356E-4</v>
      </c>
      <c r="AR472" s="5">
        <f t="shared" si="649"/>
        <v>5.1554522266840833E-5</v>
      </c>
      <c r="AS472" s="5">
        <f t="shared" si="650"/>
        <v>1.1834799890279002E-4</v>
      </c>
      <c r="AT472" s="5">
        <f t="shared" si="651"/>
        <v>1.3583918760608338E-4</v>
      </c>
      <c r="AU472" s="5">
        <f t="shared" si="652"/>
        <v>1.0394365239549311E-4</v>
      </c>
      <c r="AV472" s="5">
        <f t="shared" si="653"/>
        <v>5.9652978627085338E-5</v>
      </c>
      <c r="AW472" s="5">
        <f t="shared" si="654"/>
        <v>1.1388638838229605E-6</v>
      </c>
      <c r="AX472" s="5">
        <f t="shared" si="655"/>
        <v>1.0662547855439332E-2</v>
      </c>
      <c r="AY472" s="5">
        <f t="shared" si="656"/>
        <v>6.9532025481371567E-3</v>
      </c>
      <c r="AZ472" s="5">
        <f t="shared" si="657"/>
        <v>2.2671422595659236E-3</v>
      </c>
      <c r="BA472" s="5">
        <f t="shared" si="658"/>
        <v>4.9281214802587435E-4</v>
      </c>
      <c r="BB472" s="5">
        <f t="shared" si="659"/>
        <v>8.0342492476092768E-5</v>
      </c>
      <c r="BC472" s="5">
        <f t="shared" si="660"/>
        <v>1.0478501592346497E-5</v>
      </c>
      <c r="BD472" s="5">
        <f t="shared" si="661"/>
        <v>5.6032423090278556E-6</v>
      </c>
      <c r="BE472" s="5">
        <f t="shared" si="662"/>
        <v>1.2862741918324651E-5</v>
      </c>
      <c r="BF472" s="5">
        <f t="shared" si="663"/>
        <v>1.4763785013442621E-5</v>
      </c>
      <c r="BG472" s="5">
        <f t="shared" si="664"/>
        <v>1.1297194605795371E-5</v>
      </c>
      <c r="BH472" s="5">
        <f t="shared" si="665"/>
        <v>6.483429173735241E-6</v>
      </c>
      <c r="BI472" s="5">
        <f t="shared" si="666"/>
        <v>2.9766578565816811E-6</v>
      </c>
      <c r="BJ472" s="8">
        <f t="shared" si="667"/>
        <v>0.73595216487977089</v>
      </c>
      <c r="BK472" s="8">
        <f t="shared" si="668"/>
        <v>0.17270889403924877</v>
      </c>
      <c r="BL472" s="8">
        <f t="shared" si="669"/>
        <v>8.6589437976325526E-2</v>
      </c>
      <c r="BM472" s="8">
        <f t="shared" si="670"/>
        <v>0.5557149244285623</v>
      </c>
      <c r="BN472" s="8">
        <f t="shared" si="671"/>
        <v>0.435008158398208</v>
      </c>
    </row>
    <row r="473" spans="1:66" x14ac:dyDescent="0.25">
      <c r="A473" t="s">
        <v>21</v>
      </c>
      <c r="B473" t="s">
        <v>264</v>
      </c>
      <c r="C473" t="s">
        <v>267</v>
      </c>
      <c r="D473" t="s">
        <v>498</v>
      </c>
      <c r="E473">
        <f>VLOOKUP(A473,home!$A$2:$E$405,3,FALSE)</f>
        <v>1.37575757575758</v>
      </c>
      <c r="F473">
        <f>VLOOKUP(B473,home!$B$2:$E$405,3,FALSE)</f>
        <v>1.33</v>
      </c>
      <c r="G473">
        <f>VLOOKUP(C473,away!$B$2:$E$405,4,FALSE)</f>
        <v>0.98</v>
      </c>
      <c r="H473">
        <f>VLOOKUP(A473,away!$A$2:$E$405,3,FALSE)</f>
        <v>1.3303030303030301</v>
      </c>
      <c r="I473">
        <f>VLOOKUP(C473,away!$B$2:$E$405,3,FALSE)</f>
        <v>1.1100000000000001</v>
      </c>
      <c r="J473">
        <f>VLOOKUP(B473,home!$B$2:$E$405,4,FALSE)</f>
        <v>1.19</v>
      </c>
      <c r="K473" s="3">
        <f t="shared" si="616"/>
        <v>1.7931624242424298</v>
      </c>
      <c r="L473" s="3">
        <f t="shared" si="617"/>
        <v>1.7571972727272724</v>
      </c>
      <c r="M473" s="5">
        <f t="shared" si="618"/>
        <v>2.8714309346401606E-2</v>
      </c>
      <c r="N473" s="5">
        <f t="shared" si="619"/>
        <v>5.1489420558040552E-2</v>
      </c>
      <c r="O473" s="5">
        <f t="shared" si="620"/>
        <v>5.0456706071744128E-2</v>
      </c>
      <c r="P473" s="5">
        <f t="shared" si="621"/>
        <v>9.0477069378896421E-2</v>
      </c>
      <c r="Q473" s="5">
        <f t="shared" si="622"/>
        <v>4.6164447095347012E-2</v>
      </c>
      <c r="R473" s="5">
        <f t="shared" si="623"/>
        <v>4.4331193150035204E-2</v>
      </c>
      <c r="S473" s="5">
        <f t="shared" si="624"/>
        <v>7.1271956993974317E-2</v>
      </c>
      <c r="T473" s="5">
        <f t="shared" si="625"/>
        <v>8.1120040532906224E-2</v>
      </c>
      <c r="U473" s="5">
        <f t="shared" si="626"/>
        <v>7.9493029778476512E-2</v>
      </c>
      <c r="V473" s="5">
        <f t="shared" si="627"/>
        <v>2.4952629869506911E-2</v>
      </c>
      <c r="W473" s="5">
        <f t="shared" si="628"/>
        <v>2.759345062243462E-2</v>
      </c>
      <c r="X473" s="5">
        <f t="shared" si="629"/>
        <v>4.8487136178876775E-2</v>
      </c>
      <c r="Y473" s="5">
        <f t="shared" si="630"/>
        <v>4.2600731727939073E-2</v>
      </c>
      <c r="Z473" s="5">
        <f t="shared" si="631"/>
        <v>2.5966217233329272E-2</v>
      </c>
      <c r="AA473" s="5">
        <f t="shared" si="632"/>
        <v>4.6561645042522269E-2</v>
      </c>
      <c r="AB473" s="5">
        <f t="shared" si="633"/>
        <v>4.1746296150582382E-2</v>
      </c>
      <c r="AC473" s="5">
        <f t="shared" si="634"/>
        <v>4.9140151619479489E-3</v>
      </c>
      <c r="AD473" s="5">
        <f t="shared" si="635"/>
        <v>1.236988470283466E-2</v>
      </c>
      <c r="AE473" s="5">
        <f t="shared" si="636"/>
        <v>2.1736327663771871E-2</v>
      </c>
      <c r="AF473" s="5">
        <f t="shared" si="637"/>
        <v>1.909750784494315E-2</v>
      </c>
      <c r="AG473" s="5">
        <f t="shared" si="638"/>
        <v>1.1186029567007268E-2</v>
      </c>
      <c r="AH473" s="5">
        <f t="shared" si="639"/>
        <v>1.1406941526362522E-2</v>
      </c>
      <c r="AI473" s="5">
        <f t="shared" si="640"/>
        <v>2.0454498920603859E-2</v>
      </c>
      <c r="AJ473" s="5">
        <f t="shared" si="641"/>
        <v>1.8339119435567094E-2</v>
      </c>
      <c r="AK473" s="5">
        <f t="shared" si="642"/>
        <v>1.0961673288517652E-2</v>
      </c>
      <c r="AL473" s="5">
        <f t="shared" si="643"/>
        <v>6.1935070124502869E-4</v>
      </c>
      <c r="AM473" s="5">
        <f t="shared" si="644"/>
        <v>4.4362424882668653E-3</v>
      </c>
      <c r="AN473" s="5">
        <f t="shared" si="645"/>
        <v>7.7953532015393847E-3</v>
      </c>
      <c r="AO473" s="5">
        <f t="shared" si="646"/>
        <v>6.8489866928454109E-3</v>
      </c>
      <c r="AP473" s="5">
        <f t="shared" si="647"/>
        <v>4.011673579204446E-3</v>
      </c>
      <c r="AQ473" s="5">
        <f t="shared" si="648"/>
        <v>1.7623254681125267E-3</v>
      </c>
      <c r="AR473" s="5">
        <f t="shared" si="649"/>
        <v>4.0088493080567356E-3</v>
      </c>
      <c r="AS473" s="5">
        <f t="shared" si="650"/>
        <v>7.1885179436576028E-3</v>
      </c>
      <c r="AT473" s="5">
        <f t="shared" si="651"/>
        <v>6.4450901312796379E-3</v>
      </c>
      <c r="AU473" s="5">
        <f t="shared" si="652"/>
        <v>3.8523644814221192E-3</v>
      </c>
      <c r="AV473" s="5">
        <f t="shared" si="653"/>
        <v>1.7269788081430793E-3</v>
      </c>
      <c r="AW473" s="5">
        <f t="shared" si="654"/>
        <v>5.42093603831215E-5</v>
      </c>
      <c r="AX473" s="5">
        <f t="shared" si="655"/>
        <v>1.3258172224646482E-3</v>
      </c>
      <c r="AY473" s="5">
        <f t="shared" si="656"/>
        <v>2.329722407449727E-3</v>
      </c>
      <c r="AZ473" s="5">
        <f t="shared" si="657"/>
        <v>2.0468909302911384E-3</v>
      </c>
      <c r="BA473" s="5">
        <f t="shared" si="658"/>
        <v>1.1989303867592596E-3</v>
      </c>
      <c r="BB473" s="5">
        <f t="shared" si="659"/>
        <v>5.2668930145080605E-4</v>
      </c>
      <c r="BC473" s="5">
        <f t="shared" si="660"/>
        <v>1.850994008167976E-4</v>
      </c>
      <c r="BD473" s="5">
        <f t="shared" si="661"/>
        <v>1.1740565118153181E-3</v>
      </c>
      <c r="BE473" s="5">
        <f t="shared" si="662"/>
        <v>2.1052740209243667E-3</v>
      </c>
      <c r="BF473" s="5">
        <f t="shared" si="663"/>
        <v>1.8875491335276729E-3</v>
      </c>
      <c r="BG473" s="5">
        <f t="shared" si="664"/>
        <v>1.1282273933843935E-3</v>
      </c>
      <c r="BH473" s="5">
        <f t="shared" si="665"/>
        <v>5.0577374195446905E-4</v>
      </c>
      <c r="BI473" s="5">
        <f t="shared" si="666"/>
        <v>1.8138689384824804E-4</v>
      </c>
      <c r="BJ473" s="8">
        <f t="shared" si="667"/>
        <v>0.39431270757330222</v>
      </c>
      <c r="BK473" s="8">
        <f t="shared" si="668"/>
        <v>0.22327905385942196</v>
      </c>
      <c r="BL473" s="8">
        <f t="shared" si="669"/>
        <v>0.35395517173242524</v>
      </c>
      <c r="BM473" s="8">
        <f t="shared" si="670"/>
        <v>0.68360449175094706</v>
      </c>
      <c r="BN473" s="8">
        <f t="shared" si="671"/>
        <v>0.3116331456004649</v>
      </c>
    </row>
    <row r="474" spans="1:66" x14ac:dyDescent="0.25">
      <c r="A474" t="s">
        <v>21</v>
      </c>
      <c r="B474" t="s">
        <v>372</v>
      </c>
      <c r="C474" t="s">
        <v>268</v>
      </c>
      <c r="D474" t="s">
        <v>498</v>
      </c>
      <c r="E474">
        <f>VLOOKUP(A474,home!$A$2:$E$405,3,FALSE)</f>
        <v>1.37575757575758</v>
      </c>
      <c r="F474">
        <f>VLOOKUP(B474,home!$B$2:$E$405,3,FALSE)</f>
        <v>0.3</v>
      </c>
      <c r="G474">
        <f>VLOOKUP(C474,away!$B$2:$E$405,4,FALSE)</f>
        <v>0.81</v>
      </c>
      <c r="H474">
        <f>VLOOKUP(A474,away!$A$2:$E$405,3,FALSE)</f>
        <v>1.3303030303030301</v>
      </c>
      <c r="I474">
        <f>VLOOKUP(C474,away!$B$2:$E$405,3,FALSE)</f>
        <v>0.94</v>
      </c>
      <c r="J474">
        <f>VLOOKUP(B474,home!$B$2:$E$405,4,FALSE)</f>
        <v>0.97</v>
      </c>
      <c r="K474" s="3">
        <f t="shared" si="616"/>
        <v>0.33430909090909194</v>
      </c>
      <c r="L474" s="3">
        <f t="shared" si="617"/>
        <v>1.2129703030303027</v>
      </c>
      <c r="M474" s="5">
        <f t="shared" si="618"/>
        <v>0.21282620316114659</v>
      </c>
      <c r="N474" s="5">
        <f t="shared" si="619"/>
        <v>7.1149734500436629E-2</v>
      </c>
      <c r="O474" s="5">
        <f t="shared" si="620"/>
        <v>0.2581518641411647</v>
      </c>
      <c r="P474" s="5">
        <f t="shared" si="621"/>
        <v>8.6302515017520176E-2</v>
      </c>
      <c r="Q474" s="5">
        <f t="shared" si="622"/>
        <v>1.1893001529632109E-2</v>
      </c>
      <c r="R474" s="5">
        <f t="shared" si="623"/>
        <v>0.15656527243757307</v>
      </c>
      <c r="S474" s="5">
        <f t="shared" si="624"/>
        <v>8.7490684743242921E-3</v>
      </c>
      <c r="T474" s="5">
        <f t="shared" si="625"/>
        <v>1.4425857669337711E-2</v>
      </c>
      <c r="U474" s="5">
        <f t="shared" si="626"/>
        <v>5.2341193896539365E-2</v>
      </c>
      <c r="V474" s="5">
        <f t="shared" si="627"/>
        <v>3.9420094486045522E-4</v>
      </c>
      <c r="W474" s="5">
        <f t="shared" si="628"/>
        <v>1.3253128431839167E-3</v>
      </c>
      <c r="X474" s="5">
        <f t="shared" si="629"/>
        <v>1.6075651210067472E-3</v>
      </c>
      <c r="Y474" s="5">
        <f t="shared" si="630"/>
        <v>9.7496437598424985E-4</v>
      </c>
      <c r="Z474" s="5">
        <f t="shared" si="631"/>
        <v>6.3303008650874973E-2</v>
      </c>
      <c r="AA474" s="5">
        <f t="shared" si="632"/>
        <v>2.1162771273884395E-2</v>
      </c>
      <c r="AB474" s="5">
        <f t="shared" si="633"/>
        <v>3.537453412844668E-3</v>
      </c>
      <c r="AC474" s="5">
        <f t="shared" si="634"/>
        <v>9.9907026421168083E-6</v>
      </c>
      <c r="AD474" s="5">
        <f t="shared" si="635"/>
        <v>1.1076603294373978E-4</v>
      </c>
      <c r="AE474" s="5">
        <f t="shared" si="636"/>
        <v>1.3435590854523249E-4</v>
      </c>
      <c r="AF474" s="5">
        <f t="shared" si="637"/>
        <v>8.148486355101117E-5</v>
      </c>
      <c r="AG474" s="5">
        <f t="shared" si="638"/>
        <v>3.2946239877950964E-5</v>
      </c>
      <c r="AH474" s="5">
        <f t="shared" si="639"/>
        <v>1.9196167396495427E-2</v>
      </c>
      <c r="AI474" s="5">
        <f t="shared" si="640"/>
        <v>6.417453271261136E-3</v>
      </c>
      <c r="AJ474" s="5">
        <f t="shared" si="641"/>
        <v>1.0727064845334441E-3</v>
      </c>
      <c r="AK474" s="5">
        <f t="shared" si="642"/>
        <v>1.1953850988555452E-4</v>
      </c>
      <c r="AL474" s="5">
        <f t="shared" si="643"/>
        <v>1.6205199397444722E-7</v>
      </c>
      <c r="AM474" s="5">
        <f t="shared" si="644"/>
        <v>7.406018355405637E-6</v>
      </c>
      <c r="AN474" s="5">
        <f t="shared" si="645"/>
        <v>8.9832803288043593E-6</v>
      </c>
      <c r="AO474" s="5">
        <f t="shared" si="646"/>
        <v>5.4482261313179912E-6</v>
      </c>
      <c r="AP474" s="5">
        <f t="shared" si="647"/>
        <v>2.2028455004941325E-6</v>
      </c>
      <c r="AQ474" s="5">
        <f t="shared" si="648"/>
        <v>6.6799654356582686E-7</v>
      </c>
      <c r="AR474" s="5">
        <f t="shared" si="649"/>
        <v>4.6568761967894961E-3</v>
      </c>
      <c r="AS474" s="5">
        <f t="shared" si="650"/>
        <v>1.556836047824886E-3</v>
      </c>
      <c r="AT474" s="5">
        <f t="shared" si="651"/>
        <v>2.6023222192142058E-4</v>
      </c>
      <c r="AU474" s="5">
        <f t="shared" si="652"/>
        <v>2.899933251193439E-5</v>
      </c>
      <c r="AV474" s="5">
        <f t="shared" si="653"/>
        <v>2.4236851222588149E-6</v>
      </c>
      <c r="AW474" s="5">
        <f t="shared" si="654"/>
        <v>1.8253671613360359E-9</v>
      </c>
      <c r="AX474" s="5">
        <f t="shared" si="655"/>
        <v>4.1264987727528408E-7</v>
      </c>
      <c r="AY474" s="5">
        <f t="shared" si="656"/>
        <v>5.005320466840185E-7</v>
      </c>
      <c r="AZ474" s="5">
        <f t="shared" si="657"/>
        <v>3.0356525417134582E-7</v>
      </c>
      <c r="BA474" s="5">
        <f t="shared" si="658"/>
        <v>1.2273854611389607E-7</v>
      </c>
      <c r="BB474" s="5">
        <f t="shared" si="659"/>
        <v>3.7219552868317828E-8</v>
      </c>
      <c r="BC474" s="5">
        <f t="shared" si="660"/>
        <v>9.0292424642671728E-9</v>
      </c>
      <c r="BD474" s="5">
        <f t="shared" si="661"/>
        <v>9.4144208859905855E-4</v>
      </c>
      <c r="BE474" s="5">
        <f t="shared" si="662"/>
        <v>3.1473264878310804E-4</v>
      </c>
      <c r="BF474" s="5">
        <f t="shared" si="663"/>
        <v>5.2608992847045675E-5</v>
      </c>
      <c r="BG474" s="5">
        <f t="shared" si="664"/>
        <v>5.862554857446253E-6</v>
      </c>
      <c r="BH474" s="5">
        <f t="shared" si="665"/>
        <v>4.8997634619938449E-7</v>
      </c>
      <c r="BI474" s="5">
        <f t="shared" si="666"/>
        <v>3.2760709372974959E-8</v>
      </c>
      <c r="BJ474" s="8">
        <f t="shared" si="667"/>
        <v>0.10176208318587848</v>
      </c>
      <c r="BK474" s="8">
        <f t="shared" si="668"/>
        <v>0.30828264088453433</v>
      </c>
      <c r="BL474" s="8">
        <f t="shared" si="669"/>
        <v>0.52638495733049373</v>
      </c>
      <c r="BM474" s="8">
        <f t="shared" si="670"/>
        <v>0.2028436005576289</v>
      </c>
      <c r="BN474" s="8">
        <f t="shared" si="671"/>
        <v>0.79688859078747343</v>
      </c>
    </row>
    <row r="475" spans="1:66" x14ac:dyDescent="0.25">
      <c r="A475" t="s">
        <v>21</v>
      </c>
      <c r="B475" t="s">
        <v>151</v>
      </c>
      <c r="C475" t="s">
        <v>270</v>
      </c>
      <c r="D475" t="s">
        <v>498</v>
      </c>
      <c r="E475">
        <f>VLOOKUP(A475,home!$A$2:$E$405,3,FALSE)</f>
        <v>1.37575757575758</v>
      </c>
      <c r="F475">
        <f>VLOOKUP(B475,home!$B$2:$E$405,3,FALSE)</f>
        <v>0.77</v>
      </c>
      <c r="G475">
        <f>VLOOKUP(C475,away!$B$2:$E$405,4,FALSE)</f>
        <v>1.2</v>
      </c>
      <c r="H475">
        <f>VLOOKUP(A475,away!$A$2:$E$405,3,FALSE)</f>
        <v>1.3303030303030301</v>
      </c>
      <c r="I475">
        <f>VLOOKUP(C475,away!$B$2:$E$405,3,FALSE)</f>
        <v>1.07</v>
      </c>
      <c r="J475">
        <f>VLOOKUP(B475,home!$B$2:$E$405,4,FALSE)</f>
        <v>1.41</v>
      </c>
      <c r="K475" s="3">
        <f t="shared" si="616"/>
        <v>1.2712000000000039</v>
      </c>
      <c r="L475" s="3">
        <f t="shared" si="617"/>
        <v>2.0070281818181814</v>
      </c>
      <c r="M475" s="5">
        <f t="shared" si="618"/>
        <v>3.7694986335575775E-2</v>
      </c>
      <c r="N475" s="5">
        <f t="shared" si="619"/>
        <v>4.7917866629784062E-2</v>
      </c>
      <c r="O475" s="5">
        <f t="shared" si="620"/>
        <v>7.5654899888751848E-2</v>
      </c>
      <c r="P475" s="5">
        <f t="shared" si="621"/>
        <v>9.617250873858163E-2</v>
      </c>
      <c r="Q475" s="5">
        <f t="shared" si="622"/>
        <v>3.0456596029890853E-2</v>
      </c>
      <c r="R475" s="5">
        <f t="shared" si="623"/>
        <v>7.5920758084679102E-2</v>
      </c>
      <c r="S475" s="5">
        <f t="shared" si="624"/>
        <v>6.1342053255656712E-2</v>
      </c>
      <c r="T475" s="5">
        <f t="shared" si="625"/>
        <v>6.112724655424269E-2</v>
      </c>
      <c r="U475" s="5">
        <f t="shared" si="626"/>
        <v>9.6510467677244346E-2</v>
      </c>
      <c r="V475" s="5">
        <f t="shared" si="627"/>
        <v>1.7389342209577826E-2</v>
      </c>
      <c r="W475" s="5">
        <f t="shared" si="628"/>
        <v>1.2905474957732458E-2</v>
      </c>
      <c r="X475" s="5">
        <f t="shared" si="629"/>
        <v>2.590165193991785E-2</v>
      </c>
      <c r="Y475" s="5">
        <f t="shared" si="630"/>
        <v>2.5992672699530352E-2</v>
      </c>
      <c r="Z475" s="5">
        <f t="shared" si="631"/>
        <v>5.0791700353650486E-2</v>
      </c>
      <c r="AA475" s="5">
        <f t="shared" si="632"/>
        <v>6.4566409489560689E-2</v>
      </c>
      <c r="AB475" s="5">
        <f t="shared" si="633"/>
        <v>4.1038409871564908E-2</v>
      </c>
      <c r="AC475" s="5">
        <f t="shared" si="634"/>
        <v>2.7728764952994135E-3</v>
      </c>
      <c r="AD475" s="5">
        <f t="shared" si="635"/>
        <v>4.1013599415673863E-3</v>
      </c>
      <c r="AE475" s="5">
        <f t="shared" si="636"/>
        <v>8.2315449865059138E-3</v>
      </c>
      <c r="AF475" s="5">
        <f t="shared" si="637"/>
        <v>8.2604713839107679E-3</v>
      </c>
      <c r="AG475" s="5">
        <f t="shared" si="638"/>
        <v>5.526332954203848E-3</v>
      </c>
      <c r="AH475" s="5">
        <f t="shared" si="639"/>
        <v>2.5485093503060271E-2</v>
      </c>
      <c r="AI475" s="5">
        <f t="shared" si="640"/>
        <v>3.2396650861090309E-2</v>
      </c>
      <c r="AJ475" s="5">
        <f t="shared" si="641"/>
        <v>2.059131128730907E-2</v>
      </c>
      <c r="AK475" s="5">
        <f t="shared" si="642"/>
        <v>8.7252249694757898E-3</v>
      </c>
      <c r="AL475" s="5">
        <f t="shared" si="643"/>
        <v>2.8298138813596897E-4</v>
      </c>
      <c r="AM475" s="5">
        <f t="shared" si="644"/>
        <v>1.0427297515440955E-3</v>
      </c>
      <c r="AN475" s="5">
        <f t="shared" si="645"/>
        <v>2.0927879973692701E-3</v>
      </c>
      <c r="AO475" s="5">
        <f t="shared" si="646"/>
        <v>2.1001422446454802E-3</v>
      </c>
      <c r="AP475" s="5">
        <f t="shared" si="647"/>
        <v>1.4050148902767907E-3</v>
      </c>
      <c r="AQ475" s="5">
        <f t="shared" si="648"/>
        <v>7.0497612016492506E-4</v>
      </c>
      <c r="AR475" s="5">
        <f t="shared" si="649"/>
        <v>1.0229860175382677E-2</v>
      </c>
      <c r="AS475" s="5">
        <f t="shared" si="650"/>
        <v>1.3004198254946498E-2</v>
      </c>
      <c r="AT475" s="5">
        <f t="shared" si="651"/>
        <v>8.2654684108440218E-3</v>
      </c>
      <c r="AU475" s="5">
        <f t="shared" si="652"/>
        <v>3.5023544812883179E-3</v>
      </c>
      <c r="AV475" s="5">
        <f t="shared" si="653"/>
        <v>1.1130482541534302E-3</v>
      </c>
      <c r="AW475" s="5">
        <f t="shared" si="654"/>
        <v>2.0055002792003638E-5</v>
      </c>
      <c r="AX475" s="5">
        <f t="shared" si="655"/>
        <v>2.2091967669380952E-4</v>
      </c>
      <c r="AY475" s="5">
        <f t="shared" si="656"/>
        <v>4.4339201704263702E-4</v>
      </c>
      <c r="AZ475" s="5">
        <f t="shared" si="657"/>
        <v>4.4495013689889007E-4</v>
      </c>
      <c r="BA475" s="5">
        <f t="shared" si="658"/>
        <v>2.976758214199767E-4</v>
      </c>
      <c r="BB475" s="5">
        <f t="shared" si="659"/>
        <v>1.4936094065894247E-4</v>
      </c>
      <c r="BC475" s="5">
        <f t="shared" si="660"/>
        <v>5.9954323433074101E-5</v>
      </c>
      <c r="BD475" s="5">
        <f t="shared" si="661"/>
        <v>3.421936278008751E-3</v>
      </c>
      <c r="BE475" s="5">
        <f t="shared" si="662"/>
        <v>4.3499653966047368E-3</v>
      </c>
      <c r="BF475" s="5">
        <f t="shared" si="663"/>
        <v>2.7648380060819799E-3</v>
      </c>
      <c r="BG475" s="5">
        <f t="shared" si="664"/>
        <v>1.1715540244438079E-3</v>
      </c>
      <c r="BH475" s="5">
        <f t="shared" si="665"/>
        <v>3.7231986896824314E-4</v>
      </c>
      <c r="BI475" s="5">
        <f t="shared" si="666"/>
        <v>9.4658603486486438E-5</v>
      </c>
      <c r="BJ475" s="8">
        <f t="shared" si="667"/>
        <v>0.23938312199743403</v>
      </c>
      <c r="BK475" s="8">
        <f t="shared" si="668"/>
        <v>0.21609814043986997</v>
      </c>
      <c r="BL475" s="8">
        <f t="shared" si="669"/>
        <v>0.48917942738694531</v>
      </c>
      <c r="BM475" s="8">
        <f t="shared" si="670"/>
        <v>0.63121143745638597</v>
      </c>
      <c r="BN475" s="8">
        <f t="shared" si="671"/>
        <v>0.36381761570726323</v>
      </c>
    </row>
    <row r="476" spans="1:66" x14ac:dyDescent="0.25">
      <c r="A476" t="s">
        <v>21</v>
      </c>
      <c r="B476" t="s">
        <v>273</v>
      </c>
      <c r="C476" t="s">
        <v>275</v>
      </c>
      <c r="D476" t="s">
        <v>498</v>
      </c>
      <c r="E476">
        <f>VLOOKUP(A476,home!$A$2:$E$405,3,FALSE)</f>
        <v>1.37575757575758</v>
      </c>
      <c r="F476">
        <f>VLOOKUP(B476,home!$B$2:$E$405,3,FALSE)</f>
        <v>0.64</v>
      </c>
      <c r="G476">
        <f>VLOOKUP(C476,away!$B$2:$E$405,4,FALSE)</f>
        <v>0.81</v>
      </c>
      <c r="H476">
        <f>VLOOKUP(A476,away!$A$2:$E$405,3,FALSE)</f>
        <v>1.3303030303030301</v>
      </c>
      <c r="I476">
        <f>VLOOKUP(C476,away!$B$2:$E$405,3,FALSE)</f>
        <v>0.81</v>
      </c>
      <c r="J476">
        <f>VLOOKUP(B476,home!$B$2:$E$405,4,FALSE)</f>
        <v>0.7</v>
      </c>
      <c r="K476" s="3">
        <f t="shared" si="616"/>
        <v>0.71319272727272953</v>
      </c>
      <c r="L476" s="3">
        <f t="shared" si="617"/>
        <v>0.75428181818181805</v>
      </c>
      <c r="M476" s="5">
        <f t="shared" si="618"/>
        <v>0.23050688538928582</v>
      </c>
      <c r="N476" s="5">
        <f t="shared" si="619"/>
        <v>0.16439583424592724</v>
      </c>
      <c r="O476" s="5">
        <f t="shared" si="620"/>
        <v>0.17386715261485847</v>
      </c>
      <c r="P476" s="5">
        <f t="shared" si="621"/>
        <v>0.12400078875653479</v>
      </c>
      <c r="Q476" s="5">
        <f t="shared" si="622"/>
        <v>5.8622956689064205E-2</v>
      </c>
      <c r="R476" s="5">
        <f t="shared" si="623"/>
        <v>6.5572415998215519E-2</v>
      </c>
      <c r="S476" s="5">
        <f t="shared" si="624"/>
        <v>1.6676503595841673E-2</v>
      </c>
      <c r="T476" s="5">
        <f t="shared" si="625"/>
        <v>4.4218230358621317E-2</v>
      </c>
      <c r="U476" s="5">
        <f t="shared" si="626"/>
        <v>4.676577019962929E-2</v>
      </c>
      <c r="V476" s="5">
        <f t="shared" si="627"/>
        <v>9.9678854186128693E-4</v>
      </c>
      <c r="W476" s="5">
        <f t="shared" si="628"/>
        <v>1.393648878728827E-2</v>
      </c>
      <c r="X476" s="5">
        <f t="shared" si="629"/>
        <v>1.0512040101546317E-2</v>
      </c>
      <c r="Y476" s="5">
        <f t="shared" si="630"/>
        <v>3.9645203602972686E-3</v>
      </c>
      <c r="Z476" s="5">
        <f t="shared" si="631"/>
        <v>1.6486693720569517E-2</v>
      </c>
      <c r="AA476" s="5">
        <f t="shared" si="632"/>
        <v>1.1758190058283158E-2</v>
      </c>
      <c r="AB476" s="5">
        <f t="shared" si="633"/>
        <v>4.1929278177290294E-3</v>
      </c>
      <c r="AC476" s="5">
        <f t="shared" si="634"/>
        <v>3.3513794285779309E-5</v>
      </c>
      <c r="AD476" s="5">
        <f t="shared" si="635"/>
        <v>2.4848506117029837E-3</v>
      </c>
      <c r="AE476" s="5">
        <f t="shared" si="636"/>
        <v>1.8742776373055292E-3</v>
      </c>
      <c r="AF476" s="5">
        <f t="shared" si="637"/>
        <v>7.0686677202216831E-4</v>
      </c>
      <c r="AG476" s="5">
        <f t="shared" si="638"/>
        <v>1.7772558467106462E-4</v>
      </c>
      <c r="AH476" s="5">
        <f t="shared" si="639"/>
        <v>3.108903328839484E-3</v>
      </c>
      <c r="AI476" s="5">
        <f t="shared" si="640"/>
        <v>2.2172472439222989E-3</v>
      </c>
      <c r="AJ476" s="5">
        <f t="shared" si="641"/>
        <v>7.9066230446544344E-4</v>
      </c>
      <c r="AK476" s="5">
        <f t="shared" si="642"/>
        <v>1.8796486842448366E-4</v>
      </c>
      <c r="AL476" s="5">
        <f t="shared" si="643"/>
        <v>7.2114755594264761E-7</v>
      </c>
      <c r="AM476" s="5">
        <f t="shared" si="644"/>
        <v>3.5443547692515242E-4</v>
      </c>
      <c r="AN476" s="5">
        <f t="shared" si="645"/>
        <v>2.6734423596324377E-4</v>
      </c>
      <c r="AO476" s="5">
        <f t="shared" si="646"/>
        <v>1.0082644819139223E-4</v>
      </c>
      <c r="AP476" s="5">
        <f t="shared" si="647"/>
        <v>2.5350518887539411E-5</v>
      </c>
      <c r="AQ476" s="5">
        <f t="shared" si="648"/>
        <v>4.7803588695864354E-6</v>
      </c>
      <c r="AR476" s="5">
        <f t="shared" si="649"/>
        <v>4.6899785108571061E-4</v>
      </c>
      <c r="AS476" s="5">
        <f t="shared" si="650"/>
        <v>3.3448585650086744E-4</v>
      </c>
      <c r="AT476" s="5">
        <f t="shared" si="651"/>
        <v>1.192764401160042E-4</v>
      </c>
      <c r="AU476" s="5">
        <f t="shared" si="652"/>
        <v>2.835569654190515E-5</v>
      </c>
      <c r="AV476" s="5">
        <f t="shared" si="653"/>
        <v>5.0557691376098096E-6</v>
      </c>
      <c r="AW476" s="5">
        <f t="shared" si="654"/>
        <v>1.0776114079064868E-8</v>
      </c>
      <c r="AX476" s="5">
        <f t="shared" si="655"/>
        <v>4.2130134071743309E-5</v>
      </c>
      <c r="AY476" s="5">
        <f t="shared" si="656"/>
        <v>3.1777994127878302E-5</v>
      </c>
      <c r="AZ476" s="5">
        <f t="shared" si="657"/>
        <v>1.198478159447359E-5</v>
      </c>
      <c r="BA476" s="5">
        <f t="shared" si="658"/>
        <v>3.0133009505305097E-6</v>
      </c>
      <c r="BB476" s="5">
        <f t="shared" si="659"/>
        <v>5.6821952992378824E-7</v>
      </c>
      <c r="BC476" s="5">
        <f t="shared" si="660"/>
        <v>8.5719532031466611E-8</v>
      </c>
      <c r="BD476" s="5">
        <f t="shared" si="661"/>
        <v>5.8959425306715867E-5</v>
      </c>
      <c r="BE476" s="5">
        <f t="shared" si="662"/>
        <v>4.2049433332929479E-5</v>
      </c>
      <c r="BF476" s="5">
        <f t="shared" si="663"/>
        <v>1.4994675019492394E-5</v>
      </c>
      <c r="BG476" s="5">
        <f t="shared" si="664"/>
        <v>3.5646977239066834E-6</v>
      </c>
      <c r="BH476" s="5">
        <f t="shared" si="665"/>
        <v>6.3557912290397471E-7</v>
      </c>
      <c r="BI476" s="5">
        <f t="shared" si="666"/>
        <v>9.0658081612299054E-8</v>
      </c>
      <c r="BJ476" s="8">
        <f t="shared" si="667"/>
        <v>0.30173608833708981</v>
      </c>
      <c r="BK476" s="8">
        <f t="shared" si="668"/>
        <v>0.37224697921949323</v>
      </c>
      <c r="BL476" s="8">
        <f t="shared" si="669"/>
        <v>0.30953770051633678</v>
      </c>
      <c r="BM476" s="8">
        <f t="shared" si="670"/>
        <v>0.18300966088158965</v>
      </c>
      <c r="BN476" s="8">
        <f t="shared" si="671"/>
        <v>0.8169660336938861</v>
      </c>
    </row>
    <row r="477" spans="1:66" x14ac:dyDescent="0.25">
      <c r="A477" t="s">
        <v>21</v>
      </c>
      <c r="B477" t="s">
        <v>269</v>
      </c>
      <c r="C477" t="s">
        <v>23</v>
      </c>
      <c r="D477" t="s">
        <v>498</v>
      </c>
      <c r="E477">
        <f>VLOOKUP(A477,home!$A$2:$E$405,3,FALSE)</f>
        <v>1.37575757575758</v>
      </c>
      <c r="F477">
        <f>VLOOKUP(B477,home!$B$2:$E$405,3,FALSE)</f>
        <v>0.64</v>
      </c>
      <c r="G477">
        <f>VLOOKUP(C477,away!$B$2:$E$405,4,FALSE)</f>
        <v>0.95</v>
      </c>
      <c r="H477">
        <f>VLOOKUP(A477,away!$A$2:$E$405,3,FALSE)</f>
        <v>1.3303030303030301</v>
      </c>
      <c r="I477">
        <f>VLOOKUP(C477,away!$B$2:$E$405,3,FALSE)</f>
        <v>1.41</v>
      </c>
      <c r="J477">
        <f>VLOOKUP(B477,home!$B$2:$E$405,4,FALSE)</f>
        <v>0.93</v>
      </c>
      <c r="K477" s="3">
        <f t="shared" si="616"/>
        <v>0.83646060606060857</v>
      </c>
      <c r="L477" s="3">
        <f t="shared" si="617"/>
        <v>1.7444263636363633</v>
      </c>
      <c r="M477" s="5">
        <f t="shared" si="618"/>
        <v>7.5706824574930526E-2</v>
      </c>
      <c r="N477" s="5">
        <f t="shared" si="619"/>
        <v>6.3325776366870562E-2</v>
      </c>
      <c r="O477" s="5">
        <f t="shared" si="620"/>
        <v>0.13206498069570213</v>
      </c>
      <c r="P477" s="5">
        <f t="shared" si="621"/>
        <v>0.11046715379210957</v>
      </c>
      <c r="Q477" s="5">
        <f t="shared" si="622"/>
        <v>2.6484758639545556E-2</v>
      </c>
      <c r="R477" s="5">
        <f t="shared" si="623"/>
        <v>0.11518881701935511</v>
      </c>
      <c r="S477" s="5">
        <f t="shared" si="624"/>
        <v>4.0296869322698006E-2</v>
      </c>
      <c r="T477" s="5">
        <f t="shared" si="625"/>
        <v>4.6200711205369206E-2</v>
      </c>
      <c r="U477" s="5">
        <f t="shared" si="626"/>
        <v>9.6350907695414323E-2</v>
      </c>
      <c r="V477" s="5">
        <f t="shared" si="627"/>
        <v>6.5332147117143514E-3</v>
      </c>
      <c r="W477" s="5">
        <f t="shared" si="628"/>
        <v>7.3844857543344054E-3</v>
      </c>
      <c r="X477" s="5">
        <f t="shared" si="629"/>
        <v>1.2881691631758093E-2</v>
      </c>
      <c r="Y477" s="5">
        <f t="shared" si="630"/>
        <v>1.1235581245336372E-2</v>
      </c>
      <c r="Z477" s="5">
        <f t="shared" si="631"/>
        <v>6.6979469734882696E-2</v>
      </c>
      <c r="AA477" s="5">
        <f t="shared" si="632"/>
        <v>5.602568784805817E-2</v>
      </c>
      <c r="AB477" s="5">
        <f t="shared" si="633"/>
        <v>2.3431640406174604E-2</v>
      </c>
      <c r="AC477" s="5">
        <f t="shared" si="634"/>
        <v>5.9580628824413022E-4</v>
      </c>
      <c r="AD477" s="5">
        <f t="shared" si="635"/>
        <v>1.5442078573791216E-3</v>
      </c>
      <c r="AE477" s="5">
        <f t="shared" si="636"/>
        <v>2.6937568973465606E-3</v>
      </c>
      <c r="AF477" s="5">
        <f t="shared" si="637"/>
        <v>2.3495302744793172E-3</v>
      </c>
      <c r="AG477" s="5">
        <f t="shared" si="638"/>
        <v>1.3661941843211675E-3</v>
      </c>
      <c r="AH477" s="5">
        <f t="shared" si="639"/>
        <v>2.9210188206978311E-2</v>
      </c>
      <c r="AI477" s="5">
        <f t="shared" si="640"/>
        <v>2.443317173075352E-2</v>
      </c>
      <c r="AJ477" s="5">
        <f t="shared" si="641"/>
        <v>1.0218692816944508E-2</v>
      </c>
      <c r="AK477" s="5">
        <f t="shared" si="642"/>
        <v>2.8491779956028637E-3</v>
      </c>
      <c r="AL477" s="5">
        <f t="shared" si="643"/>
        <v>3.4774685237856274E-5</v>
      </c>
      <c r="AM477" s="5">
        <f t="shared" si="644"/>
        <v>2.583338080533789E-4</v>
      </c>
      <c r="AN477" s="5">
        <f t="shared" si="645"/>
        <v>4.5064430538688992E-4</v>
      </c>
      <c r="AO477" s="5">
        <f t="shared" si="646"/>
        <v>3.9305790346974372E-4</v>
      </c>
      <c r="AP477" s="5">
        <f t="shared" si="647"/>
        <v>2.2855352308275261E-4</v>
      </c>
      <c r="AQ477" s="5">
        <f t="shared" si="648"/>
        <v>9.9673697791881412E-5</v>
      </c>
      <c r="AR477" s="5">
        <f t="shared" si="649"/>
        <v>1.0191004479006584E-2</v>
      </c>
      <c r="AS477" s="5">
        <f t="shared" si="650"/>
        <v>8.5243737828762239E-3</v>
      </c>
      <c r="AT477" s="5">
        <f t="shared" si="651"/>
        <v>3.5651514303559045E-3</v>
      </c>
      <c r="AU477" s="5">
        <f t="shared" si="652"/>
        <v>9.9403624204444851E-4</v>
      </c>
      <c r="AV477" s="5">
        <f t="shared" si="653"/>
        <v>2.0786803936667726E-4</v>
      </c>
      <c r="AW477" s="5">
        <f t="shared" si="654"/>
        <v>1.4094797499766878E-6</v>
      </c>
      <c r="AX477" s="5">
        <f t="shared" si="655"/>
        <v>3.6014342275045679E-5</v>
      </c>
      <c r="AY477" s="5">
        <f t="shared" si="656"/>
        <v>6.2824368133613281E-5</v>
      </c>
      <c r="AZ477" s="5">
        <f t="shared" si="657"/>
        <v>5.4796242025535635E-5</v>
      </c>
      <c r="BA477" s="5">
        <f t="shared" si="658"/>
        <v>3.1862669739181073E-5</v>
      </c>
      <c r="BB477" s="5">
        <f t="shared" si="659"/>
        <v>1.3895520277216503E-5</v>
      </c>
      <c r="BC477" s="5">
        <f t="shared" si="660"/>
        <v>4.8479423816040235E-6</v>
      </c>
      <c r="BD477" s="5">
        <f t="shared" si="661"/>
        <v>2.9629094808525614E-3</v>
      </c>
      <c r="BE477" s="5">
        <f t="shared" si="662"/>
        <v>2.4783570600566567E-3</v>
      </c>
      <c r="BF477" s="5">
        <f t="shared" si="663"/>
        <v>1.0365240242447894E-3</v>
      </c>
      <c r="BG477" s="5">
        <f t="shared" si="664"/>
        <v>2.8900383783872583E-4</v>
      </c>
      <c r="BH477" s="5">
        <f t="shared" si="665"/>
        <v>6.043508133810561E-5</v>
      </c>
      <c r="BI477" s="5">
        <f t="shared" si="666"/>
        <v>1.0110312952678803E-5</v>
      </c>
      <c r="BJ477" s="8">
        <f t="shared" si="667"/>
        <v>0.17710119837935717</v>
      </c>
      <c r="BK477" s="8">
        <f t="shared" si="668"/>
        <v>0.23369746774306804</v>
      </c>
      <c r="BL477" s="8">
        <f t="shared" si="669"/>
        <v>0.52009303818591679</v>
      </c>
      <c r="BM477" s="8">
        <f t="shared" si="670"/>
        <v>0.47457144806632789</v>
      </c>
      <c r="BN477" s="8">
        <f t="shared" si="671"/>
        <v>0.52323831108851349</v>
      </c>
    </row>
    <row r="478" spans="1:66" x14ac:dyDescent="0.25">
      <c r="A478" t="s">
        <v>21</v>
      </c>
      <c r="B478" t="s">
        <v>266</v>
      </c>
      <c r="C478" t="s">
        <v>274</v>
      </c>
      <c r="D478" t="s">
        <v>498</v>
      </c>
      <c r="E478">
        <f>VLOOKUP(A478,home!$A$2:$E$405,3,FALSE)</f>
        <v>1.37575757575758</v>
      </c>
      <c r="F478">
        <f>VLOOKUP(B478,home!$B$2:$E$405,3,FALSE)</f>
        <v>0.73</v>
      </c>
      <c r="G478">
        <f>VLOOKUP(C478,away!$B$2:$E$405,4,FALSE)</f>
        <v>0.68</v>
      </c>
      <c r="H478">
        <f>VLOOKUP(A478,away!$A$2:$E$405,3,FALSE)</f>
        <v>1.3303030303030301</v>
      </c>
      <c r="I478">
        <f>VLOOKUP(C478,away!$B$2:$E$405,3,FALSE)</f>
        <v>1.33</v>
      </c>
      <c r="J478">
        <f>VLOOKUP(B478,home!$B$2:$E$405,4,FALSE)</f>
        <v>1.19</v>
      </c>
      <c r="K478" s="3">
        <f t="shared" si="616"/>
        <v>0.68292606060606276</v>
      </c>
      <c r="L478" s="3">
        <f t="shared" si="617"/>
        <v>2.1054706060606057</v>
      </c>
      <c r="M478" s="5">
        <f t="shared" si="618"/>
        <v>6.1519771583928337E-2</v>
      </c>
      <c r="N478" s="5">
        <f t="shared" si="619"/>
        <v>4.2013455257196977E-2</v>
      </c>
      <c r="O478" s="5">
        <f t="shared" si="620"/>
        <v>0.12952807076152362</v>
      </c>
      <c r="P478" s="5">
        <f t="shared" si="621"/>
        <v>8.8458095103070664E-2</v>
      </c>
      <c r="Q478" s="5">
        <f t="shared" si="622"/>
        <v>1.4346041745623303E-2</v>
      </c>
      <c r="R478" s="5">
        <f t="shared" si="623"/>
        <v>0.13635877282406308</v>
      </c>
      <c r="S478" s="5">
        <f t="shared" si="624"/>
        <v>3.1798047960032105E-2</v>
      </c>
      <c r="T478" s="5">
        <f t="shared" si="625"/>
        <v>3.0205169208728247E-2</v>
      </c>
      <c r="U478" s="5">
        <f t="shared" si="626"/>
        <v>9.3122959553814444E-2</v>
      </c>
      <c r="V478" s="5">
        <f t="shared" si="627"/>
        <v>5.0802001049969001E-3</v>
      </c>
      <c r="W478" s="5">
        <f t="shared" si="628"/>
        <v>3.2657619248762162E-3</v>
      </c>
      <c r="X478" s="5">
        <f t="shared" si="629"/>
        <v>6.8759657392187768E-3</v>
      </c>
      <c r="Y478" s="5">
        <f t="shared" si="630"/>
        <v>7.2385718761024606E-3</v>
      </c>
      <c r="Z478" s="5">
        <f t="shared" si="631"/>
        <v>9.5699796019853511E-2</v>
      </c>
      <c r="AA478" s="5">
        <f t="shared" si="632"/>
        <v>6.5355884696642316E-2</v>
      </c>
      <c r="AB478" s="5">
        <f t="shared" si="633"/>
        <v>2.2316618436651E-2</v>
      </c>
      <c r="AC478" s="5">
        <f t="shared" si="634"/>
        <v>4.5654512002837584E-4</v>
      </c>
      <c r="AD478" s="5">
        <f t="shared" si="635"/>
        <v>5.5756848155824655E-4</v>
      </c>
      <c r="AE478" s="5">
        <f t="shared" si="636"/>
        <v>1.173944048786733E-3</v>
      </c>
      <c r="AF478" s="5">
        <f t="shared" si="637"/>
        <v>1.2358523439401222E-3</v>
      </c>
      <c r="AG478" s="5">
        <f t="shared" si="638"/>
        <v>8.673502611990096E-4</v>
      </c>
      <c r="AH478" s="5">
        <f t="shared" si="639"/>
        <v>5.0373276881449332E-2</v>
      </c>
      <c r="AI478" s="5">
        <f t="shared" si="640"/>
        <v>3.4401223540466645E-2</v>
      </c>
      <c r="AJ478" s="5">
        <f t="shared" si="641"/>
        <v>1.1746746036259716E-2</v>
      </c>
      <c r="AK478" s="5">
        <f t="shared" si="642"/>
        <v>2.674052998494244E-3</v>
      </c>
      <c r="AL478" s="5">
        <f t="shared" si="643"/>
        <v>2.625829752388957E-5</v>
      </c>
      <c r="AM478" s="5">
        <f t="shared" si="644"/>
        <v>7.615560932573553E-5</v>
      </c>
      <c r="AN478" s="5">
        <f t="shared" si="645"/>
        <v>1.6034339692197111E-4</v>
      </c>
      <c r="AO478" s="5">
        <f t="shared" si="646"/>
        <v>1.687991545475594E-4</v>
      </c>
      <c r="AP478" s="5">
        <f t="shared" si="647"/>
        <v>1.184672194092559E-4</v>
      </c>
      <c r="AQ478" s="5">
        <f t="shared" si="648"/>
        <v>6.2357312061980192E-5</v>
      </c>
      <c r="AR478" s="5">
        <f t="shared" si="649"/>
        <v>2.1211890760968778E-2</v>
      </c>
      <c r="AS478" s="5">
        <f t="shared" si="650"/>
        <v>1.4486152995394545E-2</v>
      </c>
      <c r="AT478" s="5">
        <f t="shared" si="651"/>
        <v>4.946485699240756E-3</v>
      </c>
      <c r="AU478" s="5">
        <f t="shared" si="652"/>
        <v>1.1260279974755719E-3</v>
      </c>
      <c r="AV478" s="5">
        <f t="shared" si="653"/>
        <v>1.9224846611203144E-4</v>
      </c>
      <c r="AW478" s="5">
        <f t="shared" si="654"/>
        <v>1.0487861236448739E-6</v>
      </c>
      <c r="AX478" s="5">
        <f t="shared" si="655"/>
        <v>8.6681083783131487E-6</v>
      </c>
      <c r="AY478" s="5">
        <f t="shared" si="656"/>
        <v>1.8250447400685997E-5</v>
      </c>
      <c r="AZ478" s="5">
        <f t="shared" si="657"/>
        <v>1.9212890274799782E-5</v>
      </c>
      <c r="BA478" s="5">
        <f t="shared" si="658"/>
        <v>1.3484058577019535E-5</v>
      </c>
      <c r="BB478" s="5">
        <f t="shared" si="659"/>
        <v>7.0975722460785072E-6</v>
      </c>
      <c r="BC478" s="5">
        <f t="shared" si="660"/>
        <v>2.988745947701972E-6</v>
      </c>
      <c r="BD478" s="5">
        <f t="shared" si="661"/>
        <v>7.4435020826980405E-3</v>
      </c>
      <c r="BE478" s="5">
        <f t="shared" si="662"/>
        <v>5.0833615544499961E-3</v>
      </c>
      <c r="BF478" s="5">
        <f t="shared" si="663"/>
        <v>1.7357800405084236E-3</v>
      </c>
      <c r="BG478" s="5">
        <f t="shared" si="664"/>
        <v>3.9513647504768335E-4</v>
      </c>
      <c r="BH478" s="5">
        <f t="shared" si="665"/>
        <v>6.7462249076520028E-5</v>
      </c>
      <c r="BI478" s="5">
        <f t="shared" si="666"/>
        <v>9.2143456002905681E-6</v>
      </c>
      <c r="BJ478" s="8">
        <f t="shared" si="667"/>
        <v>0.10843550540232122</v>
      </c>
      <c r="BK478" s="8">
        <f t="shared" si="668"/>
        <v>0.18735716861698098</v>
      </c>
      <c r="BL478" s="8">
        <f t="shared" si="669"/>
        <v>0.60257486839593677</v>
      </c>
      <c r="BM478" s="8">
        <f t="shared" si="670"/>
        <v>0.52182592949840956</v>
      </c>
      <c r="BN478" s="8">
        <f t="shared" si="671"/>
        <v>0.47222420727540604</v>
      </c>
    </row>
    <row r="479" spans="1:66" x14ac:dyDescent="0.25">
      <c r="A479" t="s">
        <v>175</v>
      </c>
      <c r="B479" t="s">
        <v>283</v>
      </c>
      <c r="C479" t="s">
        <v>282</v>
      </c>
      <c r="D479" t="s">
        <v>498</v>
      </c>
      <c r="E479">
        <f>VLOOKUP(A479,home!$A$2:$E$405,3,FALSE)</f>
        <v>1.21428571428571</v>
      </c>
      <c r="F479">
        <f>VLOOKUP(B479,home!$B$2:$E$405,3,FALSE)</f>
        <v>1.04</v>
      </c>
      <c r="G479">
        <f>VLOOKUP(C479,away!$B$2:$E$405,4,FALSE)</f>
        <v>0.6</v>
      </c>
      <c r="H479">
        <f>VLOOKUP(A479,away!$A$2:$E$405,3,FALSE)</f>
        <v>1.0619047619047599</v>
      </c>
      <c r="I479">
        <f>VLOOKUP(C479,away!$B$2:$E$405,3,FALSE)</f>
        <v>1.1000000000000001</v>
      </c>
      <c r="J479">
        <f>VLOOKUP(B479,home!$B$2:$E$405,4,FALSE)</f>
        <v>0.56999999999999995</v>
      </c>
      <c r="K479" s="3">
        <f t="shared" si="616"/>
        <v>0.75771428571428301</v>
      </c>
      <c r="L479" s="3">
        <f t="shared" si="617"/>
        <v>0.66581428571428447</v>
      </c>
      <c r="M479" s="5">
        <f t="shared" si="618"/>
        <v>0.24086261472320919</v>
      </c>
      <c r="N479" s="5">
        <f t="shared" si="619"/>
        <v>0.18250504407027099</v>
      </c>
      <c r="O479" s="5">
        <f t="shared" si="620"/>
        <v>0.1603697697772084</v>
      </c>
      <c r="P479" s="5">
        <f t="shared" si="621"/>
        <v>0.12151446555690147</v>
      </c>
      <c r="Q479" s="5">
        <f t="shared" si="622"/>
        <v>6.9143339553479552E-2</v>
      </c>
      <c r="R479" s="5">
        <f t="shared" si="623"/>
        <v>5.3388241857188129E-2</v>
      </c>
      <c r="S479" s="5">
        <f t="shared" si="624"/>
        <v>1.5325920708520591E-2</v>
      </c>
      <c r="T479" s="5">
        <f t="shared" si="625"/>
        <v>4.6036623236700214E-2</v>
      </c>
      <c r="U479" s="5">
        <f t="shared" si="626"/>
        <v>4.0453033544360688E-2</v>
      </c>
      <c r="V479" s="5">
        <f t="shared" si="627"/>
        <v>8.5909788412574372E-4</v>
      </c>
      <c r="W479" s="5">
        <f t="shared" si="628"/>
        <v>1.7463632047221633E-2</v>
      </c>
      <c r="X479" s="5">
        <f t="shared" si="629"/>
        <v>1.1627535697497957E-2</v>
      </c>
      <c r="Y479" s="5">
        <f t="shared" si="630"/>
        <v>3.8708896875234732E-3</v>
      </c>
      <c r="Z479" s="5">
        <f t="shared" si="631"/>
        <v>1.184888470589506E-2</v>
      </c>
      <c r="AA479" s="5">
        <f t="shared" si="632"/>
        <v>8.9780692114381673E-3</v>
      </c>
      <c r="AB479" s="5">
        <f t="shared" si="633"/>
        <v>3.4014056498191327E-3</v>
      </c>
      <c r="AC479" s="5">
        <f t="shared" si="634"/>
        <v>2.7088268858828808E-5</v>
      </c>
      <c r="AD479" s="5">
        <f t="shared" si="635"/>
        <v>3.3081108706594E-3</v>
      </c>
      <c r="AE479" s="5">
        <f t="shared" si="636"/>
        <v>2.2025874764117479E-3</v>
      </c>
      <c r="AF479" s="5">
        <f t="shared" si="637"/>
        <v>7.3325710366515813E-4</v>
      </c>
      <c r="AG479" s="5">
        <f t="shared" si="638"/>
        <v>1.6273768490724744E-4</v>
      </c>
      <c r="AH479" s="5">
        <f t="shared" si="639"/>
        <v>1.9722891767416069E-3</v>
      </c>
      <c r="AI479" s="5">
        <f t="shared" si="640"/>
        <v>1.4944316847767779E-3</v>
      </c>
      <c r="AJ479" s="5">
        <f t="shared" si="641"/>
        <v>5.6617611828971423E-4</v>
      </c>
      <c r="AK479" s="5">
        <f t="shared" si="642"/>
        <v>1.4299991101945878E-4</v>
      </c>
      <c r="AL479" s="5">
        <f t="shared" si="643"/>
        <v>5.46638010556325E-7</v>
      </c>
      <c r="AM479" s="5">
        <f t="shared" si="644"/>
        <v>5.0132057308506853E-4</v>
      </c>
      <c r="AN479" s="5">
        <f t="shared" si="645"/>
        <v>3.3378639928251057E-4</v>
      </c>
      <c r="AO479" s="5">
        <f t="shared" si="646"/>
        <v>1.1111987650971387E-4</v>
      </c>
      <c r="AP479" s="5">
        <f t="shared" si="647"/>
        <v>2.4661733735658213E-5</v>
      </c>
      <c r="AQ479" s="5">
        <f t="shared" si="648"/>
        <v>4.1050336579207859E-6</v>
      </c>
      <c r="AR479" s="5">
        <f t="shared" si="649"/>
        <v>2.6263566188684551E-4</v>
      </c>
      <c r="AS479" s="5">
        <f t="shared" si="650"/>
        <v>1.9900279294968905E-4</v>
      </c>
      <c r="AT479" s="5">
        <f t="shared" si="651"/>
        <v>7.5393629557510495E-5</v>
      </c>
      <c r="AU479" s="5">
        <f t="shared" si="652"/>
        <v>1.9042276722525443E-5</v>
      </c>
      <c r="AV479" s="5">
        <f t="shared" si="653"/>
        <v>3.6071512762955207E-6</v>
      </c>
      <c r="AW479" s="5">
        <f t="shared" si="654"/>
        <v>7.6604787272349175E-9</v>
      </c>
      <c r="AX479" s="5">
        <f t="shared" si="655"/>
        <v>6.3309626658171264E-5</v>
      </c>
      <c r="AY479" s="5">
        <f t="shared" si="656"/>
        <v>4.2152453852248317E-5</v>
      </c>
      <c r="AZ479" s="5">
        <f t="shared" si="657"/>
        <v>1.4032852976369525E-5</v>
      </c>
      <c r="BA479" s="5">
        <f t="shared" si="658"/>
        <v>3.1144246603316823E-6</v>
      </c>
      <c r="BB479" s="5">
        <f t="shared" si="659"/>
        <v>5.1840710765742296E-7</v>
      </c>
      <c r="BC479" s="5">
        <f t="shared" si="660"/>
        <v>6.9032571618827063E-8</v>
      </c>
      <c r="BD479" s="5">
        <f t="shared" si="661"/>
        <v>2.9144429270381381E-5</v>
      </c>
      <c r="BE479" s="5">
        <f t="shared" si="662"/>
        <v>2.2083150407157468E-5</v>
      </c>
      <c r="BF479" s="5">
        <f t="shared" si="663"/>
        <v>8.3663592685401979E-6</v>
      </c>
      <c r="BG479" s="5">
        <f t="shared" si="664"/>
        <v>2.113103312397003E-6</v>
      </c>
      <c r="BH479" s="5">
        <f t="shared" si="665"/>
        <v>4.002821417483451E-7</v>
      </c>
      <c r="BI479" s="5">
        <f t="shared" si="666"/>
        <v>6.0659899423806152E-8</v>
      </c>
      <c r="BJ479" s="8">
        <f t="shared" si="667"/>
        <v>0.33815194784243457</v>
      </c>
      <c r="BK479" s="8">
        <f t="shared" si="668"/>
        <v>0.37863188623347865</v>
      </c>
      <c r="BL479" s="8">
        <f t="shared" si="669"/>
        <v>0.2713882664275345</v>
      </c>
      <c r="BM479" s="8">
        <f t="shared" si="670"/>
        <v>0.1721953648777117</v>
      </c>
      <c r="BN479" s="8">
        <f t="shared" si="671"/>
        <v>0.82778347553825771</v>
      </c>
    </row>
    <row r="480" spans="1:66" x14ac:dyDescent="0.25">
      <c r="A480" t="s">
        <v>175</v>
      </c>
      <c r="B480" t="s">
        <v>284</v>
      </c>
      <c r="C480" t="s">
        <v>176</v>
      </c>
      <c r="D480" t="s">
        <v>498</v>
      </c>
      <c r="E480">
        <f>VLOOKUP(A480,home!$A$2:$E$405,3,FALSE)</f>
        <v>1.21428571428571</v>
      </c>
      <c r="F480">
        <f>VLOOKUP(B480,home!$B$2:$E$405,3,FALSE)</f>
        <v>1.37</v>
      </c>
      <c r="G480">
        <f>VLOOKUP(C480,away!$B$2:$E$405,4,FALSE)</f>
        <v>1.1000000000000001</v>
      </c>
      <c r="H480">
        <f>VLOOKUP(A480,away!$A$2:$E$405,3,FALSE)</f>
        <v>1.0619047619047599</v>
      </c>
      <c r="I480">
        <f>VLOOKUP(C480,away!$B$2:$E$405,3,FALSE)</f>
        <v>0.82</v>
      </c>
      <c r="J480">
        <f>VLOOKUP(B480,home!$B$2:$E$405,4,FALSE)</f>
        <v>1.32</v>
      </c>
      <c r="K480" s="3">
        <f t="shared" si="616"/>
        <v>1.8299285714285651</v>
      </c>
      <c r="L480" s="3">
        <f t="shared" si="617"/>
        <v>1.1494057142857121</v>
      </c>
      <c r="M480" s="5">
        <f t="shared" si="618"/>
        <v>5.0826658637582706E-2</v>
      </c>
      <c r="N480" s="5">
        <f t="shared" si="619"/>
        <v>9.3009154831159055E-2</v>
      </c>
      <c r="O480" s="5">
        <f t="shared" si="620"/>
        <v>5.8420451876086806E-2</v>
      </c>
      <c r="P480" s="5">
        <f t="shared" si="621"/>
        <v>0.10690525404381876</v>
      </c>
      <c r="Q480" s="5">
        <f t="shared" si="622"/>
        <v>8.5100054914980586E-2</v>
      </c>
      <c r="R480" s="5">
        <f t="shared" si="623"/>
        <v>3.3574400608763828E-2</v>
      </c>
      <c r="S480" s="5">
        <f t="shared" si="624"/>
        <v>5.6214266531199333E-2</v>
      </c>
      <c r="T480" s="5">
        <f t="shared" si="625"/>
        <v>9.7814489405306571E-2</v>
      </c>
      <c r="U480" s="5">
        <f t="shared" si="626"/>
        <v>6.1438754942565531E-2</v>
      </c>
      <c r="V480" s="5">
        <f t="shared" si="627"/>
        <v>1.3137463697405108E-2</v>
      </c>
      <c r="W480" s="5">
        <f t="shared" si="628"/>
        <v>5.1909007306354289E-2</v>
      </c>
      <c r="X480" s="5">
        <f t="shared" si="629"/>
        <v>5.9664509620822391E-2</v>
      </c>
      <c r="Y480" s="5">
        <f t="shared" si="630"/>
        <v>3.4289364149114064E-2</v>
      </c>
      <c r="Z480" s="5">
        <f t="shared" si="631"/>
        <v>1.2863535971143604E-2</v>
      </c>
      <c r="AA480" s="5">
        <f t="shared" si="632"/>
        <v>2.3539352003194774E-2</v>
      </c>
      <c r="AB480" s="5">
        <f t="shared" si="633"/>
        <v>2.1537666391780178E-2</v>
      </c>
      <c r="AC480" s="5">
        <f t="shared" si="634"/>
        <v>1.7270266378282531E-3</v>
      </c>
      <c r="AD480" s="5">
        <f t="shared" si="635"/>
        <v>2.374744389609797E-2</v>
      </c>
      <c r="AE480" s="5">
        <f t="shared" si="636"/>
        <v>2.7295447713854358E-2</v>
      </c>
      <c r="AF480" s="5">
        <f t="shared" si="637"/>
        <v>1.5686771788145544E-2</v>
      </c>
      <c r="AG480" s="5">
        <f t="shared" si="638"/>
        <v>6.0101550439967929E-3</v>
      </c>
      <c r="AH480" s="5">
        <f t="shared" si="639"/>
        <v>3.6963554377880681E-3</v>
      </c>
      <c r="AI480" s="5">
        <f t="shared" si="640"/>
        <v>6.7640664257637281E-3</v>
      </c>
      <c r="AJ480" s="5">
        <f t="shared" si="641"/>
        <v>6.1888792057728714E-3</v>
      </c>
      <c r="AK480" s="5">
        <f t="shared" si="642"/>
        <v>3.7750689612546344E-3</v>
      </c>
      <c r="AL480" s="5">
        <f t="shared" si="643"/>
        <v>1.4530030216934389E-4</v>
      </c>
      <c r="AM480" s="5">
        <f t="shared" si="644"/>
        <v>8.6912252167733062E-3</v>
      </c>
      <c r="AN480" s="5">
        <f t="shared" si="645"/>
        <v>9.9897439283033133E-3</v>
      </c>
      <c r="AO480" s="5">
        <f t="shared" si="646"/>
        <v>5.7411343777214151E-3</v>
      </c>
      <c r="AP480" s="5">
        <f t="shared" si="647"/>
        <v>2.1996308867450456E-3</v>
      </c>
      <c r="AQ480" s="5">
        <f t="shared" si="648"/>
        <v>6.3206707763602623E-4</v>
      </c>
      <c r="AR480" s="5">
        <f t="shared" si="649"/>
        <v>8.4972241244493413E-4</v>
      </c>
      <c r="AS480" s="5">
        <f t="shared" si="650"/>
        <v>1.5549313203161923E-3</v>
      </c>
      <c r="AT480" s="5">
        <f t="shared" si="651"/>
        <v>1.4227066248278717E-3</v>
      </c>
      <c r="AU480" s="5">
        <f t="shared" si="652"/>
        <v>8.6781716717774084E-4</v>
      </c>
      <c r="AV480" s="5">
        <f t="shared" si="653"/>
        <v>3.9701085724868702E-4</v>
      </c>
      <c r="AW480" s="5">
        <f t="shared" si="654"/>
        <v>8.4892926776528682E-6</v>
      </c>
      <c r="AX480" s="5">
        <f t="shared" si="655"/>
        <v>2.6507202241489846E-3</v>
      </c>
      <c r="AY480" s="5">
        <f t="shared" si="656"/>
        <v>3.0467529726095461E-3</v>
      </c>
      <c r="AZ480" s="5">
        <f t="shared" si="657"/>
        <v>1.7509776383671967E-3</v>
      </c>
      <c r="BA480" s="5">
        <f t="shared" si="658"/>
        <v>6.7086123437525198E-4</v>
      </c>
      <c r="BB480" s="5">
        <f t="shared" si="659"/>
        <v>1.9277293407092037E-4</v>
      </c>
      <c r="BC480" s="5">
        <f t="shared" si="660"/>
        <v>4.4314862396147742E-5</v>
      </c>
      <c r="BD480" s="5">
        <f t="shared" si="661"/>
        <v>1.6277929940347458E-4</v>
      </c>
      <c r="BE480" s="5">
        <f t="shared" si="662"/>
        <v>2.9787449081554289E-4</v>
      </c>
      <c r="BF480" s="5">
        <f t="shared" si="663"/>
        <v>2.7254452072154889E-4</v>
      </c>
      <c r="BG480" s="5">
        <f t="shared" si="664"/>
        <v>1.6624566848488898E-4</v>
      </c>
      <c r="BH480" s="5">
        <f t="shared" si="665"/>
        <v>7.605442465918496E-5</v>
      </c>
      <c r="BI480" s="5">
        <f t="shared" si="666"/>
        <v>2.7834832933480734E-5</v>
      </c>
      <c r="BJ480" s="8">
        <f t="shared" si="667"/>
        <v>0.5301366000229788</v>
      </c>
      <c r="BK480" s="8">
        <f t="shared" si="668"/>
        <v>0.232002722822613</v>
      </c>
      <c r="BL480" s="8">
        <f t="shared" si="669"/>
        <v>0.22503051747200395</v>
      </c>
      <c r="BM480" s="8">
        <f t="shared" si="670"/>
        <v>0.56915913769641568</v>
      </c>
      <c r="BN480" s="8">
        <f t="shared" si="671"/>
        <v>0.42783597491239173</v>
      </c>
    </row>
    <row r="481" spans="1:66" x14ac:dyDescent="0.25">
      <c r="A481" t="s">
        <v>175</v>
      </c>
      <c r="B481" t="s">
        <v>279</v>
      </c>
      <c r="C481" t="s">
        <v>276</v>
      </c>
      <c r="D481" t="s">
        <v>498</v>
      </c>
      <c r="E481">
        <f>VLOOKUP(A481,home!$A$2:$E$405,3,FALSE)</f>
        <v>1.21428571428571</v>
      </c>
      <c r="F481">
        <f>VLOOKUP(B481,home!$B$2:$E$405,3,FALSE)</f>
        <v>1.92</v>
      </c>
      <c r="G481">
        <f>VLOOKUP(C481,away!$B$2:$E$405,4,FALSE)</f>
        <v>0.71</v>
      </c>
      <c r="H481">
        <f>VLOOKUP(A481,away!$A$2:$E$405,3,FALSE)</f>
        <v>1.0619047619047599</v>
      </c>
      <c r="I481">
        <f>VLOOKUP(C481,away!$B$2:$E$405,3,FALSE)</f>
        <v>1.87</v>
      </c>
      <c r="J481">
        <f>VLOOKUP(B481,home!$B$2:$E$405,4,FALSE)</f>
        <v>0.75</v>
      </c>
      <c r="K481" s="3">
        <f t="shared" si="616"/>
        <v>1.6553142857142795</v>
      </c>
      <c r="L481" s="3">
        <f t="shared" si="617"/>
        <v>1.4893214285714258</v>
      </c>
      <c r="M481" s="5">
        <f t="shared" si="618"/>
        <v>4.3082615569945117E-2</v>
      </c>
      <c r="N481" s="5">
        <f t="shared" si="619"/>
        <v>7.1315269018866603E-2</v>
      </c>
      <c r="O481" s="5">
        <f t="shared" si="620"/>
        <v>6.4163862567224228E-2</v>
      </c>
      <c r="P481" s="5">
        <f t="shared" si="621"/>
        <v>0.10621135833413396</v>
      </c>
      <c r="Q481" s="5">
        <f t="shared" si="622"/>
        <v>5.9024591798243438E-2</v>
      </c>
      <c r="R481" s="5">
        <f t="shared" si="623"/>
        <v>4.7780307730639508E-2</v>
      </c>
      <c r="S481" s="5">
        <f t="shared" si="624"/>
        <v>6.5460583636497288E-2</v>
      </c>
      <c r="T481" s="5">
        <f t="shared" si="625"/>
        <v>8.7906589377805197E-2</v>
      </c>
      <c r="U481" s="5">
        <f t="shared" si="626"/>
        <v>7.9091425962352011E-2</v>
      </c>
      <c r="V481" s="5">
        <f t="shared" si="627"/>
        <v>1.7931072437868026E-2</v>
      </c>
      <c r="W481" s="5">
        <f t="shared" si="628"/>
        <v>3.256808333736208E-2</v>
      </c>
      <c r="X481" s="5">
        <f t="shared" si="629"/>
        <v>4.8504344401833356E-2</v>
      </c>
      <c r="Y481" s="5">
        <f t="shared" si="630"/>
        <v>3.6119279748229448E-2</v>
      </c>
      <c r="Z481" s="5">
        <f t="shared" si="631"/>
        <v>2.3720078722326135E-2</v>
      </c>
      <c r="AA481" s="5">
        <f t="shared" si="632"/>
        <v>3.9264185167333765E-2</v>
      </c>
      <c r="AB481" s="5">
        <f t="shared" si="633"/>
        <v>3.2497283312209156E-2</v>
      </c>
      <c r="AC481" s="5">
        <f t="shared" si="634"/>
        <v>2.7628364927753781E-3</v>
      </c>
      <c r="AD481" s="5">
        <f t="shared" si="635"/>
        <v>1.3477603401667163E-2</v>
      </c>
      <c r="AE481" s="5">
        <f t="shared" si="636"/>
        <v>2.007248355189005E-2</v>
      </c>
      <c r="AF481" s="5">
        <f t="shared" si="637"/>
        <v>1.4947189939238669E-2</v>
      </c>
      <c r="AG481" s="5">
        <f t="shared" si="638"/>
        <v>7.4203900911451286E-3</v>
      </c>
      <c r="AH481" s="5">
        <f t="shared" si="639"/>
        <v>8.8317053821403563E-3</v>
      </c>
      <c r="AI481" s="5">
        <f t="shared" si="640"/>
        <v>1.4619248086276623E-2</v>
      </c>
      <c r="AJ481" s="5">
        <f t="shared" si="641"/>
        <v>1.2099725101807421E-2</v>
      </c>
      <c r="AK481" s="5">
        <f t="shared" si="642"/>
        <v>6.6762826047458285E-3</v>
      </c>
      <c r="AL481" s="5">
        <f t="shared" si="643"/>
        <v>2.7244828371794329E-4</v>
      </c>
      <c r="AM481" s="5">
        <f t="shared" si="644"/>
        <v>4.4619338895942016E-3</v>
      </c>
      <c r="AN481" s="5">
        <f t="shared" si="645"/>
        <v>6.6452537546416958E-3</v>
      </c>
      <c r="AO481" s="5">
        <f t="shared" si="646"/>
        <v>4.9484594075413007E-3</v>
      </c>
      <c r="AP481" s="5">
        <f t="shared" si="647"/>
        <v>2.4566155446890414E-3</v>
      </c>
      <c r="AQ481" s="5">
        <f t="shared" si="648"/>
        <v>9.1467254311676331E-4</v>
      </c>
      <c r="AR481" s="5">
        <f t="shared" si="649"/>
        <v>2.6306496152902442E-3</v>
      </c>
      <c r="AS481" s="5">
        <f t="shared" si="650"/>
        <v>4.354551888898715E-3</v>
      </c>
      <c r="AT481" s="5">
        <f t="shared" si="651"/>
        <v>3.6040759747890719E-3</v>
      </c>
      <c r="AU481" s="5">
        <f t="shared" si="652"/>
        <v>1.9886261492893225E-3</v>
      </c>
      <c r="AV481" s="5">
        <f t="shared" si="653"/>
        <v>8.2295031846589843E-4</v>
      </c>
      <c r="AW481" s="5">
        <f t="shared" si="654"/>
        <v>1.8657372267131371E-5</v>
      </c>
      <c r="AX481" s="5">
        <f t="shared" si="655"/>
        <v>1.2309838182263284E-3</v>
      </c>
      <c r="AY481" s="5">
        <f t="shared" si="656"/>
        <v>1.8333305787091442E-3</v>
      </c>
      <c r="AZ481" s="5">
        <f t="shared" si="657"/>
        <v>1.365209258263391E-3</v>
      </c>
      <c r="BA481" s="5">
        <f t="shared" si="658"/>
        <v>6.7774513427192355E-4</v>
      </c>
      <c r="BB481" s="5">
        <f t="shared" si="659"/>
        <v>2.5234508789529842E-4</v>
      </c>
      <c r="BC481" s="5">
        <f t="shared" si="660"/>
        <v>7.516458935944154E-5</v>
      </c>
      <c r="BD481" s="5">
        <f t="shared" si="661"/>
        <v>6.5298047385249072E-4</v>
      </c>
      <c r="BE481" s="5">
        <f t="shared" si="662"/>
        <v>1.0808879066605075E-3</v>
      </c>
      <c r="BF481" s="5">
        <f t="shared" si="663"/>
        <v>8.9460459657547046E-4</v>
      </c>
      <c r="BG481" s="5">
        <f t="shared" si="664"/>
        <v>4.9361725625901196E-4</v>
      </c>
      <c r="BH481" s="5">
        <f t="shared" si="665"/>
        <v>2.0427292399015725E-4</v>
      </c>
      <c r="BI481" s="5">
        <f t="shared" si="666"/>
        <v>6.7627177853106843E-5</v>
      </c>
      <c r="BJ481" s="8">
        <f t="shared" si="667"/>
        <v>0.41621753827258978</v>
      </c>
      <c r="BK481" s="8">
        <f t="shared" si="668"/>
        <v>0.23755424533364683</v>
      </c>
      <c r="BL481" s="8">
        <f t="shared" si="669"/>
        <v>0.32181887019665284</v>
      </c>
      <c r="BM481" s="8">
        <f t="shared" si="670"/>
        <v>0.60591805429972034</v>
      </c>
      <c r="BN481" s="8">
        <f t="shared" si="671"/>
        <v>0.39157800501905288</v>
      </c>
    </row>
    <row r="482" spans="1:66" x14ac:dyDescent="0.25">
      <c r="A482" t="s">
        <v>24</v>
      </c>
      <c r="B482" t="s">
        <v>327</v>
      </c>
      <c r="C482" t="s">
        <v>293</v>
      </c>
      <c r="D482" t="s">
        <v>498</v>
      </c>
      <c r="E482">
        <f>VLOOKUP(A482,home!$A$2:$E$405,3,FALSE)</f>
        <v>1.61812297734628</v>
      </c>
      <c r="F482">
        <f>VLOOKUP(B482,home!$B$2:$E$405,3,FALSE)</f>
        <v>1.08</v>
      </c>
      <c r="G482">
        <f>VLOOKUP(C482,away!$B$2:$E$405,4,FALSE)</f>
        <v>0.93</v>
      </c>
      <c r="H482">
        <f>VLOOKUP(A482,away!$A$2:$E$405,3,FALSE)</f>
        <v>1.4142394822006501</v>
      </c>
      <c r="I482">
        <f>VLOOKUP(C482,away!$B$2:$E$405,3,FALSE)</f>
        <v>0.46</v>
      </c>
      <c r="J482">
        <f>VLOOKUP(B482,home!$B$2:$E$405,4,FALSE)</f>
        <v>0.97</v>
      </c>
      <c r="K482" s="3">
        <f t="shared" si="616"/>
        <v>1.6252427184466038</v>
      </c>
      <c r="L482" s="3">
        <f t="shared" si="617"/>
        <v>0.63103365695793012</v>
      </c>
      <c r="M482" s="5">
        <f t="shared" si="618"/>
        <v>0.10473977111467871</v>
      </c>
      <c r="N482" s="5">
        <f t="shared" si="619"/>
        <v>0.17022755033589548</v>
      </c>
      <c r="O482" s="5">
        <f t="shared" si="620"/>
        <v>6.6094320795432288E-2</v>
      </c>
      <c r="P482" s="5">
        <f t="shared" si="621"/>
        <v>0.10741931360345026</v>
      </c>
      <c r="Q482" s="5">
        <f t="shared" si="622"/>
        <v>0.13833054333120848</v>
      </c>
      <c r="R482" s="5">
        <f t="shared" si="623"/>
        <v>2.08538704778461E-2</v>
      </c>
      <c r="S482" s="5">
        <f t="shared" si="624"/>
        <v>2.7541851610508438E-2</v>
      </c>
      <c r="T482" s="5">
        <f t="shared" si="625"/>
        <v>8.7291228627269887E-2</v>
      </c>
      <c r="U482" s="5">
        <f t="shared" si="626"/>
        <v>3.3892601145547971E-2</v>
      </c>
      <c r="V482" s="5">
        <f t="shared" si="627"/>
        <v>3.1384945373378235E-3</v>
      </c>
      <c r="W482" s="5">
        <f t="shared" si="628"/>
        <v>7.4940236095936336E-2</v>
      </c>
      <c r="X482" s="5">
        <f t="shared" si="629"/>
        <v>4.7289811236909375E-2</v>
      </c>
      <c r="Y482" s="5">
        <f t="shared" si="630"/>
        <v>1.4920731260838569E-2</v>
      </c>
      <c r="Z482" s="5">
        <f t="shared" si="631"/>
        <v>4.3864980497874137E-3</v>
      </c>
      <c r="AA482" s="5">
        <f t="shared" si="632"/>
        <v>7.1291240148972229E-3</v>
      </c>
      <c r="AB482" s="5">
        <f t="shared" si="633"/>
        <v>5.7932784470572651E-3</v>
      </c>
      <c r="AC482" s="5">
        <f t="shared" si="634"/>
        <v>2.0117413695932716E-4</v>
      </c>
      <c r="AD482" s="5">
        <f t="shared" si="635"/>
        <v>3.0449018258397471E-2</v>
      </c>
      <c r="AE482" s="5">
        <f t="shared" si="636"/>
        <v>1.9214355342375342E-2</v>
      </c>
      <c r="AF482" s="5">
        <f t="shared" si="637"/>
        <v>6.0624524588941261E-3</v>
      </c>
      <c r="AG482" s="5">
        <f t="shared" si="638"/>
        <v>1.2752038484231854E-3</v>
      </c>
      <c r="AH482" s="5">
        <f t="shared" si="639"/>
        <v>6.9200697639904517E-4</v>
      </c>
      <c r="AI482" s="5">
        <f t="shared" si="640"/>
        <v>1.1246792995067989E-3</v>
      </c>
      <c r="AJ482" s="5">
        <f t="shared" si="641"/>
        <v>9.1393842105552616E-4</v>
      </c>
      <c r="AK482" s="5">
        <f t="shared" si="642"/>
        <v>4.9512392130969345E-4</v>
      </c>
      <c r="AL482" s="5">
        <f t="shared" si="643"/>
        <v>8.2528298379712102E-6</v>
      </c>
      <c r="AM482" s="5">
        <f t="shared" si="644"/>
        <v>9.8974090416616249E-3</v>
      </c>
      <c r="AN482" s="5">
        <f t="shared" si="645"/>
        <v>6.245598221968217E-3</v>
      </c>
      <c r="AO482" s="5">
        <f t="shared" si="646"/>
        <v>1.9705913429492752E-3</v>
      </c>
      <c r="AP482" s="5">
        <f t="shared" si="647"/>
        <v>4.145031538369732E-4</v>
      </c>
      <c r="AQ482" s="5">
        <f t="shared" si="648"/>
        <v>6.5391360246585165E-5</v>
      </c>
      <c r="AR482" s="5">
        <f t="shared" si="649"/>
        <v>8.7335938591497902E-5</v>
      </c>
      <c r="AS482" s="5">
        <f t="shared" si="650"/>
        <v>1.419420982545317E-4</v>
      </c>
      <c r="AT482" s="5">
        <f t="shared" si="651"/>
        <v>1.1534518081460503E-4</v>
      </c>
      <c r="AU482" s="5">
        <f t="shared" si="652"/>
        <v>6.2487971742281246E-5</v>
      </c>
      <c r="AV482" s="5">
        <f t="shared" si="653"/>
        <v>2.5389530266159941E-5</v>
      </c>
      <c r="AW482" s="5">
        <f t="shared" si="654"/>
        <v>2.3511002210694426E-7</v>
      </c>
      <c r="AX482" s="5">
        <f t="shared" si="655"/>
        <v>2.6809486627413595E-3</v>
      </c>
      <c r="AY482" s="5">
        <f t="shared" si="656"/>
        <v>1.6917688387661526E-3</v>
      </c>
      <c r="AZ482" s="5">
        <f t="shared" si="657"/>
        <v>5.3378153852703806E-4</v>
      </c>
      <c r="BA482" s="5">
        <f t="shared" si="658"/>
        <v>1.1227803875778235E-4</v>
      </c>
      <c r="BB482" s="5">
        <f t="shared" si="659"/>
        <v>1.7712805348346905E-5</v>
      </c>
      <c r="BC482" s="5">
        <f t="shared" si="660"/>
        <v>2.2354752667902659E-6</v>
      </c>
      <c r="BD482" s="5">
        <f t="shared" si="661"/>
        <v>9.1853194522076855E-6</v>
      </c>
      <c r="BE482" s="5">
        <f t="shared" si="662"/>
        <v>1.4928373556306488E-5</v>
      </c>
      <c r="BF482" s="5">
        <f t="shared" si="663"/>
        <v>1.213111521031898E-5</v>
      </c>
      <c r="BG482" s="5">
        <f t="shared" si="664"/>
        <v>6.5720022207359208E-6</v>
      </c>
      <c r="BH482" s="5">
        <f t="shared" si="665"/>
        <v>2.6702746887164918E-6</v>
      </c>
      <c r="BI482" s="5">
        <f t="shared" si="666"/>
        <v>8.6796889881774894E-7</v>
      </c>
      <c r="BJ482" s="8">
        <f t="shared" si="667"/>
        <v>0.6136333492762186</v>
      </c>
      <c r="BK482" s="8">
        <f t="shared" si="668"/>
        <v>0.24474062667153867</v>
      </c>
      <c r="BL482" s="8">
        <f t="shared" si="669"/>
        <v>0.13746779927274802</v>
      </c>
      <c r="BM482" s="8">
        <f t="shared" si="670"/>
        <v>0.39087136988303739</v>
      </c>
      <c r="BN482" s="8">
        <f t="shared" si="671"/>
        <v>0.60766536965851137</v>
      </c>
    </row>
    <row r="483" spans="1:66" x14ac:dyDescent="0.25">
      <c r="A483" t="s">
        <v>24</v>
      </c>
      <c r="B483" t="s">
        <v>292</v>
      </c>
      <c r="C483" t="s">
        <v>295</v>
      </c>
      <c r="D483" t="s">
        <v>498</v>
      </c>
      <c r="E483">
        <f>VLOOKUP(A483,home!$A$2:$E$405,3,FALSE)</f>
        <v>1.61812297734628</v>
      </c>
      <c r="F483">
        <f>VLOOKUP(B483,home!$B$2:$E$405,3,FALSE)</f>
        <v>1.62</v>
      </c>
      <c r="G483">
        <f>VLOOKUP(C483,away!$B$2:$E$405,4,FALSE)</f>
        <v>0.66</v>
      </c>
      <c r="H483">
        <f>VLOOKUP(A483,away!$A$2:$E$405,3,FALSE)</f>
        <v>1.4142394822006501</v>
      </c>
      <c r="I483">
        <f>VLOOKUP(C483,away!$B$2:$E$405,3,FALSE)</f>
        <v>1.1100000000000001</v>
      </c>
      <c r="J483">
        <f>VLOOKUP(B483,home!$B$2:$E$405,4,FALSE)</f>
        <v>0.97</v>
      </c>
      <c r="K483" s="3">
        <f t="shared" si="616"/>
        <v>1.7300970873786428</v>
      </c>
      <c r="L483" s="3">
        <f t="shared" si="617"/>
        <v>1.5227116504854401</v>
      </c>
      <c r="M483" s="5">
        <f t="shared" si="618"/>
        <v>3.8665454047967E-2</v>
      </c>
      <c r="N483" s="5">
        <f t="shared" si="619"/>
        <v>6.689498943056045E-2</v>
      </c>
      <c r="O483" s="5">
        <f t="shared" si="620"/>
        <v>5.8876337350148765E-2</v>
      </c>
      <c r="P483" s="5">
        <f t="shared" si="621"/>
        <v>0.10186177976501477</v>
      </c>
      <c r="Q483" s="5">
        <f t="shared" si="622"/>
        <v>5.7867413187018879E-2</v>
      </c>
      <c r="R483" s="5">
        <f t="shared" si="623"/>
        <v>4.4825842410491305E-2</v>
      </c>
      <c r="S483" s="5">
        <f t="shared" si="624"/>
        <v>6.7087161087158717E-2</v>
      </c>
      <c r="T483" s="5">
        <f t="shared" si="625"/>
        <v>8.8115384243328432E-2</v>
      </c>
      <c r="U483" s="5">
        <f t="shared" si="626"/>
        <v>7.7553059393685037E-2</v>
      </c>
      <c r="V483" s="5">
        <f t="shared" si="627"/>
        <v>1.9637448110205059E-2</v>
      </c>
      <c r="W483" s="5">
        <f t="shared" si="628"/>
        <v>3.3372081002999279E-2</v>
      </c>
      <c r="X483" s="5">
        <f t="shared" si="629"/>
        <v>5.0816056544210828E-2</v>
      </c>
      <c r="Y483" s="5">
        <f t="shared" si="630"/>
        <v>3.8689100665798365E-2</v>
      </c>
      <c r="Z483" s="5">
        <f t="shared" si="631"/>
        <v>2.2752277493759823E-2</v>
      </c>
      <c r="AA483" s="5">
        <f t="shared" si="632"/>
        <v>3.9363649023184503E-2</v>
      </c>
      <c r="AB483" s="5">
        <f t="shared" si="633"/>
        <v>3.4051467261803345E-2</v>
      </c>
      <c r="AC483" s="5">
        <f t="shared" si="634"/>
        <v>3.2333536870973786E-3</v>
      </c>
      <c r="AD483" s="5">
        <f t="shared" si="635"/>
        <v>1.4434235035763293E-2</v>
      </c>
      <c r="AE483" s="5">
        <f t="shared" si="636"/>
        <v>2.1979177854801888E-2</v>
      </c>
      <c r="AF483" s="5">
        <f t="shared" si="637"/>
        <v>1.6733975093799213E-2</v>
      </c>
      <c r="AG483" s="5">
        <f t="shared" si="638"/>
        <v>8.4936729447537499E-3</v>
      </c>
      <c r="AH483" s="5">
        <f t="shared" si="639"/>
        <v>8.6612895037064402E-3</v>
      </c>
      <c r="AI483" s="5">
        <f t="shared" si="640"/>
        <v>1.4984871743305721E-2</v>
      </c>
      <c r="AJ483" s="5">
        <f t="shared" si="641"/>
        <v>1.296264147891788E-2</v>
      </c>
      <c r="AK483" s="5">
        <f t="shared" si="642"/>
        <v>7.4755427558031353E-3</v>
      </c>
      <c r="AL483" s="5">
        <f t="shared" si="643"/>
        <v>3.4072292105394661E-4</v>
      </c>
      <c r="AM483" s="5">
        <f t="shared" si="644"/>
        <v>4.9945255987825623E-3</v>
      </c>
      <c r="AN483" s="5">
        <f t="shared" si="645"/>
        <v>7.6052223179139764E-3</v>
      </c>
      <c r="AO483" s="5">
        <f t="shared" si="646"/>
        <v>5.7902803140097488E-3</v>
      </c>
      <c r="AP483" s="5">
        <f t="shared" si="647"/>
        <v>2.9389757645730459E-3</v>
      </c>
      <c r="AQ483" s="5">
        <f t="shared" si="648"/>
        <v>1.118803159302433E-3</v>
      </c>
      <c r="AR483" s="5">
        <f t="shared" si="649"/>
        <v>2.6377292871042112E-3</v>
      </c>
      <c r="AS483" s="5">
        <f t="shared" si="650"/>
        <v>4.5635277569123387E-3</v>
      </c>
      <c r="AT483" s="5">
        <f t="shared" si="651"/>
        <v>3.9476730402028155E-3</v>
      </c>
      <c r="AU483" s="5">
        <f t="shared" si="652"/>
        <v>2.276619209592694E-3</v>
      </c>
      <c r="AV483" s="5">
        <f t="shared" si="653"/>
        <v>9.8469306589664689E-4</v>
      </c>
      <c r="AW483" s="5">
        <f t="shared" si="654"/>
        <v>2.4933715235995792E-5</v>
      </c>
      <c r="AX483" s="5">
        <f t="shared" si="655"/>
        <v>1.4401690318819654E-3</v>
      </c>
      <c r="AY483" s="5">
        <f t="shared" si="656"/>
        <v>2.1929621635150059E-3</v>
      </c>
      <c r="AZ483" s="5">
        <f t="shared" si="657"/>
        <v>1.6696245177290287E-3</v>
      </c>
      <c r="BA483" s="5">
        <f t="shared" si="658"/>
        <v>8.4745223502737544E-4</v>
      </c>
      <c r="BB483" s="5">
        <f t="shared" si="659"/>
        <v>3.2260634787652757E-4</v>
      </c>
      <c r="BC483" s="5">
        <f t="shared" si="660"/>
        <v>9.8247288886429491E-5</v>
      </c>
      <c r="BD483" s="5">
        <f t="shared" si="661"/>
        <v>6.6941685271670545E-4</v>
      </c>
      <c r="BE483" s="5">
        <f t="shared" si="662"/>
        <v>1.1581561471273498E-3</v>
      </c>
      <c r="BF483" s="5">
        <f t="shared" si="663"/>
        <v>1.0018612884373497E-3</v>
      </c>
      <c r="BG483" s="5">
        <f t="shared" si="664"/>
        <v>5.7777243236095763E-4</v>
      </c>
      <c r="BH483" s="5">
        <f t="shared" si="665"/>
        <v>2.4990060059884166E-4</v>
      </c>
      <c r="BI483" s="5">
        <f t="shared" si="666"/>
        <v>8.6470460246045814E-5</v>
      </c>
      <c r="BJ483" s="8">
        <f t="shared" si="667"/>
        <v>0.42641495474253233</v>
      </c>
      <c r="BK483" s="8">
        <f t="shared" si="668"/>
        <v>0.23301888178201188</v>
      </c>
      <c r="BL483" s="8">
        <f t="shared" si="669"/>
        <v>0.3169085210622421</v>
      </c>
      <c r="BM483" s="8">
        <f t="shared" si="670"/>
        <v>0.62793479044106626</v>
      </c>
      <c r="BN483" s="8">
        <f t="shared" si="671"/>
        <v>0.36899181619120119</v>
      </c>
    </row>
    <row r="484" spans="1:66" x14ac:dyDescent="0.25">
      <c r="A484" t="s">
        <v>24</v>
      </c>
      <c r="B484" t="s">
        <v>180</v>
      </c>
      <c r="C484" t="s">
        <v>183</v>
      </c>
      <c r="D484" t="s">
        <v>498</v>
      </c>
      <c r="E484">
        <f>VLOOKUP(A484,home!$A$2:$E$405,3,FALSE)</f>
        <v>1.61812297734628</v>
      </c>
      <c r="F484">
        <f>VLOOKUP(B484,home!$B$2:$E$405,3,FALSE)</f>
        <v>1.1499999999999999</v>
      </c>
      <c r="G484">
        <f>VLOOKUP(C484,away!$B$2:$E$405,4,FALSE)</f>
        <v>1.31</v>
      </c>
      <c r="H484">
        <f>VLOOKUP(A484,away!$A$2:$E$405,3,FALSE)</f>
        <v>1.4142394822006501</v>
      </c>
      <c r="I484">
        <f>VLOOKUP(C484,away!$B$2:$E$405,3,FALSE)</f>
        <v>0.81</v>
      </c>
      <c r="J484">
        <f>VLOOKUP(B484,home!$B$2:$E$405,4,FALSE)</f>
        <v>1.08</v>
      </c>
      <c r="K484" s="3">
        <f t="shared" si="616"/>
        <v>2.4377022653721707</v>
      </c>
      <c r="L484" s="3">
        <f t="shared" si="617"/>
        <v>1.2371766990291289</v>
      </c>
      <c r="M484" s="5">
        <f t="shared" si="618"/>
        <v>2.5352473888886101E-2</v>
      </c>
      <c r="N484" s="5">
        <f t="shared" si="619"/>
        <v>6.1801783031726461E-2</v>
      </c>
      <c r="O484" s="5">
        <f t="shared" si="620"/>
        <v>3.136548995807429E-2</v>
      </c>
      <c r="P484" s="5">
        <f t="shared" si="621"/>
        <v>7.6459725925305769E-2</v>
      </c>
      <c r="Q484" s="5">
        <f t="shared" si="622"/>
        <v>7.5327173250239493E-2</v>
      </c>
      <c r="R484" s="5">
        <f t="shared" si="623"/>
        <v>1.9402326664880822E-2</v>
      </c>
      <c r="S484" s="5">
        <f t="shared" si="624"/>
        <v>5.7648118623402446E-2</v>
      </c>
      <c r="T484" s="5">
        <f t="shared" si="625"/>
        <v>9.3193023548926598E-2</v>
      </c>
      <c r="U484" s="5">
        <f t="shared" si="626"/>
        <v>4.7297095664470858E-2</v>
      </c>
      <c r="V484" s="5">
        <f t="shared" si="627"/>
        <v>1.9317682410065713E-2</v>
      </c>
      <c r="W484" s="5">
        <f t="shared" si="628"/>
        <v>6.1208406958730269E-2</v>
      </c>
      <c r="X484" s="5">
        <f t="shared" si="629"/>
        <v>7.5725614874033481E-2</v>
      </c>
      <c r="Y484" s="5">
        <f t="shared" si="630"/>
        <v>4.6842983120903924E-2</v>
      </c>
      <c r="Z484" s="5">
        <f t="shared" si="631"/>
        <v>8.0013688189140356E-3</v>
      </c>
      <c r="AA484" s="5">
        <f t="shared" si="632"/>
        <v>1.9504954895945E-2</v>
      </c>
      <c r="AB484" s="5">
        <f t="shared" si="633"/>
        <v>2.3773636367913568E-2</v>
      </c>
      <c r="AC484" s="5">
        <f t="shared" si="634"/>
        <v>3.6412242969344278E-3</v>
      </c>
      <c r="AD484" s="5">
        <f t="shared" si="635"/>
        <v>3.7301968075779623E-2</v>
      </c>
      <c r="AE484" s="5">
        <f t="shared" si="636"/>
        <v>4.6149125731282985E-2</v>
      </c>
      <c r="AF484" s="5">
        <f t="shared" si="637"/>
        <v>2.854731151765446E-2</v>
      </c>
      <c r="AG484" s="5">
        <f t="shared" si="638"/>
        <v>1.177268954318933E-2</v>
      </c>
      <c r="AH484" s="5">
        <f t="shared" si="639"/>
        <v>2.474776765774666E-3</v>
      </c>
      <c r="AI484" s="5">
        <f t="shared" si="640"/>
        <v>6.0327689282193174E-3</v>
      </c>
      <c r="AJ484" s="5">
        <f t="shared" si="641"/>
        <v>7.3530472413935368E-3</v>
      </c>
      <c r="AK484" s="5">
        <f t="shared" si="642"/>
        <v>5.974846639244539E-3</v>
      </c>
      <c r="AL484" s="5">
        <f t="shared" si="643"/>
        <v>4.3925813787855584E-4</v>
      </c>
      <c r="AM484" s="5">
        <f t="shared" si="644"/>
        <v>1.818621841623368E-2</v>
      </c>
      <c r="AN484" s="5">
        <f t="shared" si="645"/>
        <v>2.249956566801874E-2</v>
      </c>
      <c r="AO484" s="5">
        <f t="shared" si="646"/>
        <v>1.3917969191374271E-2</v>
      </c>
      <c r="AP484" s="5">
        <f t="shared" si="647"/>
        <v>5.7396623937911798E-3</v>
      </c>
      <c r="AQ484" s="5">
        <f t="shared" si="648"/>
        <v>1.7752441434730495E-3</v>
      </c>
      <c r="AR484" s="5">
        <f t="shared" si="649"/>
        <v>6.1234722998301664E-4</v>
      </c>
      <c r="AS484" s="5">
        <f t="shared" si="650"/>
        <v>1.4927202297239735E-3</v>
      </c>
      <c r="AT484" s="5">
        <f t="shared" si="651"/>
        <v>1.8194037427824987E-3</v>
      </c>
      <c r="AU484" s="5">
        <f t="shared" si="652"/>
        <v>1.4783882084691679E-3</v>
      </c>
      <c r="AV484" s="5">
        <f t="shared" si="653"/>
        <v>9.0096757122119873E-4</v>
      </c>
      <c r="AW484" s="5">
        <f t="shared" si="654"/>
        <v>3.6798465440857008E-5</v>
      </c>
      <c r="AX484" s="5">
        <f t="shared" si="655"/>
        <v>7.3887643053009875E-3</v>
      </c>
      <c r="AY484" s="5">
        <f t="shared" si="656"/>
        <v>9.1412070331365301E-3</v>
      </c>
      <c r="AZ484" s="5">
        <f t="shared" si="657"/>
        <v>5.6546441711988549E-3</v>
      </c>
      <c r="BA484" s="5">
        <f t="shared" si="658"/>
        <v>2.3319313366360356E-3</v>
      </c>
      <c r="BB484" s="5">
        <f t="shared" si="659"/>
        <v>7.2125277835548838E-4</v>
      </c>
      <c r="BC484" s="5">
        <f t="shared" si="660"/>
        <v>1.784634262982861E-4</v>
      </c>
      <c r="BD484" s="5">
        <f t="shared" si="661"/>
        <v>1.2626362077500334E-4</v>
      </c>
      <c r="BE484" s="5">
        <f t="shared" si="662"/>
        <v>3.0779311439731833E-4</v>
      </c>
      <c r="BF484" s="5">
        <f t="shared" si="663"/>
        <v>3.7515398611614933E-4</v>
      </c>
      <c r="BG484" s="5">
        <f t="shared" si="664"/>
        <v>3.0483790727291242E-4</v>
      </c>
      <c r="BH484" s="5">
        <f t="shared" si="665"/>
        <v>1.8577601428262255E-4</v>
      </c>
      <c r="BI484" s="5">
        <f t="shared" si="666"/>
        <v>9.0573322173712365E-5</v>
      </c>
      <c r="BJ484" s="8">
        <f t="shared" si="667"/>
        <v>0.6254050025162835</v>
      </c>
      <c r="BK484" s="8">
        <f t="shared" si="668"/>
        <v>0.19199969031560954</v>
      </c>
      <c r="BL484" s="8">
        <f t="shared" si="669"/>
        <v>0.17087316807311426</v>
      </c>
      <c r="BM484" s="8">
        <f t="shared" si="670"/>
        <v>0.69746584843711246</v>
      </c>
      <c r="BN484" s="8">
        <f t="shared" si="671"/>
        <v>0.289708972719113</v>
      </c>
    </row>
    <row r="485" spans="1:66" s="10" customFormat="1" x14ac:dyDescent="0.25">
      <c r="A485" t="s">
        <v>24</v>
      </c>
      <c r="B485" t="s">
        <v>25</v>
      </c>
      <c r="C485" t="s">
        <v>289</v>
      </c>
      <c r="D485" t="s">
        <v>498</v>
      </c>
      <c r="E485">
        <f>VLOOKUP(A485,home!$A$2:$E$405,3,FALSE)</f>
        <v>1.61812297734628</v>
      </c>
      <c r="F485">
        <f>VLOOKUP(B485,home!$B$2:$E$405,3,FALSE)</f>
        <v>1.1499999999999999</v>
      </c>
      <c r="G485">
        <f>VLOOKUP(C485,away!$B$2:$E$405,4,FALSE)</f>
        <v>1.19</v>
      </c>
      <c r="H485">
        <f>VLOOKUP(A485,away!$A$2:$E$405,3,FALSE)</f>
        <v>1.4142394822006501</v>
      </c>
      <c r="I485">
        <f>VLOOKUP(C485,away!$B$2:$E$405,3,FALSE)</f>
        <v>0.74</v>
      </c>
      <c r="J485">
        <f>VLOOKUP(B485,home!$B$2:$E$405,4,FALSE)</f>
        <v>0.94</v>
      </c>
      <c r="K485" s="3">
        <f t="shared" si="616"/>
        <v>2.214401294498384</v>
      </c>
      <c r="L485" s="3">
        <f t="shared" si="617"/>
        <v>0.98374498381877207</v>
      </c>
      <c r="M485" s="5">
        <f t="shared" si="618"/>
        <v>4.0837835838273023E-2</v>
      </c>
      <c r="N485" s="5">
        <f t="shared" si="619"/>
        <v>9.0431356544784278E-2</v>
      </c>
      <c r="O485" s="5">
        <f t="shared" si="620"/>
        <v>4.0174016155915565E-2</v>
      </c>
      <c r="P485" s="5">
        <f t="shared" si="621"/>
        <v>8.8961393380858414E-2</v>
      </c>
      <c r="Q485" s="5">
        <f t="shared" si="622"/>
        <v>0.10012565649800761</v>
      </c>
      <c r="R485" s="5">
        <f t="shared" si="623"/>
        <v>1.9760493436618117E-2</v>
      </c>
      <c r="S485" s="5">
        <f t="shared" si="624"/>
        <v>4.8448511960853931E-2</v>
      </c>
      <c r="T485" s="5">
        <f t="shared" si="625"/>
        <v>9.8498112331476442E-2</v>
      </c>
      <c r="U485" s="5">
        <f t="shared" si="626"/>
        <v>4.375766224597398E-2</v>
      </c>
      <c r="V485" s="5">
        <f t="shared" si="627"/>
        <v>1.1726726352317831E-2</v>
      </c>
      <c r="W485" s="5">
        <f t="shared" si="628"/>
        <v>7.3906127787229547E-2</v>
      </c>
      <c r="X485" s="5">
        <f t="shared" si="629"/>
        <v>7.2704782484156238E-2</v>
      </c>
      <c r="Y485" s="5">
        <f t="shared" si="630"/>
        <v>3.5761482534211797E-2</v>
      </c>
      <c r="Z485" s="5">
        <f t="shared" si="631"/>
        <v>6.4797620986856153E-3</v>
      </c>
      <c r="AA485" s="5">
        <f t="shared" si="632"/>
        <v>1.4348793579370992E-2</v>
      </c>
      <c r="AB485" s="5">
        <f t="shared" si="633"/>
        <v>1.5886993538324616E-2</v>
      </c>
      <c r="AC485" s="5">
        <f t="shared" si="634"/>
        <v>1.5965983117800875E-3</v>
      </c>
      <c r="AD485" s="5">
        <f t="shared" si="635"/>
        <v>4.0914456260851016E-2</v>
      </c>
      <c r="AE485" s="5">
        <f t="shared" si="636"/>
        <v>4.0249391112284746E-2</v>
      </c>
      <c r="AF485" s="5">
        <f t="shared" si="637"/>
        <v>1.9797568304234986E-2</v>
      </c>
      <c r="AG485" s="5">
        <f t="shared" si="638"/>
        <v>6.4919195037002287E-3</v>
      </c>
      <c r="AH485" s="5">
        <f t="shared" si="639"/>
        <v>1.5936083652302428E-3</v>
      </c>
      <c r="AI485" s="5">
        <f t="shared" si="640"/>
        <v>3.528888426889303E-3</v>
      </c>
      <c r="AJ485" s="5">
        <f t="shared" si="641"/>
        <v>3.9071875503220201E-3</v>
      </c>
      <c r="AK485" s="5">
        <f t="shared" si="642"/>
        <v>2.8840270564270175E-3</v>
      </c>
      <c r="AL485" s="5">
        <f t="shared" si="643"/>
        <v>1.3912158425630162E-4</v>
      </c>
      <c r="AM485" s="5">
        <f t="shared" si="644"/>
        <v>1.8120204981545197E-2</v>
      </c>
      <c r="AN485" s="5">
        <f t="shared" si="645"/>
        <v>1.7825660756363014E-2</v>
      </c>
      <c r="AO485" s="5">
        <f t="shared" si="646"/>
        <v>8.7679521761636244E-3</v>
      </c>
      <c r="AP485" s="5">
        <f t="shared" si="647"/>
        <v>2.8751429905546182E-3</v>
      </c>
      <c r="AQ485" s="5">
        <f t="shared" si="648"/>
        <v>7.0710187367995197E-4</v>
      </c>
      <c r="AR485" s="5">
        <f t="shared" si="649"/>
        <v>3.1354084709337717E-4</v>
      </c>
      <c r="AS485" s="5">
        <f t="shared" si="650"/>
        <v>6.9430525768169422E-4</v>
      </c>
      <c r="AT485" s="5">
        <f t="shared" si="651"/>
        <v>7.6873523069368897E-4</v>
      </c>
      <c r="AU485" s="5">
        <f t="shared" si="652"/>
        <v>5.6742942999153971E-4</v>
      </c>
      <c r="AV485" s="5">
        <f t="shared" si="653"/>
        <v>3.1412911607743636E-4</v>
      </c>
      <c r="AW485" s="5">
        <f t="shared" si="654"/>
        <v>8.4184254698718549E-6</v>
      </c>
      <c r="AX485" s="5">
        <f t="shared" si="655"/>
        <v>6.687567561284957E-3</v>
      </c>
      <c r="AY485" s="5">
        <f t="shared" si="656"/>
        <v>6.5788610423632155E-3</v>
      </c>
      <c r="AZ485" s="5">
        <f t="shared" si="657"/>
        <v>3.2359607748327747E-3</v>
      </c>
      <c r="BA485" s="5">
        <f t="shared" si="658"/>
        <v>1.06112006002535E-3</v>
      </c>
      <c r="BB485" s="5">
        <f t="shared" si="659"/>
        <v>2.6096788406985299E-4</v>
      </c>
      <c r="BC485" s="5">
        <f t="shared" si="660"/>
        <v>5.1345169378303372E-5</v>
      </c>
      <c r="BD485" s="5">
        <f t="shared" si="661"/>
        <v>5.1407372591733045E-5</v>
      </c>
      <c r="BE485" s="5">
        <f t="shared" si="662"/>
        <v>1.1383655241389439E-4</v>
      </c>
      <c r="BF485" s="5">
        <f t="shared" si="663"/>
        <v>1.2603990451328045E-4</v>
      </c>
      <c r="BG485" s="5">
        <f t="shared" si="664"/>
        <v>9.3034309237553659E-5</v>
      </c>
      <c r="BH485" s="5">
        <f t="shared" si="665"/>
        <v>5.1503823702100442E-5</v>
      </c>
      <c r="BI485" s="5">
        <f t="shared" si="666"/>
        <v>2.2810026775509551E-5</v>
      </c>
      <c r="BJ485" s="8">
        <f t="shared" si="667"/>
        <v>0.64505273863119772</v>
      </c>
      <c r="BK485" s="8">
        <f t="shared" si="668"/>
        <v>0.19828904847070281</v>
      </c>
      <c r="BL485" s="8">
        <f t="shared" si="669"/>
        <v>0.14895844222584365</v>
      </c>
      <c r="BM485" s="8">
        <f t="shared" si="670"/>
        <v>0.61191879695507945</v>
      </c>
      <c r="BN485" s="8">
        <f t="shared" si="671"/>
        <v>0.38029075185445704</v>
      </c>
    </row>
    <row r="486" spans="1:66" x14ac:dyDescent="0.25">
      <c r="A486" t="s">
        <v>24</v>
      </c>
      <c r="B486" t="s">
        <v>182</v>
      </c>
      <c r="C486" t="s">
        <v>26</v>
      </c>
      <c r="D486" t="s">
        <v>498</v>
      </c>
      <c r="E486">
        <f>VLOOKUP(A486,home!$A$2:$E$405,3,FALSE)</f>
        <v>1.61812297734628</v>
      </c>
      <c r="F486">
        <f>VLOOKUP(B486,home!$B$2:$E$405,3,FALSE)</f>
        <v>0.95</v>
      </c>
      <c r="G486">
        <f>VLOOKUP(C486,away!$B$2:$E$405,4,FALSE)</f>
        <v>1.1100000000000001</v>
      </c>
      <c r="H486">
        <f>VLOOKUP(A486,away!$A$2:$E$405,3,FALSE)</f>
        <v>1.4142394822006501</v>
      </c>
      <c r="I486">
        <f>VLOOKUP(C486,away!$B$2:$E$405,3,FALSE)</f>
        <v>0.87</v>
      </c>
      <c r="J486">
        <f>VLOOKUP(B486,home!$B$2:$E$405,4,FALSE)</f>
        <v>1.23</v>
      </c>
      <c r="K486" s="3">
        <f t="shared" si="616"/>
        <v>1.7063106796116523</v>
      </c>
      <c r="L486" s="3">
        <f t="shared" si="617"/>
        <v>1.5133776699029156</v>
      </c>
      <c r="M486" s="5">
        <f t="shared" si="618"/>
        <v>3.9967512214495897E-2</v>
      </c>
      <c r="N486" s="5">
        <f t="shared" si="619"/>
        <v>6.81969929291035E-2</v>
      </c>
      <c r="O486" s="5">
        <f t="shared" si="620"/>
        <v>6.0485940506990105E-2</v>
      </c>
      <c r="P486" s="5">
        <f t="shared" si="621"/>
        <v>0.10320780625343225</v>
      </c>
      <c r="Q486" s="5">
        <f t="shared" si="622"/>
        <v>5.8182628676164826E-2</v>
      </c>
      <c r="R486" s="5">
        <f t="shared" si="623"/>
        <v>4.5769035853177542E-2</v>
      </c>
      <c r="S486" s="5">
        <f t="shared" si="624"/>
        <v>6.6628185502766127E-2</v>
      </c>
      <c r="T486" s="5">
        <f t="shared" si="625"/>
        <v>8.8052291014760864E-2</v>
      </c>
      <c r="U486" s="5">
        <f t="shared" si="626"/>
        <v>7.8096194671805438E-2</v>
      </c>
      <c r="V486" s="5">
        <f t="shared" si="627"/>
        <v>1.9117051378803391E-2</v>
      </c>
      <c r="W486" s="5">
        <f t="shared" si="628"/>
        <v>3.3092546892673068E-2</v>
      </c>
      <c r="X486" s="5">
        <f t="shared" si="629"/>
        <v>5.0081521507586532E-2</v>
      </c>
      <c r="Y486" s="5">
        <f t="shared" si="630"/>
        <v>3.7896128162172034E-2</v>
      </c>
      <c r="Z486" s="5">
        <f t="shared" si="631"/>
        <v>2.3088612277728276E-2</v>
      </c>
      <c r="AA486" s="5">
        <f t="shared" si="632"/>
        <v>3.9396345706900475E-2</v>
      </c>
      <c r="AB486" s="5">
        <f t="shared" si="633"/>
        <v>3.3611202708678477E-2</v>
      </c>
      <c r="AC486" s="5">
        <f t="shared" si="634"/>
        <v>3.0853636264806866E-3</v>
      </c>
      <c r="AD486" s="5">
        <f t="shared" si="635"/>
        <v>1.4116541544629367E-2</v>
      </c>
      <c r="AE486" s="5">
        <f t="shared" si="636"/>
        <v>2.1363658749898894E-2</v>
      </c>
      <c r="AF486" s="5">
        <f t="shared" si="637"/>
        <v>1.6165642049761515E-2</v>
      </c>
      <c r="AG486" s="5">
        <f t="shared" si="638"/>
        <v>8.1549072325842256E-3</v>
      </c>
      <c r="AH486" s="5">
        <f t="shared" si="639"/>
        <v>8.7354475625400652E-3</v>
      </c>
      <c r="AI486" s="5">
        <f t="shared" si="640"/>
        <v>1.490538746714969E-2</v>
      </c>
      <c r="AJ486" s="5">
        <f t="shared" si="641"/>
        <v>1.2716610909473599E-2</v>
      </c>
      <c r="AK486" s="5">
        <f t="shared" si="642"/>
        <v>7.2328296677669482E-3</v>
      </c>
      <c r="AL486" s="5">
        <f t="shared" si="643"/>
        <v>3.1869245168350774E-4</v>
      </c>
      <c r="AM486" s="5">
        <f t="shared" si="644"/>
        <v>4.817441119356532E-3</v>
      </c>
      <c r="AN486" s="5">
        <f t="shared" si="645"/>
        <v>7.2906078161062808E-3</v>
      </c>
      <c r="AO486" s="5">
        <f t="shared" si="646"/>
        <v>5.5167215344574545E-3</v>
      </c>
      <c r="AP486" s="5">
        <f t="shared" si="647"/>
        <v>2.7829610604401533E-3</v>
      </c>
      <c r="AQ486" s="5">
        <f t="shared" si="648"/>
        <v>1.0529177812698665E-3</v>
      </c>
      <c r="AR486" s="5">
        <f t="shared" si="649"/>
        <v>2.6440062555511982E-3</v>
      </c>
      <c r="AS486" s="5">
        <f t="shared" si="650"/>
        <v>4.5114961108070253E-3</v>
      </c>
      <c r="AT486" s="5">
        <f t="shared" si="651"/>
        <v>3.8490069974482311E-3</v>
      </c>
      <c r="AU486" s="5">
        <f t="shared" si="652"/>
        <v>2.1892005818819654E-3</v>
      </c>
      <c r="AV486" s="5">
        <f t="shared" si="653"/>
        <v>9.3386408316931048E-4</v>
      </c>
      <c r="AW486" s="5">
        <f t="shared" si="654"/>
        <v>2.2859920043213126E-5</v>
      </c>
      <c r="AX486" s="5">
        <f t="shared" si="655"/>
        <v>1.3700085383930591E-3</v>
      </c>
      <c r="AY486" s="5">
        <f t="shared" si="656"/>
        <v>2.0733403295803868E-3</v>
      </c>
      <c r="AZ486" s="5">
        <f t="shared" si="657"/>
        <v>1.5688734784480548E-3</v>
      </c>
      <c r="BA486" s="5">
        <f t="shared" si="658"/>
        <v>7.9143269639539969E-4</v>
      </c>
      <c r="BB486" s="5">
        <f t="shared" si="659"/>
        <v>2.9943414248896286E-4</v>
      </c>
      <c r="BC486" s="5">
        <f t="shared" si="660"/>
        <v>9.0631388969864869E-5</v>
      </c>
      <c r="BD486" s="5">
        <f t="shared" si="661"/>
        <v>6.6689667103913359E-4</v>
      </c>
      <c r="BE486" s="5">
        <f t="shared" si="662"/>
        <v>1.1379329119915323E-3</v>
      </c>
      <c r="BF486" s="5">
        <f t="shared" si="663"/>
        <v>9.7083354020636927E-4</v>
      </c>
      <c r="BG486" s="5">
        <f t="shared" si="664"/>
        <v>5.5218121259310534E-4</v>
      </c>
      <c r="BH486" s="5">
        <f t="shared" si="665"/>
        <v>2.3554817503213202E-4</v>
      </c>
      <c r="BI486" s="5">
        <f t="shared" si="666"/>
        <v>8.0383673324072326E-5</v>
      </c>
      <c r="BJ486" s="8">
        <f t="shared" si="667"/>
        <v>0.42295722864524088</v>
      </c>
      <c r="BK486" s="8">
        <f t="shared" si="668"/>
        <v>0.23439795175724223</v>
      </c>
      <c r="BL486" s="8">
        <f t="shared" si="669"/>
        <v>0.31872034526752652</v>
      </c>
      <c r="BM486" s="8">
        <f t="shared" si="670"/>
        <v>0.62130374110483666</v>
      </c>
      <c r="BN486" s="8">
        <f t="shared" si="671"/>
        <v>0.37580991643336409</v>
      </c>
    </row>
    <row r="487" spans="1:66" x14ac:dyDescent="0.25">
      <c r="A487" t="s">
        <v>24</v>
      </c>
      <c r="B487" t="s">
        <v>286</v>
      </c>
      <c r="C487" t="s">
        <v>294</v>
      </c>
      <c r="D487" t="s">
        <v>498</v>
      </c>
      <c r="E487">
        <f>VLOOKUP(A487,home!$A$2:$E$405,3,FALSE)</f>
        <v>1.61812297734628</v>
      </c>
      <c r="F487">
        <f>VLOOKUP(B487,home!$B$2:$E$405,3,FALSE)</f>
        <v>1.57</v>
      </c>
      <c r="G487">
        <f>VLOOKUP(C487,away!$B$2:$E$405,4,FALSE)</f>
        <v>0.5</v>
      </c>
      <c r="H487">
        <f>VLOOKUP(A487,away!$A$2:$E$405,3,FALSE)</f>
        <v>1.4142394822006501</v>
      </c>
      <c r="I487">
        <f>VLOOKUP(C487,away!$B$2:$E$405,3,FALSE)</f>
        <v>1.2</v>
      </c>
      <c r="J487">
        <f>VLOOKUP(B487,home!$B$2:$E$405,4,FALSE)</f>
        <v>0.71</v>
      </c>
      <c r="K487" s="3">
        <f t="shared" si="616"/>
        <v>1.2702265372168298</v>
      </c>
      <c r="L487" s="3">
        <f t="shared" si="617"/>
        <v>1.2049320388349538</v>
      </c>
      <c r="M487" s="5">
        <f t="shared" si="618"/>
        <v>8.4149645080749735E-2</v>
      </c>
      <c r="N487" s="5">
        <f t="shared" si="619"/>
        <v>0.10688911227894597</v>
      </c>
      <c r="O487" s="5">
        <f t="shared" si="620"/>
        <v>0.10139460341438551</v>
      </c>
      <c r="P487" s="5">
        <f t="shared" si="621"/>
        <v>0.12879411598752866</v>
      </c>
      <c r="Q487" s="5">
        <f t="shared" si="622"/>
        <v>6.7886693478133253E-2</v>
      </c>
      <c r="R487" s="5">
        <f t="shared" si="623"/>
        <v>6.1086803109478567E-2</v>
      </c>
      <c r="S487" s="5">
        <f t="shared" si="624"/>
        <v>4.9281028746738252E-2</v>
      </c>
      <c r="T487" s="5">
        <f t="shared" si="625"/>
        <v>8.1798851982370649E-2</v>
      </c>
      <c r="U487" s="5">
        <f t="shared" si="626"/>
        <v>7.759407838339924E-2</v>
      </c>
      <c r="V487" s="5">
        <f t="shared" si="627"/>
        <v>8.3807134121355095E-3</v>
      </c>
      <c r="W487" s="5">
        <f t="shared" si="628"/>
        <v>2.8743826526609846E-2</v>
      </c>
      <c r="X487" s="5">
        <f t="shared" si="629"/>
        <v>3.4634357500626226E-2</v>
      </c>
      <c r="Y487" s="5">
        <f t="shared" si="630"/>
        <v>2.0866023498484123E-2</v>
      </c>
      <c r="Z487" s="5">
        <f t="shared" si="631"/>
        <v>2.4535148738871131E-2</v>
      </c>
      <c r="AA487" s="5">
        <f t="shared" si="632"/>
        <v>3.1165197022676148E-2</v>
      </c>
      <c r="AB487" s="5">
        <f t="shared" si="633"/>
        <v>1.9793430147897091E-2</v>
      </c>
      <c r="AC487" s="5">
        <f t="shared" si="634"/>
        <v>8.0168681506695785E-4</v>
      </c>
      <c r="AD487" s="5">
        <f t="shared" si="635"/>
        <v>9.1277928088142231E-3</v>
      </c>
      <c r="AE487" s="5">
        <f t="shared" si="636"/>
        <v>1.0998369999187551E-2</v>
      </c>
      <c r="AF487" s="5">
        <f t="shared" si="637"/>
        <v>6.6261441934911246E-3</v>
      </c>
      <c r="AG487" s="5">
        <f t="shared" si="638"/>
        <v>2.6613511442258831E-3</v>
      </c>
      <c r="AH487" s="5">
        <f t="shared" si="639"/>
        <v>7.3907966982617113E-3</v>
      </c>
      <c r="AI487" s="5">
        <f t="shared" si="640"/>
        <v>9.3879860973065526E-3</v>
      </c>
      <c r="AJ487" s="5">
        <f t="shared" si="641"/>
        <v>5.9624345359107229E-3</v>
      </c>
      <c r="AK487" s="5">
        <f t="shared" si="642"/>
        <v>2.5245475246439709E-3</v>
      </c>
      <c r="AL487" s="5">
        <f t="shared" si="643"/>
        <v>4.9080442132025745E-5</v>
      </c>
      <c r="AM487" s="5">
        <f t="shared" si="644"/>
        <v>2.3188729303945518E-3</v>
      </c>
      <c r="AN487" s="5">
        <f t="shared" si="645"/>
        <v>2.794084287819491E-3</v>
      </c>
      <c r="AO487" s="5">
        <f t="shared" si="646"/>
        <v>1.683340838799525E-3</v>
      </c>
      <c r="AP487" s="5">
        <f t="shared" si="647"/>
        <v>6.7610376964961753E-4</v>
      </c>
      <c r="AQ487" s="5">
        <f t="shared" si="648"/>
        <v>2.0366477340697797E-4</v>
      </c>
      <c r="AR487" s="5">
        <f t="shared" si="649"/>
        <v>1.7810815468502249E-3</v>
      </c>
      <c r="AS487" s="5">
        <f t="shared" si="650"/>
        <v>2.2623770457563565E-3</v>
      </c>
      <c r="AT487" s="5">
        <f t="shared" si="651"/>
        <v>1.4368656803549693E-3</v>
      </c>
      <c r="AU487" s="5">
        <f t="shared" si="652"/>
        <v>6.0838163920099884E-4</v>
      </c>
      <c r="AV487" s="5">
        <f t="shared" si="653"/>
        <v>1.9319562571714594E-4</v>
      </c>
      <c r="AW487" s="5">
        <f t="shared" si="654"/>
        <v>2.0866504317679918E-6</v>
      </c>
      <c r="AX487" s="5">
        <f t="shared" si="655"/>
        <v>4.9091565543681872E-4</v>
      </c>
      <c r="AY487" s="5">
        <f t="shared" si="656"/>
        <v>5.915200016014836E-4</v>
      </c>
      <c r="AZ487" s="5">
        <f t="shared" si="657"/>
        <v>3.5637070077066546E-4</v>
      </c>
      <c r="BA487" s="5">
        <f t="shared" si="658"/>
        <v>1.4313415835354637E-4</v>
      </c>
      <c r="BB487" s="5">
        <f t="shared" si="659"/>
        <v>4.3116733312965952E-5</v>
      </c>
      <c r="BC487" s="5">
        <f t="shared" si="660"/>
        <v>1.0390546675739003E-5</v>
      </c>
      <c r="BD487" s="5">
        <f t="shared" si="661"/>
        <v>3.5768036992959258E-4</v>
      </c>
      <c r="BE487" s="5">
        <f t="shared" si="662"/>
        <v>4.5433509772610113E-4</v>
      </c>
      <c r="BF487" s="5">
        <f t="shared" si="663"/>
        <v>2.8855424896034773E-4</v>
      </c>
      <c r="BG487" s="5">
        <f t="shared" si="664"/>
        <v>1.2217642148536852E-4</v>
      </c>
      <c r="BH487" s="5">
        <f t="shared" si="665"/>
        <v>3.8797933198225896E-5</v>
      </c>
      <c r="BI487" s="5">
        <f t="shared" si="666"/>
        <v>9.8564328675104603E-6</v>
      </c>
      <c r="BJ487" s="8">
        <f t="shared" si="667"/>
        <v>0.37954403780711016</v>
      </c>
      <c r="BK487" s="8">
        <f t="shared" si="668"/>
        <v>0.27204779048595268</v>
      </c>
      <c r="BL487" s="8">
        <f t="shared" si="669"/>
        <v>0.32385317897600641</v>
      </c>
      <c r="BM487" s="8">
        <f t="shared" si="670"/>
        <v>0.44918974930754896</v>
      </c>
      <c r="BN487" s="8">
        <f t="shared" si="671"/>
        <v>0.55020097334922169</v>
      </c>
    </row>
    <row r="488" spans="1:66" x14ac:dyDescent="0.25">
      <c r="A488" t="s">
        <v>32</v>
      </c>
      <c r="B488" t="s">
        <v>311</v>
      </c>
      <c r="C488" t="s">
        <v>330</v>
      </c>
      <c r="D488" t="s">
        <v>498</v>
      </c>
      <c r="E488">
        <f>VLOOKUP(A488,home!$A$2:$E$405,3,FALSE)</f>
        <v>1.24691358024691</v>
      </c>
      <c r="F488">
        <f>VLOOKUP(B488,home!$B$2:$E$405,3,FALSE)</f>
        <v>0.74</v>
      </c>
      <c r="G488">
        <f>VLOOKUP(C488,away!$B$2:$E$405,4,FALSE)</f>
        <v>1.2</v>
      </c>
      <c r="H488">
        <f>VLOOKUP(A488,away!$A$2:$E$405,3,FALSE)</f>
        <v>1.1358024691358</v>
      </c>
      <c r="I488">
        <f>VLOOKUP(C488,away!$B$2:$E$405,3,FALSE)</f>
        <v>0.74</v>
      </c>
      <c r="J488">
        <f>VLOOKUP(B488,home!$B$2:$E$405,4,FALSE)</f>
        <v>1.38</v>
      </c>
      <c r="K488" s="3">
        <f t="shared" si="616"/>
        <v>1.1072592592592561</v>
      </c>
      <c r="L488" s="3">
        <f t="shared" si="617"/>
        <v>1.1598814814814788</v>
      </c>
      <c r="M488" s="5">
        <f t="shared" si="618"/>
        <v>0.10360799910069458</v>
      </c>
      <c r="N488" s="5">
        <f t="shared" si="619"/>
        <v>0.11472091633756874</v>
      </c>
      <c r="O488" s="5">
        <f t="shared" si="620"/>
        <v>0.12017299949024539</v>
      </c>
      <c r="P488" s="5">
        <f t="shared" si="621"/>
        <v>0.13306266639853204</v>
      </c>
      <c r="Q488" s="5">
        <f t="shared" si="622"/>
        <v>6.3512898422739758E-2</v>
      </c>
      <c r="R488" s="5">
        <f t="shared" si="623"/>
        <v>6.969321834140943E-2</v>
      </c>
      <c r="S488" s="5">
        <f t="shared" si="624"/>
        <v>4.2722746657522175E-2</v>
      </c>
      <c r="T488" s="5">
        <f t="shared" si="625"/>
        <v>7.3667434715750074E-2</v>
      </c>
      <c r="U488" s="5">
        <f t="shared" si="626"/>
        <v>7.7168461316102596E-2</v>
      </c>
      <c r="V488" s="5">
        <f t="shared" si="627"/>
        <v>6.0964861523587783E-3</v>
      </c>
      <c r="W488" s="5">
        <f t="shared" si="628"/>
        <v>2.3441748286990385E-2</v>
      </c>
      <c r="X488" s="5">
        <f t="shared" si="629"/>
        <v>2.7189649731630332E-2</v>
      </c>
      <c r="Y488" s="5">
        <f t="shared" si="630"/>
        <v>1.5768385605842945E-2</v>
      </c>
      <c r="Z488" s="5">
        <f t="shared" si="631"/>
        <v>2.6945291113015368E-2</v>
      </c>
      <c r="AA488" s="5">
        <f t="shared" si="632"/>
        <v>2.9835423078322411E-2</v>
      </c>
      <c r="AB488" s="5">
        <f t="shared" si="633"/>
        <v>1.6517774228694899E-2</v>
      </c>
      <c r="AC488" s="5">
        <f t="shared" si="634"/>
        <v>4.893533258386397E-4</v>
      </c>
      <c r="AD488" s="5">
        <f t="shared" si="635"/>
        <v>6.4890232109987307E-3</v>
      </c>
      <c r="AE488" s="5">
        <f t="shared" si="636"/>
        <v>7.526497855340911E-3</v>
      </c>
      <c r="AF488" s="5">
        <f t="shared" si="637"/>
        <v>4.3649227414099961E-3</v>
      </c>
      <c r="AG488" s="5">
        <f t="shared" si="638"/>
        <v>1.687597685286274E-3</v>
      </c>
      <c r="AH488" s="5">
        <f t="shared" si="639"/>
        <v>7.8133360437785022E-3</v>
      </c>
      <c r="AI488" s="5">
        <f t="shared" si="640"/>
        <v>8.6513886801778284E-3</v>
      </c>
      <c r="AJ488" s="5">
        <f t="shared" si="641"/>
        <v>4.7896651107888098E-3</v>
      </c>
      <c r="AK488" s="5">
        <f t="shared" si="642"/>
        <v>1.7678003475573058E-3</v>
      </c>
      <c r="AL488" s="5">
        <f t="shared" si="643"/>
        <v>2.5138853722595448E-5</v>
      </c>
      <c r="AM488" s="5">
        <f t="shared" si="644"/>
        <v>1.4370062067853146E-3</v>
      </c>
      <c r="AN488" s="5">
        <f t="shared" si="645"/>
        <v>1.6667568880242313E-3</v>
      </c>
      <c r="AO488" s="5">
        <f t="shared" si="646"/>
        <v>9.6662022427550264E-4</v>
      </c>
      <c r="AP488" s="5">
        <f t="shared" si="647"/>
        <v>3.7372163258754293E-4</v>
      </c>
      <c r="AQ488" s="5">
        <f t="shared" si="648"/>
        <v>1.0836820021682911E-4</v>
      </c>
      <c r="AR488" s="5">
        <f t="shared" si="649"/>
        <v>1.8125087571540888E-3</v>
      </c>
      <c r="AS488" s="5">
        <f t="shared" si="650"/>
        <v>2.0069171038473508E-3</v>
      </c>
      <c r="AT488" s="5">
        <f t="shared" si="651"/>
        <v>1.1110887729003751E-3</v>
      </c>
      <c r="AU488" s="5">
        <f t="shared" si="652"/>
        <v>4.1008777721764816E-4</v>
      </c>
      <c r="AV488" s="5">
        <f t="shared" si="653"/>
        <v>1.1351837210832204E-4</v>
      </c>
      <c r="AW488" s="5">
        <f t="shared" si="654"/>
        <v>8.9682128138051234E-7</v>
      </c>
      <c r="AX488" s="5">
        <f t="shared" si="655"/>
        <v>2.6518973801267667E-4</v>
      </c>
      <c r="AY488" s="5">
        <f t="shared" si="656"/>
        <v>3.0758866619982872E-4</v>
      </c>
      <c r="AZ488" s="5">
        <f t="shared" si="657"/>
        <v>1.7838319891938474E-4</v>
      </c>
      <c r="BA488" s="5">
        <f t="shared" si="658"/>
        <v>6.8967789678007073E-5</v>
      </c>
      <c r="BB488" s="5">
        <f t="shared" si="659"/>
        <v>1.9998615516557483E-5</v>
      </c>
      <c r="BC488" s="5">
        <f t="shared" si="660"/>
        <v>4.6392047585846358E-6</v>
      </c>
      <c r="BD488" s="5">
        <f t="shared" si="661"/>
        <v>3.5038255707433978E-4</v>
      </c>
      <c r="BE488" s="5">
        <f t="shared" si="662"/>
        <v>3.8796433060349746E-4</v>
      </c>
      <c r="BF488" s="5">
        <f t="shared" si="663"/>
        <v>2.1478854866152094E-4</v>
      </c>
      <c r="BG488" s="5">
        <f t="shared" si="664"/>
        <v>7.9275536429442074E-5</v>
      </c>
      <c r="BH488" s="5">
        <f t="shared" si="665"/>
        <v>2.1944642936061062E-5</v>
      </c>
      <c r="BI488" s="5">
        <f t="shared" si="666"/>
        <v>4.8596818164183669E-6</v>
      </c>
      <c r="BJ488" s="8">
        <f t="shared" si="667"/>
        <v>0.3437663149585326</v>
      </c>
      <c r="BK488" s="8">
        <f t="shared" si="668"/>
        <v>0.28631197915486867</v>
      </c>
      <c r="BL488" s="8">
        <f t="shared" si="669"/>
        <v>0.34292340271782623</v>
      </c>
      <c r="BM488" s="8">
        <f t="shared" si="670"/>
        <v>0.39486959800813448</v>
      </c>
      <c r="BN488" s="8">
        <f t="shared" si="671"/>
        <v>0.60477069809118988</v>
      </c>
    </row>
    <row r="489" spans="1:66" x14ac:dyDescent="0.25">
      <c r="A489" t="s">
        <v>32</v>
      </c>
      <c r="B489" t="s">
        <v>308</v>
      </c>
      <c r="C489" t="s">
        <v>35</v>
      </c>
      <c r="D489" t="s">
        <v>498</v>
      </c>
      <c r="E489">
        <f>VLOOKUP(A489,home!$A$2:$E$405,3,FALSE)</f>
        <v>1.24691358024691</v>
      </c>
      <c r="F489">
        <f>VLOOKUP(B489,home!$B$2:$E$405,3,FALSE)</f>
        <v>0.92</v>
      </c>
      <c r="G489">
        <f>VLOOKUP(C489,away!$B$2:$E$405,4,FALSE)</f>
        <v>0.69</v>
      </c>
      <c r="H489">
        <f>VLOOKUP(A489,away!$A$2:$E$405,3,FALSE)</f>
        <v>1.1358024691358</v>
      </c>
      <c r="I489">
        <f>VLOOKUP(C489,away!$B$2:$E$405,3,FALSE)</f>
        <v>1.66</v>
      </c>
      <c r="J489">
        <f>VLOOKUP(B489,home!$B$2:$E$405,4,FALSE)</f>
        <v>1.57</v>
      </c>
      <c r="K489" s="3">
        <f t="shared" si="616"/>
        <v>0.79154074074073855</v>
      </c>
      <c r="L489" s="3">
        <f t="shared" si="617"/>
        <v>2.9601283950617217</v>
      </c>
      <c r="M489" s="5">
        <f t="shared" si="618"/>
        <v>2.3478524286576555E-2</v>
      </c>
      <c r="N489" s="5">
        <f t="shared" si="619"/>
        <v>1.8584208505296226E-2</v>
      </c>
      <c r="O489" s="5">
        <f t="shared" si="620"/>
        <v>6.9499446414841501E-2</v>
      </c>
      <c r="P489" s="5">
        <f t="shared" si="621"/>
        <v>5.5011643296274913E-2</v>
      </c>
      <c r="Q489" s="5">
        <f t="shared" si="622"/>
        <v>7.3550790831812523E-3</v>
      </c>
      <c r="R489" s="5">
        <f t="shared" si="623"/>
        <v>0.10286364238682147</v>
      </c>
      <c r="S489" s="5">
        <f t="shared" si="624"/>
        <v>3.2223925801490992E-2</v>
      </c>
      <c r="T489" s="5">
        <f t="shared" si="625"/>
        <v>2.177197844204936E-2</v>
      </c>
      <c r="U489" s="5">
        <f t="shared" si="626"/>
        <v>8.1420763690155107E-2</v>
      </c>
      <c r="V489" s="5">
        <f t="shared" si="627"/>
        <v>8.3891848007327866E-3</v>
      </c>
      <c r="W489" s="5">
        <f t="shared" si="628"/>
        <v>1.9406149152360007E-3</v>
      </c>
      <c r="X489" s="5">
        <f t="shared" si="629"/>
        <v>5.7444693144703815E-3</v>
      </c>
      <c r="Y489" s="5">
        <f t="shared" si="630"/>
        <v>8.5021833661622619E-3</v>
      </c>
      <c r="Z489" s="5">
        <f t="shared" si="631"/>
        <v>0.10149652954956825</v>
      </c>
      <c r="AA489" s="5">
        <f t="shared" si="632"/>
        <v>8.0338638182279515E-2</v>
      </c>
      <c r="AB489" s="5">
        <f t="shared" si="633"/>
        <v>3.1795652588451843E-2</v>
      </c>
      <c r="AC489" s="5">
        <f t="shared" si="634"/>
        <v>1.228523874018297E-3</v>
      </c>
      <c r="AD489" s="5">
        <f t="shared" si="635"/>
        <v>3.8401894187460736E-4</v>
      </c>
      <c r="AE489" s="5">
        <f t="shared" si="636"/>
        <v>1.1367453740845819E-3</v>
      </c>
      <c r="AF489" s="5">
        <f t="shared" si="637"/>
        <v>1.6824561298914153E-3</v>
      </c>
      <c r="AG489" s="5">
        <f t="shared" si="638"/>
        <v>1.6600953878457437E-3</v>
      </c>
      <c r="AH489" s="5">
        <f t="shared" si="639"/>
        <v>7.5110689779974524E-2</v>
      </c>
      <c r="AI489" s="5">
        <f t="shared" si="640"/>
        <v>5.9453171025988856E-2</v>
      </c>
      <c r="AJ489" s="5">
        <f t="shared" si="641"/>
        <v>2.3529803516648511E-2</v>
      </c>
      <c r="AK489" s="5">
        <f t="shared" si="642"/>
        <v>6.2082660350173341E-3</v>
      </c>
      <c r="AL489" s="5">
        <f t="shared" si="643"/>
        <v>1.1514031514679444E-4</v>
      </c>
      <c r="AM489" s="5">
        <f t="shared" si="644"/>
        <v>6.0793327541980279E-5</v>
      </c>
      <c r="AN489" s="5">
        <f t="shared" si="645"/>
        <v>1.7995605508730364E-4</v>
      </c>
      <c r="AO489" s="5">
        <f t="shared" si="646"/>
        <v>2.6634651426360949E-4</v>
      </c>
      <c r="AP489" s="5">
        <f t="shared" si="647"/>
        <v>2.6280662659914077E-4</v>
      </c>
      <c r="AQ489" s="5">
        <f t="shared" si="648"/>
        <v>1.9448533945162495E-4</v>
      </c>
      <c r="AR489" s="5">
        <f t="shared" si="649"/>
        <v>4.4467457118074927E-2</v>
      </c>
      <c r="AS489" s="5">
        <f t="shared" si="650"/>
        <v>3.5197803946098061E-2</v>
      </c>
      <c r="AT489" s="5">
        <f t="shared" si="651"/>
        <v>1.393024790397087E-2</v>
      </c>
      <c r="AU489" s="5">
        <f t="shared" si="652"/>
        <v>3.6754529148704087E-3</v>
      </c>
      <c r="AV489" s="5">
        <f t="shared" si="653"/>
        <v>7.2731768069855742E-4</v>
      </c>
      <c r="AW489" s="5">
        <f t="shared" si="654"/>
        <v>7.4939145196919041E-6</v>
      </c>
      <c r="AX489" s="5">
        <f t="shared" si="655"/>
        <v>8.0200659191122313E-6</v>
      </c>
      <c r="AY489" s="5">
        <f t="shared" si="656"/>
        <v>2.37404248574309E-5</v>
      </c>
      <c r="AZ489" s="5">
        <f t="shared" si="657"/>
        <v>3.5137352865655172E-5</v>
      </c>
      <c r="BA489" s="5">
        <f t="shared" si="658"/>
        <v>3.4670358648309746E-5</v>
      </c>
      <c r="BB489" s="5">
        <f t="shared" si="659"/>
        <v>2.5657178275458857E-5</v>
      </c>
      <c r="BC489" s="5">
        <f t="shared" si="660"/>
        <v>1.5189708390069285E-5</v>
      </c>
      <c r="BD489" s="5">
        <f t="shared" si="661"/>
        <v>2.1938230411900544E-2</v>
      </c>
      <c r="BE489" s="5">
        <f t="shared" si="662"/>
        <v>1.7365003150776756E-2</v>
      </c>
      <c r="BF489" s="5">
        <f t="shared" si="663"/>
        <v>6.872553728465544E-3</v>
      </c>
      <c r="BG489" s="5">
        <f t="shared" si="664"/>
        <v>1.8133020896700476E-3</v>
      </c>
      <c r="BH489" s="5">
        <f t="shared" si="665"/>
        <v>3.5882561981103958E-4</v>
      </c>
      <c r="BI489" s="5">
        <f t="shared" si="666"/>
        <v>5.6805019380396995E-5</v>
      </c>
      <c r="BJ489" s="8">
        <f t="shared" si="667"/>
        <v>6.9868652411991528E-2</v>
      </c>
      <c r="BK489" s="8">
        <f t="shared" si="668"/>
        <v>0.12047068279909777</v>
      </c>
      <c r="BL489" s="8">
        <f t="shared" si="669"/>
        <v>0.6766230732038957</v>
      </c>
      <c r="BM489" s="8">
        <f t="shared" si="670"/>
        <v>0.69165014748122366</v>
      </c>
      <c r="BN489" s="8">
        <f t="shared" si="671"/>
        <v>0.27679254397299191</v>
      </c>
    </row>
    <row r="490" spans="1:66" x14ac:dyDescent="0.25">
      <c r="A490" t="s">
        <v>340</v>
      </c>
      <c r="B490" t="s">
        <v>405</v>
      </c>
      <c r="C490" t="s">
        <v>378</v>
      </c>
      <c r="D490" t="s">
        <v>498</v>
      </c>
      <c r="E490">
        <f>VLOOKUP(A490,home!$A$2:$E$405,3,FALSE)</f>
        <v>1.3409090909090899</v>
      </c>
      <c r="F490">
        <f>VLOOKUP(B490,home!$B$2:$E$405,3,FALSE)</f>
        <v>0.7</v>
      </c>
      <c r="G490">
        <f>VLOOKUP(C490,away!$B$2:$E$405,4,FALSE)</f>
        <v>1.27</v>
      </c>
      <c r="H490">
        <f>VLOOKUP(A490,away!$A$2:$E$405,3,FALSE)</f>
        <v>1.13961038961039</v>
      </c>
      <c r="I490">
        <f>VLOOKUP(C490,away!$B$2:$E$405,3,FALSE)</f>
        <v>0.56999999999999995</v>
      </c>
      <c r="J490">
        <f>VLOOKUP(B490,home!$B$2:$E$405,4,FALSE)</f>
        <v>1.04</v>
      </c>
      <c r="K490" s="3">
        <f t="shared" si="616"/>
        <v>1.1920681818181809</v>
      </c>
      <c r="L490" s="3">
        <f t="shared" si="617"/>
        <v>0.67556103896103914</v>
      </c>
      <c r="M490" s="5">
        <f t="shared" si="618"/>
        <v>0.15448948846575722</v>
      </c>
      <c r="N490" s="5">
        <f t="shared" si="619"/>
        <v>0.18416200362539603</v>
      </c>
      <c r="O490" s="5">
        <f t="shared" si="620"/>
        <v>0.10436707933648641</v>
      </c>
      <c r="P490" s="5">
        <f t="shared" si="621"/>
        <v>0.12441267450631918</v>
      </c>
      <c r="Q490" s="5">
        <f t="shared" si="622"/>
        <v>0.10976683241085956</v>
      </c>
      <c r="R490" s="5">
        <f t="shared" si="623"/>
        <v>3.5253166274942981E-2</v>
      </c>
      <c r="S490" s="5">
        <f t="shared" si="624"/>
        <v>2.5047842625950174E-2</v>
      </c>
      <c r="T490" s="5">
        <f t="shared" si="625"/>
        <v>7.4154195346942536E-2</v>
      </c>
      <c r="U490" s="5">
        <f t="shared" si="626"/>
        <v>4.2024177824705286E-2</v>
      </c>
      <c r="V490" s="5">
        <f t="shared" si="627"/>
        <v>2.2412665401349897E-3</v>
      </c>
      <c r="W490" s="5">
        <f t="shared" si="628"/>
        <v>4.3616516111984784E-2</v>
      </c>
      <c r="X490" s="5">
        <f t="shared" si="629"/>
        <v>2.9465618940473337E-2</v>
      </c>
      <c r="Y490" s="5">
        <f t="shared" si="630"/>
        <v>9.9529120725281202E-3</v>
      </c>
      <c r="Z490" s="5">
        <f t="shared" si="631"/>
        <v>7.9385552117889179E-3</v>
      </c>
      <c r="AA490" s="5">
        <f t="shared" si="632"/>
        <v>9.4632990775804591E-3</v>
      </c>
      <c r="AB490" s="5">
        <f t="shared" si="633"/>
        <v>5.6404488627065036E-3</v>
      </c>
      <c r="AC490" s="5">
        <f t="shared" si="634"/>
        <v>1.1280782244026436E-4</v>
      </c>
      <c r="AD490" s="5">
        <f t="shared" si="635"/>
        <v>1.2998465264714272E-2</v>
      </c>
      <c r="AE490" s="5">
        <f t="shared" si="636"/>
        <v>8.7812566991293511E-3</v>
      </c>
      <c r="AF490" s="5">
        <f t="shared" si="637"/>
        <v>2.9661374495237045E-3</v>
      </c>
      <c r="AG490" s="5">
        <f t="shared" si="638"/>
        <v>6.6793563236716052E-4</v>
      </c>
      <c r="AH490" s="5">
        <f t="shared" si="639"/>
        <v>1.3407446516814229E-3</v>
      </c>
      <c r="AI490" s="5">
        <f t="shared" si="640"/>
        <v>1.5982590392123238E-3</v>
      </c>
      <c r="AJ490" s="5">
        <f t="shared" si="641"/>
        <v>9.5261687347415389E-4</v>
      </c>
      <c r="AK490" s="5">
        <f t="shared" si="642"/>
        <v>3.7852808811055162E-4</v>
      </c>
      <c r="AL490" s="5">
        <f t="shared" si="643"/>
        <v>3.6338324463125073E-6</v>
      </c>
      <c r="AM490" s="5">
        <f t="shared" si="644"/>
        <v>3.0990113709069437E-3</v>
      </c>
      <c r="AN490" s="5">
        <f t="shared" si="645"/>
        <v>2.0935713414819688E-3</v>
      </c>
      <c r="AO490" s="5">
        <f t="shared" si="646"/>
        <v>7.0716761529530762E-4</v>
      </c>
      <c r="AP490" s="5">
        <f t="shared" si="647"/>
        <v>1.5924496296949953E-4</v>
      </c>
      <c r="AQ490" s="5">
        <f t="shared" si="648"/>
        <v>2.6894923158246817E-5</v>
      </c>
      <c r="AR490" s="5">
        <f t="shared" si="649"/>
        <v>1.8115096997427176E-4</v>
      </c>
      <c r="AS490" s="5">
        <f t="shared" si="650"/>
        <v>2.1594430741182999E-4</v>
      </c>
      <c r="AT490" s="5">
        <f t="shared" si="651"/>
        <v>1.2871016895520327E-4</v>
      </c>
      <c r="AU490" s="5">
        <f t="shared" si="652"/>
        <v>5.1143765695980018E-5</v>
      </c>
      <c r="AV490" s="5">
        <f t="shared" si="653"/>
        <v>1.5241713946135488E-5</v>
      </c>
      <c r="AW490" s="5">
        <f t="shared" si="654"/>
        <v>8.1288308897502703E-8</v>
      </c>
      <c r="AX490" s="5">
        <f t="shared" si="655"/>
        <v>6.1570547505848477E-4</v>
      </c>
      <c r="AY490" s="5">
        <f t="shared" si="656"/>
        <v>4.1594663042451006E-4</v>
      </c>
      <c r="AZ490" s="5">
        <f t="shared" si="657"/>
        <v>1.4049866890096269E-4</v>
      </c>
      <c r="BA490" s="5">
        <f t="shared" si="658"/>
        <v>3.1638475578459139E-5</v>
      </c>
      <c r="BB490" s="5">
        <f t="shared" si="659"/>
        <v>5.3434303582318284E-6</v>
      </c>
      <c r="BC490" s="5">
        <f t="shared" si="660"/>
        <v>7.2196267288461044E-7</v>
      </c>
      <c r="BD490" s="5">
        <f t="shared" si="661"/>
        <v>2.0396422914103171E-5</v>
      </c>
      <c r="BE490" s="5">
        <f t="shared" si="662"/>
        <v>2.4313926778809646E-5</v>
      </c>
      <c r="BF490" s="5">
        <f t="shared" si="663"/>
        <v>1.4491929244037999E-5</v>
      </c>
      <c r="BG490" s="5">
        <f t="shared" si="664"/>
        <v>5.7584559149927014E-6</v>
      </c>
      <c r="BH490" s="5">
        <f t="shared" si="665"/>
        <v>1.7161180181663747E-6</v>
      </c>
      <c r="BI490" s="5">
        <f t="shared" si="666"/>
        <v>4.0914593714020196E-7</v>
      </c>
      <c r="BJ490" s="8">
        <f t="shared" si="667"/>
        <v>0.48382761841072436</v>
      </c>
      <c r="BK490" s="8">
        <f t="shared" si="668"/>
        <v>0.30672366042347265</v>
      </c>
      <c r="BL490" s="8">
        <f t="shared" si="669"/>
        <v>0.20167759695369078</v>
      </c>
      <c r="BM490" s="8">
        <f t="shared" si="670"/>
        <v>0.28730032103779984</v>
      </c>
      <c r="BN490" s="8">
        <f t="shared" si="671"/>
        <v>0.7124512446197615</v>
      </c>
    </row>
    <row r="491" spans="1:66" x14ac:dyDescent="0.25">
      <c r="A491" t="s">
        <v>340</v>
      </c>
      <c r="B491" t="s">
        <v>418</v>
      </c>
      <c r="C491" t="s">
        <v>415</v>
      </c>
      <c r="D491" t="s">
        <v>498</v>
      </c>
      <c r="E491">
        <f>VLOOKUP(A491,home!$A$2:$E$405,3,FALSE)</f>
        <v>1.3409090909090899</v>
      </c>
      <c r="F491">
        <f>VLOOKUP(B491,home!$B$2:$E$405,3,FALSE)</f>
        <v>1.21</v>
      </c>
      <c r="G491">
        <f>VLOOKUP(C491,away!$B$2:$E$405,4,FALSE)</f>
        <v>0.75</v>
      </c>
      <c r="H491">
        <f>VLOOKUP(A491,away!$A$2:$E$405,3,FALSE)</f>
        <v>1.13961038961039</v>
      </c>
      <c r="I491">
        <f>VLOOKUP(C491,away!$B$2:$E$405,3,FALSE)</f>
        <v>1.07</v>
      </c>
      <c r="J491">
        <f>VLOOKUP(B491,home!$B$2:$E$405,4,FALSE)</f>
        <v>1.04</v>
      </c>
      <c r="K491" s="3">
        <f t="shared" si="616"/>
        <v>1.216874999999999</v>
      </c>
      <c r="L491" s="3">
        <f t="shared" si="617"/>
        <v>1.2681584415584419</v>
      </c>
      <c r="M491" s="5">
        <f t="shared" si="618"/>
        <v>8.3322768022274674E-2</v>
      </c>
      <c r="N491" s="5">
        <f t="shared" si="619"/>
        <v>0.10139339333710543</v>
      </c>
      <c r="O491" s="5">
        <f t="shared" si="620"/>
        <v>0.10566647164146344</v>
      </c>
      <c r="P491" s="5">
        <f t="shared" si="621"/>
        <v>0.12858288767870574</v>
      </c>
      <c r="Q491" s="5">
        <f t="shared" si="622"/>
        <v>6.1691542758545034E-2</v>
      </c>
      <c r="R491" s="5">
        <f t="shared" si="623"/>
        <v>6.7000914000908796E-2</v>
      </c>
      <c r="S491" s="5">
        <f t="shared" si="624"/>
        <v>4.9606966367748188E-2</v>
      </c>
      <c r="T491" s="5">
        <f t="shared" si="625"/>
        <v>7.8234650722012467E-2</v>
      </c>
      <c r="U491" s="5">
        <f t="shared" si="626"/>
        <v>8.1531737224855835E-2</v>
      </c>
      <c r="V491" s="5">
        <f t="shared" si="627"/>
        <v>8.5058877209225493E-3</v>
      </c>
      <c r="W491" s="5">
        <f t="shared" si="628"/>
        <v>2.5023632031434807E-2</v>
      </c>
      <c r="X491" s="5">
        <f t="shared" si="629"/>
        <v>3.1733930199116279E-2</v>
      </c>
      <c r="Y491" s="5">
        <f t="shared" si="630"/>
        <v>2.012182573291784E-2</v>
      </c>
      <c r="Z491" s="5">
        <f t="shared" si="631"/>
        <v>2.8322591560794572E-2</v>
      </c>
      <c r="AA491" s="5">
        <f t="shared" si="632"/>
        <v>3.4465053605541869E-2</v>
      </c>
      <c r="AB491" s="5">
        <f t="shared" si="633"/>
        <v>2.0969831053121869E-2</v>
      </c>
      <c r="AC491" s="5">
        <f t="shared" si="634"/>
        <v>8.2038771588718439E-4</v>
      </c>
      <c r="AD491" s="5">
        <f t="shared" si="635"/>
        <v>7.6126580570630561E-3</v>
      </c>
      <c r="AE491" s="5">
        <f t="shared" si="636"/>
        <v>9.6540565777624033E-3</v>
      </c>
      <c r="AF491" s="5">
        <f t="shared" si="637"/>
        <v>6.1214366721860976E-3</v>
      </c>
      <c r="AG491" s="5">
        <f t="shared" si="638"/>
        <v>2.5876505300994061E-3</v>
      </c>
      <c r="AH491" s="5">
        <f t="shared" si="639"/>
        <v>8.9793833936583755E-3</v>
      </c>
      <c r="AI491" s="5">
        <f t="shared" si="640"/>
        <v>1.0926787167158029E-2</v>
      </c>
      <c r="AJ491" s="5">
        <f t="shared" si="641"/>
        <v>6.6482670670177085E-3</v>
      </c>
      <c r="AK491" s="5">
        <f t="shared" si="642"/>
        <v>2.6967033290590556E-3</v>
      </c>
      <c r="AL491" s="5">
        <f t="shared" si="643"/>
        <v>5.064057473304853E-5</v>
      </c>
      <c r="AM491" s="5">
        <f t="shared" si="644"/>
        <v>1.8527306546377187E-3</v>
      </c>
      <c r="AN491" s="5">
        <f t="shared" si="645"/>
        <v>2.3495560196129216E-3</v>
      </c>
      <c r="AO491" s="5">
        <f t="shared" si="646"/>
        <v>1.4898046500932895E-3</v>
      </c>
      <c r="AP491" s="5">
        <f t="shared" si="647"/>
        <v>6.2976944776294214E-4</v>
      </c>
      <c r="AQ491" s="5">
        <f t="shared" si="648"/>
        <v>1.9966186035404323E-4</v>
      </c>
      <c r="AR491" s="5">
        <f t="shared" si="649"/>
        <v>2.2774561701315115E-3</v>
      </c>
      <c r="AS491" s="5">
        <f t="shared" si="650"/>
        <v>2.7713794770287811E-3</v>
      </c>
      <c r="AT491" s="5">
        <f t="shared" si="651"/>
        <v>1.6862112005546978E-3</v>
      </c>
      <c r="AU491" s="5">
        <f t="shared" si="652"/>
        <v>6.8396941822499867E-4</v>
      </c>
      <c r="AV491" s="5">
        <f t="shared" si="653"/>
        <v>2.0807632145063626E-4</v>
      </c>
      <c r="AW491" s="5">
        <f t="shared" si="654"/>
        <v>2.1707789970923528E-6</v>
      </c>
      <c r="AX491" s="5">
        <f t="shared" si="655"/>
        <v>3.7575693589371185E-4</v>
      </c>
      <c r="AY491" s="5">
        <f t="shared" si="656"/>
        <v>4.7651933022774506E-4</v>
      </c>
      <c r="AZ491" s="5">
        <f t="shared" si="657"/>
        <v>3.0215100559704492E-4</v>
      </c>
      <c r="BA491" s="5">
        <f t="shared" si="658"/>
        <v>1.2772511612442155E-4</v>
      </c>
      <c r="BB491" s="5">
        <f t="shared" si="659"/>
        <v>4.0493921053054342E-5</v>
      </c>
      <c r="BC491" s="5">
        <f t="shared" si="660"/>
        <v>1.0270541563046393E-5</v>
      </c>
      <c r="BD491" s="5">
        <f t="shared" si="661"/>
        <v>4.8136254457193918E-4</v>
      </c>
      <c r="BE491" s="5">
        <f t="shared" si="662"/>
        <v>5.857580464259781E-4</v>
      </c>
      <c r="BF491" s="5">
        <f t="shared" si="663"/>
        <v>3.5639716137230576E-4</v>
      </c>
      <c r="BG491" s="5">
        <f t="shared" si="664"/>
        <v>1.445635985816414E-4</v>
      </c>
      <c r="BH491" s="5">
        <f t="shared" si="665"/>
        <v>4.3978957256008711E-5</v>
      </c>
      <c r="BI491" s="5">
        <f t="shared" si="666"/>
        <v>1.0703378722181105E-5</v>
      </c>
      <c r="BJ491" s="8">
        <f t="shared" si="667"/>
        <v>0.35202921610116272</v>
      </c>
      <c r="BK491" s="8">
        <f t="shared" si="668"/>
        <v>0.27136605741049907</v>
      </c>
      <c r="BL491" s="8">
        <f t="shared" si="669"/>
        <v>0.34813500475710563</v>
      </c>
      <c r="BM491" s="8">
        <f t="shared" si="670"/>
        <v>0.4517205438393283</v>
      </c>
      <c r="BN491" s="8">
        <f t="shared" si="671"/>
        <v>0.54765797743900313</v>
      </c>
    </row>
    <row r="492" spans="1:66" x14ac:dyDescent="0.25">
      <c r="A492" t="s">
        <v>340</v>
      </c>
      <c r="B492" t="s">
        <v>341</v>
      </c>
      <c r="C492" t="s">
        <v>390</v>
      </c>
      <c r="D492" t="s">
        <v>498</v>
      </c>
      <c r="E492">
        <f>VLOOKUP(A492,home!$A$2:$E$405,3,FALSE)</f>
        <v>1.3409090909090899</v>
      </c>
      <c r="F492">
        <f>VLOOKUP(B492,home!$B$2:$E$405,3,FALSE)</f>
        <v>0.61</v>
      </c>
      <c r="G492">
        <f>VLOOKUP(C492,away!$B$2:$E$405,4,FALSE)</f>
        <v>1.26</v>
      </c>
      <c r="H492">
        <f>VLOOKUP(A492,away!$A$2:$E$405,3,FALSE)</f>
        <v>1.13961038961039</v>
      </c>
      <c r="I492">
        <f>VLOOKUP(C492,away!$B$2:$E$405,3,FALSE)</f>
        <v>0.75</v>
      </c>
      <c r="J492">
        <f>VLOOKUP(B492,home!$B$2:$E$405,4,FALSE)</f>
        <v>1.1000000000000001</v>
      </c>
      <c r="K492" s="3">
        <f t="shared" si="616"/>
        <v>1.0306227272727264</v>
      </c>
      <c r="L492" s="3">
        <f t="shared" si="617"/>
        <v>0.94017857142857175</v>
      </c>
      <c r="M492" s="5">
        <f t="shared" si="618"/>
        <v>0.13934515437652456</v>
      </c>
      <c r="N492" s="5">
        <f t="shared" si="619"/>
        <v>0.14361228303577284</v>
      </c>
      <c r="O492" s="5">
        <f t="shared" si="620"/>
        <v>0.13100932817721464</v>
      </c>
      <c r="P492" s="5">
        <f t="shared" si="621"/>
        <v>0.1350211911041686</v>
      </c>
      <c r="Q492" s="5">
        <f t="shared" si="622"/>
        <v>7.4005041406095443E-2</v>
      </c>
      <c r="R492" s="5">
        <f t="shared" si="623"/>
        <v>6.1586081504735289E-2</v>
      </c>
      <c r="S492" s="5">
        <f t="shared" si="624"/>
        <v>3.2707850747947756E-2</v>
      </c>
      <c r="T492" s="5">
        <f t="shared" si="625"/>
        <v>6.9577954107695114E-2</v>
      </c>
      <c r="U492" s="5">
        <f t="shared" si="626"/>
        <v>6.3472015282450708E-2</v>
      </c>
      <c r="V492" s="5">
        <f t="shared" si="627"/>
        <v>3.5214340695591683E-3</v>
      </c>
      <c r="W492" s="5">
        <f t="shared" si="628"/>
        <v>2.542375920196038E-2</v>
      </c>
      <c r="X492" s="5">
        <f t="shared" si="629"/>
        <v>2.3902873606843116E-2</v>
      </c>
      <c r="Y492" s="5">
        <f t="shared" si="630"/>
        <v>1.1236484780359735E-2</v>
      </c>
      <c r="Z492" s="5">
        <f t="shared" si="631"/>
        <v>1.9300638043001871E-2</v>
      </c>
      <c r="AA492" s="5">
        <f t="shared" si="632"/>
        <v>1.9891676217982327E-2</v>
      </c>
      <c r="AB492" s="5">
        <f t="shared" si="633"/>
        <v>1.0250406796901488E-2</v>
      </c>
      <c r="AC492" s="5">
        <f t="shared" si="634"/>
        <v>2.1326011684532446E-4</v>
      </c>
      <c r="AD492" s="5">
        <f t="shared" si="635"/>
        <v>6.5505760115623689E-3</v>
      </c>
      <c r="AE492" s="5">
        <f t="shared" si="636"/>
        <v>6.1587111965849791E-3</v>
      </c>
      <c r="AF492" s="5">
        <f t="shared" si="637"/>
        <v>2.8951441473232071E-3</v>
      </c>
      <c r="AG492" s="5">
        <f t="shared" si="638"/>
        <v>9.0731749617004118E-4</v>
      </c>
      <c r="AH492" s="5">
        <f t="shared" si="639"/>
        <v>4.5365115757323602E-3</v>
      </c>
      <c r="AI492" s="5">
        <f t="shared" si="640"/>
        <v>4.6754319324855791E-3</v>
      </c>
      <c r="AJ492" s="5">
        <f t="shared" si="641"/>
        <v>2.4093032047181402E-3</v>
      </c>
      <c r="AK492" s="5">
        <f t="shared" si="642"/>
        <v>8.2769421322451001E-4</v>
      </c>
      <c r="AL492" s="5">
        <f t="shared" si="643"/>
        <v>8.2657011276226834E-6</v>
      </c>
      <c r="AM492" s="5">
        <f t="shared" si="644"/>
        <v>1.3502345028487419E-3</v>
      </c>
      <c r="AN492" s="5">
        <f t="shared" si="645"/>
        <v>1.2694615459818979E-3</v>
      </c>
      <c r="AO492" s="5">
        <f t="shared" si="646"/>
        <v>5.9676027139238339E-4</v>
      </c>
      <c r="AP492" s="5">
        <f t="shared" si="647"/>
        <v>1.8702040648100593E-4</v>
      </c>
      <c r="AQ492" s="5">
        <f t="shared" si="648"/>
        <v>4.3958144648325735E-5</v>
      </c>
      <c r="AR492" s="5">
        <f t="shared" si="649"/>
        <v>8.5302619450824599E-4</v>
      </c>
      <c r="AS492" s="5">
        <f t="shared" si="650"/>
        <v>8.791481830191638E-4</v>
      </c>
      <c r="AT492" s="5">
        <f t="shared" si="651"/>
        <v>4.5303504903003629E-4</v>
      </c>
      <c r="AU492" s="5">
        <f t="shared" si="652"/>
        <v>1.5563607259382314E-4</v>
      </c>
      <c r="AV492" s="5">
        <f t="shared" si="653"/>
        <v>4.0100518399665492E-5</v>
      </c>
      <c r="AW492" s="5">
        <f t="shared" si="654"/>
        <v>2.2247809695528865E-7</v>
      </c>
      <c r="AX492" s="5">
        <f t="shared" si="655"/>
        <v>2.3193039429728393E-4</v>
      </c>
      <c r="AY492" s="5">
        <f t="shared" si="656"/>
        <v>2.1805598678128576E-4</v>
      </c>
      <c r="AZ492" s="5">
        <f t="shared" si="657"/>
        <v>1.0250578307173838E-4</v>
      </c>
      <c r="BA492" s="5">
        <f t="shared" si="658"/>
        <v>3.2124580230518024E-5</v>
      </c>
      <c r="BB492" s="5">
        <f t="shared" si="659"/>
        <v>7.5507104872177417E-6</v>
      </c>
      <c r="BC492" s="5">
        <f t="shared" si="660"/>
        <v>1.4198032398286226E-6</v>
      </c>
      <c r="BD492" s="5">
        <f t="shared" si="661"/>
        <v>1.3366615815731892E-4</v>
      </c>
      <c r="BE492" s="5">
        <f t="shared" si="662"/>
        <v>1.3775938046416364E-4</v>
      </c>
      <c r="BF492" s="5">
        <f t="shared" si="663"/>
        <v>7.0988974200688725E-5</v>
      </c>
      <c r="BG492" s="5">
        <f t="shared" si="664"/>
        <v>2.4387616732335681E-5</v>
      </c>
      <c r="BH492" s="5">
        <f t="shared" si="665"/>
        <v>6.283608017090442E-6</v>
      </c>
      <c r="BI492" s="5">
        <f t="shared" si="666"/>
        <v>1.2952058463373045E-6</v>
      </c>
      <c r="BJ492" s="8">
        <f t="shared" si="667"/>
        <v>0.36831116711982742</v>
      </c>
      <c r="BK492" s="8">
        <f t="shared" si="668"/>
        <v>0.31103521210295426</v>
      </c>
      <c r="BL492" s="8">
        <f t="shared" si="669"/>
        <v>0.30141377586641394</v>
      </c>
      <c r="BM492" s="8">
        <f t="shared" si="670"/>
        <v>0.31526388001900185</v>
      </c>
      <c r="BN492" s="8">
        <f t="shared" si="671"/>
        <v>0.68457907960451136</v>
      </c>
    </row>
    <row r="493" spans="1:66" x14ac:dyDescent="0.25">
      <c r="A493" t="s">
        <v>340</v>
      </c>
      <c r="B493" t="s">
        <v>353</v>
      </c>
      <c r="C493" t="s">
        <v>377</v>
      </c>
      <c r="D493" t="s">
        <v>498</v>
      </c>
      <c r="E493">
        <f>VLOOKUP(A493,home!$A$2:$E$405,3,FALSE)</f>
        <v>1.3409090909090899</v>
      </c>
      <c r="F493">
        <f>VLOOKUP(B493,home!$B$2:$E$405,3,FALSE)</f>
        <v>1.63</v>
      </c>
      <c r="G493">
        <f>VLOOKUP(C493,away!$B$2:$E$405,4,FALSE)</f>
        <v>1.07</v>
      </c>
      <c r="H493">
        <f>VLOOKUP(A493,away!$A$2:$E$405,3,FALSE)</f>
        <v>1.13961038961039</v>
      </c>
      <c r="I493">
        <f>VLOOKUP(C493,away!$B$2:$E$405,3,FALSE)</f>
        <v>0.65</v>
      </c>
      <c r="J493">
        <f>VLOOKUP(B493,home!$B$2:$E$405,4,FALSE)</f>
        <v>0.49</v>
      </c>
      <c r="K493" s="3">
        <f t="shared" si="616"/>
        <v>2.3386795454545437</v>
      </c>
      <c r="L493" s="3">
        <f t="shared" si="617"/>
        <v>0.36296590909090926</v>
      </c>
      <c r="M493" s="5">
        <f t="shared" si="618"/>
        <v>6.7095020053609067E-2</v>
      </c>
      <c r="N493" s="5">
        <f t="shared" si="619"/>
        <v>0.15691375100123794</v>
      </c>
      <c r="O493" s="5">
        <f t="shared" si="620"/>
        <v>2.435320494923101E-2</v>
      </c>
      <c r="P493" s="5">
        <f t="shared" si="621"/>
        <v>5.6954342281028913E-2</v>
      </c>
      <c r="Q493" s="5">
        <f t="shared" si="622"/>
        <v>0.18348548993357133</v>
      </c>
      <c r="R493" s="5">
        <f t="shared" si="623"/>
        <v>4.419691586837431E-3</v>
      </c>
      <c r="S493" s="5">
        <f t="shared" si="624"/>
        <v>1.2086579235212972E-2</v>
      </c>
      <c r="T493" s="5">
        <f t="shared" si="625"/>
        <v>6.6598977658729616E-2</v>
      </c>
      <c r="U493" s="5">
        <f t="shared" si="626"/>
        <v>1.0336242311354233E-2</v>
      </c>
      <c r="V493" s="5">
        <f t="shared" si="627"/>
        <v>1.1399805665641169E-3</v>
      </c>
      <c r="W493" s="5">
        <f t="shared" si="628"/>
        <v>0.14303792073178295</v>
      </c>
      <c r="X493" s="5">
        <f t="shared" si="629"/>
        <v>5.1917888932885028E-2</v>
      </c>
      <c r="Y493" s="5">
        <f t="shared" si="630"/>
        <v>9.4222118773027337E-3</v>
      </c>
      <c r="Z493" s="5">
        <f t="shared" si="631"/>
        <v>5.3473245823929731E-4</v>
      </c>
      <c r="AA493" s="5">
        <f t="shared" si="632"/>
        <v>1.2505678623748705E-3</v>
      </c>
      <c r="AB493" s="5">
        <f t="shared" si="633"/>
        <v>1.4623387399694614E-3</v>
      </c>
      <c r="AC493" s="5">
        <f t="shared" si="634"/>
        <v>6.0480311476486337E-5</v>
      </c>
      <c r="AD493" s="5">
        <f t="shared" si="635"/>
        <v>8.3629964859942327E-2</v>
      </c>
      <c r="AE493" s="5">
        <f t="shared" si="636"/>
        <v>3.035482622262977E-2</v>
      </c>
      <c r="AF493" s="5">
        <f t="shared" si="637"/>
        <v>5.508883547596692E-3</v>
      </c>
      <c r="AG493" s="5">
        <f t="shared" si="638"/>
        <v>6.6651230830979563E-4</v>
      </c>
      <c r="AH493" s="5">
        <f t="shared" si="639"/>
        <v>4.8522413206310796E-5</v>
      </c>
      <c r="AI493" s="5">
        <f t="shared" si="640"/>
        <v>1.1347837526169246E-4</v>
      </c>
      <c r="AJ493" s="5">
        <f t="shared" si="641"/>
        <v>1.3269477753796756E-4</v>
      </c>
      <c r="AK493" s="5">
        <f t="shared" si="642"/>
        <v>1.0344352067222859E-4</v>
      </c>
      <c r="AL493" s="5">
        <f t="shared" si="643"/>
        <v>2.0535749796886811E-6</v>
      </c>
      <c r="AM493" s="5">
        <f t="shared" si="644"/>
        <v>3.9116737641005886E-2</v>
      </c>
      <c r="AN493" s="5">
        <f t="shared" si="645"/>
        <v>1.4198042238538294E-2</v>
      </c>
      <c r="AO493" s="5">
        <f t="shared" si="646"/>
        <v>2.57670265421109E-3</v>
      </c>
      <c r="AP493" s="5">
        <f t="shared" si="647"/>
        <v>3.117517404475624E-4</v>
      </c>
      <c r="AQ493" s="5">
        <f t="shared" si="648"/>
        <v>2.8288813470555664E-5</v>
      </c>
      <c r="AR493" s="5">
        <f t="shared" si="649"/>
        <v>3.5223963641426711E-6</v>
      </c>
      <c r="AS493" s="5">
        <f t="shared" si="650"/>
        <v>8.2377563278039179E-6</v>
      </c>
      <c r="AT493" s="5">
        <f t="shared" si="651"/>
        <v>9.6327361121368812E-6</v>
      </c>
      <c r="AU493" s="5">
        <f t="shared" si="652"/>
        <v>7.5092943040719503E-6</v>
      </c>
      <c r="AV493" s="5">
        <f t="shared" si="653"/>
        <v>4.390458247432847E-6</v>
      </c>
      <c r="AW493" s="5">
        <f t="shared" si="654"/>
        <v>4.8422211182942361E-8</v>
      </c>
      <c r="AX493" s="5">
        <f t="shared" si="655"/>
        <v>1.5246919034322045E-2</v>
      </c>
      <c r="AY493" s="5">
        <f t="shared" si="656"/>
        <v>5.5341118281281906E-3</v>
      </c>
      <c r="AZ493" s="5">
        <f t="shared" si="657"/>
        <v>1.0043469653536511E-3</v>
      </c>
      <c r="BA493" s="5">
        <f t="shared" si="658"/>
        <v>1.2151456977409465E-4</v>
      </c>
      <c r="BB493" s="5">
        <f t="shared" si="659"/>
        <v>1.1026411571461246E-5</v>
      </c>
      <c r="BC493" s="5">
        <f t="shared" si="660"/>
        <v>8.0044230000919117E-7</v>
      </c>
      <c r="BD493" s="5">
        <f t="shared" si="661"/>
        <v>2.1308496641492617E-7</v>
      </c>
      <c r="BE493" s="5">
        <f t="shared" si="662"/>
        <v>4.9833745239845613E-7</v>
      </c>
      <c r="BF493" s="5">
        <f t="shared" si="663"/>
        <v>5.827258033290985E-7</v>
      </c>
      <c r="BG493" s="5">
        <f t="shared" si="664"/>
        <v>4.5426963895144332E-7</v>
      </c>
      <c r="BH493" s="5">
        <f t="shared" si="665"/>
        <v>2.6559777818419037E-7</v>
      </c>
      <c r="BI493" s="5">
        <f t="shared" si="666"/>
        <v>1.2422961823150783E-7</v>
      </c>
      <c r="BJ493" s="8">
        <f t="shared" si="667"/>
        <v>0.80968666941311107</v>
      </c>
      <c r="BK493" s="8">
        <f t="shared" si="668"/>
        <v>0.14287256785099942</v>
      </c>
      <c r="BL493" s="8">
        <f t="shared" si="669"/>
        <v>4.2255615423058314E-2</v>
      </c>
      <c r="BM493" s="8">
        <f t="shared" si="670"/>
        <v>0.49659402193397545</v>
      </c>
      <c r="BN493" s="8">
        <f t="shared" si="671"/>
        <v>0.49322149980551572</v>
      </c>
    </row>
    <row r="494" spans="1:66" x14ac:dyDescent="0.25">
      <c r="A494" t="s">
        <v>340</v>
      </c>
      <c r="B494" t="s">
        <v>356</v>
      </c>
      <c r="C494" t="s">
        <v>428</v>
      </c>
      <c r="D494" t="s">
        <v>498</v>
      </c>
      <c r="E494">
        <f>VLOOKUP(A494,home!$A$2:$E$405,3,FALSE)</f>
        <v>1.3409090909090899</v>
      </c>
      <c r="F494">
        <f>VLOOKUP(B494,home!$B$2:$E$405,3,FALSE)</f>
        <v>1.1200000000000001</v>
      </c>
      <c r="G494">
        <f>VLOOKUP(C494,away!$B$2:$E$405,4,FALSE)</f>
        <v>1.21</v>
      </c>
      <c r="H494">
        <f>VLOOKUP(A494,away!$A$2:$E$405,3,FALSE)</f>
        <v>1.13961038961039</v>
      </c>
      <c r="I494">
        <f>VLOOKUP(C494,away!$B$2:$E$405,3,FALSE)</f>
        <v>0.7</v>
      </c>
      <c r="J494">
        <f>VLOOKUP(B494,home!$B$2:$E$405,4,FALSE)</f>
        <v>1.1000000000000001</v>
      </c>
      <c r="K494" s="3">
        <f t="shared" si="616"/>
        <v>1.8171999999999988</v>
      </c>
      <c r="L494" s="3">
        <f t="shared" si="617"/>
        <v>0.87750000000000028</v>
      </c>
      <c r="M494" s="5">
        <f t="shared" si="618"/>
        <v>6.7562647528467967E-2</v>
      </c>
      <c r="N494" s="5">
        <f t="shared" si="619"/>
        <v>0.12277484308873193</v>
      </c>
      <c r="O494" s="5">
        <f t="shared" si="620"/>
        <v>5.9286223206230663E-2</v>
      </c>
      <c r="P494" s="5">
        <f t="shared" si="621"/>
        <v>0.1077349248103623</v>
      </c>
      <c r="Q494" s="5">
        <f t="shared" si="622"/>
        <v>0.11155322243042176</v>
      </c>
      <c r="R494" s="5">
        <f t="shared" si="623"/>
        <v>2.6011830431733707E-2</v>
      </c>
      <c r="S494" s="5">
        <f t="shared" si="624"/>
        <v>4.29483392395325E-2</v>
      </c>
      <c r="T494" s="5">
        <f t="shared" si="625"/>
        <v>9.7887952682695123E-2</v>
      </c>
      <c r="U494" s="5">
        <f t="shared" si="626"/>
        <v>4.7268698260546471E-2</v>
      </c>
      <c r="V494" s="5">
        <f t="shared" si="627"/>
        <v>7.609457901442648E-3</v>
      </c>
      <c r="W494" s="5">
        <f t="shared" si="628"/>
        <v>6.7571505266854098E-2</v>
      </c>
      <c r="X494" s="5">
        <f t="shared" si="629"/>
        <v>5.9293995871664486E-2</v>
      </c>
      <c r="Y494" s="5">
        <f t="shared" si="630"/>
        <v>2.6015240688692799E-2</v>
      </c>
      <c r="Z494" s="5">
        <f t="shared" si="631"/>
        <v>7.6084604012821135E-3</v>
      </c>
      <c r="AA494" s="5">
        <f t="shared" si="632"/>
        <v>1.382609424120985E-2</v>
      </c>
      <c r="AB494" s="5">
        <f t="shared" si="633"/>
        <v>1.2562389227563262E-2</v>
      </c>
      <c r="AC494" s="5">
        <f t="shared" si="634"/>
        <v>7.583742689646957E-4</v>
      </c>
      <c r="AD494" s="5">
        <f t="shared" si="635"/>
        <v>3.0697734842731798E-2</v>
      </c>
      <c r="AE494" s="5">
        <f t="shared" si="636"/>
        <v>2.6937262324497158E-2</v>
      </c>
      <c r="AF494" s="5">
        <f t="shared" si="637"/>
        <v>1.1818723844873131E-2</v>
      </c>
      <c r="AG494" s="5">
        <f t="shared" si="638"/>
        <v>3.4569767246253927E-3</v>
      </c>
      <c r="AH494" s="5">
        <f t="shared" si="639"/>
        <v>1.6691060005312641E-3</v>
      </c>
      <c r="AI494" s="5">
        <f t="shared" si="640"/>
        <v>3.0330994241654116E-3</v>
      </c>
      <c r="AJ494" s="5">
        <f t="shared" si="641"/>
        <v>2.7558741367966913E-3</v>
      </c>
      <c r="AK494" s="5">
        <f t="shared" si="642"/>
        <v>1.6693248271289812E-3</v>
      </c>
      <c r="AL494" s="5">
        <f t="shared" si="643"/>
        <v>4.8371932026848828E-5</v>
      </c>
      <c r="AM494" s="5">
        <f t="shared" si="644"/>
        <v>1.1156784751242436E-2</v>
      </c>
      <c r="AN494" s="5">
        <f t="shared" si="645"/>
        <v>9.7900786192152405E-3</v>
      </c>
      <c r="AO494" s="5">
        <f t="shared" si="646"/>
        <v>4.2953969941806882E-3</v>
      </c>
      <c r="AP494" s="5">
        <f t="shared" si="647"/>
        <v>1.2564036207978518E-3</v>
      </c>
      <c r="AQ494" s="5">
        <f t="shared" si="648"/>
        <v>2.7562354431252882E-4</v>
      </c>
      <c r="AR494" s="5">
        <f t="shared" si="649"/>
        <v>2.9292810309323699E-4</v>
      </c>
      <c r="AS494" s="5">
        <f t="shared" si="650"/>
        <v>5.3230894894102992E-4</v>
      </c>
      <c r="AT494" s="5">
        <f t="shared" si="651"/>
        <v>4.8365591100781957E-4</v>
      </c>
      <c r="AU494" s="5">
        <f t="shared" si="652"/>
        <v>2.9296650716113636E-4</v>
      </c>
      <c r="AV494" s="5">
        <f t="shared" si="653"/>
        <v>1.3309468420330417E-4</v>
      </c>
      <c r="AW494" s="5">
        <f t="shared" si="654"/>
        <v>2.1425984501802445E-6</v>
      </c>
      <c r="AX494" s="5">
        <f t="shared" si="655"/>
        <v>3.3790182083262865E-3</v>
      </c>
      <c r="AY494" s="5">
        <f t="shared" si="656"/>
        <v>2.9650884778063169E-3</v>
      </c>
      <c r="AZ494" s="5">
        <f t="shared" si="657"/>
        <v>1.3009325696375219E-3</v>
      </c>
      <c r="BA494" s="5">
        <f t="shared" si="658"/>
        <v>3.8052277661897535E-4</v>
      </c>
      <c r="BB494" s="5">
        <f t="shared" si="659"/>
        <v>8.3477184120787736E-5</v>
      </c>
      <c r="BC494" s="5">
        <f t="shared" si="660"/>
        <v>1.4650245813198256E-5</v>
      </c>
      <c r="BD494" s="5">
        <f t="shared" si="661"/>
        <v>4.2840735077385906E-5</v>
      </c>
      <c r="BE494" s="5">
        <f t="shared" si="662"/>
        <v>7.7850183782625628E-5</v>
      </c>
      <c r="BF494" s="5">
        <f t="shared" si="663"/>
        <v>7.0734676984893604E-5</v>
      </c>
      <c r="BG494" s="5">
        <f t="shared" si="664"/>
        <v>4.2846351672316189E-5</v>
      </c>
      <c r="BH494" s="5">
        <f t="shared" si="665"/>
        <v>1.9465097564733233E-5</v>
      </c>
      <c r="BI494" s="5">
        <f t="shared" si="666"/>
        <v>7.0743950589266414E-6</v>
      </c>
      <c r="BJ494" s="8">
        <f t="shared" si="667"/>
        <v>0.59290543475785951</v>
      </c>
      <c r="BK494" s="8">
        <f t="shared" si="668"/>
        <v>0.22962720415860327</v>
      </c>
      <c r="BL494" s="8">
        <f t="shared" si="669"/>
        <v>0.17007840535045368</v>
      </c>
      <c r="BM494" s="8">
        <f t="shared" si="670"/>
        <v>0.50233286729289428</v>
      </c>
      <c r="BN494" s="8">
        <f t="shared" si="671"/>
        <v>0.49492369149594834</v>
      </c>
    </row>
    <row r="495" spans="1:66" x14ac:dyDescent="0.25">
      <c r="A495" t="s">
        <v>340</v>
      </c>
      <c r="B495" t="s">
        <v>361</v>
      </c>
      <c r="C495" t="s">
        <v>365</v>
      </c>
      <c r="D495" t="s">
        <v>498</v>
      </c>
      <c r="E495">
        <f>VLOOKUP(A495,home!$A$2:$E$405,3,FALSE)</f>
        <v>1.3409090909090899</v>
      </c>
      <c r="F495">
        <f>VLOOKUP(B495,home!$B$2:$E$405,3,FALSE)</f>
        <v>0.65</v>
      </c>
      <c r="G495">
        <f>VLOOKUP(C495,away!$B$2:$E$405,4,FALSE)</f>
        <v>1.03</v>
      </c>
      <c r="H495">
        <f>VLOOKUP(A495,away!$A$2:$E$405,3,FALSE)</f>
        <v>1.13961038961039</v>
      </c>
      <c r="I495">
        <f>VLOOKUP(C495,away!$B$2:$E$405,3,FALSE)</f>
        <v>0.84</v>
      </c>
      <c r="J495">
        <f>VLOOKUP(B495,home!$B$2:$E$405,4,FALSE)</f>
        <v>1.26</v>
      </c>
      <c r="K495" s="3">
        <f t="shared" si="616"/>
        <v>0.89773863636363582</v>
      </c>
      <c r="L495" s="3">
        <f t="shared" si="617"/>
        <v>1.2061636363636365</v>
      </c>
      <c r="M495" s="5">
        <f t="shared" si="618"/>
        <v>0.12197950102799246</v>
      </c>
      <c r="N495" s="5">
        <f t="shared" si="619"/>
        <v>0.10950571091718667</v>
      </c>
      <c r="O495" s="5">
        <f t="shared" si="620"/>
        <v>0.14712723852174531</v>
      </c>
      <c r="P495" s="5">
        <f t="shared" si="621"/>
        <v>0.13208180648245904</v>
      </c>
      <c r="Q495" s="5">
        <f t="shared" si="622"/>
        <v>4.9153753796412826E-2</v>
      </c>
      <c r="R495" s="5">
        <f t="shared" si="623"/>
        <v>8.8729762511764246E-2</v>
      </c>
      <c r="S495" s="5">
        <f t="shared" si="624"/>
        <v>3.5755195456296907E-2</v>
      </c>
      <c r="T495" s="5">
        <f t="shared" si="625"/>
        <v>5.9287470420004193E-2</v>
      </c>
      <c r="U495" s="5">
        <f t="shared" si="626"/>
        <v>7.9656136002180494E-2</v>
      </c>
      <c r="V495" s="5">
        <f t="shared" si="627"/>
        <v>4.301825550104648E-3</v>
      </c>
      <c r="W495" s="5">
        <f t="shared" si="628"/>
        <v>1.4709074635115182E-2</v>
      </c>
      <c r="X495" s="5">
        <f t="shared" si="629"/>
        <v>1.7741550949434658E-2</v>
      </c>
      <c r="Y495" s="5">
        <f t="shared" si="630"/>
        <v>1.0699606803950421E-2</v>
      </c>
      <c r="Z495" s="5">
        <f t="shared" si="631"/>
        <v>3.5674204334957139E-2</v>
      </c>
      <c r="AA495" s="5">
        <f t="shared" si="632"/>
        <v>3.2026111553022131E-2</v>
      </c>
      <c r="AB495" s="5">
        <f t="shared" si="633"/>
        <v>1.4375538856819883E-2</v>
      </c>
      <c r="AC495" s="5">
        <f t="shared" si="634"/>
        <v>2.9113134022608648E-4</v>
      </c>
      <c r="AD495" s="5">
        <f t="shared" si="635"/>
        <v>3.3012261512748108E-3</v>
      </c>
      <c r="AE495" s="5">
        <f t="shared" si="636"/>
        <v>3.9818189390803584E-3</v>
      </c>
      <c r="AF495" s="5">
        <f t="shared" si="637"/>
        <v>2.4013626054513819E-3</v>
      </c>
      <c r="AG495" s="5">
        <f t="shared" si="638"/>
        <v>9.6547875080629829E-4</v>
      </c>
      <c r="AH495" s="5">
        <f t="shared" si="639"/>
        <v>1.0757232006257826E-2</v>
      </c>
      <c r="AI495" s="5">
        <f t="shared" si="640"/>
        <v>9.6571827923451602E-3</v>
      </c>
      <c r="AJ495" s="5">
        <f t="shared" si="641"/>
        <v>4.334813055557156E-3</v>
      </c>
      <c r="AK495" s="5">
        <f t="shared" si="642"/>
        <v>1.2971763871290557E-3</v>
      </c>
      <c r="AL495" s="5">
        <f t="shared" si="643"/>
        <v>1.2609709997713947E-5</v>
      </c>
      <c r="AM495" s="5">
        <f t="shared" si="644"/>
        <v>5.9272765267468462E-4</v>
      </c>
      <c r="AN495" s="5">
        <f t="shared" si="645"/>
        <v>7.1492654092338015E-4</v>
      </c>
      <c r="AO495" s="5">
        <f t="shared" si="646"/>
        <v>4.311591981665103E-4</v>
      </c>
      <c r="AP495" s="5">
        <f t="shared" si="647"/>
        <v>1.7334951543738258E-4</v>
      </c>
      <c r="AQ495" s="5">
        <f t="shared" si="648"/>
        <v>5.2271970475456929E-5</v>
      </c>
      <c r="AR495" s="5">
        <f t="shared" si="649"/>
        <v>2.5949964147750459E-3</v>
      </c>
      <c r="AS495" s="5">
        <f t="shared" si="650"/>
        <v>2.3296285427686736E-3</v>
      </c>
      <c r="AT495" s="5">
        <f t="shared" si="651"/>
        <v>1.0456987756094765E-3</v>
      </c>
      <c r="AU495" s="5">
        <f t="shared" si="652"/>
        <v>3.1292139762092503E-4</v>
      </c>
      <c r="AV495" s="5">
        <f t="shared" si="653"/>
        <v>7.0230407197303067E-5</v>
      </c>
      <c r="AW495" s="5">
        <f t="shared" si="654"/>
        <v>3.7927895481566092E-7</v>
      </c>
      <c r="AX495" s="5">
        <f t="shared" si="655"/>
        <v>8.8685752441198347E-5</v>
      </c>
      <c r="AY495" s="5">
        <f t="shared" si="656"/>
        <v>1.0696952965812104E-4</v>
      </c>
      <c r="AZ495" s="5">
        <f t="shared" si="657"/>
        <v>6.451137843627359E-5</v>
      </c>
      <c r="BA495" s="5">
        <f t="shared" si="658"/>
        <v>2.5937092933842143E-5</v>
      </c>
      <c r="BB495" s="5">
        <f t="shared" si="659"/>
        <v>7.8210945824461555E-6</v>
      </c>
      <c r="BC495" s="5">
        <f t="shared" si="660"/>
        <v>1.8867039763814373E-6</v>
      </c>
      <c r="BD495" s="5">
        <f t="shared" si="661"/>
        <v>5.2166505199927786E-4</v>
      </c>
      <c r="BE495" s="5">
        <f t="shared" si="662"/>
        <v>4.683188724203969E-4</v>
      </c>
      <c r="BF495" s="5">
        <f t="shared" si="663"/>
        <v>2.1021397295502129E-4</v>
      </c>
      <c r="BG495" s="5">
        <f t="shared" si="664"/>
        <v>6.2905735141741015E-5</v>
      </c>
      <c r="BH495" s="5">
        <f t="shared" si="665"/>
        <v>1.4118227221399654E-5</v>
      </c>
      <c r="BI495" s="5">
        <f t="shared" si="666"/>
        <v>2.5348956107222578E-6</v>
      </c>
      <c r="BJ495" s="8">
        <f t="shared" si="667"/>
        <v>0.27400730039842253</v>
      </c>
      <c r="BK495" s="8">
        <f t="shared" si="668"/>
        <v>0.294529039096735</v>
      </c>
      <c r="BL495" s="8">
        <f t="shared" si="669"/>
        <v>0.39559442398014122</v>
      </c>
      <c r="BM495" s="8">
        <f t="shared" si="670"/>
        <v>0.35112060430199199</v>
      </c>
      <c r="BN495" s="8">
        <f t="shared" si="671"/>
        <v>0.64857777325756061</v>
      </c>
    </row>
    <row r="496" spans="1:66" x14ac:dyDescent="0.25">
      <c r="A496" t="s">
        <v>340</v>
      </c>
      <c r="B496" t="s">
        <v>385</v>
      </c>
      <c r="C496" t="s">
        <v>413</v>
      </c>
      <c r="D496" t="s">
        <v>498</v>
      </c>
      <c r="E496">
        <f>VLOOKUP(A496,home!$A$2:$E$405,3,FALSE)</f>
        <v>1.3409090909090899</v>
      </c>
      <c r="F496">
        <f>VLOOKUP(B496,home!$B$2:$E$405,3,FALSE)</f>
        <v>0.56999999999999995</v>
      </c>
      <c r="G496">
        <f>VLOOKUP(C496,away!$B$2:$E$405,4,FALSE)</f>
        <v>0.65</v>
      </c>
      <c r="H496">
        <f>VLOOKUP(A496,away!$A$2:$E$405,3,FALSE)</f>
        <v>1.13961038961039</v>
      </c>
      <c r="I496">
        <f>VLOOKUP(C496,away!$B$2:$E$405,3,FALSE)</f>
        <v>1.21</v>
      </c>
      <c r="J496">
        <f>VLOOKUP(B496,home!$B$2:$E$405,4,FALSE)</f>
        <v>0.56999999999999995</v>
      </c>
      <c r="K496" s="3">
        <f t="shared" si="616"/>
        <v>0.49680681818181782</v>
      </c>
      <c r="L496" s="3">
        <f t="shared" si="617"/>
        <v>0.78598928571428583</v>
      </c>
      <c r="M496" s="5">
        <f t="shared" si="618"/>
        <v>0.27726096513703108</v>
      </c>
      <c r="N496" s="5">
        <f t="shared" si="619"/>
        <v>0.1377451378957483</v>
      </c>
      <c r="O496" s="5">
        <f t="shared" si="620"/>
        <v>0.21792414794450857</v>
      </c>
      <c r="P496" s="5">
        <f t="shared" si="621"/>
        <v>0.10826620254529501</v>
      </c>
      <c r="Q496" s="5">
        <f t="shared" si="622"/>
        <v>3.4216361839001216E-2</v>
      </c>
      <c r="R496" s="5">
        <f t="shared" si="623"/>
        <v>8.5643022691399312E-2</v>
      </c>
      <c r="S496" s="5">
        <f t="shared" si="624"/>
        <v>1.0569077590660548E-2</v>
      </c>
      <c r="T496" s="5">
        <f t="shared" si="625"/>
        <v>2.6893693801578116E-2</v>
      </c>
      <c r="U496" s="5">
        <f t="shared" si="626"/>
        <v>4.2548037602787303E-2</v>
      </c>
      <c r="V496" s="5">
        <f t="shared" si="627"/>
        <v>4.5856272570655098E-4</v>
      </c>
      <c r="W496" s="5">
        <f t="shared" si="628"/>
        <v>5.6663072849973224E-3</v>
      </c>
      <c r="X496" s="5">
        <f t="shared" si="629"/>
        <v>4.4536568155726999E-3</v>
      </c>
      <c r="Y496" s="5">
        <f t="shared" si="630"/>
        <v>1.7502632696442734E-3</v>
      </c>
      <c r="Z496" s="5">
        <f t="shared" si="631"/>
        <v>2.243816607720844E-2</v>
      </c>
      <c r="AA496" s="5">
        <f t="shared" si="632"/>
        <v>1.1147433894653124E-2</v>
      </c>
      <c r="AB496" s="5">
        <f t="shared" si="633"/>
        <v>2.7690605820473832E-3</v>
      </c>
      <c r="AC496" s="5">
        <f t="shared" si="634"/>
        <v>1.1191361926058313E-5</v>
      </c>
      <c r="AD496" s="5">
        <f t="shared" si="635"/>
        <v>7.0376502327499355E-4</v>
      </c>
      <c r="AE496" s="5">
        <f t="shared" si="636"/>
        <v>5.5315176795460994E-4</v>
      </c>
      <c r="AF496" s="5">
        <f t="shared" si="637"/>
        <v>2.173856814931191E-4</v>
      </c>
      <c r="AG496" s="5">
        <f t="shared" si="638"/>
        <v>5.6954272173763315E-5</v>
      </c>
      <c r="AH496" s="5">
        <f t="shared" si="639"/>
        <v>4.409039531940895E-3</v>
      </c>
      <c r="AI496" s="5">
        <f t="shared" si="640"/>
        <v>2.1904409011014071E-3</v>
      </c>
      <c r="AJ496" s="5">
        <f t="shared" si="641"/>
        <v>5.4411298724575186E-4</v>
      </c>
      <c r="AK496" s="5">
        <f t="shared" si="642"/>
        <v>9.0106347308322002E-5</v>
      </c>
      <c r="AL496" s="5">
        <f t="shared" si="643"/>
        <v>1.7480228512448547E-7</v>
      </c>
      <c r="AM496" s="5">
        <f t="shared" si="644"/>
        <v>6.9927052392180516E-5</v>
      </c>
      <c r="AN496" s="5">
        <f t="shared" si="645"/>
        <v>5.4961913961835417E-5</v>
      </c>
      <c r="AO496" s="5">
        <f t="shared" si="646"/>
        <v>2.1599737748176522E-5</v>
      </c>
      <c r="AP496" s="5">
        <f t="shared" si="647"/>
        <v>5.6590541481017209E-6</v>
      </c>
      <c r="AQ496" s="5">
        <f t="shared" si="648"/>
        <v>1.1119889819212346E-6</v>
      </c>
      <c r="AR496" s="5">
        <f t="shared" si="649"/>
        <v>6.9309156647925495E-4</v>
      </c>
      <c r="AS496" s="5">
        <f t="shared" si="650"/>
        <v>3.4433261585121045E-4</v>
      </c>
      <c r="AT496" s="5">
        <f t="shared" si="651"/>
        <v>8.5533395638630997E-5</v>
      </c>
      <c r="AU496" s="5">
        <f t="shared" si="652"/>
        <v>1.416452471183828E-5</v>
      </c>
      <c r="AV496" s="5">
        <f t="shared" si="653"/>
        <v>1.7592581132865263E-6</v>
      </c>
      <c r="AW496" s="5">
        <f t="shared" si="654"/>
        <v>1.8960456018709181E-9</v>
      </c>
      <c r="AX496" s="5">
        <f t="shared" si="655"/>
        <v>5.7900394006320757E-6</v>
      </c>
      <c r="AY496" s="5">
        <f t="shared" si="656"/>
        <v>4.5509089327603778E-6</v>
      </c>
      <c r="AZ496" s="5">
        <f t="shared" si="657"/>
        <v>1.7884828307055457E-6</v>
      </c>
      <c r="BA496" s="5">
        <f t="shared" si="658"/>
        <v>4.6857611420617202E-7</v>
      </c>
      <c r="BB496" s="5">
        <f t="shared" si="659"/>
        <v>9.2073951326921182E-8</v>
      </c>
      <c r="BC496" s="5">
        <f t="shared" si="660"/>
        <v>1.4473827847267748E-8</v>
      </c>
      <c r="BD496" s="5">
        <f t="shared" si="661"/>
        <v>9.0793757545270786E-5</v>
      </c>
      <c r="BE496" s="5">
        <f t="shared" si="662"/>
        <v>4.5106957796837384E-5</v>
      </c>
      <c r="BF496" s="5">
        <f t="shared" si="663"/>
        <v>1.1204722090454157E-5</v>
      </c>
      <c r="BG496" s="5">
        <f t="shared" si="664"/>
        <v>1.8555274434566854E-6</v>
      </c>
      <c r="BH496" s="5">
        <f t="shared" si="665"/>
        <v>2.3045967130818967E-7</v>
      </c>
      <c r="BI496" s="5">
        <f t="shared" si="666"/>
        <v>2.2898787204369863E-8</v>
      </c>
      <c r="BJ496" s="8">
        <f t="shared" si="667"/>
        <v>0.21242264195372806</v>
      </c>
      <c r="BK496" s="8">
        <f t="shared" si="668"/>
        <v>0.39657072507183716</v>
      </c>
      <c r="BL496" s="8">
        <f t="shared" si="669"/>
        <v>0.3685534981671208</v>
      </c>
      <c r="BM496" s="8">
        <f t="shared" si="670"/>
        <v>0.13892464420402384</v>
      </c>
      <c r="BN496" s="8">
        <f t="shared" si="671"/>
        <v>0.86105583805298358</v>
      </c>
    </row>
    <row r="497" spans="1:66" x14ac:dyDescent="0.25">
      <c r="A497" t="s">
        <v>340</v>
      </c>
      <c r="B497" t="s">
        <v>394</v>
      </c>
      <c r="C497" t="s">
        <v>431</v>
      </c>
      <c r="D497" t="s">
        <v>498</v>
      </c>
      <c r="E497">
        <f>VLOOKUP(A497,home!$A$2:$E$405,3,FALSE)</f>
        <v>1.3409090909090899</v>
      </c>
      <c r="F497">
        <f>VLOOKUP(B497,home!$B$2:$E$405,3,FALSE)</f>
        <v>1.03</v>
      </c>
      <c r="G497">
        <f>VLOOKUP(C497,away!$B$2:$E$405,4,FALSE)</f>
        <v>0.79</v>
      </c>
      <c r="H497">
        <f>VLOOKUP(A497,away!$A$2:$E$405,3,FALSE)</f>
        <v>1.13961038961039</v>
      </c>
      <c r="I497">
        <f>VLOOKUP(C497,away!$B$2:$E$405,3,FALSE)</f>
        <v>1.26</v>
      </c>
      <c r="J497">
        <f>VLOOKUP(B497,home!$B$2:$E$405,4,FALSE)</f>
        <v>1.32</v>
      </c>
      <c r="K497" s="3">
        <f t="shared" si="616"/>
        <v>1.0910977272727267</v>
      </c>
      <c r="L497" s="3">
        <f t="shared" si="617"/>
        <v>1.8954000000000009</v>
      </c>
      <c r="M497" s="5">
        <f t="shared" si="618"/>
        <v>5.0463865812808442E-2</v>
      </c>
      <c r="N497" s="5">
        <f t="shared" si="619"/>
        <v>5.5061009297751137E-2</v>
      </c>
      <c r="O497" s="5">
        <f t="shared" si="620"/>
        <v>9.5649211261597172E-2</v>
      </c>
      <c r="P497" s="5">
        <f t="shared" si="621"/>
        <v>0.10436263702295756</v>
      </c>
      <c r="Q497" s="5">
        <f t="shared" si="622"/>
        <v>3.0038471053059367E-2</v>
      </c>
      <c r="R497" s="5">
        <f t="shared" si="623"/>
        <v>9.064675751261568E-2</v>
      </c>
      <c r="S497" s="5">
        <f t="shared" si="624"/>
        <v>5.3957221820792219E-2</v>
      </c>
      <c r="T497" s="5">
        <f t="shared" si="625"/>
        <v>5.6934918033968752E-2</v>
      </c>
      <c r="U497" s="5">
        <f t="shared" si="626"/>
        <v>9.8904471106656927E-2</v>
      </c>
      <c r="V497" s="5">
        <f t="shared" si="627"/>
        <v>1.2398570001968701E-2</v>
      </c>
      <c r="W497" s="5">
        <f t="shared" si="628"/>
        <v>1.0924969165580225E-2</v>
      </c>
      <c r="X497" s="5">
        <f t="shared" si="629"/>
        <v>2.0707186556440767E-2</v>
      </c>
      <c r="Y497" s="5">
        <f t="shared" si="630"/>
        <v>1.9624200699538928E-2</v>
      </c>
      <c r="Z497" s="5">
        <f t="shared" si="631"/>
        <v>5.7270621396470614E-2</v>
      </c>
      <c r="AA497" s="5">
        <f t="shared" si="632"/>
        <v>6.248784484518588E-2</v>
      </c>
      <c r="AB497" s="5">
        <f t="shared" si="633"/>
        <v>3.4090172746376539E-2</v>
      </c>
      <c r="AC497" s="5">
        <f t="shared" si="634"/>
        <v>1.6025668068105658E-3</v>
      </c>
      <c r="AD497" s="5">
        <f t="shared" si="635"/>
        <v>2.9800522567722991E-3</v>
      </c>
      <c r="AE497" s="5">
        <f t="shared" si="636"/>
        <v>5.6483910474862181E-3</v>
      </c>
      <c r="AF497" s="5">
        <f t="shared" si="637"/>
        <v>5.3529801957026921E-3</v>
      </c>
      <c r="AG497" s="5">
        <f t="shared" si="638"/>
        <v>3.3820128876449625E-3</v>
      </c>
      <c r="AH497" s="5">
        <f t="shared" si="639"/>
        <v>2.7137683948717604E-2</v>
      </c>
      <c r="AI497" s="5">
        <f t="shared" si="640"/>
        <v>2.9609865279891331E-2</v>
      </c>
      <c r="AJ497" s="5">
        <f t="shared" si="641"/>
        <v>1.6153628355870524E-2</v>
      </c>
      <c r="AK497" s="5">
        <f t="shared" si="642"/>
        <v>5.8750623954328691E-3</v>
      </c>
      <c r="AL497" s="5">
        <f t="shared" si="643"/>
        <v>1.325685975661114E-4</v>
      </c>
      <c r="AM497" s="5">
        <f t="shared" si="644"/>
        <v>6.5030564890364328E-4</v>
      </c>
      <c r="AN497" s="5">
        <f t="shared" si="645"/>
        <v>1.2325893269319662E-3</v>
      </c>
      <c r="AO497" s="5">
        <f t="shared" si="646"/>
        <v>1.168124905133425E-3</v>
      </c>
      <c r="AP497" s="5">
        <f t="shared" si="647"/>
        <v>7.3802131506329831E-4</v>
      </c>
      <c r="AQ497" s="5">
        <f t="shared" si="648"/>
        <v>3.4971140014274392E-4</v>
      </c>
      <c r="AR497" s="5">
        <f t="shared" si="649"/>
        <v>1.0287353231279871E-2</v>
      </c>
      <c r="AS497" s="5">
        <f t="shared" si="650"/>
        <v>1.1224507730301208E-2</v>
      </c>
      <c r="AT497" s="5">
        <f t="shared" si="651"/>
        <v>6.1235174371433998E-3</v>
      </c>
      <c r="AU497" s="5">
        <f t="shared" si="652"/>
        <v>2.2271186528606923E-3</v>
      </c>
      <c r="AV497" s="5">
        <f t="shared" si="653"/>
        <v>6.0750102512574934E-4</v>
      </c>
      <c r="AW497" s="5">
        <f t="shared" si="654"/>
        <v>7.6155748087129668E-6</v>
      </c>
      <c r="AX497" s="5">
        <f t="shared" si="655"/>
        <v>1.1825783592523015E-4</v>
      </c>
      <c r="AY497" s="5">
        <f t="shared" si="656"/>
        <v>2.2414590221268133E-4</v>
      </c>
      <c r="AZ497" s="5">
        <f t="shared" si="657"/>
        <v>2.1242307152695821E-4</v>
      </c>
      <c r="BA497" s="5">
        <f t="shared" si="658"/>
        <v>1.3420889659073227E-4</v>
      </c>
      <c r="BB497" s="5">
        <f t="shared" si="659"/>
        <v>6.3594885649518486E-5</v>
      </c>
      <c r="BC497" s="5">
        <f t="shared" si="660"/>
        <v>2.4107549252019474E-5</v>
      </c>
      <c r="BD497" s="5">
        <f t="shared" si="661"/>
        <v>3.249774885761318E-3</v>
      </c>
      <c r="BE497" s="5">
        <f t="shared" si="662"/>
        <v>3.545821992002159E-3</v>
      </c>
      <c r="BF497" s="5">
        <f t="shared" si="663"/>
        <v>1.9344191583936037E-3</v>
      </c>
      <c r="BG497" s="5">
        <f t="shared" si="664"/>
        <v>7.0354678243869412E-4</v>
      </c>
      <c r="BH497" s="5">
        <f t="shared" si="665"/>
        <v>1.919095738372246E-4</v>
      </c>
      <c r="BI497" s="5">
        <f t="shared" si="666"/>
        <v>4.1878419971134672E-5</v>
      </c>
      <c r="BJ497" s="8">
        <f t="shared" si="667"/>
        <v>0.2155696819312776</v>
      </c>
      <c r="BK497" s="8">
        <f t="shared" si="668"/>
        <v>0.22314157596511625</v>
      </c>
      <c r="BL497" s="8">
        <f t="shared" si="669"/>
        <v>0.50069204634145958</v>
      </c>
      <c r="BM497" s="8">
        <f t="shared" si="670"/>
        <v>0.57023544334613052</v>
      </c>
      <c r="BN497" s="8">
        <f t="shared" si="671"/>
        <v>0.42622195196078932</v>
      </c>
    </row>
    <row r="498" spans="1:66" x14ac:dyDescent="0.25">
      <c r="A498" t="s">
        <v>342</v>
      </c>
      <c r="B498" t="s">
        <v>343</v>
      </c>
      <c r="C498" t="s">
        <v>402</v>
      </c>
      <c r="D498" t="s">
        <v>498</v>
      </c>
      <c r="E498">
        <f>VLOOKUP(A498,home!$A$2:$E$405,3,FALSE)</f>
        <v>1.1770833333333299</v>
      </c>
      <c r="F498">
        <f>VLOOKUP(B498,home!$B$2:$E$405,3,FALSE)</f>
        <v>0.66</v>
      </c>
      <c r="G498">
        <f>VLOOKUP(C498,away!$B$2:$E$405,4,FALSE)</f>
        <v>0.85</v>
      </c>
      <c r="H498">
        <f>VLOOKUP(A498,away!$A$2:$E$405,3,FALSE)</f>
        <v>0.859375</v>
      </c>
      <c r="I498">
        <f>VLOOKUP(C498,away!$B$2:$E$405,3,FALSE)</f>
        <v>0.76</v>
      </c>
      <c r="J498">
        <f>VLOOKUP(B498,home!$B$2:$E$405,4,FALSE)</f>
        <v>1.23</v>
      </c>
      <c r="K498" s="3">
        <f t="shared" si="616"/>
        <v>0.66034374999999812</v>
      </c>
      <c r="L498" s="3">
        <f t="shared" si="617"/>
        <v>0.80334374999999991</v>
      </c>
      <c r="M498" s="5">
        <f t="shared" si="618"/>
        <v>0.23138148046222373</v>
      </c>
      <c r="N498" s="5">
        <f t="shared" si="619"/>
        <v>0.15279131448897609</v>
      </c>
      <c r="O498" s="5">
        <f t="shared" si="620"/>
        <v>0.18587886619507452</v>
      </c>
      <c r="P498" s="5">
        <f t="shared" si="621"/>
        <v>0.12274394754900336</v>
      </c>
      <c r="Q498" s="5">
        <f t="shared" si="622"/>
        <v>5.0447394788539754E-2</v>
      </c>
      <c r="R498" s="5">
        <f t="shared" si="623"/>
        <v>7.4662312707449691E-2</v>
      </c>
      <c r="S498" s="5">
        <f t="shared" si="624"/>
        <v>1.6278395131079041E-2</v>
      </c>
      <c r="T498" s="5">
        <f t="shared" si="625"/>
        <v>4.0526599307155978E-2</v>
      </c>
      <c r="U498" s="5">
        <f t="shared" si="626"/>
        <v>4.9302791556909829E-2</v>
      </c>
      <c r="V498" s="5">
        <f t="shared" si="627"/>
        <v>9.5949025352688169E-4</v>
      </c>
      <c r="W498" s="5">
        <f t="shared" si="628"/>
        <v>1.110420728413157E-2</v>
      </c>
      <c r="X498" s="5">
        <f t="shared" si="629"/>
        <v>8.9204955204115702E-3</v>
      </c>
      <c r="Y498" s="5">
        <f t="shared" si="630"/>
        <v>3.5831121616128154E-3</v>
      </c>
      <c r="Z498" s="5">
        <f t="shared" si="631"/>
        <v>1.999316742469176E-2</v>
      </c>
      <c r="AA498" s="5">
        <f t="shared" si="632"/>
        <v>1.320236315159876E-2</v>
      </c>
      <c r="AB498" s="5">
        <f t="shared" si="633"/>
        <v>4.3590489961942589E-3</v>
      </c>
      <c r="AC498" s="5">
        <f t="shared" si="634"/>
        <v>3.1812080724172131E-5</v>
      </c>
      <c r="AD498" s="5">
        <f t="shared" si="635"/>
        <v>1.8331484696951835E-3</v>
      </c>
      <c r="AE498" s="5">
        <f t="shared" si="636"/>
        <v>1.47264836595169E-3</v>
      </c>
      <c r="AF498" s="5">
        <f t="shared" si="637"/>
        <v>5.9152143036750142E-4</v>
      </c>
      <c r="AG498" s="5">
        <f t="shared" si="638"/>
        <v>1.5839834802559746E-4</v>
      </c>
      <c r="AH498" s="5">
        <f t="shared" si="639"/>
        <v>4.015346523332429E-3</v>
      </c>
      <c r="AI498" s="5">
        <f t="shared" si="640"/>
        <v>2.651508980766791E-3</v>
      </c>
      <c r="AJ498" s="5">
        <f t="shared" si="641"/>
        <v>8.7545369175910778E-4</v>
      </c>
      <c r="AK498" s="5">
        <f t="shared" si="642"/>
        <v>1.9270012458918394E-4</v>
      </c>
      <c r="AL498" s="5">
        <f t="shared" si="643"/>
        <v>6.7503075181852357E-7</v>
      </c>
      <c r="AM498" s="5">
        <f t="shared" si="644"/>
        <v>2.4210162695705514E-4</v>
      </c>
      <c r="AN498" s="5">
        <f t="shared" si="645"/>
        <v>1.9449082888078174E-4</v>
      </c>
      <c r="AO498" s="5">
        <f t="shared" si="646"/>
        <v>7.8121495906847738E-5</v>
      </c>
      <c r="AP498" s="5">
        <f t="shared" si="647"/>
        <v>2.0919471825805569E-5</v>
      </c>
      <c r="AQ498" s="5">
        <f t="shared" si="648"/>
        <v>4.2013817361404973E-6</v>
      </c>
      <c r="AR498" s="5">
        <f t="shared" si="649"/>
        <v>6.4514070672066733E-4</v>
      </c>
      <c r="AS498" s="5">
        <f t="shared" si="650"/>
        <v>4.2601463355357435E-4</v>
      </c>
      <c r="AT498" s="5">
        <f t="shared" si="651"/>
        <v>1.4065805033782114E-4</v>
      </c>
      <c r="AU498" s="5">
        <f t="shared" si="652"/>
        <v>3.0960888142588446E-5</v>
      </c>
      <c r="AV498" s="5">
        <f t="shared" si="653"/>
        <v>5.1112072448518321E-6</v>
      </c>
      <c r="AW498" s="5">
        <f t="shared" si="654"/>
        <v>9.9470098554774299E-9</v>
      </c>
      <c r="AX498" s="5">
        <f t="shared" si="655"/>
        <v>2.6645049370987062E-5</v>
      </c>
      <c r="AY498" s="5">
        <f t="shared" si="656"/>
        <v>2.1405133880623882E-5</v>
      </c>
      <c r="AZ498" s="5">
        <f t="shared" si="657"/>
        <v>8.5978402604562196E-6</v>
      </c>
      <c r="BA498" s="5">
        <f t="shared" si="658"/>
        <v>2.3023404122452919E-6</v>
      </c>
      <c r="BB498" s="5">
        <f t="shared" si="659"/>
        <v>4.6239269513741959E-7</v>
      </c>
      <c r="BC498" s="5">
        <f t="shared" si="660"/>
        <v>7.4292056336860297E-8</v>
      </c>
      <c r="BD498" s="5">
        <f t="shared" si="661"/>
        <v>8.6378292435771798E-5</v>
      </c>
      <c r="BE498" s="5">
        <f t="shared" si="662"/>
        <v>5.7039365545634019E-5</v>
      </c>
      <c r="BF498" s="5">
        <f t="shared" si="663"/>
        <v>1.8832794271012326E-5</v>
      </c>
      <c r="BG498" s="5">
        <f t="shared" si="664"/>
        <v>4.1453726639662543E-6</v>
      </c>
      <c r="BH498" s="5">
        <f t="shared" si="665"/>
        <v>6.8434273251773953E-7</v>
      </c>
      <c r="BI498" s="5">
        <f t="shared" si="666"/>
        <v>9.038028925520197E-8</v>
      </c>
      <c r="BJ498" s="8">
        <f t="shared" si="667"/>
        <v>0.27202816201885022</v>
      </c>
      <c r="BK498" s="8">
        <f t="shared" si="668"/>
        <v>0.37141720564118957</v>
      </c>
      <c r="BL498" s="8">
        <f t="shared" si="669"/>
        <v>0.33655544796161219</v>
      </c>
      <c r="BM498" s="8">
        <f t="shared" si="670"/>
        <v>0.18206727166820591</v>
      </c>
      <c r="BN498" s="8">
        <f t="shared" si="671"/>
        <v>0.81790531619126727</v>
      </c>
    </row>
    <row r="499" spans="1:66" x14ac:dyDescent="0.25">
      <c r="A499" t="s">
        <v>342</v>
      </c>
      <c r="B499" t="s">
        <v>396</v>
      </c>
      <c r="C499" t="s">
        <v>430</v>
      </c>
      <c r="D499" t="s">
        <v>498</v>
      </c>
      <c r="E499">
        <f>VLOOKUP(A499,home!$A$2:$E$405,3,FALSE)</f>
        <v>1.1770833333333299</v>
      </c>
      <c r="F499">
        <f>VLOOKUP(B499,home!$B$2:$E$405,3,FALSE)</f>
        <v>0.65</v>
      </c>
      <c r="G499">
        <f>VLOOKUP(C499,away!$B$2:$E$405,4,FALSE)</f>
        <v>0.8</v>
      </c>
      <c r="H499">
        <f>VLOOKUP(A499,away!$A$2:$E$405,3,FALSE)</f>
        <v>0.859375</v>
      </c>
      <c r="I499">
        <f>VLOOKUP(C499,away!$B$2:$E$405,3,FALSE)</f>
        <v>0.8</v>
      </c>
      <c r="J499">
        <f>VLOOKUP(B499,home!$B$2:$E$405,4,FALSE)</f>
        <v>1.23</v>
      </c>
      <c r="K499" s="3">
        <f t="shared" si="616"/>
        <v>0.61208333333333165</v>
      </c>
      <c r="L499" s="3">
        <f t="shared" si="617"/>
        <v>0.84562499999999996</v>
      </c>
      <c r="M499" s="5">
        <f t="shared" si="618"/>
        <v>0.23276909314726651</v>
      </c>
      <c r="N499" s="5">
        <f t="shared" si="619"/>
        <v>0.14247408243055565</v>
      </c>
      <c r="O499" s="5">
        <f t="shared" si="620"/>
        <v>0.19683536439265722</v>
      </c>
      <c r="P499" s="5">
        <f t="shared" si="621"/>
        <v>0.1204796459553386</v>
      </c>
      <c r="Q499" s="5">
        <f t="shared" si="622"/>
        <v>4.3603005643851174E-2</v>
      </c>
      <c r="R499" s="5">
        <f t="shared" si="623"/>
        <v>8.3224452507270383E-2</v>
      </c>
      <c r="S499" s="5">
        <f t="shared" si="624"/>
        <v>1.5589854405993114E-2</v>
      </c>
      <c r="T499" s="5">
        <f t="shared" si="625"/>
        <v>3.6871791647581642E-2</v>
      </c>
      <c r="U499" s="5">
        <f t="shared" si="626"/>
        <v>5.0940300305491605E-2</v>
      </c>
      <c r="V499" s="5">
        <f t="shared" si="627"/>
        <v>8.9657766937535806E-4</v>
      </c>
      <c r="W499" s="5">
        <f t="shared" si="628"/>
        <v>8.8962243459468349E-3</v>
      </c>
      <c r="X499" s="5">
        <f t="shared" si="629"/>
        <v>7.5228697125412913E-3</v>
      </c>
      <c r="Y499" s="5">
        <f t="shared" si="630"/>
        <v>3.1807633503338649E-3</v>
      </c>
      <c r="Z499" s="5">
        <f t="shared" si="631"/>
        <v>2.3458892550486835E-2</v>
      </c>
      <c r="AA499" s="5">
        <f t="shared" si="632"/>
        <v>1.4358797148610443E-2</v>
      </c>
      <c r="AB499" s="5">
        <f t="shared" si="633"/>
        <v>4.3943902106893086E-3</v>
      </c>
      <c r="AC499" s="5">
        <f t="shared" si="634"/>
        <v>2.9003893600434127E-5</v>
      </c>
      <c r="AD499" s="5">
        <f t="shared" si="635"/>
        <v>1.3613076629370689E-3</v>
      </c>
      <c r="AE499" s="5">
        <f t="shared" si="636"/>
        <v>1.1511557924711589E-3</v>
      </c>
      <c r="AF499" s="5">
        <f t="shared" si="637"/>
        <v>4.8672305850421183E-4</v>
      </c>
      <c r="AG499" s="5">
        <f t="shared" si="638"/>
        <v>1.3719506211587468E-4</v>
      </c>
      <c r="AH499" s="5">
        <f t="shared" si="639"/>
        <v>4.9593565032513562E-3</v>
      </c>
      <c r="AI499" s="5">
        <f t="shared" si="640"/>
        <v>3.0355394596984259E-3</v>
      </c>
      <c r="AJ499" s="5">
        <f t="shared" si="641"/>
        <v>9.2900155547853637E-4</v>
      </c>
      <c r="AK499" s="5">
        <f t="shared" si="642"/>
        <v>1.8954212291638425E-4</v>
      </c>
      <c r="AL499" s="5">
        <f t="shared" si="643"/>
        <v>6.004884557583117E-7</v>
      </c>
      <c r="AM499" s="5">
        <f t="shared" si="644"/>
        <v>1.6664674640454576E-4</v>
      </c>
      <c r="AN499" s="5">
        <f t="shared" si="645"/>
        <v>1.4092065492834398E-4</v>
      </c>
      <c r="AO499" s="5">
        <f t="shared" si="646"/>
        <v>5.9583014411890438E-5</v>
      </c>
      <c r="AP499" s="5">
        <f t="shared" si="647"/>
        <v>1.6794962187351616E-5</v>
      </c>
      <c r="AQ499" s="5">
        <f t="shared" si="648"/>
        <v>3.5505599749198018E-6</v>
      </c>
      <c r="AR499" s="5">
        <f t="shared" si="649"/>
        <v>8.3875116861238598E-4</v>
      </c>
      <c r="AS499" s="5">
        <f t="shared" si="650"/>
        <v>5.133856111214965E-4</v>
      </c>
      <c r="AT499" s="5">
        <f t="shared" si="651"/>
        <v>1.5711738807030754E-4</v>
      </c>
      <c r="AU499" s="5">
        <f t="shared" si="652"/>
        <v>3.2056311538233497E-5</v>
      </c>
      <c r="AV499" s="5">
        <f t="shared" si="653"/>
        <v>4.9052835051734233E-6</v>
      </c>
      <c r="AW499" s="5">
        <f t="shared" si="654"/>
        <v>8.6335722921124018E-9</v>
      </c>
      <c r="AX499" s="5">
        <f t="shared" si="655"/>
        <v>1.7000282671408124E-5</v>
      </c>
      <c r="AY499" s="5">
        <f t="shared" si="656"/>
        <v>1.4375864034009493E-5</v>
      </c>
      <c r="AZ499" s="5">
        <f t="shared" si="657"/>
        <v>6.0782950118796383E-6</v>
      </c>
      <c r="BA499" s="5">
        <f t="shared" si="658"/>
        <v>1.7133194064735728E-6</v>
      </c>
      <c r="BB499" s="5">
        <f t="shared" si="659"/>
        <v>3.6220643077480367E-7</v>
      </c>
      <c r="BC499" s="5">
        <f t="shared" si="660"/>
        <v>6.1258162604788695E-8</v>
      </c>
      <c r="BD499" s="5">
        <f t="shared" si="661"/>
        <v>1.1821149282630809E-4</v>
      </c>
      <c r="BE499" s="5">
        <f t="shared" si="662"/>
        <v>7.2355284567435867E-5</v>
      </c>
      <c r="BF499" s="5">
        <f t="shared" si="663"/>
        <v>2.2143731881158957E-5</v>
      </c>
      <c r="BG499" s="5">
        <f t="shared" si="664"/>
        <v>4.5179364074197811E-6</v>
      </c>
      <c r="BH499" s="5">
        <f t="shared" si="665"/>
        <v>6.9133839401037901E-7</v>
      </c>
      <c r="BI499" s="5">
        <f t="shared" si="666"/>
        <v>8.4631341733437006E-8</v>
      </c>
      <c r="BJ499" s="8">
        <f t="shared" si="667"/>
        <v>0.24611220587046295</v>
      </c>
      <c r="BK499" s="8">
        <f t="shared" si="668"/>
        <v>0.36977915142406381</v>
      </c>
      <c r="BL499" s="8">
        <f t="shared" si="669"/>
        <v>0.36063096438432934</v>
      </c>
      <c r="BM499" s="8">
        <f t="shared" si="670"/>
        <v>0.18058120292194166</v>
      </c>
      <c r="BN499" s="8">
        <f t="shared" si="671"/>
        <v>0.81938564407693959</v>
      </c>
    </row>
    <row r="500" spans="1:66" x14ac:dyDescent="0.25">
      <c r="A500" t="s">
        <v>342</v>
      </c>
      <c r="B500" t="s">
        <v>363</v>
      </c>
      <c r="C500" t="s">
        <v>426</v>
      </c>
      <c r="D500" t="s">
        <v>498</v>
      </c>
      <c r="E500">
        <f>VLOOKUP(A500,home!$A$2:$E$405,3,FALSE)</f>
        <v>1.1770833333333299</v>
      </c>
      <c r="F500">
        <f>VLOOKUP(B500,home!$B$2:$E$405,3,FALSE)</f>
        <v>1.04</v>
      </c>
      <c r="G500">
        <f>VLOOKUP(C500,away!$B$2:$E$405,4,FALSE)</f>
        <v>1</v>
      </c>
      <c r="H500">
        <f>VLOOKUP(A500,away!$A$2:$E$405,3,FALSE)</f>
        <v>0.859375</v>
      </c>
      <c r="I500">
        <f>VLOOKUP(C500,away!$B$2:$E$405,3,FALSE)</f>
        <v>0.45</v>
      </c>
      <c r="J500">
        <f>VLOOKUP(B500,home!$B$2:$E$405,4,FALSE)</f>
        <v>1.29</v>
      </c>
      <c r="K500" s="3">
        <f t="shared" si="616"/>
        <v>1.2241666666666631</v>
      </c>
      <c r="L500" s="3">
        <f t="shared" si="617"/>
        <v>0.49886718750000003</v>
      </c>
      <c r="M500" s="5">
        <f t="shared" si="618"/>
        <v>0.17852371058647459</v>
      </c>
      <c r="N500" s="5">
        <f t="shared" si="619"/>
        <v>0.21854277570960864</v>
      </c>
      <c r="O500" s="5">
        <f t="shared" si="620"/>
        <v>8.9059621402338557E-2</v>
      </c>
      <c r="P500" s="5">
        <f t="shared" si="621"/>
        <v>0.10902381986669579</v>
      </c>
      <c r="Q500" s="5">
        <f t="shared" si="622"/>
        <v>0.1337663906322559</v>
      </c>
      <c r="R500" s="5">
        <f t="shared" si="623"/>
        <v>2.2214461424399722E-2</v>
      </c>
      <c r="S500" s="5">
        <f t="shared" si="624"/>
        <v>1.6645118538145407E-2</v>
      </c>
      <c r="T500" s="5">
        <f t="shared" si="625"/>
        <v>6.6731663076739861E-2</v>
      </c>
      <c r="U500" s="5">
        <f t="shared" si="626"/>
        <v>2.7194203193702578E-2</v>
      </c>
      <c r="V500" s="5">
        <f t="shared" si="627"/>
        <v>1.1294574443055962E-3</v>
      </c>
      <c r="W500" s="5">
        <f t="shared" si="628"/>
        <v>5.4584118844106501E-2</v>
      </c>
      <c r="X500" s="5">
        <f t="shared" si="629"/>
        <v>2.7230225849925162E-2</v>
      </c>
      <c r="Y500" s="5">
        <f t="shared" si="630"/>
        <v>6.7921330923709812E-3</v>
      </c>
      <c r="Z500" s="5">
        <f t="shared" si="631"/>
        <v>3.6940219642058441E-3</v>
      </c>
      <c r="AA500" s="5">
        <f t="shared" si="632"/>
        <v>4.5220985545153074E-3</v>
      </c>
      <c r="AB500" s="5">
        <f t="shared" si="633"/>
        <v>2.7679011569095697E-3</v>
      </c>
      <c r="AC500" s="5">
        <f t="shared" si="634"/>
        <v>4.3109737549198517E-5</v>
      </c>
      <c r="AD500" s="5">
        <f t="shared" si="635"/>
        <v>1.6705014704581703E-2</v>
      </c>
      <c r="AE500" s="5">
        <f t="shared" si="636"/>
        <v>8.3335837028208175E-3</v>
      </c>
      <c r="AF500" s="5">
        <f t="shared" si="637"/>
        <v>2.0786757318110288E-3</v>
      </c>
      <c r="AG500" s="5">
        <f t="shared" si="638"/>
        <v>3.4566103868435735E-4</v>
      </c>
      <c r="AH500" s="5">
        <f t="shared" si="639"/>
        <v>4.6070658696164884E-4</v>
      </c>
      <c r="AI500" s="5">
        <f t="shared" si="640"/>
        <v>5.6398164687221678E-4</v>
      </c>
      <c r="AJ500" s="5">
        <f t="shared" si="641"/>
        <v>3.4520376635636832E-4</v>
      </c>
      <c r="AK500" s="5">
        <f t="shared" si="642"/>
        <v>1.4086231466041768E-4</v>
      </c>
      <c r="AL500" s="5">
        <f t="shared" si="643"/>
        <v>1.0530787749423881E-6</v>
      </c>
      <c r="AM500" s="5">
        <f t="shared" si="644"/>
        <v>4.0899444335050737E-3</v>
      </c>
      <c r="AN500" s="5">
        <f t="shared" si="645"/>
        <v>2.0403390765739568E-3</v>
      </c>
      <c r="AO500" s="5">
        <f t="shared" si="646"/>
        <v>5.0892910833839856E-4</v>
      </c>
      <c r="AP500" s="5">
        <f t="shared" si="647"/>
        <v>8.4629344304553217E-5</v>
      </c>
      <c r="AQ500" s="5">
        <f t="shared" si="648"/>
        <v>1.0554700743295403E-5</v>
      </c>
      <c r="AR500" s="5">
        <f t="shared" si="649"/>
        <v>4.5966279860056414E-5</v>
      </c>
      <c r="AS500" s="5">
        <f t="shared" si="650"/>
        <v>5.6270387595352225E-5</v>
      </c>
      <c r="AT500" s="5">
        <f t="shared" si="651"/>
        <v>3.4442166407321746E-5</v>
      </c>
      <c r="AU500" s="5">
        <f t="shared" si="652"/>
        <v>1.4054317347876528E-5</v>
      </c>
      <c r="AV500" s="5">
        <f t="shared" si="653"/>
        <v>4.3012067050063643E-6</v>
      </c>
      <c r="AW500" s="5">
        <f t="shared" si="654"/>
        <v>1.786421134630474E-8</v>
      </c>
      <c r="AX500" s="5">
        <f t="shared" si="655"/>
        <v>8.3446227400263081E-4</v>
      </c>
      <c r="AY500" s="5">
        <f t="shared" si="656"/>
        <v>4.1628584770654679E-4</v>
      </c>
      <c r="AZ500" s="5">
        <f t="shared" si="657"/>
        <v>1.0383567502070917E-4</v>
      </c>
      <c r="BA500" s="5">
        <f t="shared" si="658"/>
        <v>1.7266737053248394E-5</v>
      </c>
      <c r="BB500" s="5">
        <f t="shared" si="659"/>
        <v>2.1534521377640162E-6</v>
      </c>
      <c r="BC500" s="5">
        <f t="shared" si="660"/>
        <v>2.1485732227643961E-7</v>
      </c>
      <c r="BD500" s="5">
        <f t="shared" si="661"/>
        <v>3.8218447922707027E-6</v>
      </c>
      <c r="BE500" s="5">
        <f t="shared" si="662"/>
        <v>4.6785749998713716E-6</v>
      </c>
      <c r="BF500" s="5">
        <f t="shared" si="663"/>
        <v>2.8636777811712603E-6</v>
      </c>
      <c r="BG500" s="5">
        <f t="shared" si="664"/>
        <v>1.168539627927936E-6</v>
      </c>
      <c r="BH500" s="5">
        <f t="shared" si="665"/>
        <v>3.576218152971109E-7</v>
      </c>
      <c r="BI500" s="5">
        <f t="shared" si="666"/>
        <v>8.7557741111909023E-8</v>
      </c>
      <c r="BJ500" s="8">
        <f t="shared" si="667"/>
        <v>0.54321885788961355</v>
      </c>
      <c r="BK500" s="8">
        <f t="shared" si="668"/>
        <v>0.30578255509965208</v>
      </c>
      <c r="BL500" s="8">
        <f t="shared" si="669"/>
        <v>0.14743705222138964</v>
      </c>
      <c r="BM500" s="8">
        <f t="shared" si="670"/>
        <v>0.24858543956959248</v>
      </c>
      <c r="BN500" s="8">
        <f t="shared" si="671"/>
        <v>0.75113077962177321</v>
      </c>
    </row>
    <row r="501" spans="1:66" x14ac:dyDescent="0.25">
      <c r="A501" t="s">
        <v>40</v>
      </c>
      <c r="B501" t="s">
        <v>236</v>
      </c>
      <c r="C501" t="s">
        <v>334</v>
      </c>
      <c r="D501" t="s">
        <v>498</v>
      </c>
      <c r="E501">
        <f>VLOOKUP(A501,home!$A$2:$E$405,3,FALSE)</f>
        <v>1.47142857142857</v>
      </c>
      <c r="F501">
        <f>VLOOKUP(B501,home!$B$2:$E$405,3,FALSE)</f>
        <v>1.24</v>
      </c>
      <c r="G501">
        <f>VLOOKUP(C501,away!$B$2:$E$405,4,FALSE)</f>
        <v>1.08</v>
      </c>
      <c r="H501">
        <f>VLOOKUP(A501,away!$A$2:$E$405,3,FALSE)</f>
        <v>1.1771428571428599</v>
      </c>
      <c r="I501">
        <f>VLOOKUP(C501,away!$B$2:$E$405,3,FALSE)</f>
        <v>0.68</v>
      </c>
      <c r="J501">
        <f>VLOOKUP(B501,home!$B$2:$E$405,4,FALSE)</f>
        <v>0.75</v>
      </c>
      <c r="K501" s="3">
        <f t="shared" si="616"/>
        <v>1.970537142857141</v>
      </c>
      <c r="L501" s="3">
        <f t="shared" si="617"/>
        <v>0.60034285714285862</v>
      </c>
      <c r="M501" s="5">
        <f t="shared" si="618"/>
        <v>7.6468223769810773E-2</v>
      </c>
      <c r="N501" s="5">
        <f t="shared" si="619"/>
        <v>0.15068347518672345</v>
      </c>
      <c r="O501" s="5">
        <f t="shared" si="620"/>
        <v>4.5907151938607657E-2</v>
      </c>
      <c r="P501" s="5">
        <f t="shared" si="621"/>
        <v>9.0461748017812607E-2</v>
      </c>
      <c r="Q501" s="5">
        <f t="shared" si="622"/>
        <v>0.1484636923351155</v>
      </c>
      <c r="R501" s="5">
        <f t="shared" si="623"/>
        <v>1.3780015379057521E-2</v>
      </c>
      <c r="S501" s="5">
        <f t="shared" si="624"/>
        <v>2.675401444877341E-2</v>
      </c>
      <c r="T501" s="5">
        <f t="shared" si="625"/>
        <v>8.9129117238441566E-2</v>
      </c>
      <c r="U501" s="5">
        <f t="shared" si="626"/>
        <v>2.7154032133575475E-2</v>
      </c>
      <c r="V501" s="5">
        <f t="shared" si="627"/>
        <v>3.5166603186636246E-3</v>
      </c>
      <c r="W501" s="5">
        <f t="shared" si="628"/>
        <v>9.7517740037353334E-2</v>
      </c>
      <c r="X501" s="5">
        <f t="shared" si="629"/>
        <v>5.8544078676139241E-2</v>
      </c>
      <c r="Y501" s="5">
        <f t="shared" si="630"/>
        <v>1.7573259730614868E-2</v>
      </c>
      <c r="Z501" s="5">
        <f t="shared" si="631"/>
        <v>2.7575779347119751E-3</v>
      </c>
      <c r="AA501" s="5">
        <f t="shared" si="632"/>
        <v>5.4339097446732317E-3</v>
      </c>
      <c r="AB501" s="5">
        <f t="shared" si="633"/>
        <v>5.3538604914059847E-3</v>
      </c>
      <c r="AC501" s="5">
        <f t="shared" si="634"/>
        <v>2.6001261040862469E-4</v>
      </c>
      <c r="AD501" s="5">
        <f t="shared" si="635"/>
        <v>4.8040582207772943E-2</v>
      </c>
      <c r="AE501" s="5">
        <f t="shared" si="636"/>
        <v>2.884082038142079E-2</v>
      </c>
      <c r="AF501" s="5">
        <f t="shared" si="637"/>
        <v>8.6571902550630735E-3</v>
      </c>
      <c r="AG501" s="5">
        <f t="shared" si="638"/>
        <v>1.7324274441846265E-3</v>
      </c>
      <c r="AH501" s="5">
        <f t="shared" si="639"/>
        <v>4.1387305402977256E-4</v>
      </c>
      <c r="AI501" s="5">
        <f t="shared" si="640"/>
        <v>8.1555222539338732E-4</v>
      </c>
      <c r="AJ501" s="5">
        <f t="shared" si="641"/>
        <v>8.0353797603873443E-4</v>
      </c>
      <c r="AK501" s="5">
        <f t="shared" si="642"/>
        <v>5.2780047582685896E-4</v>
      </c>
      <c r="AL501" s="5">
        <f t="shared" si="643"/>
        <v>1.2303774867345474E-5</v>
      </c>
      <c r="AM501" s="5">
        <f t="shared" si="644"/>
        <v>1.8933150320979704E-2</v>
      </c>
      <c r="AN501" s="5">
        <f t="shared" si="645"/>
        <v>1.1366381558412188E-2</v>
      </c>
      <c r="AO501" s="5">
        <f t="shared" si="646"/>
        <v>3.4118629900765354E-3</v>
      </c>
      <c r="AP501" s="5">
        <f t="shared" si="647"/>
        <v>6.8276252521417473E-4</v>
      </c>
      <c r="AQ501" s="5">
        <f t="shared" si="648"/>
        <v>1.0247290128428767E-4</v>
      </c>
      <c r="AR501" s="5">
        <f t="shared" si="649"/>
        <v>4.9693146350134878E-5</v>
      </c>
      <c r="AS501" s="5">
        <f t="shared" si="650"/>
        <v>9.7922190628376557E-5</v>
      </c>
      <c r="AT501" s="5">
        <f t="shared" si="651"/>
        <v>9.6479656871576754E-5</v>
      </c>
      <c r="AU501" s="5">
        <f t="shared" si="652"/>
        <v>6.3372249131851368E-5</v>
      </c>
      <c r="AV501" s="5">
        <f t="shared" si="653"/>
        <v>3.1219342685177347E-5</v>
      </c>
      <c r="AW501" s="5">
        <f t="shared" si="654"/>
        <v>4.0431499475164053E-7</v>
      </c>
      <c r="AX501" s="5">
        <f t="shared" si="655"/>
        <v>6.2180793231313381E-3</v>
      </c>
      <c r="AY501" s="5">
        <f t="shared" si="656"/>
        <v>3.7329795067895999E-3</v>
      </c>
      <c r="AZ501" s="5">
        <f t="shared" si="657"/>
        <v>1.1205337913809039E-3</v>
      </c>
      <c r="BA501" s="5">
        <f t="shared" si="658"/>
        <v>2.242348192809106E-4</v>
      </c>
      <c r="BB501" s="5">
        <f t="shared" si="659"/>
        <v>3.3654443019503603E-5</v>
      </c>
      <c r="BC501" s="5">
        <f t="shared" si="660"/>
        <v>4.0408408955760664E-6</v>
      </c>
      <c r="BD501" s="5">
        <f t="shared" si="661"/>
        <v>4.9721542433763653E-6</v>
      </c>
      <c r="BE501" s="5">
        <f t="shared" si="662"/>
        <v>9.797814616587874E-6</v>
      </c>
      <c r="BF501" s="5">
        <f t="shared" si="663"/>
        <v>9.6534788104075033E-6</v>
      </c>
      <c r="BG501" s="5">
        <f t="shared" si="664"/>
        <v>6.3408461845641156E-6</v>
      </c>
      <c r="BH501" s="5">
        <f t="shared" si="665"/>
        <v>3.1237182309568958E-6</v>
      </c>
      <c r="BI501" s="5">
        <f t="shared" si="666"/>
        <v>1.2310805595841131E-6</v>
      </c>
      <c r="BJ501" s="8">
        <f t="shared" si="667"/>
        <v>0.6950125365132942</v>
      </c>
      <c r="BK501" s="8">
        <f t="shared" si="668"/>
        <v>0.20120594244712597</v>
      </c>
      <c r="BL501" s="8">
        <f t="shared" si="669"/>
        <v>0.10056353909692117</v>
      </c>
      <c r="BM501" s="8">
        <f t="shared" si="670"/>
        <v>0.47004271417313082</v>
      </c>
      <c r="BN501" s="8">
        <f t="shared" si="671"/>
        <v>0.52576430662712748</v>
      </c>
    </row>
    <row r="502" spans="1:66" x14ac:dyDescent="0.25">
      <c r="A502" t="s">
        <v>40</v>
      </c>
      <c r="B502" t="s">
        <v>234</v>
      </c>
      <c r="C502" t="s">
        <v>332</v>
      </c>
      <c r="D502" t="s">
        <v>498</v>
      </c>
      <c r="E502">
        <f>VLOOKUP(A502,home!$A$2:$E$405,3,FALSE)</f>
        <v>1.47142857142857</v>
      </c>
      <c r="F502">
        <f>VLOOKUP(B502,home!$B$2:$E$405,3,FALSE)</f>
        <v>0.96</v>
      </c>
      <c r="G502">
        <f>VLOOKUP(C502,away!$B$2:$E$405,4,FALSE)</f>
        <v>0.56000000000000005</v>
      </c>
      <c r="H502">
        <f>VLOOKUP(A502,away!$A$2:$E$405,3,FALSE)</f>
        <v>1.1771428571428599</v>
      </c>
      <c r="I502">
        <f>VLOOKUP(C502,away!$B$2:$E$405,3,FALSE)</f>
        <v>1.36</v>
      </c>
      <c r="J502">
        <f>VLOOKUP(B502,home!$B$2:$E$405,4,FALSE)</f>
        <v>1.35</v>
      </c>
      <c r="K502" s="3">
        <f t="shared" si="616"/>
        <v>0.79103999999999919</v>
      </c>
      <c r="L502" s="3">
        <f t="shared" si="617"/>
        <v>2.1612342857142912</v>
      </c>
      <c r="M502" s="5">
        <f t="shared" si="618"/>
        <v>5.2220805760652654E-2</v>
      </c>
      <c r="N502" s="5">
        <f t="shared" si="619"/>
        <v>4.1308746188906634E-2</v>
      </c>
      <c r="O502" s="5">
        <f t="shared" si="620"/>
        <v>0.11286139583754889</v>
      </c>
      <c r="P502" s="5">
        <f t="shared" si="621"/>
        <v>8.9277878563334592E-2</v>
      </c>
      <c r="Q502" s="5">
        <f t="shared" si="622"/>
        <v>1.6338435292636334E-2</v>
      </c>
      <c r="R502" s="5">
        <f t="shared" si="623"/>
        <v>0.12195995910884144</v>
      </c>
      <c r="S502" s="5">
        <f t="shared" si="624"/>
        <v>3.8157873498263599E-2</v>
      </c>
      <c r="T502" s="5">
        <f t="shared" si="625"/>
        <v>3.5311186529370056E-2</v>
      </c>
      <c r="U502" s="5">
        <f t="shared" si="626"/>
        <v>9.6475206053457843E-2</v>
      </c>
      <c r="V502" s="5">
        <f t="shared" si="627"/>
        <v>7.2483965959362403E-3</v>
      </c>
      <c r="W502" s="5">
        <f t="shared" si="628"/>
        <v>4.3081186179623442E-3</v>
      </c>
      <c r="X502" s="5">
        <f t="shared" si="629"/>
        <v>9.3108536640642871E-3</v>
      </c>
      <c r="Y502" s="5">
        <f t="shared" si="630"/>
        <v>1.0061468084022137E-2</v>
      </c>
      <c r="Z502" s="5">
        <f t="shared" si="631"/>
        <v>8.7861348370113695E-2</v>
      </c>
      <c r="AA502" s="5">
        <f t="shared" si="632"/>
        <v>6.9501841014694671E-2</v>
      </c>
      <c r="AB502" s="5">
        <f t="shared" si="633"/>
        <v>2.7489368158132004E-2</v>
      </c>
      <c r="AC502" s="5">
        <f t="shared" si="634"/>
        <v>7.7450149136543568E-4</v>
      </c>
      <c r="AD502" s="5">
        <f t="shared" si="635"/>
        <v>8.5197353788823223E-4</v>
      </c>
      <c r="AE502" s="5">
        <f t="shared" si="636"/>
        <v>1.8413144206053513E-3</v>
      </c>
      <c r="AF502" s="5">
        <f t="shared" si="637"/>
        <v>1.9897559282962152E-3</v>
      </c>
      <c r="AG502" s="5">
        <f t="shared" si="638"/>
        <v>1.4334429108123492E-3</v>
      </c>
      <c r="AH502" s="5">
        <f t="shared" si="639"/>
        <v>4.7472239621644305E-2</v>
      </c>
      <c r="AI502" s="5">
        <f t="shared" si="640"/>
        <v>3.7552440430305478E-2</v>
      </c>
      <c r="AJ502" s="5">
        <f t="shared" si="641"/>
        <v>1.4852741238994403E-2</v>
      </c>
      <c r="AK502" s="5">
        <f t="shared" si="642"/>
        <v>3.9163708098980407E-3</v>
      </c>
      <c r="AL502" s="5">
        <f t="shared" si="643"/>
        <v>5.2964215382019114E-5</v>
      </c>
      <c r="AM502" s="5">
        <f t="shared" si="644"/>
        <v>1.3478902948222131E-4</v>
      </c>
      <c r="AN502" s="5">
        <f t="shared" si="645"/>
        <v>2.9131067185513113E-4</v>
      </c>
      <c r="AO502" s="5">
        <f t="shared" si="646"/>
        <v>3.1479530590388733E-4</v>
      </c>
      <c r="AP502" s="5">
        <f t="shared" si="647"/>
        <v>2.2678213603379992E-4</v>
      </c>
      <c r="AQ502" s="5">
        <f t="shared" si="648"/>
        <v>1.2253233194594272E-4</v>
      </c>
      <c r="AR502" s="5">
        <f t="shared" si="649"/>
        <v>2.0519726377988393E-2</v>
      </c>
      <c r="AS502" s="5">
        <f t="shared" si="650"/>
        <v>1.6231924354043921E-2</v>
      </c>
      <c r="AT502" s="5">
        <f t="shared" si="651"/>
        <v>6.420050720511444E-3</v>
      </c>
      <c r="AU502" s="5">
        <f t="shared" si="652"/>
        <v>1.6928389739844559E-3</v>
      </c>
      <c r="AV502" s="5">
        <f t="shared" si="653"/>
        <v>3.3477583549516561E-4</v>
      </c>
      <c r="AW502" s="5">
        <f t="shared" si="654"/>
        <v>2.5152452383053499E-6</v>
      </c>
      <c r="AX502" s="5">
        <f t="shared" si="655"/>
        <v>1.7770585646936038E-5</v>
      </c>
      <c r="AY502" s="5">
        <f t="shared" si="656"/>
        <v>3.8406398977380449E-5</v>
      </c>
      <c r="AZ502" s="5">
        <f t="shared" si="657"/>
        <v>4.1502613130368461E-5</v>
      </c>
      <c r="BA502" s="5">
        <f t="shared" si="658"/>
        <v>2.9898956814696149E-5</v>
      </c>
      <c r="BB502" s="5">
        <f t="shared" si="659"/>
        <v>1.6154662643753072E-5</v>
      </c>
      <c r="BC502" s="5">
        <f t="shared" si="660"/>
        <v>6.982802155965392E-6</v>
      </c>
      <c r="BD502" s="5">
        <f t="shared" si="661"/>
        <v>7.3913226969307515E-3</v>
      </c>
      <c r="BE502" s="5">
        <f t="shared" si="662"/>
        <v>5.8468319061800965E-3</v>
      </c>
      <c r="BF502" s="5">
        <f t="shared" si="663"/>
        <v>2.3125389555323488E-3</v>
      </c>
      <c r="BG502" s="5">
        <f t="shared" si="664"/>
        <v>6.0977027179476924E-4</v>
      </c>
      <c r="BH502" s="5">
        <f t="shared" si="665"/>
        <v>1.2058816895013342E-4</v>
      </c>
      <c r="BI502" s="5">
        <f t="shared" si="666"/>
        <v>1.9078013033262687E-5</v>
      </c>
      <c r="BJ502" s="8">
        <f t="shared" si="667"/>
        <v>0.12399622066915401</v>
      </c>
      <c r="BK502" s="8">
        <f t="shared" si="668"/>
        <v>0.18777082652391189</v>
      </c>
      <c r="BL502" s="8">
        <f t="shared" si="669"/>
        <v>0.5935810085479617</v>
      </c>
      <c r="BM502" s="8">
        <f t="shared" si="670"/>
        <v>0.55920629220548157</v>
      </c>
      <c r="BN502" s="8">
        <f t="shared" si="671"/>
        <v>0.43396722075192057</v>
      </c>
    </row>
    <row r="503" spans="1:66" x14ac:dyDescent="0.25">
      <c r="A503" t="s">
        <v>69</v>
      </c>
      <c r="B503" t="s">
        <v>72</v>
      </c>
      <c r="C503" t="s">
        <v>260</v>
      </c>
      <c r="D503" t="s">
        <v>499</v>
      </c>
      <c r="E503">
        <f>VLOOKUP(A503,home!$A$2:$E$405,3,FALSE)</f>
        <v>1.34493670886076</v>
      </c>
      <c r="F503">
        <f>VLOOKUP(B503,home!$B$2:$E$405,3,FALSE)</f>
        <v>1.02</v>
      </c>
      <c r="G503">
        <f>VLOOKUP(C503,away!$B$2:$E$405,4,FALSE)</f>
        <v>0.88</v>
      </c>
      <c r="H503">
        <f>VLOOKUP(A503,away!$A$2:$E$405,3,FALSE)</f>
        <v>1.32911392405063</v>
      </c>
      <c r="I503">
        <f>VLOOKUP(C503,away!$B$2:$E$405,3,FALSE)</f>
        <v>1.39</v>
      </c>
      <c r="J503">
        <f>VLOOKUP(B503,home!$B$2:$E$405,4,FALSE)</f>
        <v>0.89</v>
      </c>
      <c r="K503" s="3">
        <f t="shared" si="616"/>
        <v>1.2072151898734182</v>
      </c>
      <c r="L503" s="3">
        <f t="shared" si="617"/>
        <v>1.6442468354430344</v>
      </c>
      <c r="M503" s="5">
        <f t="shared" si="618"/>
        <v>5.7759812804828461E-2</v>
      </c>
      <c r="N503" s="5">
        <f t="shared" si="619"/>
        <v>6.9728523382234092E-2</v>
      </c>
      <c r="O503" s="5">
        <f t="shared" si="620"/>
        <v>9.4971389420121247E-2</v>
      </c>
      <c r="P503" s="5">
        <f t="shared" si="621"/>
        <v>0.11465090391135402</v>
      </c>
      <c r="Q503" s="5">
        <f t="shared" si="622"/>
        <v>4.2088666297238418E-2</v>
      </c>
      <c r="R503" s="5">
        <f t="shared" si="623"/>
        <v>7.8078203255831244E-2</v>
      </c>
      <c r="S503" s="5">
        <f t="shared" si="624"/>
        <v>5.6894357553179661E-2</v>
      </c>
      <c r="T503" s="5">
        <f t="shared" si="625"/>
        <v>6.9204156367252162E-2</v>
      </c>
      <c r="U503" s="5">
        <f t="shared" si="626"/>
        <v>9.425719296846366E-2</v>
      </c>
      <c r="V503" s="5">
        <f t="shared" si="627"/>
        <v>1.2548112229612982E-2</v>
      </c>
      <c r="W503" s="5">
        <f t="shared" si="628"/>
        <v>1.693669242517987E-2</v>
      </c>
      <c r="X503" s="5">
        <f t="shared" si="629"/>
        <v>2.7848102922974009E-2</v>
      </c>
      <c r="Y503" s="5">
        <f t="shared" si="630"/>
        <v>2.2894577552095976E-2</v>
      </c>
      <c r="Z503" s="5">
        <f t="shared" si="631"/>
        <v>4.2793279540159518E-2</v>
      </c>
      <c r="AA503" s="5">
        <f t="shared" si="632"/>
        <v>5.1660697085379938E-2</v>
      </c>
      <c r="AB503" s="5">
        <f t="shared" si="633"/>
        <v>3.1182789120460058E-2</v>
      </c>
      <c r="AC503" s="5">
        <f t="shared" si="634"/>
        <v>1.5567186115711179E-3</v>
      </c>
      <c r="AD503" s="5">
        <f t="shared" si="635"/>
        <v>5.1115580904728024E-3</v>
      </c>
      <c r="AE503" s="5">
        <f t="shared" si="636"/>
        <v>8.4046632144431435E-3</v>
      </c>
      <c r="AF503" s="5">
        <f t="shared" si="637"/>
        <v>6.9096704466563123E-3</v>
      </c>
      <c r="AG503" s="5">
        <f t="shared" si="638"/>
        <v>3.7870679219563002E-3</v>
      </c>
      <c r="AH503" s="5">
        <f t="shared" si="639"/>
        <v>1.7590678615534101E-2</v>
      </c>
      <c r="AI503" s="5">
        <f t="shared" si="640"/>
        <v>2.1235734424854276E-2</v>
      </c>
      <c r="AJ503" s="5">
        <f t="shared" si="641"/>
        <v>1.2818050582900975E-2</v>
      </c>
      <c r="AK503" s="5">
        <f t="shared" si="642"/>
        <v>5.1580484560812927E-3</v>
      </c>
      <c r="AL503" s="5">
        <f t="shared" si="643"/>
        <v>1.2360095179348403E-4</v>
      </c>
      <c r="AM503" s="5">
        <f t="shared" si="644"/>
        <v>1.2341501141478267E-3</v>
      </c>
      <c r="AN503" s="5">
        <f t="shared" si="645"/>
        <v>2.0292474196492234E-3</v>
      </c>
      <c r="AO503" s="5">
        <f t="shared" si="646"/>
        <v>1.6682918240445899E-3</v>
      </c>
      <c r="AP503" s="5">
        <f t="shared" si="647"/>
        <v>9.1436118409360162E-4</v>
      </c>
      <c r="AQ503" s="5">
        <f t="shared" si="648"/>
        <v>3.7585887084946233E-4</v>
      </c>
      <c r="AR503" s="5">
        <f t="shared" si="649"/>
        <v>5.7846835293774764E-3</v>
      </c>
      <c r="AS503" s="5">
        <f t="shared" si="650"/>
        <v>6.9833578252750652E-3</v>
      </c>
      <c r="AT503" s="5">
        <f t="shared" si="651"/>
        <v>4.2152078214967312E-3</v>
      </c>
      <c r="AU503" s="5">
        <f t="shared" si="652"/>
        <v>1.6962209701946978E-3</v>
      </c>
      <c r="AV503" s="5">
        <f t="shared" si="653"/>
        <v>5.119259301502166E-4</v>
      </c>
      <c r="AW503" s="5">
        <f t="shared" si="654"/>
        <v>6.8150809741630547E-6</v>
      </c>
      <c r="AX503" s="5">
        <f t="shared" si="655"/>
        <v>2.4831412739721118E-4</v>
      </c>
      <c r="AY503" s="5">
        <f t="shared" si="656"/>
        <v>4.0828971816866288E-4</v>
      </c>
      <c r="AZ503" s="5">
        <f t="shared" si="657"/>
        <v>3.3566453852137631E-4</v>
      </c>
      <c r="BA503" s="5">
        <f t="shared" si="658"/>
        <v>1.8397178507807317E-4</v>
      </c>
      <c r="BB503" s="5">
        <f t="shared" si="659"/>
        <v>7.5623756356356931E-5</v>
      </c>
      <c r="BC503" s="5">
        <f t="shared" si="660"/>
        <v>2.486882441465097E-5</v>
      </c>
      <c r="BD503" s="5">
        <f t="shared" si="661"/>
        <v>1.5852412645363933E-3</v>
      </c>
      <c r="BE503" s="5">
        <f t="shared" si="662"/>
        <v>1.9137273341624796E-3</v>
      </c>
      <c r="BF503" s="5">
        <f t="shared" si="663"/>
        <v>1.1551403535384546E-3</v>
      </c>
      <c r="BG503" s="5">
        <f t="shared" si="664"/>
        <v>4.6483432707579095E-4</v>
      </c>
      <c r="BH503" s="5">
        <f t="shared" si="665"/>
        <v>1.4028876510512094E-4</v>
      </c>
      <c r="BI503" s="5">
        <f t="shared" si="666"/>
        <v>3.3871745640697198E-5</v>
      </c>
      <c r="BJ503" s="8">
        <f t="shared" si="667"/>
        <v>0.28041232078322414</v>
      </c>
      <c r="BK503" s="8">
        <f t="shared" si="668"/>
        <v>0.2439417957805084</v>
      </c>
      <c r="BL503" s="8">
        <f t="shared" si="669"/>
        <v>0.43143728379617996</v>
      </c>
      <c r="BM503" s="8">
        <f t="shared" si="670"/>
        <v>0.54090570619127032</v>
      </c>
      <c r="BN503" s="8">
        <f t="shared" si="671"/>
        <v>0.45727749907160747</v>
      </c>
    </row>
    <row r="504" spans="1:66" x14ac:dyDescent="0.25">
      <c r="A504" t="s">
        <v>175</v>
      </c>
      <c r="B504" t="s">
        <v>281</v>
      </c>
      <c r="C504" t="s">
        <v>178</v>
      </c>
      <c r="D504" t="s">
        <v>499</v>
      </c>
      <c r="E504">
        <f>VLOOKUP(A504,home!$A$2:$E$405,3,FALSE)</f>
        <v>1.21428571428571</v>
      </c>
      <c r="F504">
        <f>VLOOKUP(B504,home!$B$2:$E$405,3,FALSE)</f>
        <v>0.55000000000000004</v>
      </c>
      <c r="G504">
        <f>VLOOKUP(C504,away!$B$2:$E$405,4,FALSE)</f>
        <v>1.24</v>
      </c>
      <c r="H504">
        <f>VLOOKUP(A504,away!$A$2:$E$405,3,FALSE)</f>
        <v>1.0619047619047599</v>
      </c>
      <c r="I504">
        <f>VLOOKUP(C504,away!$B$2:$E$405,3,FALSE)</f>
        <v>0.72</v>
      </c>
      <c r="J504">
        <f>VLOOKUP(B504,home!$B$2:$E$405,4,FALSE)</f>
        <v>1.19</v>
      </c>
      <c r="K504" s="3">
        <f t="shared" si="616"/>
        <v>0.82814285714285418</v>
      </c>
      <c r="L504" s="3">
        <f t="shared" si="617"/>
        <v>0.90983999999999821</v>
      </c>
      <c r="M504" s="5">
        <f t="shared" si="618"/>
        <v>0.17587480766403732</v>
      </c>
      <c r="N504" s="5">
        <f t="shared" si="619"/>
        <v>0.14564946571834581</v>
      </c>
      <c r="O504" s="5">
        <f t="shared" si="620"/>
        <v>0.16001793500504741</v>
      </c>
      <c r="P504" s="5">
        <f t="shared" si="621"/>
        <v>0.13251770988917946</v>
      </c>
      <c r="Q504" s="5">
        <f t="shared" si="622"/>
        <v>6.030928234066054E-2</v>
      </c>
      <c r="R504" s="5">
        <f t="shared" si="623"/>
        <v>7.279535899249602E-2</v>
      </c>
      <c r="S504" s="5">
        <f t="shared" si="624"/>
        <v>2.496227809360041E-2</v>
      </c>
      <c r="T504" s="5">
        <f t="shared" si="625"/>
        <v>5.4871797444826474E-2</v>
      </c>
      <c r="U504" s="5">
        <f t="shared" si="626"/>
        <v>6.0284956582785404E-2</v>
      </c>
      <c r="V504" s="5">
        <f t="shared" si="627"/>
        <v>2.0898349801055454E-3</v>
      </c>
      <c r="W504" s="5">
        <f t="shared" si="628"/>
        <v>1.6648233796609901E-2</v>
      </c>
      <c r="X504" s="5">
        <f t="shared" si="629"/>
        <v>1.5147229037507523E-2</v>
      </c>
      <c r="Y504" s="5">
        <f t="shared" si="630"/>
        <v>6.8907774337429086E-3</v>
      </c>
      <c r="Z504" s="5">
        <f t="shared" si="631"/>
        <v>2.2077376475244152E-2</v>
      </c>
      <c r="AA504" s="5">
        <f t="shared" si="632"/>
        <v>1.8283221632427123E-2</v>
      </c>
      <c r="AB504" s="5">
        <f t="shared" si="633"/>
        <v>7.5705597002271186E-3</v>
      </c>
      <c r="AC504" s="5">
        <f t="shared" si="634"/>
        <v>9.8415226890719373E-5</v>
      </c>
      <c r="AD504" s="5">
        <f t="shared" si="635"/>
        <v>3.446778975676688E-3</v>
      </c>
      <c r="AE504" s="5">
        <f t="shared" si="636"/>
        <v>3.1360173832296716E-3</v>
      </c>
      <c r="AF504" s="5">
        <f t="shared" si="637"/>
        <v>1.4266370279788392E-3</v>
      </c>
      <c r="AG504" s="5">
        <f t="shared" si="638"/>
        <v>4.3267047784542156E-4</v>
      </c>
      <c r="AH504" s="5">
        <f t="shared" si="639"/>
        <v>5.0217200530590237E-3</v>
      </c>
      <c r="AI504" s="5">
        <f t="shared" si="640"/>
        <v>4.1587015925118641E-3</v>
      </c>
      <c r="AJ504" s="5">
        <f t="shared" si="641"/>
        <v>1.7219995094136565E-3</v>
      </c>
      <c r="AK504" s="5">
        <f t="shared" si="642"/>
        <v>4.7535386457480631E-4</v>
      </c>
      <c r="AL504" s="5">
        <f t="shared" si="643"/>
        <v>2.966146353534611E-6</v>
      </c>
      <c r="AM504" s="5">
        <f t="shared" si="644"/>
        <v>5.7088507777136263E-4</v>
      </c>
      <c r="AN504" s="5">
        <f t="shared" si="645"/>
        <v>5.1941407915949553E-4</v>
      </c>
      <c r="AO504" s="5">
        <f t="shared" si="646"/>
        <v>2.3629185289123723E-4</v>
      </c>
      <c r="AP504" s="5">
        <f t="shared" si="647"/>
        <v>7.1662593144854297E-5</v>
      </c>
      <c r="AQ504" s="5">
        <f t="shared" si="648"/>
        <v>1.6300373436728521E-5</v>
      </c>
      <c r="AR504" s="5">
        <f t="shared" si="649"/>
        <v>9.1379235461504303E-4</v>
      </c>
      <c r="AS504" s="5">
        <f t="shared" si="650"/>
        <v>7.5675061138619768E-4</v>
      </c>
      <c r="AT504" s="5">
        <f t="shared" si="651"/>
        <v>3.1334880672898377E-4</v>
      </c>
      <c r="AU504" s="5">
        <f t="shared" si="652"/>
        <v>8.6499192028948217E-5</v>
      </c>
      <c r="AV504" s="5">
        <f t="shared" si="653"/>
        <v>1.7908422006850396E-5</v>
      </c>
      <c r="AW504" s="5">
        <f t="shared" si="654"/>
        <v>6.2081236961684913E-8</v>
      </c>
      <c r="AX504" s="5">
        <f t="shared" si="655"/>
        <v>7.8795733234299429E-5</v>
      </c>
      <c r="AY504" s="5">
        <f t="shared" si="656"/>
        <v>7.1691509925894846E-5</v>
      </c>
      <c r="AZ504" s="5">
        <f t="shared" si="657"/>
        <v>3.2613901695488018E-5</v>
      </c>
      <c r="BA504" s="5">
        <f t="shared" si="658"/>
        <v>9.8911441062075889E-6</v>
      </c>
      <c r="BB504" s="5">
        <f t="shared" si="659"/>
        <v>2.249839638397973E-6</v>
      </c>
      <c r="BC504" s="5">
        <f t="shared" si="660"/>
        <v>4.0939881932000169E-7</v>
      </c>
      <c r="BD504" s="5">
        <f t="shared" si="661"/>
        <v>1.385674726538248E-4</v>
      </c>
      <c r="BE504" s="5">
        <f t="shared" si="662"/>
        <v>1.1475366271060275E-4</v>
      </c>
      <c r="BF504" s="5">
        <f t="shared" si="663"/>
        <v>4.7516213052382984E-5</v>
      </c>
      <c r="BG504" s="5">
        <f t="shared" si="664"/>
        <v>1.3116737479269677E-5</v>
      </c>
      <c r="BH504" s="5">
        <f t="shared" si="665"/>
        <v>2.7156331131187875E-6</v>
      </c>
      <c r="BI504" s="5">
        <f t="shared" si="666"/>
        <v>4.4978643304998737E-7</v>
      </c>
      <c r="BJ504" s="8">
        <f t="shared" si="667"/>
        <v>0.30956909514024722</v>
      </c>
      <c r="BK504" s="8">
        <f t="shared" si="668"/>
        <v>0.33561770351009296</v>
      </c>
      <c r="BL504" s="8">
        <f t="shared" si="669"/>
        <v>0.33273522582475062</v>
      </c>
      <c r="BM504" s="8">
        <f t="shared" si="670"/>
        <v>0.2527632119118795</v>
      </c>
      <c r="BN504" s="8">
        <f t="shared" si="671"/>
        <v>0.74716455960976658</v>
      </c>
    </row>
    <row r="505" spans="1:66" x14ac:dyDescent="0.25">
      <c r="A505" t="s">
        <v>342</v>
      </c>
      <c r="B505" t="s">
        <v>393</v>
      </c>
      <c r="C505" t="s">
        <v>409</v>
      </c>
      <c r="D505" t="s">
        <v>499</v>
      </c>
      <c r="E505">
        <f>VLOOKUP(A505,home!$A$2:$E$405,3,FALSE)</f>
        <v>1.1770833333333299</v>
      </c>
      <c r="F505">
        <f>VLOOKUP(B505,home!$B$2:$E$405,3,FALSE)</f>
        <v>1.1299999999999999</v>
      </c>
      <c r="G505">
        <f>VLOOKUP(C505,away!$B$2:$E$405,4,FALSE)</f>
        <v>1.04</v>
      </c>
      <c r="H505">
        <f>VLOOKUP(A505,away!$A$2:$E$405,3,FALSE)</f>
        <v>0.859375</v>
      </c>
      <c r="I505">
        <f>VLOOKUP(C505,away!$B$2:$E$405,3,FALSE)</f>
        <v>0.76</v>
      </c>
      <c r="J505">
        <f>VLOOKUP(B505,home!$B$2:$E$405,4,FALSE)</f>
        <v>0.78</v>
      </c>
      <c r="K505" s="3">
        <f t="shared" si="616"/>
        <v>1.3833083333333291</v>
      </c>
      <c r="L505" s="3">
        <f t="shared" si="617"/>
        <v>0.50943749999999999</v>
      </c>
      <c r="M505" s="5">
        <f t="shared" si="618"/>
        <v>0.15065755981759629</v>
      </c>
      <c r="N505" s="5">
        <f t="shared" si="619"/>
        <v>0.20840585797534547</v>
      </c>
      <c r="O505" s="5">
        <f t="shared" si="620"/>
        <v>7.6750610629576693E-2</v>
      </c>
      <c r="P505" s="5">
        <f t="shared" si="621"/>
        <v>0.10616975927231503</v>
      </c>
      <c r="Q505" s="5">
        <f t="shared" si="622"/>
        <v>0.14414478002638884</v>
      </c>
      <c r="R505" s="5">
        <f t="shared" si="623"/>
        <v>1.9549819601302493E-2</v>
      </c>
      <c r="S505" s="5">
        <f t="shared" si="624"/>
        <v>1.8704699912816453E-2</v>
      </c>
      <c r="T505" s="5">
        <f t="shared" si="625"/>
        <v>7.3432756374693459E-2</v>
      </c>
      <c r="U505" s="5">
        <f t="shared" si="626"/>
        <v>2.7043428369645E-2</v>
      </c>
      <c r="V505" s="5">
        <f t="shared" si="627"/>
        <v>1.4645969968870283E-3</v>
      </c>
      <c r="W505" s="5">
        <f t="shared" si="628"/>
        <v>6.6465558472334416E-2</v>
      </c>
      <c r="X505" s="5">
        <f t="shared" si="629"/>
        <v>3.3860047944249856E-2</v>
      </c>
      <c r="Y505" s="5">
        <f t="shared" si="630"/>
        <v>8.6247890872993959E-3</v>
      </c>
      <c r="Z505" s="5">
        <f t="shared" si="631"/>
        <v>3.3198037410461789E-3</v>
      </c>
      <c r="AA505" s="5">
        <f t="shared" si="632"/>
        <v>4.592312180020341E-3</v>
      </c>
      <c r="AB505" s="5">
        <f t="shared" si="633"/>
        <v>3.1762918539451433E-3</v>
      </c>
      <c r="AC505" s="5">
        <f t="shared" si="634"/>
        <v>6.450718054686111E-5</v>
      </c>
      <c r="AD505" s="5">
        <f t="shared" si="635"/>
        <v>2.2985590228608466E-2</v>
      </c>
      <c r="AE505" s="5">
        <f t="shared" si="636"/>
        <v>1.1709721622086723E-2</v>
      </c>
      <c r="AF505" s="5">
        <f t="shared" si="637"/>
        <v>2.9826856544259029E-3</v>
      </c>
      <c r="AG505" s="5">
        <f t="shared" si="638"/>
        <v>5.0649730769219861E-4</v>
      </c>
      <c r="AH505" s="5">
        <f t="shared" si="639"/>
        <v>4.2280812958230327E-4</v>
      </c>
      <c r="AI505" s="5">
        <f t="shared" si="640"/>
        <v>5.8487400905227823E-4</v>
      </c>
      <c r="AJ505" s="5">
        <f t="shared" si="641"/>
        <v>4.0453054533604477E-4</v>
      </c>
      <c r="AK505" s="5">
        <f t="shared" si="642"/>
        <v>1.8653015815040888E-4</v>
      </c>
      <c r="AL505" s="5">
        <f t="shared" si="643"/>
        <v>1.8183519866611043E-6</v>
      </c>
      <c r="AM505" s="5">
        <f t="shared" si="644"/>
        <v>6.3592317019638437E-3</v>
      </c>
      <c r="AN505" s="5">
        <f t="shared" si="645"/>
        <v>3.2396311001692052E-3</v>
      </c>
      <c r="AO505" s="5">
        <f t="shared" si="646"/>
        <v>8.2519478429622488E-4</v>
      </c>
      <c r="AP505" s="5">
        <f t="shared" si="647"/>
        <v>1.4012838930830266E-4</v>
      </c>
      <c r="AQ505" s="5">
        <f t="shared" si="648"/>
        <v>1.7846664082062112E-5</v>
      </c>
      <c r="AR505" s="5">
        <f t="shared" si="649"/>
        <v>4.3078863302816946E-5</v>
      </c>
      <c r="AS505" s="5">
        <f t="shared" si="650"/>
        <v>5.9591350597314024E-5</v>
      </c>
      <c r="AT505" s="5">
        <f t="shared" si="651"/>
        <v>4.1216605937926286E-5</v>
      </c>
      <c r="AU505" s="5">
        <f t="shared" si="652"/>
        <v>1.9005091488549797E-5</v>
      </c>
      <c r="AV505" s="5">
        <f t="shared" si="653"/>
        <v>6.572475357968315E-6</v>
      </c>
      <c r="AW505" s="5">
        <f t="shared" si="654"/>
        <v>3.5594701750903591E-8</v>
      </c>
      <c r="AX505" s="5">
        <f t="shared" si="655"/>
        <v>1.4661297011540136E-3</v>
      </c>
      <c r="AY505" s="5">
        <f t="shared" si="656"/>
        <v>7.4690144963164768E-4</v>
      </c>
      <c r="AZ505" s="5">
        <f t="shared" si="657"/>
        <v>1.9024980362336127E-4</v>
      </c>
      <c r="BA505" s="5">
        <f t="shared" si="658"/>
        <v>3.2306794777792033E-5</v>
      </c>
      <c r="BB505" s="5">
        <f t="shared" si="659"/>
        <v>4.1145731911528575E-6</v>
      </c>
      <c r="BC505" s="5">
        <f t="shared" si="660"/>
        <v>4.1922357601358696E-7</v>
      </c>
      <c r="BD505" s="5">
        <f t="shared" si="661"/>
        <v>3.6576647373047976E-6</v>
      </c>
      <c r="BE505" s="5">
        <f t="shared" si="662"/>
        <v>5.0596781116531894E-6</v>
      </c>
      <c r="BF505" s="5">
        <f t="shared" si="663"/>
        <v>3.4995474479170504E-6</v>
      </c>
      <c r="BG505" s="5">
        <f t="shared" si="664"/>
        <v>1.6136510491996796E-6</v>
      </c>
      <c r="BH505" s="5">
        <f t="shared" si="665"/>
        <v>5.5804423586249675E-7</v>
      </c>
      <c r="BI505" s="5">
        <f t="shared" si="666"/>
        <v>1.5438944836744425E-7</v>
      </c>
      <c r="BJ505" s="8">
        <f t="shared" si="667"/>
        <v>0.58614043887889833</v>
      </c>
      <c r="BK505" s="8">
        <f t="shared" si="668"/>
        <v>0.27780984298177985</v>
      </c>
      <c r="BL505" s="8">
        <f t="shared" si="669"/>
        <v>0.13289521283832556</v>
      </c>
      <c r="BM505" s="8">
        <f t="shared" si="670"/>
        <v>0.29374004526259534</v>
      </c>
      <c r="BN505" s="8">
        <f t="shared" si="671"/>
        <v>0.70567838732252486</v>
      </c>
    </row>
    <row r="506" spans="1:66" x14ac:dyDescent="0.25">
      <c r="A506" t="s">
        <v>342</v>
      </c>
      <c r="B506" t="s">
        <v>348</v>
      </c>
      <c r="C506" t="s">
        <v>380</v>
      </c>
      <c r="D506" t="s">
        <v>499</v>
      </c>
      <c r="E506">
        <f>VLOOKUP(A506,home!$A$2:$E$405,3,FALSE)</f>
        <v>1.1770833333333299</v>
      </c>
      <c r="F506">
        <f>VLOOKUP(B506,home!$B$2:$E$405,3,FALSE)</f>
        <v>1.37</v>
      </c>
      <c r="G506">
        <f>VLOOKUP(C506,away!$B$2:$E$405,4,FALSE)</f>
        <v>0.66</v>
      </c>
      <c r="H506">
        <f>VLOOKUP(A506,away!$A$2:$E$405,3,FALSE)</f>
        <v>0.859375</v>
      </c>
      <c r="I506">
        <f>VLOOKUP(C506,away!$B$2:$E$405,3,FALSE)</f>
        <v>1.23</v>
      </c>
      <c r="J506">
        <f>VLOOKUP(B506,home!$B$2:$E$405,4,FALSE)</f>
        <v>0.91</v>
      </c>
      <c r="K506" s="3">
        <f t="shared" si="616"/>
        <v>1.0643187499999971</v>
      </c>
      <c r="L506" s="3">
        <f t="shared" si="617"/>
        <v>0.96189843750000015</v>
      </c>
      <c r="M506" s="5">
        <f t="shared" si="618"/>
        <v>0.13183327966960257</v>
      </c>
      <c r="N506" s="5">
        <f t="shared" si="619"/>
        <v>0.14031263142635145</v>
      </c>
      <c r="O506" s="5">
        <f t="shared" si="620"/>
        <v>0.12681022572469122</v>
      </c>
      <c r="P506" s="5">
        <f t="shared" si="621"/>
        <v>0.13496650093052087</v>
      </c>
      <c r="Q506" s="5">
        <f t="shared" si="622"/>
        <v>7.466868224445232E-2</v>
      </c>
      <c r="R506" s="5">
        <f t="shared" si="623"/>
        <v>6.0989278991801406E-2</v>
      </c>
      <c r="S506" s="5">
        <f t="shared" si="624"/>
        <v>3.4543547007024097E-2</v>
      </c>
      <c r="T506" s="5">
        <f t="shared" si="625"/>
        <v>7.1823688781122691E-2</v>
      </c>
      <c r="U506" s="5">
        <f t="shared" si="626"/>
        <v>6.491203317995517E-2</v>
      </c>
      <c r="V506" s="5">
        <f t="shared" si="627"/>
        <v>3.9293919654947353E-3</v>
      </c>
      <c r="W506" s="5">
        <f t="shared" si="628"/>
        <v>2.6490426183520831E-2</v>
      </c>
      <c r="X506" s="5">
        <f t="shared" si="629"/>
        <v>2.5481099554637777E-2</v>
      </c>
      <c r="Y506" s="5">
        <f t="shared" si="630"/>
        <v>1.2255114923694013E-2</v>
      </c>
      <c r="Z506" s="5">
        <f t="shared" si="631"/>
        <v>1.9555164055488454E-2</v>
      </c>
      <c r="AA506" s="5">
        <f t="shared" si="632"/>
        <v>2.0812927763582349E-2</v>
      </c>
      <c r="AB506" s="5">
        <f t="shared" si="633"/>
        <v>1.1075794630588097E-2</v>
      </c>
      <c r="AC506" s="5">
        <f t="shared" si="634"/>
        <v>2.5142375169629128E-4</v>
      </c>
      <c r="AD506" s="5">
        <f t="shared" si="635"/>
        <v>7.0485643206530191E-3</v>
      </c>
      <c r="AE506" s="5">
        <f t="shared" si="636"/>
        <v>6.7800030066543886E-3</v>
      </c>
      <c r="AF506" s="5">
        <f t="shared" si="637"/>
        <v>3.2608371491730796E-3</v>
      </c>
      <c r="AG506" s="5">
        <f t="shared" si="638"/>
        <v>1.0455313862438467E-3</v>
      </c>
      <c r="AH506" s="5">
        <f t="shared" si="639"/>
        <v>4.7025204375076264E-3</v>
      </c>
      <c r="AI506" s="5">
        <f t="shared" si="640"/>
        <v>5.0049806738975576E-3</v>
      </c>
      <c r="AJ506" s="5">
        <f t="shared" si="641"/>
        <v>2.6634473873083948E-3</v>
      </c>
      <c r="AK506" s="5">
        <f t="shared" si="642"/>
        <v>9.4491899798360992E-4</v>
      </c>
      <c r="AL506" s="5">
        <f t="shared" si="643"/>
        <v>1.0295969000336368E-5</v>
      </c>
      <c r="AM506" s="5">
        <f t="shared" si="644"/>
        <v>1.5003838334104005E-3</v>
      </c>
      <c r="AN506" s="5">
        <f t="shared" si="645"/>
        <v>1.4432168650077247E-3</v>
      </c>
      <c r="AO506" s="5">
        <f t="shared" si="646"/>
        <v>6.9411402371228942E-4</v>
      </c>
      <c r="AP506" s="5">
        <f t="shared" si="647"/>
        <v>2.2255573161856311E-4</v>
      </c>
      <c r="AQ506" s="5">
        <f t="shared" si="648"/>
        <v>5.3519002625141302E-5</v>
      </c>
      <c r="AR506" s="5">
        <f t="shared" si="649"/>
        <v>9.0466941223008089E-4</v>
      </c>
      <c r="AS506" s="5">
        <f t="shared" si="650"/>
        <v>9.6285661798795193E-4</v>
      </c>
      <c r="AT506" s="5">
        <f t="shared" si="651"/>
        <v>5.1239317604308071E-4</v>
      </c>
      <c r="AU506" s="5">
        <f t="shared" si="652"/>
        <v>1.8178322154490008E-4</v>
      </c>
      <c r="AV506" s="5">
        <f t="shared" si="653"/>
        <v>4.8368822781410137E-5</v>
      </c>
      <c r="AW506" s="5">
        <f t="shared" si="654"/>
        <v>2.927963496241282E-7</v>
      </c>
      <c r="AX506" s="5">
        <f t="shared" si="655"/>
        <v>2.6614777434926011E-4</v>
      </c>
      <c r="AY506" s="5">
        <f t="shared" si="656"/>
        <v>2.5600712829065592E-4</v>
      </c>
      <c r="AZ506" s="5">
        <f t="shared" si="657"/>
        <v>1.2312642834582199E-4</v>
      </c>
      <c r="BA506" s="5">
        <f t="shared" si="658"/>
        <v>3.9478373013600643E-5</v>
      </c>
      <c r="BB506" s="5">
        <f t="shared" si="659"/>
        <v>9.4935463292061556E-6</v>
      </c>
      <c r="BC506" s="5">
        <f t="shared" si="660"/>
        <v>1.8263654760794531E-6</v>
      </c>
      <c r="BD506" s="5">
        <f t="shared" si="661"/>
        <v>1.4503334901302636E-4</v>
      </c>
      <c r="BE506" s="5">
        <f t="shared" si="662"/>
        <v>1.5436171272985755E-4</v>
      </c>
      <c r="BF506" s="5">
        <f t="shared" si="663"/>
        <v>8.2145032570250283E-5</v>
      </c>
      <c r="BG506" s="5">
        <f t="shared" si="664"/>
        <v>2.9142832794625951E-5</v>
      </c>
      <c r="BH506" s="5">
        <f t="shared" si="665"/>
        <v>7.7543158428588017E-6</v>
      </c>
      <c r="BI506" s="5">
        <f t="shared" si="666"/>
        <v>1.6506127489953313E-6</v>
      </c>
      <c r="BJ506" s="8">
        <f t="shared" si="667"/>
        <v>0.3737764480486821</v>
      </c>
      <c r="BK506" s="8">
        <f t="shared" si="668"/>
        <v>0.30579044642162956</v>
      </c>
      <c r="BL506" s="8">
        <f t="shared" si="669"/>
        <v>0.30094628689360248</v>
      </c>
      <c r="BM506" s="8">
        <f t="shared" si="670"/>
        <v>0.33023203210004176</v>
      </c>
      <c r="BN506" s="8">
        <f t="shared" si="671"/>
        <v>0.66958059898741984</v>
      </c>
    </row>
    <row r="507" spans="1:66" x14ac:dyDescent="0.25">
      <c r="D507"/>
      <c r="K507" s="3"/>
      <c r="L507" s="3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8"/>
      <c r="BK507" s="8"/>
      <c r="BL507" s="8"/>
      <c r="BM507" s="8"/>
      <c r="BN507" s="8"/>
    </row>
    <row r="508" spans="1:66" x14ac:dyDescent="0.25">
      <c r="D508"/>
      <c r="K508" s="3"/>
      <c r="L508" s="3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8"/>
      <c r="BK508" s="8"/>
      <c r="BL508" s="8"/>
      <c r="BM508" s="8"/>
      <c r="BN508" s="8"/>
    </row>
    <row r="509" spans="1:66" x14ac:dyDescent="0.25">
      <c r="D509"/>
      <c r="K509" s="3"/>
      <c r="L509" s="3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8"/>
      <c r="BK509" s="8"/>
      <c r="BL509" s="8"/>
      <c r="BM509" s="8"/>
      <c r="BN509" s="8"/>
    </row>
    <row r="510" spans="1:66" x14ac:dyDescent="0.25">
      <c r="D510"/>
      <c r="K510" s="3"/>
      <c r="L510" s="3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8"/>
      <c r="BK510" s="8"/>
      <c r="BL510" s="8"/>
      <c r="BM510" s="8"/>
      <c r="BN510" s="8"/>
    </row>
    <row r="511" spans="1:66" x14ac:dyDescent="0.25">
      <c r="D511"/>
      <c r="K511" s="3"/>
      <c r="L511" s="3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8"/>
      <c r="BK511" s="8"/>
      <c r="BL511" s="8"/>
      <c r="BM511" s="8"/>
      <c r="BN511" s="8"/>
    </row>
    <row r="512" spans="1:66" x14ac:dyDescent="0.25">
      <c r="D512"/>
      <c r="K512" s="3"/>
      <c r="L512" s="3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8"/>
      <c r="BK512" s="8"/>
      <c r="BL512" s="8"/>
      <c r="BM512" s="8"/>
      <c r="BN512" s="8"/>
    </row>
    <row r="513" spans="4:66" x14ac:dyDescent="0.25">
      <c r="D513"/>
      <c r="K513" s="3"/>
      <c r="L513" s="3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8"/>
      <c r="BK513" s="8"/>
      <c r="BL513" s="8"/>
      <c r="BM513" s="8"/>
      <c r="BN513" s="8"/>
    </row>
    <row r="514" spans="4:66" x14ac:dyDescent="0.25">
      <c r="D514"/>
      <c r="K514" s="3"/>
      <c r="L514" s="3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8"/>
      <c r="BK514" s="8"/>
      <c r="BL514" s="8"/>
      <c r="BM514" s="8"/>
      <c r="BN514" s="8"/>
    </row>
    <row r="515" spans="4:66" x14ac:dyDescent="0.25">
      <c r="D515"/>
      <c r="K515" s="3"/>
      <c r="L515" s="3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8"/>
      <c r="BK515" s="8"/>
      <c r="BL515" s="8"/>
      <c r="BM515" s="8"/>
      <c r="BN515" s="8"/>
    </row>
    <row r="516" spans="4:66" x14ac:dyDescent="0.25">
      <c r="D516"/>
      <c r="K516" s="3"/>
      <c r="L516" s="3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8"/>
      <c r="BK516" s="8"/>
      <c r="BL516" s="8"/>
      <c r="BM516" s="8"/>
      <c r="BN516" s="8"/>
    </row>
    <row r="517" spans="4:66" x14ac:dyDescent="0.25">
      <c r="D517"/>
      <c r="K517" s="3"/>
      <c r="L517" s="3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8"/>
      <c r="BK517" s="8"/>
      <c r="BL517" s="8"/>
      <c r="BM517" s="8"/>
      <c r="BN517" s="8"/>
    </row>
    <row r="518" spans="4:66" x14ac:dyDescent="0.25">
      <c r="D518"/>
      <c r="K518" s="3"/>
      <c r="L518" s="3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8"/>
      <c r="BK518" s="8"/>
      <c r="BL518" s="8"/>
      <c r="BM518" s="8"/>
      <c r="BN518" s="8"/>
    </row>
    <row r="519" spans="4:66" x14ac:dyDescent="0.25">
      <c r="D519"/>
      <c r="K519" s="3"/>
      <c r="L519" s="3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8"/>
      <c r="BK519" s="8"/>
      <c r="BL519" s="8"/>
      <c r="BM519" s="8"/>
      <c r="BN519" s="8"/>
    </row>
    <row r="520" spans="4:66" x14ac:dyDescent="0.25">
      <c r="D520"/>
      <c r="K520" s="3"/>
      <c r="L520" s="3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8"/>
      <c r="BK520" s="8"/>
      <c r="BL520" s="8"/>
      <c r="BM520" s="8"/>
      <c r="BN520" s="8"/>
    </row>
    <row r="521" spans="4:66" x14ac:dyDescent="0.25">
      <c r="D521"/>
      <c r="K521" s="3"/>
      <c r="L521" s="3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8"/>
      <c r="BK521" s="8"/>
      <c r="BL521" s="8"/>
      <c r="BM521" s="8"/>
      <c r="BN521" s="8"/>
    </row>
    <row r="522" spans="4:66" x14ac:dyDescent="0.25">
      <c r="D522"/>
      <c r="K522" s="3"/>
      <c r="L522" s="3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8"/>
      <c r="BK522" s="8"/>
      <c r="BL522" s="8"/>
      <c r="BM522" s="8"/>
      <c r="BN522" s="8"/>
    </row>
    <row r="523" spans="4:66" x14ac:dyDescent="0.25">
      <c r="D523"/>
      <c r="K523" s="3"/>
      <c r="L523" s="3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8"/>
      <c r="BK523" s="8"/>
      <c r="BL523" s="8"/>
      <c r="BM523" s="8"/>
      <c r="BN523" s="8"/>
    </row>
    <row r="524" spans="4:66" x14ac:dyDescent="0.25">
      <c r="D524"/>
      <c r="K524" s="3"/>
      <c r="L524" s="3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8"/>
      <c r="BK524" s="8"/>
      <c r="BL524" s="8"/>
      <c r="BM524" s="8"/>
      <c r="BN524" s="8"/>
    </row>
    <row r="525" spans="4:66" x14ac:dyDescent="0.25">
      <c r="D525"/>
      <c r="K525" s="3"/>
      <c r="L525" s="3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8"/>
      <c r="BK525" s="8"/>
      <c r="BL525" s="8"/>
      <c r="BM525" s="8"/>
      <c r="BN525" s="8"/>
    </row>
    <row r="526" spans="4:66" x14ac:dyDescent="0.25">
      <c r="D526"/>
      <c r="K526" s="3"/>
      <c r="L526" s="3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8"/>
      <c r="BK526" s="8"/>
      <c r="BL526" s="8"/>
      <c r="BM526" s="8"/>
      <c r="BN526" s="8"/>
    </row>
    <row r="527" spans="4:66" x14ac:dyDescent="0.25">
      <c r="D527"/>
      <c r="K527" s="3"/>
      <c r="L527" s="3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8"/>
      <c r="BK527" s="8"/>
      <c r="BL527" s="8"/>
      <c r="BM527" s="8"/>
      <c r="BN527" s="8"/>
    </row>
    <row r="528" spans="4:66" x14ac:dyDescent="0.25">
      <c r="D528"/>
      <c r="K528" s="3"/>
      <c r="L528" s="3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8"/>
      <c r="BK528" s="8"/>
      <c r="BL528" s="8"/>
      <c r="BM528" s="8"/>
      <c r="BN528" s="8"/>
    </row>
    <row r="529" spans="4:66" x14ac:dyDescent="0.25">
      <c r="D529"/>
      <c r="K529" s="3"/>
      <c r="L529" s="3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8"/>
      <c r="BK529" s="8"/>
      <c r="BL529" s="8"/>
      <c r="BM529" s="8"/>
      <c r="BN529" s="8"/>
    </row>
    <row r="530" spans="4:66" x14ac:dyDescent="0.25">
      <c r="D530"/>
      <c r="K530" s="3"/>
      <c r="L530" s="3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8"/>
      <c r="BK530" s="8"/>
      <c r="BL530" s="8"/>
      <c r="BM530" s="8"/>
      <c r="BN530" s="8"/>
    </row>
    <row r="531" spans="4:66" x14ac:dyDescent="0.25">
      <c r="D531"/>
      <c r="K531" s="3"/>
      <c r="L531" s="3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8"/>
      <c r="BK531" s="8"/>
      <c r="BL531" s="8"/>
      <c r="BM531" s="8"/>
      <c r="BN531" s="8"/>
    </row>
    <row r="532" spans="4:66" x14ac:dyDescent="0.25">
      <c r="D532"/>
      <c r="K532" s="3"/>
      <c r="L532" s="3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8"/>
      <c r="BK532" s="8"/>
      <c r="BL532" s="8"/>
      <c r="BM532" s="8"/>
      <c r="BN532" s="8"/>
    </row>
    <row r="533" spans="4:66" x14ac:dyDescent="0.25">
      <c r="D533"/>
      <c r="K533" s="3"/>
      <c r="L533" s="3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8"/>
      <c r="BK533" s="8"/>
      <c r="BL533" s="8"/>
      <c r="BM533" s="8"/>
      <c r="BN533" s="8"/>
    </row>
    <row r="534" spans="4:66" x14ac:dyDescent="0.25">
      <c r="D534"/>
      <c r="K534" s="3"/>
      <c r="L534" s="3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8"/>
      <c r="BK534" s="8"/>
      <c r="BL534" s="8"/>
      <c r="BM534" s="8"/>
      <c r="BN534" s="8"/>
    </row>
    <row r="535" spans="4:66" x14ac:dyDescent="0.25">
      <c r="D535"/>
      <c r="K535" s="3"/>
      <c r="L535" s="3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8"/>
      <c r="BK535" s="8"/>
      <c r="BL535" s="8"/>
      <c r="BM535" s="8"/>
      <c r="BN535" s="8"/>
    </row>
    <row r="536" spans="4:66" x14ac:dyDescent="0.25">
      <c r="D536"/>
      <c r="K536" s="3"/>
      <c r="L536" s="3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8"/>
      <c r="BK536" s="8"/>
      <c r="BL536" s="8"/>
      <c r="BM536" s="8"/>
      <c r="BN536" s="8"/>
    </row>
    <row r="537" spans="4:66" s="10" customFormat="1" x14ac:dyDescent="0.25">
      <c r="K537" s="12"/>
      <c r="L537" s="12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4"/>
      <c r="BK537" s="14"/>
      <c r="BL537" s="14"/>
      <c r="BM537" s="14"/>
      <c r="BN537" s="14"/>
    </row>
    <row r="538" spans="4:66" x14ac:dyDescent="0.25">
      <c r="D538"/>
      <c r="K538" s="3"/>
      <c r="L538" s="3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8"/>
      <c r="BK538" s="8"/>
      <c r="BL538" s="8"/>
      <c r="BM538" s="8"/>
      <c r="BN538" s="8"/>
    </row>
    <row r="539" spans="4:66" x14ac:dyDescent="0.25">
      <c r="D539"/>
      <c r="K539" s="3"/>
      <c r="L539" s="3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8"/>
      <c r="BK539" s="8"/>
      <c r="BL539" s="8"/>
      <c r="BM539" s="8"/>
      <c r="BN539" s="8"/>
    </row>
    <row r="540" spans="4:66" x14ac:dyDescent="0.25">
      <c r="D540"/>
      <c r="K540" s="3"/>
      <c r="L540" s="3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8"/>
      <c r="BK540" s="8"/>
      <c r="BL540" s="8"/>
      <c r="BM540" s="8"/>
      <c r="BN540" s="8"/>
    </row>
    <row r="541" spans="4:66" x14ac:dyDescent="0.25">
      <c r="D541"/>
      <c r="K541" s="3"/>
      <c r="L541" s="3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8"/>
      <c r="BK541" s="8"/>
      <c r="BL541" s="8"/>
      <c r="BM541" s="8"/>
      <c r="BN541" s="8"/>
    </row>
    <row r="542" spans="4:66" x14ac:dyDescent="0.25">
      <c r="D542"/>
      <c r="K542" s="3"/>
      <c r="L542" s="3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8"/>
      <c r="BK542" s="8"/>
      <c r="BL542" s="8"/>
      <c r="BM542" s="8"/>
      <c r="BN542" s="8"/>
    </row>
    <row r="543" spans="4:66" x14ac:dyDescent="0.25">
      <c r="D543"/>
      <c r="K543" s="3"/>
      <c r="L543" s="3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8"/>
      <c r="BK543" s="8"/>
      <c r="BL543" s="8"/>
      <c r="BM543" s="8"/>
      <c r="BN543" s="8"/>
    </row>
    <row r="544" spans="4:66" x14ac:dyDescent="0.25">
      <c r="D544"/>
      <c r="K544" s="3"/>
      <c r="L544" s="3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8"/>
      <c r="BK544" s="8"/>
      <c r="BL544" s="8"/>
      <c r="BM544" s="8"/>
      <c r="BN544" s="8"/>
    </row>
    <row r="545" spans="4:66" x14ac:dyDescent="0.25">
      <c r="D545"/>
      <c r="K545" s="3"/>
      <c r="L545" s="3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8"/>
      <c r="BK545" s="8"/>
      <c r="BL545" s="8"/>
      <c r="BM545" s="8"/>
      <c r="BN545" s="8"/>
    </row>
    <row r="546" spans="4:66" x14ac:dyDescent="0.25">
      <c r="D546"/>
      <c r="K546" s="3"/>
      <c r="L546" s="3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8"/>
      <c r="BK546" s="8"/>
      <c r="BL546" s="8"/>
      <c r="BM546" s="8"/>
      <c r="BN546" s="8"/>
    </row>
    <row r="547" spans="4:66" x14ac:dyDescent="0.25">
      <c r="D547"/>
      <c r="K547" s="3"/>
      <c r="L547" s="3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8"/>
      <c r="BK547" s="8"/>
      <c r="BL547" s="8"/>
      <c r="BM547" s="8"/>
      <c r="BN547" s="8"/>
    </row>
    <row r="548" spans="4:66" x14ac:dyDescent="0.25">
      <c r="D548"/>
      <c r="K548" s="3"/>
      <c r="L548" s="3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8"/>
      <c r="BK548" s="8"/>
      <c r="BL548" s="8"/>
      <c r="BM548" s="8"/>
      <c r="BN548" s="8"/>
    </row>
    <row r="549" spans="4:66" x14ac:dyDescent="0.25">
      <c r="D549"/>
      <c r="K549" s="3"/>
      <c r="L549" s="3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8"/>
      <c r="BK549" s="8"/>
      <c r="BL549" s="8"/>
      <c r="BM549" s="8"/>
      <c r="BN549" s="8"/>
    </row>
    <row r="550" spans="4:66" x14ac:dyDescent="0.25">
      <c r="D550"/>
      <c r="K550" s="3"/>
      <c r="L550" s="3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8"/>
      <c r="BK550" s="8"/>
      <c r="BL550" s="8"/>
      <c r="BM550" s="8"/>
      <c r="BN550" s="8"/>
    </row>
    <row r="551" spans="4:66" x14ac:dyDescent="0.25">
      <c r="D551"/>
      <c r="K551" s="3"/>
      <c r="L551" s="3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8"/>
      <c r="BK551" s="8"/>
      <c r="BL551" s="8"/>
      <c r="BM551" s="8"/>
      <c r="BN551" s="8"/>
    </row>
    <row r="552" spans="4:66" x14ac:dyDescent="0.25">
      <c r="D552"/>
      <c r="K552" s="3"/>
      <c r="L552" s="3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8"/>
      <c r="BK552" s="8"/>
      <c r="BL552" s="8"/>
      <c r="BM552" s="8"/>
      <c r="BN552" s="8"/>
    </row>
    <row r="553" spans="4:66" x14ac:dyDescent="0.25">
      <c r="D553"/>
      <c r="K553" s="3"/>
      <c r="L553" s="3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8"/>
      <c r="BK553" s="8"/>
      <c r="BL553" s="8"/>
      <c r="BM553" s="8"/>
      <c r="BN553" s="8"/>
    </row>
    <row r="554" spans="4:66" x14ac:dyDescent="0.25">
      <c r="D554"/>
      <c r="K554" s="3"/>
      <c r="L554" s="3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8"/>
      <c r="BK554" s="8"/>
      <c r="BL554" s="8"/>
      <c r="BM554" s="8"/>
      <c r="BN554" s="8"/>
    </row>
    <row r="555" spans="4:66" x14ac:dyDescent="0.25">
      <c r="D555"/>
      <c r="K555" s="3"/>
      <c r="L555" s="3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8"/>
      <c r="BK555" s="8"/>
      <c r="BL555" s="8"/>
      <c r="BM555" s="8"/>
      <c r="BN555" s="8"/>
    </row>
    <row r="556" spans="4:66" x14ac:dyDescent="0.25">
      <c r="D556"/>
      <c r="K556" s="3"/>
      <c r="L556" s="3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8"/>
      <c r="BK556" s="8"/>
      <c r="BL556" s="8"/>
      <c r="BM556" s="8"/>
      <c r="BN556" s="8"/>
    </row>
    <row r="557" spans="4:66" x14ac:dyDescent="0.25">
      <c r="D557"/>
      <c r="K557" s="3"/>
      <c r="L557" s="3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8"/>
      <c r="BK557" s="8"/>
      <c r="BL557" s="8"/>
      <c r="BM557" s="8"/>
      <c r="BN557" s="8"/>
    </row>
    <row r="558" spans="4:66" x14ac:dyDescent="0.25">
      <c r="D558"/>
      <c r="K558" s="3"/>
      <c r="L558" s="3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8"/>
      <c r="BK558" s="8"/>
      <c r="BL558" s="8"/>
      <c r="BM558" s="8"/>
      <c r="BN558" s="8"/>
    </row>
    <row r="559" spans="4:66" x14ac:dyDescent="0.25">
      <c r="D559"/>
      <c r="K559" s="3"/>
      <c r="L559" s="3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8"/>
      <c r="BK559" s="8"/>
      <c r="BL559" s="8"/>
      <c r="BM559" s="8"/>
      <c r="BN559" s="8"/>
    </row>
    <row r="560" spans="4:66" x14ac:dyDescent="0.25">
      <c r="D560"/>
      <c r="K560" s="3"/>
      <c r="L560" s="3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8"/>
      <c r="BK560" s="8"/>
      <c r="BL560" s="8"/>
      <c r="BM560" s="8"/>
      <c r="BN560" s="8"/>
    </row>
    <row r="561" spans="4:66" x14ac:dyDescent="0.25">
      <c r="D561"/>
      <c r="K561" s="3"/>
      <c r="L561" s="3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8"/>
      <c r="BK561" s="8"/>
      <c r="BL561" s="8"/>
      <c r="BM561" s="8"/>
      <c r="BN561" s="8"/>
    </row>
    <row r="562" spans="4:66" x14ac:dyDescent="0.25">
      <c r="D562"/>
      <c r="K562" s="3"/>
      <c r="L562" s="3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8"/>
      <c r="BK562" s="8"/>
      <c r="BL562" s="8"/>
      <c r="BM562" s="8"/>
      <c r="BN562" s="8"/>
    </row>
    <row r="563" spans="4:66" x14ac:dyDescent="0.25">
      <c r="D563"/>
      <c r="K563" s="3"/>
      <c r="L563" s="3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8"/>
      <c r="BK563" s="8"/>
      <c r="BL563" s="8"/>
      <c r="BM563" s="8"/>
      <c r="BN563" s="8"/>
    </row>
    <row r="564" spans="4:66" x14ac:dyDescent="0.25">
      <c r="D564"/>
      <c r="K564" s="3"/>
      <c r="L564" s="3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8"/>
      <c r="BK564" s="8"/>
      <c r="BL564" s="8"/>
      <c r="BM564" s="8"/>
      <c r="BN564" s="8"/>
    </row>
    <row r="565" spans="4:66" x14ac:dyDescent="0.25">
      <c r="D565"/>
      <c r="K565" s="3"/>
      <c r="L565" s="3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8"/>
      <c r="BK565" s="8"/>
      <c r="BL565" s="8"/>
      <c r="BM565" s="8"/>
      <c r="BN565" s="8"/>
    </row>
    <row r="566" spans="4:66" x14ac:dyDescent="0.25">
      <c r="D566"/>
      <c r="K566" s="3"/>
      <c r="L566" s="3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8"/>
      <c r="BK566" s="8"/>
      <c r="BL566" s="8"/>
      <c r="BM566" s="8"/>
      <c r="BN566" s="8"/>
    </row>
    <row r="567" spans="4:66" x14ac:dyDescent="0.25">
      <c r="D567"/>
      <c r="K567" s="3"/>
      <c r="L567" s="3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8"/>
      <c r="BK567" s="8"/>
      <c r="BL567" s="8"/>
      <c r="BM567" s="8"/>
      <c r="BN567" s="8"/>
    </row>
    <row r="568" spans="4:66" x14ac:dyDescent="0.25">
      <c r="D568"/>
      <c r="K568" s="3"/>
      <c r="L568" s="3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8"/>
      <c r="BK568" s="8"/>
      <c r="BL568" s="8"/>
      <c r="BM568" s="8"/>
      <c r="BN568" s="8"/>
    </row>
    <row r="569" spans="4:66" x14ac:dyDescent="0.25">
      <c r="D569"/>
      <c r="K569" s="3"/>
      <c r="L569" s="3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8"/>
      <c r="BK569" s="8"/>
      <c r="BL569" s="8"/>
      <c r="BM569" s="8"/>
      <c r="BN569" s="8"/>
    </row>
    <row r="570" spans="4:66" x14ac:dyDescent="0.25">
      <c r="D570"/>
      <c r="K570" s="3"/>
      <c r="L570" s="3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8"/>
      <c r="BK570" s="8"/>
      <c r="BL570" s="8"/>
      <c r="BM570" s="8"/>
      <c r="BN570" s="8"/>
    </row>
    <row r="571" spans="4:66" x14ac:dyDescent="0.25">
      <c r="D571"/>
      <c r="K571" s="3"/>
      <c r="L571" s="3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8"/>
      <c r="BK571" s="8"/>
      <c r="BL571" s="8"/>
      <c r="BM571" s="8"/>
      <c r="BN571" s="8"/>
    </row>
    <row r="572" spans="4:66" x14ac:dyDescent="0.25">
      <c r="D572"/>
      <c r="K572" s="3"/>
      <c r="L572" s="3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8"/>
      <c r="BK572" s="8"/>
      <c r="BL572" s="8"/>
      <c r="BM572" s="8"/>
      <c r="BN572" s="8"/>
    </row>
    <row r="573" spans="4:66" x14ac:dyDescent="0.25">
      <c r="D573"/>
      <c r="K573" s="3"/>
      <c r="L573" s="3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8"/>
      <c r="BK573" s="8"/>
      <c r="BL573" s="8"/>
      <c r="BM573" s="8"/>
      <c r="BN573" s="8"/>
    </row>
    <row r="574" spans="4:66" x14ac:dyDescent="0.25">
      <c r="D574"/>
      <c r="K574" s="3"/>
      <c r="L574" s="3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8"/>
      <c r="BK574" s="8"/>
      <c r="BL574" s="8"/>
      <c r="BM574" s="8"/>
      <c r="BN574" s="8"/>
    </row>
    <row r="575" spans="4:66" x14ac:dyDescent="0.25">
      <c r="D575"/>
      <c r="K575" s="3"/>
      <c r="L575" s="3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8"/>
      <c r="BK575" s="8"/>
      <c r="BL575" s="8"/>
      <c r="BM575" s="8"/>
      <c r="BN575" s="8"/>
    </row>
    <row r="576" spans="4:66" x14ac:dyDescent="0.25">
      <c r="D576"/>
      <c r="K576" s="3"/>
      <c r="L576" s="3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8"/>
      <c r="BK576" s="8"/>
      <c r="BL576" s="8"/>
      <c r="BM576" s="8"/>
      <c r="BN576" s="8"/>
    </row>
    <row r="577" spans="4:66" x14ac:dyDescent="0.25">
      <c r="D577"/>
      <c r="K577" s="3"/>
      <c r="L577" s="3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8"/>
      <c r="BK577" s="8"/>
      <c r="BL577" s="8"/>
      <c r="BM577" s="8"/>
      <c r="BN577" s="8"/>
    </row>
    <row r="578" spans="4:66" x14ac:dyDescent="0.25">
      <c r="D578"/>
      <c r="K578" s="3"/>
      <c r="L578" s="3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8"/>
      <c r="BK578" s="8"/>
      <c r="BL578" s="8"/>
      <c r="BM578" s="8"/>
      <c r="BN578" s="8"/>
    </row>
    <row r="579" spans="4:66" x14ac:dyDescent="0.25">
      <c r="D579"/>
      <c r="K579" s="3"/>
      <c r="L579" s="3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8"/>
      <c r="BK579" s="8"/>
      <c r="BL579" s="8"/>
      <c r="BM579" s="8"/>
      <c r="BN579" s="8"/>
    </row>
    <row r="580" spans="4:66" x14ac:dyDescent="0.25">
      <c r="D580"/>
      <c r="K580" s="3"/>
      <c r="L580" s="3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8"/>
      <c r="BK580" s="8"/>
      <c r="BL580" s="8"/>
      <c r="BM580" s="8"/>
      <c r="BN580" s="8"/>
    </row>
    <row r="581" spans="4:66" x14ac:dyDescent="0.25">
      <c r="D581"/>
      <c r="K581" s="3"/>
      <c r="L581" s="3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8"/>
      <c r="BK581" s="8"/>
      <c r="BL581" s="8"/>
      <c r="BM581" s="8"/>
      <c r="BN581" s="8"/>
    </row>
    <row r="582" spans="4:66" x14ac:dyDescent="0.25">
      <c r="D582"/>
      <c r="K582" s="3"/>
      <c r="L582" s="3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8"/>
      <c r="BK582" s="8"/>
      <c r="BL582" s="8"/>
      <c r="BM582" s="8"/>
      <c r="BN582" s="8"/>
    </row>
    <row r="583" spans="4:66" x14ac:dyDescent="0.25">
      <c r="D583"/>
      <c r="K583" s="3"/>
      <c r="L583" s="3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8"/>
      <c r="BK583" s="8"/>
      <c r="BL583" s="8"/>
      <c r="BM583" s="8"/>
      <c r="BN583" s="8"/>
    </row>
    <row r="584" spans="4:66" x14ac:dyDescent="0.25">
      <c r="D584"/>
      <c r="K584" s="3"/>
      <c r="L584" s="3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8"/>
      <c r="BK584" s="8"/>
      <c r="BL584" s="8"/>
      <c r="BM584" s="8"/>
      <c r="BN584" s="8"/>
    </row>
    <row r="585" spans="4:66" x14ac:dyDescent="0.25">
      <c r="D585"/>
      <c r="K585" s="3"/>
      <c r="L585" s="3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8"/>
      <c r="BK585" s="8"/>
      <c r="BL585" s="8"/>
      <c r="BM585" s="8"/>
      <c r="BN585" s="8"/>
    </row>
    <row r="586" spans="4:66" x14ac:dyDescent="0.25">
      <c r="D586"/>
      <c r="K586" s="3"/>
      <c r="L586" s="3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8"/>
      <c r="BK586" s="8"/>
      <c r="BL586" s="8"/>
      <c r="BM586" s="8"/>
      <c r="BN586" s="8"/>
    </row>
    <row r="587" spans="4:66" x14ac:dyDescent="0.25">
      <c r="D587"/>
      <c r="K587" s="3"/>
      <c r="L587" s="3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8"/>
      <c r="BK587" s="8"/>
      <c r="BL587" s="8"/>
      <c r="BM587" s="8"/>
      <c r="BN587" s="8"/>
    </row>
    <row r="588" spans="4:66" x14ac:dyDescent="0.25">
      <c r="D588"/>
      <c r="K588" s="3"/>
      <c r="L588" s="3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8"/>
      <c r="BK588" s="8"/>
      <c r="BL588" s="8"/>
      <c r="BM588" s="8"/>
      <c r="BN588" s="8"/>
    </row>
    <row r="589" spans="4:66" x14ac:dyDescent="0.25">
      <c r="D589"/>
      <c r="K589" s="3"/>
      <c r="L589" s="3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8"/>
      <c r="BK589" s="8"/>
      <c r="BL589" s="8"/>
      <c r="BM589" s="8"/>
      <c r="BN589" s="8"/>
    </row>
    <row r="590" spans="4:66" x14ac:dyDescent="0.25">
      <c r="D590"/>
      <c r="K590" s="3"/>
      <c r="L590" s="3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8"/>
      <c r="BK590" s="8"/>
      <c r="BL590" s="8"/>
      <c r="BM590" s="8"/>
      <c r="BN590" s="8"/>
    </row>
    <row r="591" spans="4:66" x14ac:dyDescent="0.25">
      <c r="D591"/>
      <c r="K591" s="3"/>
      <c r="L591" s="3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8"/>
      <c r="BK591" s="8"/>
      <c r="BL591" s="8"/>
      <c r="BM591" s="8"/>
      <c r="BN591" s="8"/>
    </row>
    <row r="592" spans="4:66" x14ac:dyDescent="0.25">
      <c r="D592"/>
      <c r="K592" s="3"/>
      <c r="L592" s="3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8"/>
      <c r="BK592" s="8"/>
      <c r="BL592" s="8"/>
      <c r="BM592" s="8"/>
      <c r="BN592" s="8"/>
    </row>
    <row r="593" spans="4:66" x14ac:dyDescent="0.25">
      <c r="D593"/>
      <c r="K593" s="3"/>
      <c r="L593" s="3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8"/>
      <c r="BK593" s="8"/>
      <c r="BL593" s="8"/>
      <c r="BM593" s="8"/>
      <c r="BN593" s="8"/>
    </row>
    <row r="594" spans="4:66" x14ac:dyDescent="0.25">
      <c r="D594"/>
      <c r="K594" s="3"/>
      <c r="L594" s="3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8"/>
      <c r="BK594" s="8"/>
      <c r="BL594" s="8"/>
      <c r="BM594" s="8"/>
      <c r="BN594" s="8"/>
    </row>
    <row r="595" spans="4:66" x14ac:dyDescent="0.25">
      <c r="D595"/>
      <c r="K595" s="3"/>
      <c r="L595" s="3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8"/>
      <c r="BK595" s="8"/>
      <c r="BL595" s="8"/>
      <c r="BM595" s="8"/>
      <c r="BN595" s="8"/>
    </row>
    <row r="596" spans="4:66" x14ac:dyDescent="0.25">
      <c r="D596"/>
      <c r="K596" s="3"/>
      <c r="L596" s="3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8"/>
      <c r="BK596" s="8"/>
      <c r="BL596" s="8"/>
      <c r="BM596" s="8"/>
      <c r="BN596" s="8"/>
    </row>
    <row r="597" spans="4:66" x14ac:dyDescent="0.25">
      <c r="D597"/>
      <c r="K597" s="3"/>
      <c r="L597" s="3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8"/>
      <c r="BK597" s="8"/>
      <c r="BL597" s="8"/>
      <c r="BM597" s="8"/>
      <c r="BN597" s="8"/>
    </row>
    <row r="598" spans="4:66" x14ac:dyDescent="0.25">
      <c r="D598"/>
      <c r="K598" s="3"/>
      <c r="L598" s="3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8"/>
      <c r="BK598" s="8"/>
      <c r="BL598" s="8"/>
      <c r="BM598" s="8"/>
      <c r="BN598" s="8"/>
    </row>
    <row r="599" spans="4:66" x14ac:dyDescent="0.25">
      <c r="D599"/>
      <c r="K599" s="3"/>
      <c r="L599" s="3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8"/>
      <c r="BK599" s="8"/>
      <c r="BL599" s="8"/>
      <c r="BM599" s="8"/>
      <c r="BN599" s="8"/>
    </row>
    <row r="600" spans="4:66" x14ac:dyDescent="0.25">
      <c r="D600"/>
      <c r="K600" s="3"/>
      <c r="L600" s="3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8"/>
      <c r="BK600" s="8"/>
      <c r="BL600" s="8"/>
      <c r="BM600" s="8"/>
      <c r="BN600" s="8"/>
    </row>
    <row r="601" spans="4:66" x14ac:dyDescent="0.25">
      <c r="D601"/>
      <c r="K601" s="3"/>
      <c r="L601" s="3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8"/>
      <c r="BK601" s="8"/>
      <c r="BL601" s="8"/>
      <c r="BM601" s="8"/>
      <c r="BN601" s="8"/>
    </row>
    <row r="602" spans="4:66" x14ac:dyDescent="0.25">
      <c r="D602"/>
      <c r="K602" s="3"/>
      <c r="L602" s="3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8"/>
      <c r="BK602" s="8"/>
      <c r="BL602" s="8"/>
      <c r="BM602" s="8"/>
      <c r="BN602" s="8"/>
    </row>
    <row r="603" spans="4:66" x14ac:dyDescent="0.25">
      <c r="D603"/>
      <c r="K603" s="3"/>
      <c r="L603" s="3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8"/>
      <c r="BK603" s="8"/>
      <c r="BL603" s="8"/>
      <c r="BM603" s="8"/>
      <c r="BN603" s="8"/>
    </row>
    <row r="604" spans="4:66" x14ac:dyDescent="0.25">
      <c r="D604"/>
      <c r="K604" s="3"/>
      <c r="L604" s="3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8"/>
      <c r="BK604" s="8"/>
      <c r="BL604" s="8"/>
      <c r="BM604" s="8"/>
      <c r="BN604" s="8"/>
    </row>
    <row r="605" spans="4:66" x14ac:dyDescent="0.25">
      <c r="D605"/>
      <c r="K605" s="3"/>
      <c r="L605" s="3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8"/>
      <c r="BK605" s="8"/>
      <c r="BL605" s="8"/>
      <c r="BM605" s="8"/>
      <c r="BN605" s="8"/>
    </row>
    <row r="606" spans="4:66" x14ac:dyDescent="0.25">
      <c r="D606"/>
      <c r="K606" s="3"/>
      <c r="L606" s="3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8"/>
      <c r="BK606" s="8"/>
      <c r="BL606" s="8"/>
      <c r="BM606" s="8"/>
      <c r="BN606" s="8"/>
    </row>
    <row r="607" spans="4:66" x14ac:dyDescent="0.25">
      <c r="D607"/>
      <c r="K607" s="3"/>
      <c r="L607" s="3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8"/>
      <c r="BK607" s="8"/>
      <c r="BL607" s="8"/>
      <c r="BM607" s="8"/>
      <c r="BN607" s="8"/>
    </row>
    <row r="608" spans="4:66" x14ac:dyDescent="0.25">
      <c r="D608"/>
      <c r="K608" s="3"/>
      <c r="L608" s="3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8"/>
      <c r="BK608" s="8"/>
      <c r="BL608" s="8"/>
      <c r="BM608" s="8"/>
      <c r="BN608" s="8"/>
    </row>
    <row r="609" spans="4:66" x14ac:dyDescent="0.25">
      <c r="D609"/>
      <c r="K609" s="3"/>
      <c r="L609" s="3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8"/>
      <c r="BK609" s="8"/>
      <c r="BL609" s="8"/>
      <c r="BM609" s="8"/>
      <c r="BN609" s="8"/>
    </row>
    <row r="610" spans="4:66" x14ac:dyDescent="0.25">
      <c r="D610"/>
      <c r="K610" s="3"/>
      <c r="L610" s="3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8"/>
      <c r="BK610" s="8"/>
      <c r="BL610" s="8"/>
      <c r="BM610" s="8"/>
      <c r="BN610" s="8"/>
    </row>
    <row r="611" spans="4:66" x14ac:dyDescent="0.25">
      <c r="D611"/>
      <c r="K611" s="3"/>
      <c r="L611" s="3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8"/>
      <c r="BK611" s="8"/>
      <c r="BL611" s="8"/>
      <c r="BM611" s="8"/>
      <c r="BN611" s="8"/>
    </row>
    <row r="612" spans="4:66" x14ac:dyDescent="0.25">
      <c r="D612"/>
      <c r="K612" s="3"/>
      <c r="L612" s="3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8"/>
      <c r="BK612" s="8"/>
      <c r="BL612" s="8"/>
      <c r="BM612" s="8"/>
      <c r="BN612" s="8"/>
    </row>
    <row r="613" spans="4:66" x14ac:dyDescent="0.25">
      <c r="D613"/>
      <c r="K613" s="3"/>
      <c r="L613" s="3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8"/>
      <c r="BK613" s="8"/>
      <c r="BL613" s="8"/>
      <c r="BM613" s="8"/>
      <c r="BN613" s="8"/>
    </row>
    <row r="614" spans="4:66" x14ac:dyDescent="0.25">
      <c r="D614"/>
      <c r="K614" s="3"/>
      <c r="L614" s="3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8"/>
      <c r="BK614" s="8"/>
      <c r="BL614" s="8"/>
      <c r="BM614" s="8"/>
      <c r="BN614" s="8"/>
    </row>
    <row r="615" spans="4:66" x14ac:dyDescent="0.25">
      <c r="D615"/>
      <c r="K615" s="3"/>
      <c r="L615" s="3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8"/>
      <c r="BK615" s="8"/>
      <c r="BL615" s="8"/>
      <c r="BM615" s="8"/>
      <c r="BN615" s="8"/>
    </row>
    <row r="616" spans="4:66" x14ac:dyDescent="0.25">
      <c r="D616"/>
      <c r="K616" s="3"/>
      <c r="L616" s="3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8"/>
      <c r="BK616" s="8"/>
      <c r="BL616" s="8"/>
      <c r="BM616" s="8"/>
      <c r="BN616" s="8"/>
    </row>
    <row r="617" spans="4:66" x14ac:dyDescent="0.25">
      <c r="D617"/>
      <c r="K617" s="3"/>
      <c r="L617" s="3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8"/>
      <c r="BK617" s="8"/>
      <c r="BL617" s="8"/>
      <c r="BM617" s="8"/>
      <c r="BN617" s="8"/>
    </row>
    <row r="618" spans="4:66" x14ac:dyDescent="0.25">
      <c r="D618"/>
      <c r="K618" s="3"/>
      <c r="L618" s="3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8"/>
      <c r="BK618" s="8"/>
      <c r="BL618" s="8"/>
      <c r="BM618" s="8"/>
      <c r="BN618" s="8"/>
    </row>
    <row r="619" spans="4:66" x14ac:dyDescent="0.25">
      <c r="D619"/>
      <c r="K619" s="3"/>
      <c r="L619" s="3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8"/>
      <c r="BK619" s="8"/>
      <c r="BL619" s="8"/>
      <c r="BM619" s="8"/>
      <c r="BN619" s="8"/>
    </row>
    <row r="620" spans="4:66" x14ac:dyDescent="0.25">
      <c r="D620"/>
      <c r="K620" s="3"/>
      <c r="L620" s="3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8"/>
      <c r="BK620" s="8"/>
      <c r="BL620" s="8"/>
      <c r="BM620" s="8"/>
      <c r="BN620" s="8"/>
    </row>
    <row r="621" spans="4:66" x14ac:dyDescent="0.25">
      <c r="D621"/>
      <c r="K621" s="3"/>
      <c r="L621" s="3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8"/>
      <c r="BK621" s="8"/>
      <c r="BL621" s="8"/>
      <c r="BM621" s="8"/>
      <c r="BN621" s="8"/>
    </row>
    <row r="622" spans="4:66" x14ac:dyDescent="0.25">
      <c r="D622"/>
      <c r="K622" s="3"/>
      <c r="L622" s="3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8"/>
      <c r="BK622" s="8"/>
      <c r="BL622" s="8"/>
      <c r="BM622" s="8"/>
      <c r="BN622" s="8"/>
    </row>
    <row r="623" spans="4:66" x14ac:dyDescent="0.25">
      <c r="D623"/>
      <c r="K623" s="3"/>
      <c r="L623" s="3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8"/>
      <c r="BK623" s="8"/>
      <c r="BL623" s="8"/>
      <c r="BM623" s="8"/>
      <c r="BN623" s="8"/>
    </row>
    <row r="624" spans="4:66" x14ac:dyDescent="0.25">
      <c r="D624"/>
      <c r="K624" s="3"/>
      <c r="L624" s="3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8"/>
      <c r="BK624" s="8"/>
      <c r="BL624" s="8"/>
      <c r="BM624" s="8"/>
      <c r="BN624" s="8"/>
    </row>
    <row r="625" spans="1:66" x14ac:dyDescent="0.25">
      <c r="D625"/>
      <c r="K625" s="3"/>
      <c r="L625" s="3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8"/>
      <c r="BK625" s="8"/>
      <c r="BL625" s="8"/>
      <c r="BM625" s="8"/>
      <c r="BN625" s="8"/>
    </row>
    <row r="626" spans="1:66" x14ac:dyDescent="0.25">
      <c r="D626"/>
      <c r="K626" s="3"/>
      <c r="L626" s="3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8"/>
      <c r="BK626" s="8"/>
      <c r="BL626" s="8"/>
      <c r="BM626" s="8"/>
      <c r="BN626" s="8"/>
    </row>
    <row r="627" spans="1:66" x14ac:dyDescent="0.25">
      <c r="D627"/>
      <c r="K627" s="3"/>
      <c r="L627" s="3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8"/>
      <c r="BK627" s="8"/>
      <c r="BL627" s="8"/>
      <c r="BM627" s="8"/>
      <c r="BN627" s="8"/>
    </row>
    <row r="628" spans="1:66" x14ac:dyDescent="0.25">
      <c r="D628"/>
      <c r="K628" s="3"/>
      <c r="L628" s="3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8"/>
      <c r="BK628" s="8"/>
      <c r="BL628" s="8"/>
      <c r="BM628" s="8"/>
      <c r="BN628" s="8"/>
    </row>
    <row r="629" spans="1:66" x14ac:dyDescent="0.25">
      <c r="D629"/>
      <c r="K629" s="3"/>
      <c r="L629" s="3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8"/>
      <c r="BK629" s="8"/>
      <c r="BL629" s="8"/>
      <c r="BM629" s="8"/>
      <c r="BN629" s="8"/>
    </row>
    <row r="630" spans="1:66" x14ac:dyDescent="0.25">
      <c r="D630"/>
      <c r="K630" s="3"/>
      <c r="L630" s="3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8"/>
      <c r="BK630" s="8"/>
      <c r="BL630" s="8"/>
      <c r="BM630" s="8"/>
      <c r="BN630" s="8"/>
    </row>
    <row r="631" spans="1:66" x14ac:dyDescent="0.25">
      <c r="D631"/>
      <c r="K631" s="3"/>
      <c r="L631" s="3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8"/>
      <c r="BK631" s="8"/>
      <c r="BL631" s="8"/>
      <c r="BM631" s="8"/>
      <c r="BN631" s="8"/>
    </row>
    <row r="632" spans="1:66" x14ac:dyDescent="0.25">
      <c r="D632"/>
      <c r="K632" s="3"/>
      <c r="L632" s="3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8"/>
      <c r="BK632" s="8"/>
      <c r="BL632" s="8"/>
      <c r="BM632" s="8"/>
      <c r="BN632" s="8"/>
    </row>
    <row r="633" spans="1:66" x14ac:dyDescent="0.25">
      <c r="D633"/>
      <c r="K633" s="3"/>
      <c r="L633" s="3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8"/>
      <c r="BK633" s="8"/>
      <c r="BL633" s="8"/>
      <c r="BM633" s="8"/>
      <c r="BN633" s="8"/>
    </row>
    <row r="634" spans="1:66" x14ac:dyDescent="0.25">
      <c r="D634"/>
      <c r="K634" s="3"/>
      <c r="L634" s="3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8"/>
      <c r="BK634" s="8"/>
      <c r="BL634" s="8"/>
      <c r="BM634" s="8"/>
      <c r="BN634" s="8"/>
    </row>
    <row r="635" spans="1:66" s="10" customFormat="1" x14ac:dyDescent="0.25">
      <c r="A635"/>
      <c r="B635"/>
      <c r="C635"/>
      <c r="D635"/>
      <c r="E635"/>
      <c r="F635"/>
      <c r="G635"/>
      <c r="H635"/>
      <c r="I635"/>
      <c r="J635"/>
      <c r="K635" s="3"/>
      <c r="L635" s="3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8"/>
      <c r="BK635" s="8"/>
      <c r="BL635" s="8"/>
      <c r="BM635" s="8"/>
      <c r="BN635" s="8"/>
    </row>
    <row r="636" spans="1:66" x14ac:dyDescent="0.25">
      <c r="D636"/>
      <c r="K636" s="3"/>
      <c r="L636" s="3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8"/>
      <c r="BK636" s="8"/>
      <c r="BL636" s="8"/>
      <c r="BM636" s="8"/>
      <c r="BN636" s="8"/>
    </row>
    <row r="637" spans="1:66" x14ac:dyDescent="0.25">
      <c r="D637"/>
      <c r="K637" s="3"/>
      <c r="L637" s="3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8"/>
      <c r="BK637" s="8"/>
      <c r="BL637" s="8"/>
      <c r="BM637" s="8"/>
      <c r="BN637" s="8"/>
    </row>
    <row r="638" spans="1:66" x14ac:dyDescent="0.25">
      <c r="D638"/>
      <c r="K638" s="3"/>
      <c r="L638" s="3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8"/>
      <c r="BK638" s="8"/>
      <c r="BL638" s="8"/>
      <c r="BM638" s="8"/>
      <c r="BN638" s="8"/>
    </row>
    <row r="639" spans="1:66" x14ac:dyDescent="0.25">
      <c r="D639"/>
      <c r="K639" s="3"/>
      <c r="L639" s="3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8"/>
      <c r="BK639" s="8"/>
      <c r="BL639" s="8"/>
      <c r="BM639" s="8"/>
      <c r="BN639" s="8"/>
    </row>
    <row r="640" spans="1:66" x14ac:dyDescent="0.25">
      <c r="D640"/>
      <c r="K640" s="3"/>
      <c r="L640" s="3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8"/>
      <c r="BK640" s="8"/>
      <c r="BL640" s="8"/>
      <c r="BM640" s="8"/>
      <c r="BN640" s="8"/>
    </row>
    <row r="641" spans="4:66" x14ac:dyDescent="0.25">
      <c r="D641"/>
      <c r="K641" s="3"/>
      <c r="L641" s="3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8"/>
      <c r="BK641" s="8"/>
      <c r="BL641" s="8"/>
      <c r="BM641" s="8"/>
      <c r="BN641" s="8"/>
    </row>
    <row r="642" spans="4:66" x14ac:dyDescent="0.25">
      <c r="D642"/>
      <c r="K642" s="3"/>
      <c r="L642" s="3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8"/>
      <c r="BK642" s="8"/>
      <c r="BL642" s="8"/>
      <c r="BM642" s="8"/>
      <c r="BN642" s="8"/>
    </row>
    <row r="643" spans="4:66" x14ac:dyDescent="0.25">
      <c r="D643"/>
      <c r="K643" s="3"/>
      <c r="L643" s="3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8"/>
      <c r="BK643" s="8"/>
      <c r="BL643" s="8"/>
      <c r="BM643" s="8"/>
      <c r="BN643" s="8"/>
    </row>
    <row r="644" spans="4:66" x14ac:dyDescent="0.25">
      <c r="D644"/>
      <c r="K644" s="3"/>
      <c r="L644" s="3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8"/>
      <c r="BK644" s="8"/>
      <c r="BL644" s="8"/>
      <c r="BM644" s="8"/>
      <c r="BN644" s="8"/>
    </row>
    <row r="645" spans="4:66" x14ac:dyDescent="0.25">
      <c r="D645"/>
      <c r="K645" s="3"/>
      <c r="L645" s="3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8"/>
      <c r="BK645" s="8"/>
      <c r="BL645" s="8"/>
      <c r="BM645" s="8"/>
      <c r="BN645" s="8"/>
    </row>
    <row r="646" spans="4:66" x14ac:dyDescent="0.25">
      <c r="D646"/>
      <c r="K646" s="3"/>
      <c r="L646" s="3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8"/>
      <c r="BK646" s="8"/>
      <c r="BL646" s="8"/>
      <c r="BM646" s="8"/>
      <c r="BN646" s="8"/>
    </row>
    <row r="647" spans="4:66" x14ac:dyDescent="0.25">
      <c r="D647"/>
      <c r="K647" s="3"/>
      <c r="L647" s="3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8"/>
      <c r="BK647" s="8"/>
      <c r="BL647" s="8"/>
      <c r="BM647" s="8"/>
      <c r="BN647" s="8"/>
    </row>
    <row r="648" spans="4:66" x14ac:dyDescent="0.25">
      <c r="D648"/>
      <c r="K648" s="3"/>
      <c r="L648" s="3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8"/>
      <c r="BK648" s="8"/>
      <c r="BL648" s="8"/>
      <c r="BM648" s="8"/>
      <c r="BN648" s="8"/>
    </row>
    <row r="649" spans="4:66" x14ac:dyDescent="0.25">
      <c r="D649"/>
      <c r="K649" s="3"/>
      <c r="L649" s="3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8"/>
      <c r="BK649" s="8"/>
      <c r="BL649" s="8"/>
      <c r="BM649" s="8"/>
      <c r="BN649" s="8"/>
    </row>
    <row r="650" spans="4:66" x14ac:dyDescent="0.25">
      <c r="D650"/>
      <c r="K650" s="3"/>
      <c r="L650" s="3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8"/>
      <c r="BK650" s="8"/>
      <c r="BL650" s="8"/>
      <c r="BM650" s="8"/>
      <c r="BN650" s="8"/>
    </row>
    <row r="651" spans="4:66" x14ac:dyDescent="0.25">
      <c r="D651"/>
      <c r="K651" s="3"/>
      <c r="L651" s="3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8"/>
      <c r="BK651" s="8"/>
      <c r="BL651" s="8"/>
      <c r="BM651" s="8"/>
      <c r="BN651" s="8"/>
    </row>
    <row r="652" spans="4:66" x14ac:dyDescent="0.25">
      <c r="D652"/>
      <c r="K652" s="3"/>
      <c r="L652" s="3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8"/>
      <c r="BK652" s="8"/>
      <c r="BL652" s="8"/>
      <c r="BM652" s="8"/>
      <c r="BN652" s="8"/>
    </row>
    <row r="653" spans="4:66" x14ac:dyDescent="0.25">
      <c r="D653"/>
      <c r="K653" s="3"/>
      <c r="L653" s="3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8"/>
      <c r="BK653" s="8"/>
      <c r="BL653" s="8"/>
      <c r="BM653" s="8"/>
      <c r="BN653" s="8"/>
    </row>
    <row r="654" spans="4:66" x14ac:dyDescent="0.25">
      <c r="D654"/>
      <c r="K654" s="3"/>
      <c r="L654" s="3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8"/>
      <c r="BK654" s="8"/>
      <c r="BL654" s="8"/>
      <c r="BM654" s="8"/>
      <c r="BN654" s="8"/>
    </row>
    <row r="655" spans="4:66" x14ac:dyDescent="0.25">
      <c r="D655"/>
      <c r="K655" s="3"/>
      <c r="L655" s="3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8"/>
      <c r="BK655" s="8"/>
      <c r="BL655" s="8"/>
      <c r="BM655" s="8"/>
      <c r="BN655" s="8"/>
    </row>
    <row r="656" spans="4:66" x14ac:dyDescent="0.25">
      <c r="D656"/>
      <c r="K656" s="3"/>
      <c r="L656" s="3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8"/>
      <c r="BK656" s="8"/>
      <c r="BL656" s="8"/>
      <c r="BM656" s="8"/>
      <c r="BN656" s="8"/>
    </row>
    <row r="657" spans="4:66" x14ac:dyDescent="0.25">
      <c r="D657"/>
      <c r="K657" s="3"/>
      <c r="L657" s="3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8"/>
      <c r="BK657" s="8"/>
      <c r="BL657" s="8"/>
      <c r="BM657" s="8"/>
      <c r="BN657" s="8"/>
    </row>
    <row r="658" spans="4:66" x14ac:dyDescent="0.25">
      <c r="D658"/>
      <c r="K658" s="3"/>
      <c r="L658" s="3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8"/>
      <c r="BK658" s="8"/>
      <c r="BL658" s="8"/>
      <c r="BM658" s="8"/>
      <c r="BN658" s="8"/>
    </row>
    <row r="659" spans="4:66" x14ac:dyDescent="0.25">
      <c r="D659"/>
      <c r="K659" s="3"/>
      <c r="L659" s="3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8"/>
      <c r="BK659" s="8"/>
      <c r="BL659" s="8"/>
      <c r="BM659" s="8"/>
      <c r="BN659" s="8"/>
    </row>
    <row r="660" spans="4:66" x14ac:dyDescent="0.25">
      <c r="D660"/>
      <c r="K660" s="3"/>
      <c r="L660" s="3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8"/>
      <c r="BK660" s="8"/>
      <c r="BL660" s="8"/>
      <c r="BM660" s="8"/>
      <c r="BN660" s="8"/>
    </row>
    <row r="661" spans="4:66" x14ac:dyDescent="0.25">
      <c r="D661"/>
      <c r="K661" s="3"/>
      <c r="L661" s="3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8"/>
      <c r="BK661" s="8"/>
      <c r="BL661" s="8"/>
      <c r="BM661" s="8"/>
      <c r="BN661" s="8"/>
    </row>
    <row r="662" spans="4:66" x14ac:dyDescent="0.25">
      <c r="D662"/>
      <c r="K662" s="3"/>
      <c r="L662" s="3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8"/>
      <c r="BK662" s="8"/>
      <c r="BL662" s="8"/>
      <c r="BM662" s="8"/>
      <c r="BN662" s="8"/>
    </row>
    <row r="663" spans="4:66" x14ac:dyDescent="0.25">
      <c r="D663"/>
      <c r="K663" s="3"/>
      <c r="L663" s="3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8"/>
      <c r="BK663" s="8"/>
      <c r="BL663" s="8"/>
      <c r="BM663" s="8"/>
      <c r="BN663" s="8"/>
    </row>
    <row r="664" spans="4:66" x14ac:dyDescent="0.25">
      <c r="D664"/>
      <c r="K664" s="3"/>
      <c r="L664" s="3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8"/>
      <c r="BK664" s="8"/>
      <c r="BL664" s="8"/>
      <c r="BM664" s="8"/>
      <c r="BN664" s="8"/>
    </row>
    <row r="665" spans="4:66" x14ac:dyDescent="0.25">
      <c r="D665"/>
      <c r="K665" s="3"/>
      <c r="L665" s="3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8"/>
      <c r="BK665" s="8"/>
      <c r="BL665" s="8"/>
      <c r="BM665" s="8"/>
      <c r="BN665" s="8"/>
    </row>
    <row r="666" spans="4:66" x14ac:dyDescent="0.25">
      <c r="D666"/>
      <c r="K666" s="3"/>
      <c r="L666" s="3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8"/>
      <c r="BK666" s="8"/>
      <c r="BL666" s="8"/>
      <c r="BM666" s="8"/>
      <c r="BN666" s="8"/>
    </row>
    <row r="667" spans="4:66" x14ac:dyDescent="0.25">
      <c r="D667"/>
      <c r="K667" s="3"/>
      <c r="L667" s="3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8"/>
      <c r="BK667" s="8"/>
      <c r="BL667" s="8"/>
      <c r="BM667" s="8"/>
      <c r="BN667" s="8"/>
    </row>
    <row r="668" spans="4:66" x14ac:dyDescent="0.25">
      <c r="D668"/>
      <c r="K668" s="3"/>
      <c r="L668" s="3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8"/>
      <c r="BK668" s="8"/>
      <c r="BL668" s="8"/>
      <c r="BM668" s="8"/>
      <c r="BN668" s="8"/>
    </row>
    <row r="669" spans="4:66" x14ac:dyDescent="0.25">
      <c r="D669"/>
      <c r="K669" s="3"/>
      <c r="L669" s="3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8"/>
      <c r="BK669" s="8"/>
      <c r="BL669" s="8"/>
      <c r="BM669" s="8"/>
      <c r="BN669" s="8"/>
    </row>
    <row r="670" spans="4:66" x14ac:dyDescent="0.25">
      <c r="D670"/>
      <c r="K670" s="3"/>
      <c r="L670" s="3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8"/>
      <c r="BK670" s="8"/>
      <c r="BL670" s="8"/>
      <c r="BM670" s="8"/>
      <c r="BN670" s="8"/>
    </row>
    <row r="671" spans="4:66" x14ac:dyDescent="0.25">
      <c r="D671"/>
      <c r="K671" s="3"/>
      <c r="L671" s="3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8"/>
      <c r="BK671" s="8"/>
      <c r="BL671" s="8"/>
      <c r="BM671" s="8"/>
      <c r="BN671" s="8"/>
    </row>
    <row r="672" spans="4:66" x14ac:dyDescent="0.25">
      <c r="D672"/>
      <c r="K672" s="3"/>
      <c r="L672" s="3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8"/>
      <c r="BK672" s="8"/>
      <c r="BL672" s="8"/>
      <c r="BM672" s="8"/>
      <c r="BN672" s="8"/>
    </row>
    <row r="673" spans="1:66" x14ac:dyDescent="0.25">
      <c r="D673"/>
      <c r="K673" s="3"/>
      <c r="L673" s="3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8"/>
      <c r="BK673" s="8"/>
      <c r="BL673" s="8"/>
      <c r="BM673" s="8"/>
      <c r="BN673" s="8"/>
    </row>
    <row r="674" spans="1:66" x14ac:dyDescent="0.25">
      <c r="D674"/>
      <c r="K674" s="3"/>
      <c r="L674" s="3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8"/>
      <c r="BK674" s="8"/>
      <c r="BL674" s="8"/>
      <c r="BM674" s="8"/>
      <c r="BN674" s="8"/>
    </row>
    <row r="675" spans="1:66" x14ac:dyDescent="0.25">
      <c r="D675"/>
      <c r="K675" s="3"/>
      <c r="L675" s="3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8"/>
      <c r="BK675" s="8"/>
      <c r="BL675" s="8"/>
      <c r="BM675" s="8"/>
      <c r="BN675" s="8"/>
    </row>
    <row r="676" spans="1:66" x14ac:dyDescent="0.25">
      <c r="D676"/>
      <c r="K676" s="3"/>
      <c r="L676" s="3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8"/>
      <c r="BK676" s="8"/>
      <c r="BL676" s="8"/>
      <c r="BM676" s="8"/>
      <c r="BN676" s="8"/>
    </row>
    <row r="677" spans="1:66" x14ac:dyDescent="0.25">
      <c r="D677"/>
      <c r="K677" s="3"/>
      <c r="L677" s="3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8"/>
      <c r="BK677" s="8"/>
      <c r="BL677" s="8"/>
      <c r="BM677" s="8"/>
      <c r="BN677" s="8"/>
    </row>
    <row r="678" spans="1:66" x14ac:dyDescent="0.25">
      <c r="D678"/>
      <c r="K678" s="3"/>
      <c r="L678" s="3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8"/>
      <c r="BK678" s="8"/>
      <c r="BL678" s="8"/>
      <c r="BM678" s="8"/>
      <c r="BN678" s="8"/>
    </row>
    <row r="679" spans="1:66" x14ac:dyDescent="0.25">
      <c r="D679"/>
      <c r="K679" s="3"/>
      <c r="L679" s="3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8"/>
      <c r="BK679" s="8"/>
      <c r="BL679" s="8"/>
      <c r="BM679" s="8"/>
      <c r="BN679" s="8"/>
    </row>
    <row r="680" spans="1:66" x14ac:dyDescent="0.25">
      <c r="D680"/>
      <c r="K680" s="3"/>
      <c r="L680" s="3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8"/>
      <c r="BK680" s="8"/>
      <c r="BL680" s="8"/>
      <c r="BM680" s="8"/>
      <c r="BN680" s="8"/>
    </row>
    <row r="681" spans="1:66" x14ac:dyDescent="0.25">
      <c r="D681"/>
      <c r="K681" s="3"/>
      <c r="L681" s="3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8"/>
      <c r="BK681" s="8"/>
      <c r="BL681" s="8"/>
      <c r="BM681" s="8"/>
      <c r="BN681" s="8"/>
    </row>
    <row r="682" spans="1:66" s="10" customFormat="1" x14ac:dyDescent="0.25">
      <c r="A682"/>
      <c r="B682"/>
      <c r="C682"/>
      <c r="D682"/>
      <c r="E682"/>
      <c r="F682"/>
      <c r="G682"/>
      <c r="H682"/>
      <c r="I682"/>
      <c r="J682"/>
      <c r="K682" s="3"/>
      <c r="L682" s="3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8"/>
      <c r="BK682" s="8"/>
      <c r="BL682" s="8"/>
      <c r="BM682" s="8"/>
      <c r="BN682" s="8"/>
    </row>
    <row r="683" spans="1:66" x14ac:dyDescent="0.25">
      <c r="D683"/>
      <c r="K683" s="3"/>
      <c r="L683" s="3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8"/>
      <c r="BK683" s="8"/>
      <c r="BL683" s="8"/>
      <c r="BM683" s="8"/>
      <c r="BN683" s="8"/>
    </row>
    <row r="684" spans="1:66" x14ac:dyDescent="0.25">
      <c r="D684"/>
      <c r="K684" s="3"/>
      <c r="L684" s="3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8"/>
      <c r="BK684" s="8"/>
      <c r="BL684" s="8"/>
      <c r="BM684" s="8"/>
      <c r="BN684" s="8"/>
    </row>
    <row r="685" spans="1:66" x14ac:dyDescent="0.25">
      <c r="D685"/>
      <c r="K685" s="3"/>
      <c r="L685" s="3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8"/>
      <c r="BK685" s="8"/>
      <c r="BL685" s="8"/>
      <c r="BM685" s="8"/>
      <c r="BN685" s="8"/>
    </row>
    <row r="686" spans="1:66" x14ac:dyDescent="0.25">
      <c r="D686"/>
      <c r="K686" s="3"/>
      <c r="L686" s="3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8"/>
      <c r="BK686" s="8"/>
      <c r="BL686" s="8"/>
      <c r="BM686" s="8"/>
      <c r="BN686" s="8"/>
    </row>
    <row r="687" spans="1:66" x14ac:dyDescent="0.25">
      <c r="D687"/>
      <c r="K687" s="3"/>
      <c r="L687" s="3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8"/>
      <c r="BK687" s="8"/>
      <c r="BL687" s="8"/>
      <c r="BM687" s="8"/>
      <c r="BN687" s="8"/>
    </row>
    <row r="688" spans="1:66" x14ac:dyDescent="0.25">
      <c r="D688"/>
      <c r="K688" s="3"/>
      <c r="L688" s="3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8"/>
      <c r="BK688" s="8"/>
      <c r="BL688" s="8"/>
      <c r="BM688" s="8"/>
      <c r="BN688" s="8"/>
    </row>
    <row r="689" spans="4:66" x14ac:dyDescent="0.25">
      <c r="D689"/>
      <c r="K689" s="3"/>
      <c r="L689" s="3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8"/>
      <c r="BK689" s="8"/>
      <c r="BL689" s="8"/>
      <c r="BM689" s="8"/>
      <c r="BN689" s="8"/>
    </row>
    <row r="690" spans="4:66" x14ac:dyDescent="0.25">
      <c r="D690"/>
      <c r="K690" s="3"/>
      <c r="L690" s="3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8"/>
      <c r="BK690" s="8"/>
      <c r="BL690" s="8"/>
      <c r="BM690" s="8"/>
      <c r="BN690" s="8"/>
    </row>
    <row r="691" spans="4:66" x14ac:dyDescent="0.25">
      <c r="D691"/>
      <c r="K691" s="3"/>
      <c r="L691" s="3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8"/>
      <c r="BK691" s="8"/>
      <c r="BL691" s="8"/>
      <c r="BM691" s="8"/>
      <c r="BN691" s="8"/>
    </row>
    <row r="692" spans="4:66" x14ac:dyDescent="0.25">
      <c r="D692"/>
      <c r="K692" s="3"/>
      <c r="L692" s="3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8"/>
      <c r="BK692" s="8"/>
      <c r="BL692" s="8"/>
      <c r="BM692" s="8"/>
      <c r="BN692" s="8"/>
    </row>
    <row r="693" spans="4:66" x14ac:dyDescent="0.25">
      <c r="D693"/>
      <c r="K693" s="3"/>
      <c r="L693" s="3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8"/>
      <c r="BK693" s="8"/>
      <c r="BL693" s="8"/>
      <c r="BM693" s="8"/>
      <c r="BN693" s="8"/>
    </row>
    <row r="694" spans="4:66" x14ac:dyDescent="0.25">
      <c r="D694"/>
      <c r="K694" s="3"/>
      <c r="L694" s="3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8"/>
      <c r="BK694" s="8"/>
      <c r="BL694" s="8"/>
      <c r="BM694" s="8"/>
      <c r="BN694" s="8"/>
    </row>
    <row r="695" spans="4:66" x14ac:dyDescent="0.25">
      <c r="D695"/>
      <c r="K695" s="3"/>
      <c r="L695" s="3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8"/>
      <c r="BK695" s="8"/>
      <c r="BL695" s="8"/>
      <c r="BM695" s="8"/>
      <c r="BN695" s="8"/>
    </row>
    <row r="696" spans="4:66" x14ac:dyDescent="0.25">
      <c r="D696"/>
      <c r="K696" s="3"/>
      <c r="L696" s="3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8"/>
      <c r="BK696" s="8"/>
      <c r="BL696" s="8"/>
      <c r="BM696" s="8"/>
      <c r="BN696" s="8"/>
    </row>
    <row r="697" spans="4:66" x14ac:dyDescent="0.25">
      <c r="D697"/>
      <c r="K697" s="3"/>
      <c r="L697" s="3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8"/>
      <c r="BK697" s="8"/>
      <c r="BL697" s="8"/>
      <c r="BM697" s="8"/>
      <c r="BN697" s="8"/>
    </row>
    <row r="698" spans="4:66" x14ac:dyDescent="0.25">
      <c r="D698"/>
      <c r="K698" s="3"/>
      <c r="L698" s="3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8"/>
      <c r="BK698" s="8"/>
      <c r="BL698" s="8"/>
      <c r="BM698" s="8"/>
      <c r="BN698" s="8"/>
    </row>
    <row r="699" spans="4:66" x14ac:dyDescent="0.25">
      <c r="D699"/>
      <c r="K699" s="3"/>
      <c r="L699" s="3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8"/>
      <c r="BK699" s="8"/>
      <c r="BL699" s="8"/>
      <c r="BM699" s="8"/>
      <c r="BN699" s="8"/>
    </row>
    <row r="700" spans="4:66" x14ac:dyDescent="0.25">
      <c r="D700"/>
      <c r="K700" s="3"/>
      <c r="L700" s="3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8"/>
      <c r="BK700" s="8"/>
      <c r="BL700" s="8"/>
      <c r="BM700" s="8"/>
      <c r="BN700" s="8"/>
    </row>
    <row r="701" spans="4:66" x14ac:dyDescent="0.25">
      <c r="D701"/>
      <c r="K701" s="3"/>
      <c r="L701" s="3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8"/>
      <c r="BK701" s="8"/>
      <c r="BL701" s="8"/>
      <c r="BM701" s="8"/>
      <c r="BN701" s="8"/>
    </row>
    <row r="702" spans="4:66" x14ac:dyDescent="0.25">
      <c r="D702"/>
      <c r="K702" s="3"/>
      <c r="L702" s="3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8"/>
      <c r="BK702" s="8"/>
      <c r="BL702" s="8"/>
      <c r="BM702" s="8"/>
      <c r="BN702" s="8"/>
    </row>
    <row r="703" spans="4:66" x14ac:dyDescent="0.25">
      <c r="D703"/>
      <c r="K703" s="3"/>
      <c r="L703" s="3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8"/>
      <c r="BK703" s="8"/>
      <c r="BL703" s="8"/>
      <c r="BM703" s="8"/>
      <c r="BN703" s="8"/>
    </row>
    <row r="704" spans="4:66" x14ac:dyDescent="0.25">
      <c r="D704"/>
      <c r="K704" s="3"/>
      <c r="L704" s="3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8"/>
      <c r="BK704" s="8"/>
      <c r="BL704" s="8"/>
      <c r="BM704" s="8"/>
      <c r="BN704" s="8"/>
    </row>
    <row r="705" spans="4:66" x14ac:dyDescent="0.25">
      <c r="D705"/>
      <c r="K705" s="3"/>
      <c r="L705" s="3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8"/>
      <c r="BK705" s="8"/>
      <c r="BL705" s="8"/>
      <c r="BM705" s="8"/>
      <c r="BN705" s="8"/>
    </row>
    <row r="706" spans="4:66" x14ac:dyDescent="0.25">
      <c r="D706"/>
      <c r="K706" s="3"/>
      <c r="L706" s="3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8"/>
      <c r="BK706" s="8"/>
      <c r="BL706" s="8"/>
      <c r="BM706" s="8"/>
      <c r="BN706" s="8"/>
    </row>
    <row r="707" spans="4:66" x14ac:dyDescent="0.25">
      <c r="D707"/>
      <c r="K707" s="3"/>
      <c r="L707" s="3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8"/>
      <c r="BK707" s="8"/>
      <c r="BL707" s="8"/>
      <c r="BM707" s="8"/>
      <c r="BN707" s="8"/>
    </row>
    <row r="708" spans="4:66" x14ac:dyDescent="0.25">
      <c r="D708"/>
      <c r="K708" s="3"/>
      <c r="L708" s="3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8"/>
      <c r="BK708" s="8"/>
      <c r="BL708" s="8"/>
      <c r="BM708" s="8"/>
      <c r="BN708" s="8"/>
    </row>
    <row r="709" spans="4:66" x14ac:dyDescent="0.25">
      <c r="D709"/>
      <c r="K709" s="3"/>
      <c r="L709" s="3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8"/>
      <c r="BK709" s="8"/>
      <c r="BL709" s="8"/>
      <c r="BM709" s="8"/>
      <c r="BN709" s="8"/>
    </row>
    <row r="710" spans="4:66" x14ac:dyDescent="0.25">
      <c r="D710"/>
      <c r="K710" s="3"/>
      <c r="L710" s="3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8"/>
      <c r="BK710" s="8"/>
      <c r="BL710" s="8"/>
      <c r="BM710" s="8"/>
      <c r="BN710" s="8"/>
    </row>
    <row r="711" spans="4:66" x14ac:dyDescent="0.25">
      <c r="D711"/>
      <c r="K711" s="3"/>
      <c r="L711" s="3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8"/>
      <c r="BK711" s="8"/>
      <c r="BL711" s="8"/>
      <c r="BM711" s="8"/>
      <c r="BN711" s="8"/>
    </row>
    <row r="712" spans="4:66" x14ac:dyDescent="0.25">
      <c r="D712"/>
      <c r="K712" s="3"/>
      <c r="L712" s="3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8"/>
      <c r="BK712" s="8"/>
      <c r="BL712" s="8"/>
      <c r="BM712" s="8"/>
      <c r="BN712" s="8"/>
    </row>
    <row r="713" spans="4:66" x14ac:dyDescent="0.25">
      <c r="D713"/>
      <c r="K713" s="3"/>
      <c r="L713" s="3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8"/>
      <c r="BK713" s="8"/>
      <c r="BL713" s="8"/>
      <c r="BM713" s="8"/>
      <c r="BN713" s="8"/>
    </row>
    <row r="714" spans="4:66" x14ac:dyDescent="0.25">
      <c r="D714"/>
      <c r="K714" s="3"/>
      <c r="L714" s="3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8"/>
      <c r="BK714" s="8"/>
      <c r="BL714" s="8"/>
      <c r="BM714" s="8"/>
      <c r="BN714" s="8"/>
    </row>
    <row r="715" spans="4:66" x14ac:dyDescent="0.25">
      <c r="D715"/>
      <c r="K715" s="3"/>
      <c r="L715" s="3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8"/>
      <c r="BK715" s="8"/>
      <c r="BL715" s="8"/>
      <c r="BM715" s="8"/>
      <c r="BN715" s="8"/>
    </row>
    <row r="716" spans="4:66" x14ac:dyDescent="0.25">
      <c r="D716"/>
      <c r="K716" s="3"/>
      <c r="L716" s="3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8"/>
      <c r="BK716" s="8"/>
      <c r="BL716" s="8"/>
      <c r="BM716" s="8"/>
      <c r="BN716" s="8"/>
    </row>
    <row r="717" spans="4:66" x14ac:dyDescent="0.25">
      <c r="D717"/>
      <c r="K717" s="3"/>
      <c r="L717" s="3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8"/>
      <c r="BK717" s="8"/>
      <c r="BL717" s="8"/>
      <c r="BM717" s="8"/>
      <c r="BN717" s="8"/>
    </row>
    <row r="718" spans="4:66" x14ac:dyDescent="0.25">
      <c r="D718"/>
      <c r="K718" s="3"/>
      <c r="L718" s="3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8"/>
      <c r="BK718" s="8"/>
      <c r="BL718" s="8"/>
      <c r="BM718" s="8"/>
      <c r="BN718" s="8"/>
    </row>
    <row r="719" spans="4:66" x14ac:dyDescent="0.25">
      <c r="D719"/>
      <c r="K719" s="3"/>
      <c r="L719" s="3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8"/>
      <c r="BK719" s="8"/>
      <c r="BL719" s="8"/>
      <c r="BM719" s="8"/>
      <c r="BN719" s="8"/>
    </row>
    <row r="720" spans="4:66" x14ac:dyDescent="0.25">
      <c r="D720"/>
      <c r="K720" s="3"/>
      <c r="L720" s="3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8"/>
      <c r="BK720" s="8"/>
      <c r="BL720" s="8"/>
      <c r="BM720" s="8"/>
      <c r="BN720" s="8"/>
    </row>
    <row r="721" spans="4:66" x14ac:dyDescent="0.25">
      <c r="D721"/>
      <c r="K721" s="3"/>
      <c r="L721" s="3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8"/>
      <c r="BK721" s="8"/>
      <c r="BL721" s="8"/>
      <c r="BM721" s="8"/>
      <c r="BN721" s="8"/>
    </row>
    <row r="722" spans="4:66" x14ac:dyDescent="0.25">
      <c r="D722"/>
      <c r="K722" s="3"/>
      <c r="L722" s="3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8"/>
      <c r="BK722" s="8"/>
      <c r="BL722" s="8"/>
      <c r="BM722" s="8"/>
      <c r="BN722" s="8"/>
    </row>
    <row r="723" spans="4:66" x14ac:dyDescent="0.25">
      <c r="D723"/>
      <c r="K723" s="3"/>
      <c r="L723" s="3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8"/>
      <c r="BK723" s="8"/>
      <c r="BL723" s="8"/>
      <c r="BM723" s="8"/>
      <c r="BN723" s="8"/>
    </row>
    <row r="724" spans="4:66" x14ac:dyDescent="0.25">
      <c r="D724"/>
      <c r="K724" s="3"/>
      <c r="L724" s="3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8"/>
      <c r="BK724" s="8"/>
      <c r="BL724" s="8"/>
      <c r="BM724" s="8"/>
      <c r="BN724" s="8"/>
    </row>
    <row r="725" spans="4:66" x14ac:dyDescent="0.25">
      <c r="D725"/>
      <c r="K725" s="3"/>
      <c r="L725" s="3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8"/>
      <c r="BK725" s="8"/>
      <c r="BL725" s="8"/>
      <c r="BM725" s="8"/>
      <c r="BN725" s="8"/>
    </row>
    <row r="726" spans="4:66" x14ac:dyDescent="0.25">
      <c r="D726"/>
      <c r="K726" s="3"/>
      <c r="L726" s="3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8"/>
      <c r="BK726" s="8"/>
      <c r="BL726" s="8"/>
      <c r="BM726" s="8"/>
      <c r="BN726" s="8"/>
    </row>
    <row r="727" spans="4:66" s="10" customFormat="1" x14ac:dyDescent="0.25">
      <c r="K727" s="12"/>
      <c r="L727" s="12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4"/>
      <c r="BK727" s="14"/>
      <c r="BL727" s="14"/>
      <c r="BM727" s="14"/>
      <c r="BN727" s="14"/>
    </row>
    <row r="728" spans="4:66" x14ac:dyDescent="0.25">
      <c r="D728"/>
      <c r="K728" s="3"/>
      <c r="L728" s="3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8"/>
      <c r="BK728" s="8"/>
      <c r="BL728" s="8"/>
      <c r="BM728" s="8"/>
      <c r="BN728" s="8"/>
    </row>
    <row r="729" spans="4:66" x14ac:dyDescent="0.25">
      <c r="D729"/>
      <c r="K729" s="3"/>
      <c r="L729" s="3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8"/>
      <c r="BK729" s="8"/>
      <c r="BL729" s="8"/>
      <c r="BM729" s="8"/>
      <c r="BN729" s="8"/>
    </row>
    <row r="730" spans="4:66" x14ac:dyDescent="0.25">
      <c r="D730"/>
      <c r="K730" s="3"/>
      <c r="L730" s="3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8"/>
      <c r="BK730" s="8"/>
      <c r="BL730" s="8"/>
      <c r="BM730" s="8"/>
      <c r="BN730" s="8"/>
    </row>
    <row r="731" spans="4:66" x14ac:dyDescent="0.25">
      <c r="D731"/>
      <c r="K731" s="3"/>
      <c r="L731" s="3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8"/>
      <c r="BK731" s="8"/>
      <c r="BL731" s="8"/>
      <c r="BM731" s="8"/>
      <c r="BN731" s="8"/>
    </row>
    <row r="732" spans="4:66" x14ac:dyDescent="0.25">
      <c r="D732"/>
      <c r="K732" s="3"/>
      <c r="L732" s="3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8"/>
      <c r="BK732" s="8"/>
      <c r="BL732" s="8"/>
      <c r="BM732" s="8"/>
      <c r="BN732" s="8"/>
    </row>
    <row r="733" spans="4:66" x14ac:dyDescent="0.25">
      <c r="D733"/>
      <c r="K733" s="3"/>
      <c r="L733" s="3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8"/>
      <c r="BK733" s="8"/>
      <c r="BL733" s="8"/>
      <c r="BM733" s="8"/>
      <c r="BN733" s="8"/>
    </row>
    <row r="734" spans="4:66" x14ac:dyDescent="0.25">
      <c r="D734"/>
      <c r="K734" s="3"/>
      <c r="L734" s="3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8"/>
      <c r="BK734" s="8"/>
      <c r="BL734" s="8"/>
      <c r="BM734" s="8"/>
      <c r="BN734" s="8"/>
    </row>
    <row r="735" spans="4:66" x14ac:dyDescent="0.25">
      <c r="D735"/>
      <c r="K735" s="3"/>
      <c r="L735" s="3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8"/>
      <c r="BK735" s="8"/>
      <c r="BL735" s="8"/>
      <c r="BM735" s="8"/>
      <c r="BN735" s="8"/>
    </row>
    <row r="736" spans="4:66" x14ac:dyDescent="0.25">
      <c r="D736"/>
      <c r="K736" s="3"/>
      <c r="L736" s="3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8"/>
      <c r="BK736" s="8"/>
      <c r="BL736" s="8"/>
      <c r="BM736" s="8"/>
      <c r="BN736" s="8"/>
    </row>
    <row r="737" spans="4:66" x14ac:dyDescent="0.25">
      <c r="D737"/>
      <c r="K737" s="3"/>
      <c r="L737" s="3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8"/>
      <c r="BK737" s="8"/>
      <c r="BL737" s="8"/>
      <c r="BM737" s="8"/>
      <c r="BN737" s="8"/>
    </row>
    <row r="738" spans="4:66" x14ac:dyDescent="0.25">
      <c r="D738"/>
      <c r="K738" s="3"/>
      <c r="L738" s="3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8"/>
      <c r="BK738" s="8"/>
      <c r="BL738" s="8"/>
      <c r="BM738" s="8"/>
      <c r="BN738" s="8"/>
    </row>
    <row r="739" spans="4:66" x14ac:dyDescent="0.25">
      <c r="D739"/>
      <c r="K739" s="3"/>
      <c r="L739" s="3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8"/>
      <c r="BK739" s="8"/>
      <c r="BL739" s="8"/>
      <c r="BM739" s="8"/>
      <c r="BN739" s="8"/>
    </row>
    <row r="740" spans="4:66" x14ac:dyDescent="0.25">
      <c r="D740"/>
      <c r="K740" s="3"/>
      <c r="L740" s="3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8"/>
      <c r="BK740" s="8"/>
      <c r="BL740" s="8"/>
      <c r="BM740" s="8"/>
      <c r="BN740" s="8"/>
    </row>
    <row r="741" spans="4:66" x14ac:dyDescent="0.25">
      <c r="D741"/>
      <c r="K741" s="3"/>
      <c r="L741" s="3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8"/>
      <c r="BK741" s="8"/>
      <c r="BL741" s="8"/>
      <c r="BM741" s="8"/>
      <c r="BN741" s="8"/>
    </row>
    <row r="742" spans="4:66" x14ac:dyDescent="0.25">
      <c r="D742"/>
      <c r="K742" s="3"/>
      <c r="L742" s="3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8"/>
      <c r="BK742" s="8"/>
      <c r="BL742" s="8"/>
      <c r="BM742" s="8"/>
      <c r="BN742" s="8"/>
    </row>
    <row r="743" spans="4:66" x14ac:dyDescent="0.25">
      <c r="D743"/>
      <c r="K743" s="3"/>
      <c r="L743" s="3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8"/>
      <c r="BK743" s="8"/>
      <c r="BL743" s="8"/>
      <c r="BM743" s="8"/>
      <c r="BN743" s="8"/>
    </row>
    <row r="744" spans="4:66" x14ac:dyDescent="0.25">
      <c r="D744"/>
      <c r="K744" s="3"/>
      <c r="L744" s="3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8"/>
      <c r="BK744" s="8"/>
      <c r="BL744" s="8"/>
      <c r="BM744" s="8"/>
      <c r="BN744" s="8"/>
    </row>
    <row r="745" spans="4:66" x14ac:dyDescent="0.25">
      <c r="D745"/>
      <c r="K745" s="3"/>
      <c r="L745" s="3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8"/>
      <c r="BK745" s="8"/>
      <c r="BL745" s="8"/>
      <c r="BM745" s="8"/>
      <c r="BN745" s="8"/>
    </row>
    <row r="746" spans="4:66" x14ac:dyDescent="0.25">
      <c r="D746"/>
      <c r="K746" s="3"/>
      <c r="L746" s="3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8"/>
      <c r="BK746" s="8"/>
      <c r="BL746" s="8"/>
      <c r="BM746" s="8"/>
      <c r="BN746" s="8"/>
    </row>
    <row r="747" spans="4:66" x14ac:dyDescent="0.25">
      <c r="D747"/>
      <c r="K747" s="3"/>
      <c r="L747" s="3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8"/>
      <c r="BK747" s="8"/>
      <c r="BL747" s="8"/>
      <c r="BM747" s="8"/>
      <c r="BN747" s="8"/>
    </row>
    <row r="748" spans="4:66" s="10" customFormat="1" x14ac:dyDescent="0.25">
      <c r="K748" s="12"/>
      <c r="L748" s="12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4"/>
      <c r="BK748" s="14"/>
      <c r="BL748" s="14"/>
      <c r="BM748" s="14"/>
      <c r="BN748" s="14"/>
    </row>
    <row r="749" spans="4:66" x14ac:dyDescent="0.25">
      <c r="D749" s="11"/>
      <c r="K749" s="3"/>
      <c r="L749" s="3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8"/>
      <c r="BK749" s="8"/>
      <c r="BL749" s="8"/>
      <c r="BM749" s="8"/>
      <c r="BN749" s="8"/>
    </row>
    <row r="750" spans="4:66" x14ac:dyDescent="0.25">
      <c r="D750" s="11"/>
      <c r="K750" s="3"/>
      <c r="L750" s="3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8"/>
      <c r="BK750" s="8"/>
      <c r="BL750" s="8"/>
      <c r="BM750" s="8"/>
      <c r="BN750" s="8"/>
    </row>
    <row r="751" spans="4:66" x14ac:dyDescent="0.25">
      <c r="D751" s="11"/>
      <c r="K751" s="3"/>
      <c r="L751" s="3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8"/>
      <c r="BK751" s="8"/>
      <c r="BL751" s="8"/>
      <c r="BM751" s="8"/>
      <c r="BN751" s="8"/>
    </row>
    <row r="752" spans="4:66" x14ac:dyDescent="0.25">
      <c r="D752" s="11"/>
      <c r="K752" s="3"/>
      <c r="L752" s="3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8"/>
      <c r="BK752" s="8"/>
      <c r="BL752" s="8"/>
      <c r="BM752" s="8"/>
      <c r="BN752" s="8"/>
    </row>
    <row r="753" spans="4:66" x14ac:dyDescent="0.25">
      <c r="D753" s="11"/>
      <c r="K753" s="3"/>
      <c r="L753" s="3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8"/>
      <c r="BK753" s="8"/>
      <c r="BL753" s="8"/>
      <c r="BM753" s="8"/>
      <c r="BN753" s="8"/>
    </row>
    <row r="754" spans="4:66" x14ac:dyDescent="0.25">
      <c r="D754" s="11"/>
      <c r="K754" s="3"/>
      <c r="L754" s="3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8"/>
      <c r="BK754" s="8"/>
      <c r="BL754" s="8"/>
      <c r="BM754" s="8"/>
      <c r="BN754" s="8"/>
    </row>
    <row r="755" spans="4:66" x14ac:dyDescent="0.25">
      <c r="D755" s="11"/>
      <c r="K755" s="3"/>
      <c r="L755" s="3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8"/>
      <c r="BK755" s="8"/>
      <c r="BL755" s="8"/>
      <c r="BM755" s="8"/>
      <c r="BN755" s="8"/>
    </row>
    <row r="756" spans="4:66" x14ac:dyDescent="0.25">
      <c r="D756" s="11"/>
      <c r="K756" s="3"/>
      <c r="L756" s="3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8"/>
      <c r="BK756" s="8"/>
      <c r="BL756" s="8"/>
      <c r="BM756" s="8"/>
      <c r="BN756" s="8"/>
    </row>
    <row r="757" spans="4:66" x14ac:dyDescent="0.25">
      <c r="D757" s="11"/>
      <c r="K757" s="3"/>
      <c r="L757" s="3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8"/>
      <c r="BK757" s="8"/>
      <c r="BL757" s="8"/>
      <c r="BM757" s="8"/>
      <c r="BN757" s="8"/>
    </row>
    <row r="758" spans="4:66" x14ac:dyDescent="0.25">
      <c r="D758" s="11"/>
      <c r="K758" s="3"/>
      <c r="L758" s="3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8"/>
      <c r="BK758" s="8"/>
      <c r="BL758" s="8"/>
      <c r="BM758" s="8"/>
      <c r="BN758" s="8"/>
    </row>
    <row r="759" spans="4:66" x14ac:dyDescent="0.25">
      <c r="D759" s="11"/>
      <c r="K759" s="3"/>
      <c r="L759" s="3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8"/>
      <c r="BK759" s="8"/>
      <c r="BL759" s="8"/>
      <c r="BM759" s="8"/>
      <c r="BN759" s="8"/>
    </row>
    <row r="760" spans="4:66" x14ac:dyDescent="0.25">
      <c r="D760" s="11"/>
      <c r="K760" s="3"/>
      <c r="L760" s="3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8"/>
      <c r="BK760" s="8"/>
      <c r="BL760" s="8"/>
      <c r="BM760" s="8"/>
      <c r="BN760" s="8"/>
    </row>
    <row r="761" spans="4:66" x14ac:dyDescent="0.25">
      <c r="D761" s="11"/>
      <c r="K761" s="3"/>
      <c r="L761" s="3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8"/>
      <c r="BK761" s="8"/>
      <c r="BL761" s="8"/>
      <c r="BM761" s="8"/>
      <c r="BN761" s="8"/>
    </row>
    <row r="762" spans="4:66" x14ac:dyDescent="0.25">
      <c r="D762" s="11"/>
      <c r="K762" s="3"/>
      <c r="L762" s="3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8"/>
      <c r="BK762" s="8"/>
      <c r="BL762" s="8"/>
      <c r="BM762" s="8"/>
      <c r="BN762" s="8"/>
    </row>
    <row r="763" spans="4:66" x14ac:dyDescent="0.25">
      <c r="D763" s="11"/>
      <c r="K763" s="3"/>
      <c r="L763" s="3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8"/>
      <c r="BK763" s="8"/>
      <c r="BL763" s="8"/>
      <c r="BM763" s="8"/>
      <c r="BN763" s="8"/>
    </row>
    <row r="764" spans="4:66" x14ac:dyDescent="0.25">
      <c r="D764" s="11"/>
      <c r="K764" s="3"/>
      <c r="L764" s="3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8"/>
      <c r="BK764" s="8"/>
      <c r="BL764" s="8"/>
      <c r="BM764" s="8"/>
      <c r="BN764" s="8"/>
    </row>
    <row r="765" spans="4:66" x14ac:dyDescent="0.25">
      <c r="D765" s="11"/>
      <c r="K765" s="3"/>
      <c r="L765" s="3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8"/>
      <c r="BK765" s="8"/>
      <c r="BL765" s="8"/>
      <c r="BM765" s="8"/>
      <c r="BN765" s="8"/>
    </row>
    <row r="766" spans="4:66" x14ac:dyDescent="0.25">
      <c r="D766" s="11"/>
      <c r="K766" s="3"/>
      <c r="L766" s="3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8"/>
      <c r="BK766" s="8"/>
      <c r="BL766" s="8"/>
      <c r="BM766" s="8"/>
      <c r="BN766" s="8"/>
    </row>
    <row r="767" spans="4:66" x14ac:dyDescent="0.25">
      <c r="D767" s="11"/>
      <c r="K767" s="3"/>
      <c r="L767" s="3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8"/>
      <c r="BK767" s="8"/>
      <c r="BL767" s="8"/>
      <c r="BM767" s="8"/>
      <c r="BN767" s="8"/>
    </row>
    <row r="768" spans="4:66" x14ac:dyDescent="0.25">
      <c r="D768" s="11"/>
      <c r="K768" s="3"/>
      <c r="L768" s="3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8"/>
      <c r="BK768" s="8"/>
      <c r="BL768" s="8"/>
      <c r="BM768" s="8"/>
      <c r="BN768" s="8"/>
    </row>
    <row r="769" spans="4:66" x14ac:dyDescent="0.25">
      <c r="D769" s="11"/>
      <c r="K769" s="3"/>
      <c r="L769" s="3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8"/>
      <c r="BK769" s="8"/>
      <c r="BL769" s="8"/>
      <c r="BM769" s="8"/>
      <c r="BN769" s="8"/>
    </row>
    <row r="770" spans="4:66" x14ac:dyDescent="0.25">
      <c r="D770" s="11"/>
      <c r="K770" s="3"/>
      <c r="L770" s="3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8"/>
      <c r="BK770" s="8"/>
      <c r="BL770" s="8"/>
      <c r="BM770" s="8"/>
      <c r="BN770" s="8"/>
    </row>
    <row r="771" spans="4:66" x14ac:dyDescent="0.25">
      <c r="D771" s="11"/>
      <c r="K771" s="3"/>
      <c r="L771" s="3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8"/>
      <c r="BK771" s="8"/>
      <c r="BL771" s="8"/>
      <c r="BM771" s="8"/>
      <c r="BN771" s="8"/>
    </row>
    <row r="772" spans="4:66" x14ac:dyDescent="0.25">
      <c r="D772" s="11"/>
      <c r="K772" s="3"/>
      <c r="L772" s="3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8"/>
      <c r="BK772" s="8"/>
      <c r="BL772" s="8"/>
      <c r="BM772" s="8"/>
      <c r="BN772" s="8"/>
    </row>
    <row r="773" spans="4:66" x14ac:dyDescent="0.25">
      <c r="D773" s="11"/>
      <c r="K773" s="3"/>
      <c r="L773" s="3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8"/>
      <c r="BK773" s="8"/>
      <c r="BL773" s="8"/>
      <c r="BM773" s="8"/>
      <c r="BN773" s="8"/>
    </row>
    <row r="774" spans="4:66" x14ac:dyDescent="0.25">
      <c r="D774" s="11"/>
      <c r="K774" s="3"/>
      <c r="L774" s="3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8"/>
      <c r="BK774" s="8"/>
      <c r="BL774" s="8"/>
      <c r="BM774" s="8"/>
      <c r="BN774" s="8"/>
    </row>
    <row r="775" spans="4:66" x14ac:dyDescent="0.25">
      <c r="D775" s="11"/>
      <c r="K775" s="3"/>
      <c r="L775" s="3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8"/>
      <c r="BK775" s="8"/>
      <c r="BL775" s="8"/>
      <c r="BM775" s="8"/>
      <c r="BN775" s="8"/>
    </row>
    <row r="776" spans="4:66" x14ac:dyDescent="0.25">
      <c r="D776" s="11"/>
      <c r="K776" s="3"/>
      <c r="L776" s="3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8"/>
      <c r="BK776" s="8"/>
      <c r="BL776" s="8"/>
      <c r="BM776" s="8"/>
      <c r="BN776" s="8"/>
    </row>
    <row r="777" spans="4:66" x14ac:dyDescent="0.25">
      <c r="D777" s="11"/>
      <c r="K777" s="3"/>
      <c r="L777" s="3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8"/>
      <c r="BK777" s="8"/>
      <c r="BL777" s="8"/>
      <c r="BM777" s="8"/>
      <c r="BN777" s="8"/>
    </row>
    <row r="778" spans="4:66" x14ac:dyDescent="0.25">
      <c r="D778" s="11"/>
      <c r="K778" s="3"/>
      <c r="L778" s="3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8"/>
      <c r="BK778" s="8"/>
      <c r="BL778" s="8"/>
      <c r="BM778" s="8"/>
      <c r="BN778" s="8"/>
    </row>
    <row r="779" spans="4:66" x14ac:dyDescent="0.25">
      <c r="D779" s="11"/>
      <c r="K779" s="3"/>
      <c r="L779" s="3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8"/>
      <c r="BK779" s="8"/>
      <c r="BL779" s="8"/>
      <c r="BM779" s="8"/>
      <c r="BN779" s="8"/>
    </row>
    <row r="780" spans="4:66" x14ac:dyDescent="0.25">
      <c r="D780" s="11"/>
      <c r="K780" s="3"/>
      <c r="L780" s="3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8"/>
      <c r="BK780" s="8"/>
      <c r="BL780" s="8"/>
      <c r="BM780" s="8"/>
      <c r="BN780" s="8"/>
    </row>
    <row r="781" spans="4:66" x14ac:dyDescent="0.25">
      <c r="D781" s="11"/>
      <c r="K781" s="3"/>
      <c r="L781" s="3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8"/>
      <c r="BK781" s="8"/>
      <c r="BL781" s="8"/>
      <c r="BM781" s="8"/>
      <c r="BN781" s="8"/>
    </row>
    <row r="782" spans="4:66" x14ac:dyDescent="0.25">
      <c r="D782" s="11"/>
      <c r="K782" s="3"/>
      <c r="L782" s="3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8"/>
      <c r="BK782" s="8"/>
      <c r="BL782" s="8"/>
      <c r="BM782" s="8"/>
      <c r="BN782" s="8"/>
    </row>
    <row r="783" spans="4:66" x14ac:dyDescent="0.25">
      <c r="D783" s="11"/>
      <c r="K783" s="3"/>
      <c r="L783" s="3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8"/>
      <c r="BK783" s="8"/>
      <c r="BL783" s="8"/>
      <c r="BM783" s="8"/>
      <c r="BN783" s="8"/>
    </row>
    <row r="784" spans="4:66" x14ac:dyDescent="0.25">
      <c r="D784" s="11"/>
      <c r="K784" s="3"/>
      <c r="L784" s="3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8"/>
      <c r="BK784" s="8"/>
      <c r="BL784" s="8"/>
      <c r="BM784" s="8"/>
      <c r="BN784" s="8"/>
    </row>
    <row r="785" spans="4:66" x14ac:dyDescent="0.25">
      <c r="D785" s="11"/>
      <c r="K785" s="3"/>
      <c r="L785" s="3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8"/>
      <c r="BK785" s="8"/>
      <c r="BL785" s="8"/>
      <c r="BM785" s="8"/>
      <c r="BN785" s="8"/>
    </row>
    <row r="786" spans="4:66" x14ac:dyDescent="0.25">
      <c r="D786" s="11"/>
      <c r="K786" s="3"/>
      <c r="L786" s="3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8"/>
      <c r="BK786" s="8"/>
      <c r="BL786" s="8"/>
      <c r="BM786" s="8"/>
      <c r="BN786" s="8"/>
    </row>
    <row r="787" spans="4:66" x14ac:dyDescent="0.25">
      <c r="D787" s="11"/>
      <c r="K787" s="3"/>
      <c r="L787" s="3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8"/>
      <c r="BK787" s="8"/>
      <c r="BL787" s="8"/>
      <c r="BM787" s="8"/>
      <c r="BN787" s="8"/>
    </row>
    <row r="788" spans="4:66" x14ac:dyDescent="0.25">
      <c r="D788" s="11"/>
      <c r="K788" s="3"/>
      <c r="L788" s="3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8"/>
      <c r="BK788" s="8"/>
      <c r="BL788" s="8"/>
      <c r="BM788" s="8"/>
      <c r="BN788" s="8"/>
    </row>
    <row r="789" spans="4:66" x14ac:dyDescent="0.25">
      <c r="D789" s="11"/>
      <c r="K789" s="3"/>
      <c r="L789" s="3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8"/>
      <c r="BK789" s="8"/>
      <c r="BL789" s="8"/>
      <c r="BM789" s="8"/>
      <c r="BN789" s="8"/>
    </row>
    <row r="790" spans="4:66" x14ac:dyDescent="0.25">
      <c r="D790" s="11"/>
      <c r="K790" s="3"/>
      <c r="L790" s="3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8"/>
      <c r="BK790" s="8"/>
      <c r="BL790" s="8"/>
      <c r="BM790" s="8"/>
      <c r="BN790" s="8"/>
    </row>
    <row r="791" spans="4:66" x14ac:dyDescent="0.25">
      <c r="D791" s="11"/>
      <c r="K791" s="3"/>
      <c r="L791" s="3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8"/>
      <c r="BK791" s="8"/>
      <c r="BL791" s="8"/>
      <c r="BM791" s="8"/>
      <c r="BN791" s="8"/>
    </row>
    <row r="792" spans="4:66" x14ac:dyDescent="0.25">
      <c r="D792" s="11"/>
      <c r="K792" s="3"/>
      <c r="L792" s="3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8"/>
      <c r="BK792" s="8"/>
      <c r="BL792" s="8"/>
      <c r="BM792" s="8"/>
      <c r="BN792" s="8"/>
    </row>
    <row r="793" spans="4:66" x14ac:dyDescent="0.25">
      <c r="D793" s="11"/>
      <c r="K793" s="3"/>
      <c r="L793" s="3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8"/>
      <c r="BK793" s="8"/>
      <c r="BL793" s="8"/>
      <c r="BM793" s="8"/>
      <c r="BN793" s="8"/>
    </row>
    <row r="794" spans="4:66" x14ac:dyDescent="0.25">
      <c r="D794" s="11"/>
      <c r="K794" s="3"/>
      <c r="L794" s="3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8"/>
      <c r="BK794" s="8"/>
      <c r="BL794" s="8"/>
      <c r="BM794" s="8"/>
      <c r="BN794" s="8"/>
    </row>
    <row r="795" spans="4:66" x14ac:dyDescent="0.25">
      <c r="D795" s="11"/>
      <c r="K795" s="3"/>
      <c r="L795" s="3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8"/>
      <c r="BK795" s="8"/>
      <c r="BL795" s="8"/>
      <c r="BM795" s="8"/>
      <c r="BN795" s="8"/>
    </row>
    <row r="796" spans="4:66" x14ac:dyDescent="0.25">
      <c r="D796" s="11"/>
      <c r="K796" s="3"/>
      <c r="L796" s="3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8"/>
      <c r="BK796" s="8"/>
      <c r="BL796" s="8"/>
      <c r="BM796" s="8"/>
      <c r="BN796" s="8"/>
    </row>
    <row r="797" spans="4:66" x14ac:dyDescent="0.25">
      <c r="D797" s="11"/>
      <c r="K797" s="3"/>
      <c r="L797" s="3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8"/>
      <c r="BK797" s="8"/>
      <c r="BL797" s="8"/>
      <c r="BM797" s="8"/>
      <c r="BN797" s="8"/>
    </row>
    <row r="798" spans="4:66" x14ac:dyDescent="0.25">
      <c r="D798" s="11"/>
      <c r="K798" s="3"/>
      <c r="L798" s="3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8"/>
      <c r="BK798" s="8"/>
      <c r="BL798" s="8"/>
      <c r="BM798" s="8"/>
      <c r="BN798" s="8"/>
    </row>
    <row r="799" spans="4:66" x14ac:dyDescent="0.25">
      <c r="D799" s="11"/>
      <c r="K799" s="3"/>
      <c r="L799" s="3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8"/>
      <c r="BK799" s="8"/>
      <c r="BL799" s="8"/>
      <c r="BM799" s="8"/>
      <c r="BN799" s="8"/>
    </row>
    <row r="800" spans="4:66" x14ac:dyDescent="0.25">
      <c r="D800" s="11"/>
      <c r="K800" s="3"/>
      <c r="L800" s="3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8"/>
      <c r="BK800" s="8"/>
      <c r="BL800" s="8"/>
      <c r="BM800" s="8"/>
      <c r="BN800" s="8"/>
    </row>
    <row r="801" spans="1:66" x14ac:dyDescent="0.25">
      <c r="D801" s="11"/>
      <c r="K801" s="3"/>
      <c r="L801" s="3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8"/>
      <c r="BK801" s="8"/>
      <c r="BL801" s="8"/>
      <c r="BM801" s="8"/>
      <c r="BN801" s="8"/>
    </row>
    <row r="802" spans="1:66" x14ac:dyDescent="0.25">
      <c r="A802" s="10"/>
      <c r="B802" s="10"/>
      <c r="C802" s="10"/>
      <c r="D802" s="20"/>
      <c r="K802" s="3"/>
      <c r="L802" s="3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8"/>
      <c r="BK802" s="8"/>
      <c r="BL802" s="8"/>
      <c r="BM802" s="8"/>
      <c r="BN802" s="8"/>
    </row>
    <row r="803" spans="1:66" s="10" customFormat="1" x14ac:dyDescent="0.25">
      <c r="D803" s="20"/>
      <c r="K803" s="12"/>
      <c r="L803" s="12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4"/>
      <c r="BK803" s="14"/>
      <c r="BL803" s="14"/>
      <c r="BM803" s="14"/>
      <c r="BN803" s="14"/>
    </row>
    <row r="804" spans="1:66" x14ac:dyDescent="0.25">
      <c r="D804" s="11"/>
      <c r="K804" s="3"/>
      <c r="L804" s="3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8"/>
      <c r="BK804" s="8"/>
      <c r="BL804" s="8"/>
      <c r="BM804" s="8"/>
      <c r="BN804" s="8"/>
    </row>
    <row r="805" spans="1:66" x14ac:dyDescent="0.25">
      <c r="D805" s="11"/>
      <c r="K805" s="3"/>
      <c r="L805" s="3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8"/>
      <c r="BK805" s="8"/>
      <c r="BL805" s="8"/>
      <c r="BM805" s="8"/>
      <c r="BN805" s="8"/>
    </row>
    <row r="806" spans="1:66" x14ac:dyDescent="0.25">
      <c r="D806" s="11"/>
      <c r="K806" s="3"/>
      <c r="L806" s="3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8"/>
      <c r="BK806" s="8"/>
      <c r="BL806" s="8"/>
      <c r="BM806" s="8"/>
      <c r="BN806" s="8"/>
    </row>
    <row r="807" spans="1:66" x14ac:dyDescent="0.25">
      <c r="D807" s="11"/>
      <c r="K807" s="3"/>
      <c r="L807" s="3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8"/>
      <c r="BK807" s="8"/>
      <c r="BL807" s="8"/>
      <c r="BM807" s="8"/>
      <c r="BN807" s="8"/>
    </row>
    <row r="808" spans="1:66" x14ac:dyDescent="0.25">
      <c r="D808" s="11"/>
      <c r="K808" s="3"/>
      <c r="L808" s="3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8"/>
      <c r="BK808" s="8"/>
      <c r="BL808" s="8"/>
      <c r="BM808" s="8"/>
      <c r="BN808" s="8"/>
    </row>
    <row r="809" spans="1:66" x14ac:dyDescent="0.25">
      <c r="D809" s="11"/>
      <c r="K809" s="3"/>
      <c r="L809" s="3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8"/>
      <c r="BK809" s="8"/>
      <c r="BL809" s="8"/>
      <c r="BM809" s="8"/>
      <c r="BN809" s="8"/>
    </row>
    <row r="810" spans="1:66" x14ac:dyDescent="0.25">
      <c r="D810" s="11"/>
      <c r="K810" s="3"/>
      <c r="L810" s="3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8"/>
      <c r="BK810" s="8"/>
      <c r="BL810" s="8"/>
      <c r="BM810" s="8"/>
      <c r="BN810" s="8"/>
    </row>
    <row r="811" spans="1:66" x14ac:dyDescent="0.25">
      <c r="D811" s="11"/>
      <c r="K811" s="3"/>
      <c r="L811" s="3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8"/>
      <c r="BK811" s="8"/>
      <c r="BL811" s="8"/>
      <c r="BM811" s="8"/>
      <c r="BN811" s="8"/>
    </row>
    <row r="812" spans="1:66" x14ac:dyDescent="0.25">
      <c r="D812" s="11"/>
      <c r="K812" s="3"/>
      <c r="L812" s="3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8"/>
      <c r="BK812" s="8"/>
      <c r="BL812" s="8"/>
      <c r="BM812" s="8"/>
      <c r="BN812" s="8"/>
    </row>
    <row r="813" spans="1:66" x14ac:dyDescent="0.25">
      <c r="D813" s="11"/>
      <c r="K813" s="3"/>
      <c r="L813" s="3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8"/>
      <c r="BK813" s="8"/>
      <c r="BL813" s="8"/>
      <c r="BM813" s="8"/>
      <c r="BN813" s="8"/>
    </row>
    <row r="814" spans="1:66" x14ac:dyDescent="0.25">
      <c r="D814" s="11"/>
      <c r="K814" s="3"/>
      <c r="L814" s="3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8"/>
      <c r="BK814" s="8"/>
      <c r="BL814" s="8"/>
      <c r="BM814" s="8"/>
      <c r="BN814" s="8"/>
    </row>
    <row r="815" spans="1:66" x14ac:dyDescent="0.25">
      <c r="D815" s="11"/>
      <c r="K815" s="3"/>
      <c r="L815" s="3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8"/>
      <c r="BK815" s="8"/>
      <c r="BL815" s="8"/>
      <c r="BM815" s="8"/>
      <c r="BN815" s="8"/>
    </row>
    <row r="816" spans="1:66" x14ac:dyDescent="0.25">
      <c r="D816" s="11"/>
      <c r="K816" s="3"/>
      <c r="L816" s="3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8"/>
      <c r="BK816" s="8"/>
      <c r="BL816" s="8"/>
      <c r="BM816" s="8"/>
      <c r="BN816" s="8"/>
    </row>
    <row r="817" spans="4:66" x14ac:dyDescent="0.25">
      <c r="D817" s="11"/>
      <c r="K817" s="3"/>
      <c r="L817" s="3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8"/>
      <c r="BK817" s="8"/>
      <c r="BL817" s="8"/>
      <c r="BM817" s="8"/>
      <c r="BN817" s="8"/>
    </row>
    <row r="818" spans="4:66" x14ac:dyDescent="0.25">
      <c r="D818" s="11"/>
      <c r="K818" s="3"/>
      <c r="L818" s="3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8"/>
      <c r="BK818" s="8"/>
      <c r="BL818" s="8"/>
      <c r="BM818" s="8"/>
      <c r="BN818" s="8"/>
    </row>
    <row r="819" spans="4:66" x14ac:dyDescent="0.25">
      <c r="D819" s="11"/>
      <c r="K819" s="3"/>
      <c r="L819" s="3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8"/>
      <c r="BK819" s="8"/>
      <c r="BL819" s="8"/>
      <c r="BM819" s="8"/>
      <c r="BN819" s="8"/>
    </row>
    <row r="820" spans="4:66" x14ac:dyDescent="0.25">
      <c r="D820" s="11"/>
      <c r="K820" s="3"/>
      <c r="L820" s="3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8"/>
      <c r="BK820" s="8"/>
      <c r="BL820" s="8"/>
      <c r="BM820" s="8"/>
      <c r="BN820" s="8"/>
    </row>
    <row r="821" spans="4:66" x14ac:dyDescent="0.25">
      <c r="D821" s="11"/>
      <c r="K821" s="3"/>
      <c r="L821" s="3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8"/>
      <c r="BK821" s="8"/>
      <c r="BL821" s="8"/>
      <c r="BM821" s="8"/>
      <c r="BN821" s="8"/>
    </row>
    <row r="822" spans="4:66" x14ac:dyDescent="0.25">
      <c r="D822" s="11"/>
      <c r="K822" s="3"/>
      <c r="L822" s="3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8"/>
      <c r="BK822" s="8"/>
      <c r="BL822" s="8"/>
      <c r="BM822" s="8"/>
      <c r="BN822" s="8"/>
    </row>
    <row r="823" spans="4:66" x14ac:dyDescent="0.25">
      <c r="D823" s="11"/>
      <c r="K823" s="3"/>
      <c r="L823" s="3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8"/>
      <c r="BK823" s="8"/>
      <c r="BL823" s="8"/>
      <c r="BM823" s="8"/>
      <c r="BN823" s="8"/>
    </row>
    <row r="824" spans="4:66" x14ac:dyDescent="0.25">
      <c r="D824" s="11"/>
      <c r="K824" s="3"/>
      <c r="L824" s="3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8"/>
      <c r="BK824" s="8"/>
      <c r="BL824" s="8"/>
      <c r="BM824" s="8"/>
      <c r="BN824" s="8"/>
    </row>
    <row r="825" spans="4:66" x14ac:dyDescent="0.25">
      <c r="D825" s="11"/>
      <c r="K825" s="3"/>
      <c r="L825" s="3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8"/>
      <c r="BK825" s="8"/>
      <c r="BL825" s="8"/>
      <c r="BM825" s="8"/>
      <c r="BN825" s="8"/>
    </row>
    <row r="826" spans="4:66" x14ac:dyDescent="0.25">
      <c r="D826" s="11"/>
      <c r="K826" s="3"/>
      <c r="L826" s="3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8"/>
      <c r="BK826" s="8"/>
      <c r="BL826" s="8"/>
      <c r="BM826" s="8"/>
      <c r="BN826" s="8"/>
    </row>
    <row r="827" spans="4:66" s="10" customFormat="1" x14ac:dyDescent="0.25">
      <c r="D827" s="20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4"/>
      <c r="BK827" s="14"/>
      <c r="BL827" s="14"/>
      <c r="BM827" s="14"/>
      <c r="BN827" s="14"/>
    </row>
    <row r="828" spans="4:66" x14ac:dyDescent="0.25">
      <c r="D828" s="11"/>
      <c r="K828" s="3"/>
      <c r="L828" s="3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8"/>
      <c r="BK828" s="8"/>
      <c r="BL828" s="8"/>
      <c r="BM828" s="8"/>
      <c r="BN828" s="8"/>
    </row>
    <row r="829" spans="4:66" x14ac:dyDescent="0.25">
      <c r="D829" s="11"/>
      <c r="K829" s="3"/>
      <c r="L829" s="3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8"/>
      <c r="BK829" s="8"/>
      <c r="BL829" s="8"/>
      <c r="BM829" s="8"/>
      <c r="BN829" s="8"/>
    </row>
    <row r="830" spans="4:66" x14ac:dyDescent="0.25">
      <c r="D830" s="11"/>
      <c r="K830" s="3"/>
      <c r="L830" s="3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8"/>
      <c r="BK830" s="8"/>
      <c r="BL830" s="8"/>
      <c r="BM830" s="8"/>
      <c r="BN830" s="8"/>
    </row>
    <row r="831" spans="4:66" x14ac:dyDescent="0.25">
      <c r="D831" s="11"/>
      <c r="K831" s="3"/>
      <c r="L831" s="3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8"/>
      <c r="BK831" s="8"/>
      <c r="BL831" s="8"/>
      <c r="BM831" s="8"/>
      <c r="BN831" s="8"/>
    </row>
    <row r="832" spans="4:66" x14ac:dyDescent="0.25">
      <c r="D832" s="11"/>
      <c r="K832" s="3"/>
      <c r="L832" s="3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8"/>
      <c r="BK832" s="8"/>
      <c r="BL832" s="8"/>
      <c r="BM832" s="8"/>
      <c r="BN832" s="8"/>
    </row>
    <row r="833" spans="4:66" x14ac:dyDescent="0.25">
      <c r="D833" s="11"/>
      <c r="K833" s="3"/>
      <c r="L833" s="3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8"/>
      <c r="BK833" s="8"/>
      <c r="BL833" s="8"/>
      <c r="BM833" s="8"/>
      <c r="BN833" s="8"/>
    </row>
    <row r="834" spans="4:66" x14ac:dyDescent="0.25">
      <c r="D834" s="11"/>
      <c r="K834" s="3"/>
      <c r="L834" s="3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8"/>
      <c r="BK834" s="8"/>
      <c r="BL834" s="8"/>
      <c r="BM834" s="8"/>
      <c r="BN834" s="8"/>
    </row>
    <row r="835" spans="4:66" x14ac:dyDescent="0.25">
      <c r="D835" s="11"/>
      <c r="K835" s="3"/>
      <c r="L835" s="3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8"/>
      <c r="BK835" s="8"/>
      <c r="BL835" s="8"/>
      <c r="BM835" s="8"/>
      <c r="BN835" s="8"/>
    </row>
    <row r="836" spans="4:66" x14ac:dyDescent="0.25">
      <c r="D836" s="11"/>
      <c r="K836" s="3"/>
      <c r="L836" s="3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8"/>
      <c r="BK836" s="8"/>
      <c r="BL836" s="8"/>
      <c r="BM836" s="8"/>
      <c r="BN836" s="8"/>
    </row>
    <row r="837" spans="4:66" x14ac:dyDescent="0.25">
      <c r="D837" s="11"/>
      <c r="K837" s="3"/>
      <c r="L837" s="3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8"/>
      <c r="BK837" s="8"/>
      <c r="BL837" s="8"/>
      <c r="BM837" s="8"/>
      <c r="BN837" s="8"/>
    </row>
    <row r="838" spans="4:66" x14ac:dyDescent="0.25">
      <c r="D838" s="11"/>
      <c r="K838" s="3"/>
      <c r="L838" s="3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8"/>
      <c r="BK838" s="8"/>
      <c r="BL838" s="8"/>
      <c r="BM838" s="8"/>
      <c r="BN838" s="8"/>
    </row>
    <row r="839" spans="4:66" x14ac:dyDescent="0.25">
      <c r="D839" s="11"/>
      <c r="K839" s="3"/>
      <c r="L839" s="3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8"/>
      <c r="BK839" s="8"/>
      <c r="BL839" s="8"/>
      <c r="BM839" s="8"/>
      <c r="BN839" s="8"/>
    </row>
    <row r="840" spans="4:66" x14ac:dyDescent="0.25">
      <c r="D840" s="11"/>
      <c r="K840" s="3"/>
      <c r="L840" s="3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8"/>
      <c r="BK840" s="8"/>
      <c r="BL840" s="8"/>
      <c r="BM840" s="8"/>
      <c r="BN840" s="8"/>
    </row>
    <row r="841" spans="4:66" x14ac:dyDescent="0.25">
      <c r="D841" s="11"/>
      <c r="K841" s="3"/>
      <c r="L841" s="3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8"/>
      <c r="BK841" s="8"/>
      <c r="BL841" s="8"/>
      <c r="BM841" s="8"/>
      <c r="BN841" s="8"/>
    </row>
    <row r="842" spans="4:66" x14ac:dyDescent="0.25">
      <c r="D842" s="11"/>
      <c r="K842" s="3"/>
      <c r="L842" s="3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8"/>
      <c r="BK842" s="8"/>
      <c r="BL842" s="8"/>
      <c r="BM842" s="8"/>
      <c r="BN842" s="8"/>
    </row>
    <row r="843" spans="4:66" x14ac:dyDescent="0.25">
      <c r="D843" s="11"/>
      <c r="K843" s="3"/>
      <c r="L843" s="3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8"/>
      <c r="BK843" s="8"/>
      <c r="BL843" s="8"/>
      <c r="BM843" s="8"/>
      <c r="BN843" s="8"/>
    </row>
    <row r="844" spans="4:66" x14ac:dyDescent="0.25">
      <c r="D844" s="11"/>
      <c r="K844" s="3"/>
      <c r="L844" s="3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8"/>
      <c r="BK844" s="8"/>
      <c r="BL844" s="8"/>
      <c r="BM844" s="8"/>
      <c r="BN844" s="8"/>
    </row>
    <row r="845" spans="4:66" x14ac:dyDescent="0.25">
      <c r="D845" s="11"/>
      <c r="K845" s="3"/>
      <c r="L845" s="3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8"/>
      <c r="BK845" s="8"/>
      <c r="BL845" s="8"/>
      <c r="BM845" s="8"/>
      <c r="BN845" s="8"/>
    </row>
    <row r="846" spans="4:66" x14ac:dyDescent="0.25">
      <c r="D846" s="11"/>
      <c r="K846" s="3"/>
      <c r="L846" s="3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8"/>
      <c r="BK846" s="8"/>
      <c r="BL846" s="8"/>
      <c r="BM846" s="8"/>
      <c r="BN846" s="8"/>
    </row>
    <row r="847" spans="4:66" x14ac:dyDescent="0.25">
      <c r="D847" s="11"/>
      <c r="K847" s="3"/>
      <c r="L847" s="3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8"/>
      <c r="BK847" s="8"/>
      <c r="BL847" s="8"/>
      <c r="BM847" s="8"/>
      <c r="BN847" s="8"/>
    </row>
    <row r="848" spans="4:66" x14ac:dyDescent="0.25">
      <c r="D848" s="11"/>
      <c r="K848" s="3"/>
      <c r="L848" s="3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8"/>
      <c r="BK848" s="8"/>
      <c r="BL848" s="8"/>
      <c r="BM848" s="8"/>
      <c r="BN848" s="8"/>
    </row>
    <row r="849" spans="4:66" x14ac:dyDescent="0.25">
      <c r="D849" s="11"/>
      <c r="K849" s="3"/>
      <c r="L849" s="3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8"/>
      <c r="BK849" s="8"/>
      <c r="BL849" s="8"/>
      <c r="BM849" s="8"/>
      <c r="BN849" s="8"/>
    </row>
    <row r="850" spans="4:66" x14ac:dyDescent="0.25">
      <c r="D850" s="11"/>
      <c r="K850" s="3"/>
      <c r="L850" s="3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8"/>
      <c r="BK850" s="8"/>
      <c r="BL850" s="8"/>
      <c r="BM850" s="8"/>
      <c r="BN850" s="8"/>
    </row>
    <row r="851" spans="4:66" x14ac:dyDescent="0.25">
      <c r="D851" s="11"/>
      <c r="K851" s="3"/>
      <c r="L851" s="3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8"/>
      <c r="BK851" s="8"/>
      <c r="BL851" s="8"/>
      <c r="BM851" s="8"/>
      <c r="BN851" s="8"/>
    </row>
    <row r="852" spans="4:66" x14ac:dyDescent="0.25">
      <c r="D852" s="11"/>
      <c r="K852" s="3"/>
      <c r="L852" s="3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8"/>
      <c r="BK852" s="8"/>
      <c r="BL852" s="8"/>
      <c r="BM852" s="8"/>
      <c r="BN852" s="8"/>
    </row>
    <row r="853" spans="4:66" x14ac:dyDescent="0.25">
      <c r="D853" s="11"/>
      <c r="K853" s="3"/>
      <c r="L853" s="3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8"/>
      <c r="BK853" s="8"/>
      <c r="BL853" s="8"/>
      <c r="BM853" s="8"/>
      <c r="BN853" s="8"/>
    </row>
    <row r="854" spans="4:66" x14ac:dyDescent="0.25">
      <c r="D854" s="11"/>
      <c r="K854" s="3"/>
      <c r="L854" s="3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8"/>
      <c r="BK854" s="8"/>
      <c r="BL854" s="8"/>
      <c r="BM854" s="8"/>
      <c r="BN854" s="8"/>
    </row>
    <row r="855" spans="4:66" x14ac:dyDescent="0.25">
      <c r="D855" s="11"/>
      <c r="K855" s="3"/>
      <c r="L855" s="3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8"/>
      <c r="BK855" s="8"/>
      <c r="BL855" s="8"/>
      <c r="BM855" s="8"/>
      <c r="BN855" s="8"/>
    </row>
    <row r="856" spans="4:66" x14ac:dyDescent="0.25">
      <c r="D856" s="11"/>
      <c r="K856" s="3"/>
      <c r="L856" s="3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8"/>
      <c r="BK856" s="8"/>
      <c r="BL856" s="8"/>
      <c r="BM856" s="8"/>
      <c r="BN856" s="8"/>
    </row>
    <row r="857" spans="4:66" x14ac:dyDescent="0.25">
      <c r="D857" s="11"/>
      <c r="K857" s="3"/>
      <c r="L857" s="3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8"/>
      <c r="BK857" s="8"/>
      <c r="BL857" s="8"/>
      <c r="BM857" s="8"/>
      <c r="BN857" s="8"/>
    </row>
    <row r="858" spans="4:66" x14ac:dyDescent="0.25">
      <c r="D858" s="11"/>
      <c r="K858" s="3"/>
      <c r="L858" s="3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8"/>
      <c r="BK858" s="8"/>
      <c r="BL858" s="8"/>
      <c r="BM858" s="8"/>
      <c r="BN858" s="8"/>
    </row>
    <row r="859" spans="4:66" x14ac:dyDescent="0.25">
      <c r="D859" s="11"/>
      <c r="K859" s="3"/>
      <c r="L859" s="3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8"/>
      <c r="BK859" s="8"/>
      <c r="BL859" s="8"/>
      <c r="BM859" s="8"/>
      <c r="BN859" s="8"/>
    </row>
    <row r="860" spans="4:66" x14ac:dyDescent="0.25">
      <c r="D860" s="11"/>
      <c r="K860" s="3"/>
      <c r="L860" s="3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8"/>
      <c r="BK860" s="8"/>
      <c r="BL860" s="8"/>
      <c r="BM860" s="8"/>
      <c r="BN860" s="8"/>
    </row>
    <row r="861" spans="4:66" x14ac:dyDescent="0.25">
      <c r="D861" s="11"/>
      <c r="K861" s="3"/>
      <c r="L861" s="3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8"/>
      <c r="BK861" s="8"/>
      <c r="BL861" s="8"/>
      <c r="BM861" s="8"/>
      <c r="BN861" s="8"/>
    </row>
    <row r="862" spans="4:66" x14ac:dyDescent="0.25">
      <c r="D862" s="11"/>
      <c r="K862" s="3"/>
      <c r="L862" s="3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8"/>
      <c r="BK862" s="8"/>
      <c r="BL862" s="8"/>
      <c r="BM862" s="8"/>
      <c r="BN862" s="8"/>
    </row>
    <row r="863" spans="4:66" x14ac:dyDescent="0.25">
      <c r="D863" s="11"/>
      <c r="K863" s="3"/>
      <c r="L863" s="3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8"/>
      <c r="BK863" s="8"/>
      <c r="BL863" s="8"/>
      <c r="BM863" s="8"/>
      <c r="BN863" s="8"/>
    </row>
    <row r="864" spans="4:66" x14ac:dyDescent="0.25">
      <c r="D864" s="11"/>
      <c r="K864" s="3"/>
      <c r="L864" s="3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8"/>
      <c r="BK864" s="8"/>
      <c r="BL864" s="8"/>
      <c r="BM864" s="8"/>
      <c r="BN864" s="8"/>
    </row>
    <row r="865" spans="1:66" x14ac:dyDescent="0.25">
      <c r="D865" s="11"/>
      <c r="K865" s="3"/>
      <c r="L865" s="3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8"/>
      <c r="BK865" s="8"/>
      <c r="BL865" s="8"/>
      <c r="BM865" s="8"/>
      <c r="BN865" s="8"/>
    </row>
    <row r="866" spans="1:66" x14ac:dyDescent="0.25">
      <c r="D866" s="11"/>
      <c r="K866" s="3"/>
      <c r="L866" s="3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8"/>
      <c r="BK866" s="8"/>
      <c r="BL866" s="8"/>
      <c r="BM866" s="8"/>
      <c r="BN866" s="8"/>
    </row>
    <row r="867" spans="1:66" x14ac:dyDescent="0.25">
      <c r="D867" s="11"/>
      <c r="K867" s="3"/>
      <c r="L867" s="3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8"/>
      <c r="BK867" s="8"/>
      <c r="BL867" s="8"/>
      <c r="BM867" s="8"/>
      <c r="BN867" s="8"/>
    </row>
    <row r="868" spans="1:66" x14ac:dyDescent="0.25">
      <c r="D868" s="11"/>
      <c r="K868" s="3"/>
      <c r="L868" s="3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8"/>
      <c r="BK868" s="8"/>
      <c r="BL868" s="8"/>
      <c r="BM868" s="8"/>
      <c r="BN868" s="8"/>
    </row>
    <row r="869" spans="1:66" x14ac:dyDescent="0.25">
      <c r="D869" s="11"/>
      <c r="K869" s="3"/>
      <c r="L869" s="3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8"/>
      <c r="BK869" s="8"/>
      <c r="BL869" s="8"/>
      <c r="BM869" s="8"/>
      <c r="BN869" s="8"/>
    </row>
    <row r="870" spans="1:66" x14ac:dyDescent="0.25">
      <c r="D870" s="11"/>
      <c r="K870" s="3"/>
      <c r="L870" s="3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8"/>
      <c r="BK870" s="8"/>
      <c r="BL870" s="8"/>
      <c r="BM870" s="8"/>
      <c r="BN870" s="8"/>
    </row>
    <row r="871" spans="1:66" s="10" customFormat="1" x14ac:dyDescent="0.25">
      <c r="A871"/>
      <c r="B871"/>
      <c r="C871"/>
      <c r="D871" s="11"/>
      <c r="E871"/>
      <c r="F871"/>
      <c r="G871"/>
      <c r="H871"/>
      <c r="I871"/>
      <c r="J871"/>
      <c r="K871" s="3"/>
      <c r="L871" s="3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8"/>
      <c r="BK871" s="8"/>
      <c r="BL871" s="8"/>
      <c r="BM871" s="8"/>
      <c r="BN871" s="8"/>
    </row>
    <row r="872" spans="1:66" s="10" customFormat="1" x14ac:dyDescent="0.25">
      <c r="A872"/>
      <c r="B872"/>
      <c r="C872"/>
      <c r="D872" s="11"/>
      <c r="E872"/>
      <c r="F872"/>
      <c r="G872"/>
      <c r="H872"/>
      <c r="I872"/>
      <c r="J872"/>
      <c r="K872" s="3"/>
      <c r="L872" s="3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8"/>
      <c r="BK872" s="8"/>
      <c r="BL872" s="8"/>
      <c r="BM872" s="8"/>
      <c r="BN872" s="8"/>
    </row>
    <row r="873" spans="1:66" x14ac:dyDescent="0.25">
      <c r="D873" s="11"/>
      <c r="K873" s="3"/>
      <c r="L873" s="3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8"/>
      <c r="BK873" s="8"/>
      <c r="BL873" s="8"/>
      <c r="BM873" s="8"/>
      <c r="BN873" s="8"/>
    </row>
    <row r="874" spans="1:66" x14ac:dyDescent="0.25">
      <c r="D874" s="11"/>
      <c r="K874" s="3"/>
      <c r="L874" s="3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8"/>
      <c r="BK874" s="8"/>
      <c r="BL874" s="8"/>
      <c r="BM874" s="8"/>
      <c r="BN874" s="8"/>
    </row>
    <row r="875" spans="1:66" x14ac:dyDescent="0.25">
      <c r="D875" s="11"/>
      <c r="K875" s="3"/>
      <c r="L875" s="3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8"/>
      <c r="BK875" s="8"/>
      <c r="BL875" s="8"/>
      <c r="BM875" s="8"/>
      <c r="BN875" s="8"/>
    </row>
    <row r="876" spans="1:66" x14ac:dyDescent="0.25">
      <c r="D876" s="11"/>
      <c r="K876" s="3"/>
      <c r="L876" s="3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8"/>
      <c r="BK876" s="8"/>
      <c r="BL876" s="8"/>
      <c r="BM876" s="8"/>
      <c r="BN876" s="8"/>
    </row>
    <row r="877" spans="1:66" x14ac:dyDescent="0.25">
      <c r="D877" s="11"/>
      <c r="K877" s="3"/>
      <c r="L877" s="3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8"/>
      <c r="BK877" s="8"/>
      <c r="BL877" s="8"/>
      <c r="BM877" s="8"/>
      <c r="BN877" s="8"/>
    </row>
    <row r="878" spans="1:66" x14ac:dyDescent="0.25">
      <c r="D878" s="11"/>
      <c r="K878" s="3"/>
      <c r="L878" s="3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8"/>
      <c r="BK878" s="8"/>
      <c r="BL878" s="8"/>
      <c r="BM878" s="8"/>
      <c r="BN878" s="8"/>
    </row>
    <row r="879" spans="1:66" x14ac:dyDescent="0.25">
      <c r="D879" s="11"/>
      <c r="K879" s="3"/>
      <c r="L879" s="3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8"/>
      <c r="BK879" s="8"/>
      <c r="BL879" s="8"/>
      <c r="BM879" s="8"/>
      <c r="BN879" s="8"/>
    </row>
    <row r="880" spans="1:66" x14ac:dyDescent="0.25">
      <c r="D880" s="11"/>
      <c r="K880" s="3"/>
      <c r="L880" s="3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8"/>
      <c r="BK880" s="8"/>
      <c r="BL880" s="8"/>
      <c r="BM880" s="8"/>
      <c r="BN880" s="8"/>
    </row>
    <row r="881" spans="4:66" x14ac:dyDescent="0.25">
      <c r="D881" s="11"/>
      <c r="K881" s="3"/>
      <c r="L881" s="3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8"/>
      <c r="BK881" s="8"/>
      <c r="BL881" s="8"/>
      <c r="BM881" s="8"/>
      <c r="BN881" s="8"/>
    </row>
    <row r="882" spans="4:66" x14ac:dyDescent="0.25">
      <c r="D882" s="11"/>
      <c r="K882" s="3"/>
      <c r="L882" s="3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8"/>
      <c r="BK882" s="8"/>
      <c r="BL882" s="8"/>
      <c r="BM882" s="8"/>
      <c r="BN882" s="8"/>
    </row>
    <row r="883" spans="4:66" x14ac:dyDescent="0.25">
      <c r="D883" s="11"/>
      <c r="K883" s="3"/>
      <c r="L883" s="3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8"/>
      <c r="BK883" s="8"/>
      <c r="BL883" s="8"/>
      <c r="BM883" s="8"/>
      <c r="BN883" s="8"/>
    </row>
    <row r="884" spans="4:66" x14ac:dyDescent="0.25">
      <c r="D884" s="11"/>
      <c r="K884" s="3"/>
      <c r="L884" s="3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8"/>
      <c r="BK884" s="8"/>
      <c r="BL884" s="8"/>
      <c r="BM884" s="8"/>
      <c r="BN884" s="8"/>
    </row>
    <row r="885" spans="4:66" x14ac:dyDescent="0.25">
      <c r="D885" s="11"/>
      <c r="K885" s="3"/>
      <c r="L885" s="3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8"/>
      <c r="BK885" s="8"/>
      <c r="BL885" s="8"/>
      <c r="BM885" s="8"/>
      <c r="BN885" s="8"/>
    </row>
    <row r="886" spans="4:66" x14ac:dyDescent="0.25">
      <c r="D886" s="11"/>
      <c r="K886" s="3"/>
      <c r="L886" s="3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8"/>
      <c r="BK886" s="8"/>
      <c r="BL886" s="8"/>
      <c r="BM886" s="8"/>
      <c r="BN886" s="8"/>
    </row>
    <row r="887" spans="4:66" x14ac:dyDescent="0.25">
      <c r="D887" s="11"/>
      <c r="K887" s="3"/>
      <c r="L887" s="3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8"/>
      <c r="BK887" s="8"/>
      <c r="BL887" s="8"/>
      <c r="BM887" s="8"/>
      <c r="BN887" s="8"/>
    </row>
    <row r="888" spans="4:66" x14ac:dyDescent="0.25">
      <c r="D888" s="11"/>
      <c r="K888" s="3"/>
      <c r="L888" s="3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8"/>
      <c r="BK888" s="8"/>
      <c r="BL888" s="8"/>
      <c r="BM888" s="8"/>
      <c r="BN888" s="8"/>
    </row>
    <row r="889" spans="4:66" x14ac:dyDescent="0.25">
      <c r="D889" s="11"/>
      <c r="K889" s="3"/>
      <c r="L889" s="3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8"/>
      <c r="BK889" s="8"/>
      <c r="BL889" s="8"/>
      <c r="BM889" s="8"/>
      <c r="BN889" s="8"/>
    </row>
    <row r="890" spans="4:66" x14ac:dyDescent="0.25">
      <c r="D890" s="11"/>
      <c r="K890" s="3"/>
      <c r="L890" s="3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8"/>
      <c r="BK890" s="8"/>
      <c r="BL890" s="8"/>
      <c r="BM890" s="8"/>
      <c r="BN890" s="8"/>
    </row>
    <row r="891" spans="4:66" x14ac:dyDescent="0.25">
      <c r="D891" s="11"/>
      <c r="K891" s="3"/>
      <c r="L891" s="3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8"/>
      <c r="BK891" s="8"/>
      <c r="BL891" s="8"/>
      <c r="BM891" s="8"/>
      <c r="BN891" s="8"/>
    </row>
    <row r="892" spans="4:66" x14ac:dyDescent="0.25">
      <c r="D892" s="11"/>
      <c r="K892" s="3"/>
      <c r="L892" s="3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8"/>
      <c r="BK892" s="8"/>
      <c r="BL892" s="8"/>
      <c r="BM892" s="8"/>
      <c r="BN892" s="8"/>
    </row>
    <row r="893" spans="4:66" x14ac:dyDescent="0.25">
      <c r="D893" s="11"/>
      <c r="K893" s="3"/>
      <c r="L893" s="3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8"/>
      <c r="BK893" s="8"/>
      <c r="BL893" s="8"/>
      <c r="BM893" s="8"/>
      <c r="BN893" s="8"/>
    </row>
    <row r="894" spans="4:66" x14ac:dyDescent="0.25">
      <c r="D894" s="11"/>
      <c r="K894" s="3"/>
      <c r="L894" s="3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8"/>
      <c r="BK894" s="8"/>
      <c r="BL894" s="8"/>
      <c r="BM894" s="8"/>
      <c r="BN894" s="8"/>
    </row>
    <row r="895" spans="4:66" x14ac:dyDescent="0.25">
      <c r="D895" s="11"/>
      <c r="K895" s="3"/>
      <c r="L895" s="3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8"/>
      <c r="BK895" s="8"/>
      <c r="BL895" s="8"/>
      <c r="BM895" s="8"/>
      <c r="BN895" s="8"/>
    </row>
    <row r="896" spans="4:66" x14ac:dyDescent="0.25">
      <c r="D896" s="11"/>
      <c r="K896" s="3"/>
      <c r="L896" s="3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8"/>
      <c r="BK896" s="8"/>
      <c r="BL896" s="8"/>
      <c r="BM896" s="8"/>
      <c r="BN896" s="8"/>
    </row>
    <row r="897" spans="4:66" x14ac:dyDescent="0.25">
      <c r="D897" s="11"/>
      <c r="K897" s="3"/>
      <c r="L897" s="3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8"/>
      <c r="BK897" s="8"/>
      <c r="BL897" s="8"/>
      <c r="BM897" s="8"/>
      <c r="BN897" s="8"/>
    </row>
    <row r="898" spans="4:66" x14ac:dyDescent="0.25">
      <c r="D898" s="11"/>
      <c r="K898" s="3"/>
      <c r="L898" s="3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8"/>
      <c r="BK898" s="8"/>
      <c r="BL898" s="8"/>
      <c r="BM898" s="8"/>
      <c r="BN898" s="8"/>
    </row>
    <row r="899" spans="4:66" x14ac:dyDescent="0.25">
      <c r="D899" s="11"/>
      <c r="K899" s="3"/>
      <c r="L899" s="3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8"/>
      <c r="BK899" s="8"/>
      <c r="BL899" s="8"/>
      <c r="BM899" s="8"/>
      <c r="BN899" s="8"/>
    </row>
    <row r="900" spans="4:66" x14ac:dyDescent="0.25">
      <c r="D900" s="11"/>
      <c r="K900" s="3"/>
      <c r="L900" s="3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8"/>
      <c r="BK900" s="8"/>
      <c r="BL900" s="8"/>
      <c r="BM900" s="8"/>
      <c r="BN900" s="8"/>
    </row>
    <row r="901" spans="4:66" x14ac:dyDescent="0.25">
      <c r="D901" s="11"/>
      <c r="K901" s="3"/>
      <c r="L901" s="3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8"/>
      <c r="BK901" s="8"/>
      <c r="BL901" s="8"/>
      <c r="BM901" s="8"/>
      <c r="BN901" s="8"/>
    </row>
    <row r="902" spans="4:66" x14ac:dyDescent="0.25">
      <c r="D902" s="11"/>
      <c r="K902" s="3"/>
      <c r="L902" s="3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8"/>
      <c r="BK902" s="8"/>
      <c r="BL902" s="8"/>
      <c r="BM902" s="8"/>
      <c r="BN902" s="8"/>
    </row>
    <row r="903" spans="4:66" x14ac:dyDescent="0.25">
      <c r="D903" s="11"/>
      <c r="K903" s="3"/>
      <c r="L903" s="3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8"/>
      <c r="BK903" s="8"/>
      <c r="BL903" s="8"/>
      <c r="BM903" s="8"/>
      <c r="BN903" s="8"/>
    </row>
    <row r="904" spans="4:66" x14ac:dyDescent="0.25">
      <c r="D904" s="11"/>
      <c r="K904" s="3"/>
      <c r="L904" s="3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8"/>
      <c r="BK904" s="8"/>
      <c r="BL904" s="8"/>
      <c r="BM904" s="8"/>
      <c r="BN904" s="8"/>
    </row>
    <row r="905" spans="4:66" x14ac:dyDescent="0.25">
      <c r="D905" s="11"/>
      <c r="K905" s="3"/>
      <c r="L905" s="3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8"/>
      <c r="BK905" s="8"/>
      <c r="BL905" s="8"/>
      <c r="BM905" s="8"/>
      <c r="BN905" s="8"/>
    </row>
    <row r="906" spans="4:66" x14ac:dyDescent="0.25">
      <c r="D906" s="11"/>
      <c r="K906" s="3"/>
      <c r="L906" s="3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8"/>
      <c r="BK906" s="8"/>
      <c r="BL906" s="8"/>
      <c r="BM906" s="8"/>
      <c r="BN906" s="8"/>
    </row>
    <row r="907" spans="4:66" x14ac:dyDescent="0.25">
      <c r="D907" s="11"/>
      <c r="K907" s="3"/>
      <c r="L907" s="3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8"/>
      <c r="BK907" s="8"/>
      <c r="BL907" s="8"/>
      <c r="BM907" s="8"/>
      <c r="BN907" s="8"/>
    </row>
    <row r="908" spans="4:66" x14ac:dyDescent="0.25">
      <c r="D908" s="11"/>
      <c r="K908" s="3"/>
      <c r="L908" s="3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8"/>
      <c r="BK908" s="8"/>
      <c r="BL908" s="8"/>
      <c r="BM908" s="8"/>
      <c r="BN908" s="8"/>
    </row>
    <row r="909" spans="4:66" x14ac:dyDescent="0.25">
      <c r="D909" s="11"/>
      <c r="K909" s="3"/>
      <c r="L909" s="3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8"/>
      <c r="BK909" s="8"/>
      <c r="BL909" s="8"/>
      <c r="BM909" s="8"/>
      <c r="BN909" s="8"/>
    </row>
    <row r="910" spans="4:66" x14ac:dyDescent="0.25">
      <c r="D910" s="11"/>
      <c r="K910" s="3"/>
      <c r="L910" s="3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8"/>
      <c r="BK910" s="8"/>
      <c r="BL910" s="8"/>
      <c r="BM910" s="8"/>
      <c r="BN910" s="8"/>
    </row>
    <row r="911" spans="4:66" x14ac:dyDescent="0.25">
      <c r="D911" s="11"/>
      <c r="K911" s="3"/>
      <c r="L911" s="3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8"/>
      <c r="BK911" s="8"/>
      <c r="BL911" s="8"/>
      <c r="BM911" s="8"/>
      <c r="BN911" s="8"/>
    </row>
    <row r="912" spans="4:66" x14ac:dyDescent="0.25">
      <c r="D912" s="11"/>
      <c r="K912" s="3"/>
      <c r="L912" s="3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8"/>
      <c r="BK912" s="8"/>
      <c r="BL912" s="8"/>
      <c r="BM912" s="8"/>
      <c r="BN912" s="8"/>
    </row>
    <row r="913" spans="1:66" x14ac:dyDescent="0.25">
      <c r="D913" s="11"/>
      <c r="K913" s="3"/>
      <c r="L913" s="3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8"/>
      <c r="BK913" s="8"/>
      <c r="BL913" s="8"/>
      <c r="BM913" s="8"/>
      <c r="BN913" s="8"/>
    </row>
    <row r="914" spans="1:66" x14ac:dyDescent="0.25">
      <c r="D914" s="11"/>
      <c r="K914" s="3"/>
      <c r="L914" s="3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8"/>
      <c r="BK914" s="8"/>
      <c r="BL914" s="8"/>
      <c r="BM914" s="8"/>
      <c r="BN914" s="8"/>
    </row>
    <row r="915" spans="1:66" x14ac:dyDescent="0.25">
      <c r="D915" s="11"/>
      <c r="K915" s="3"/>
      <c r="L915" s="3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8"/>
      <c r="BK915" s="8"/>
      <c r="BL915" s="8"/>
      <c r="BM915" s="8"/>
      <c r="BN915" s="8"/>
    </row>
    <row r="916" spans="1:66" x14ac:dyDescent="0.25">
      <c r="D916" s="11"/>
      <c r="K916" s="3"/>
      <c r="L916" s="3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8"/>
      <c r="BK916" s="8"/>
      <c r="BL916" s="8"/>
      <c r="BM916" s="8"/>
      <c r="BN916" s="8"/>
    </row>
    <row r="917" spans="1:66" x14ac:dyDescent="0.25">
      <c r="D917" s="11"/>
      <c r="K917" s="3"/>
      <c r="L917" s="3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8"/>
      <c r="BK917" s="8"/>
      <c r="BL917" s="8"/>
      <c r="BM917" s="8"/>
      <c r="BN917" s="8"/>
    </row>
    <row r="918" spans="1:66" x14ac:dyDescent="0.25">
      <c r="D918" s="11"/>
      <c r="K918" s="3"/>
      <c r="L918" s="3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8"/>
      <c r="BK918" s="8"/>
      <c r="BL918" s="8"/>
      <c r="BM918" s="8"/>
      <c r="BN918" s="8"/>
    </row>
    <row r="919" spans="1:66" x14ac:dyDescent="0.25">
      <c r="D919" s="11"/>
      <c r="K919" s="3"/>
      <c r="L919" s="3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8"/>
      <c r="BK919" s="8"/>
      <c r="BL919" s="8"/>
      <c r="BM919" s="8"/>
      <c r="BN919" s="8"/>
    </row>
    <row r="920" spans="1:66" x14ac:dyDescent="0.25">
      <c r="D920" s="11"/>
      <c r="K920" s="3"/>
      <c r="L920" s="3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8"/>
      <c r="BK920" s="8"/>
      <c r="BL920" s="8"/>
      <c r="BM920" s="8"/>
      <c r="BN920" s="8"/>
    </row>
    <row r="921" spans="1:66" x14ac:dyDescent="0.25">
      <c r="D921" s="11"/>
      <c r="K921" s="3"/>
      <c r="L921" s="3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8"/>
      <c r="BK921" s="8"/>
      <c r="BL921" s="8"/>
      <c r="BM921" s="8"/>
      <c r="BN921" s="8"/>
    </row>
    <row r="922" spans="1:66" x14ac:dyDescent="0.25">
      <c r="D922" s="11"/>
      <c r="K922" s="3"/>
      <c r="L922" s="3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8"/>
      <c r="BK922" s="8"/>
      <c r="BL922" s="8"/>
      <c r="BM922" s="8"/>
      <c r="BN922" s="8"/>
    </row>
    <row r="923" spans="1:66" x14ac:dyDescent="0.25">
      <c r="D923" s="11"/>
      <c r="K923" s="3"/>
      <c r="L923" s="3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8"/>
      <c r="BK923" s="8"/>
      <c r="BL923" s="8"/>
      <c r="BM923" s="8"/>
      <c r="BN923" s="8"/>
    </row>
    <row r="924" spans="1:66" x14ac:dyDescent="0.25">
      <c r="D924" s="11"/>
      <c r="K924" s="3"/>
      <c r="L924" s="3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8"/>
      <c r="BK924" s="8"/>
      <c r="BL924" s="8"/>
      <c r="BM924" s="8"/>
      <c r="BN924" s="8"/>
    </row>
    <row r="925" spans="1:66" x14ac:dyDescent="0.25">
      <c r="D925" s="11"/>
      <c r="K925" s="3"/>
      <c r="L925" s="3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8"/>
      <c r="BK925" s="8"/>
      <c r="BL925" s="8"/>
      <c r="BM925" s="8"/>
      <c r="BN925" s="8"/>
    </row>
    <row r="926" spans="1:66" x14ac:dyDescent="0.25">
      <c r="D926" s="11"/>
      <c r="K926" s="3"/>
      <c r="L926" s="3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8"/>
      <c r="BK926" s="8"/>
      <c r="BL926" s="8"/>
      <c r="BM926" s="8"/>
      <c r="BN926" s="8"/>
    </row>
    <row r="927" spans="1:66" x14ac:dyDescent="0.25">
      <c r="D927" s="11"/>
      <c r="K927" s="3"/>
      <c r="L927" s="3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8"/>
      <c r="BK927" s="8"/>
      <c r="BL927" s="8"/>
      <c r="BM927" s="8"/>
      <c r="BN927" s="8"/>
    </row>
    <row r="928" spans="1:66" s="10" customFormat="1" x14ac:dyDescent="0.25">
      <c r="A928"/>
      <c r="B928"/>
      <c r="C928"/>
      <c r="D928" s="11"/>
      <c r="E928"/>
      <c r="F928"/>
      <c r="G928"/>
      <c r="H928"/>
      <c r="I928"/>
      <c r="J928"/>
      <c r="K928" s="3"/>
      <c r="L928" s="3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8"/>
      <c r="BK928" s="8"/>
      <c r="BL928" s="8"/>
      <c r="BM928" s="8"/>
      <c r="BN928" s="8"/>
    </row>
    <row r="929" spans="4:66" x14ac:dyDescent="0.25">
      <c r="D929" s="11"/>
      <c r="K929" s="3"/>
      <c r="L929" s="3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8"/>
      <c r="BK929" s="8"/>
      <c r="BL929" s="8"/>
      <c r="BM929" s="8"/>
      <c r="BN929" s="8"/>
    </row>
    <row r="930" spans="4:66" x14ac:dyDescent="0.25">
      <c r="D930" s="11"/>
      <c r="K930" s="3"/>
      <c r="L930" s="3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8"/>
      <c r="BK930" s="8"/>
      <c r="BL930" s="8"/>
      <c r="BM930" s="8"/>
      <c r="BN930" s="8"/>
    </row>
    <row r="931" spans="4:66" x14ac:dyDescent="0.25">
      <c r="D931" s="11"/>
      <c r="K931" s="3"/>
      <c r="L931" s="3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8"/>
      <c r="BK931" s="8"/>
      <c r="BL931" s="8"/>
      <c r="BM931" s="8"/>
      <c r="BN931" s="8"/>
    </row>
    <row r="932" spans="4:66" x14ac:dyDescent="0.25">
      <c r="D932" s="11"/>
      <c r="K932" s="3"/>
      <c r="L932" s="3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8"/>
      <c r="BK932" s="8"/>
      <c r="BL932" s="8"/>
      <c r="BM932" s="8"/>
      <c r="BN932" s="8"/>
    </row>
    <row r="933" spans="4:66" x14ac:dyDescent="0.25">
      <c r="D933" s="11"/>
      <c r="K933" s="3"/>
      <c r="L933" s="3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8"/>
      <c r="BK933" s="8"/>
      <c r="BL933" s="8"/>
      <c r="BM933" s="8"/>
      <c r="BN933" s="8"/>
    </row>
    <row r="934" spans="4:66" x14ac:dyDescent="0.25">
      <c r="D934" s="11"/>
      <c r="K934" s="3"/>
      <c r="L934" s="3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8"/>
      <c r="BK934" s="8"/>
      <c r="BL934" s="8"/>
      <c r="BM934" s="8"/>
      <c r="BN934" s="8"/>
    </row>
    <row r="935" spans="4:66" x14ac:dyDescent="0.25">
      <c r="D935" s="11"/>
      <c r="K935" s="3"/>
      <c r="L935" s="3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8"/>
      <c r="BK935" s="8"/>
      <c r="BL935" s="8"/>
      <c r="BM935" s="8"/>
      <c r="BN935" s="8"/>
    </row>
    <row r="936" spans="4:66" x14ac:dyDescent="0.25">
      <c r="D936" s="11"/>
      <c r="K936" s="3"/>
      <c r="L936" s="3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8"/>
      <c r="BK936" s="8"/>
      <c r="BL936" s="8"/>
      <c r="BM936" s="8"/>
      <c r="BN936" s="8"/>
    </row>
    <row r="937" spans="4:66" x14ac:dyDescent="0.25">
      <c r="D937" s="11"/>
      <c r="K937" s="3"/>
      <c r="L937" s="3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8"/>
      <c r="BK937" s="8"/>
      <c r="BL937" s="8"/>
      <c r="BM937" s="8"/>
      <c r="BN937" s="8"/>
    </row>
    <row r="938" spans="4:66" x14ac:dyDescent="0.25">
      <c r="D938" s="11"/>
      <c r="K938" s="3"/>
      <c r="L938" s="3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8"/>
      <c r="BK938" s="8"/>
      <c r="BL938" s="8"/>
      <c r="BM938" s="8"/>
      <c r="BN938" s="8"/>
    </row>
    <row r="939" spans="4:66" x14ac:dyDescent="0.25">
      <c r="D939" s="11"/>
      <c r="K939" s="3"/>
      <c r="L939" s="3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8"/>
      <c r="BK939" s="8"/>
      <c r="BL939" s="8"/>
      <c r="BM939" s="8"/>
      <c r="BN939" s="8"/>
    </row>
    <row r="940" spans="4:66" x14ac:dyDescent="0.25">
      <c r="D940" s="11"/>
      <c r="K940" s="3"/>
      <c r="L940" s="3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8"/>
      <c r="BK940" s="8"/>
      <c r="BL940" s="8"/>
      <c r="BM940" s="8"/>
      <c r="BN940" s="8"/>
    </row>
    <row r="941" spans="4:66" x14ac:dyDescent="0.25">
      <c r="D941" s="11"/>
      <c r="K941" s="3"/>
      <c r="L941" s="3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8"/>
      <c r="BK941" s="8"/>
      <c r="BL941" s="8"/>
      <c r="BM941" s="8"/>
      <c r="BN941" s="8"/>
    </row>
    <row r="942" spans="4:66" x14ac:dyDescent="0.25">
      <c r="D942" s="11"/>
      <c r="K942" s="3"/>
      <c r="L942" s="3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8"/>
      <c r="BK942" s="8"/>
      <c r="BL942" s="8"/>
      <c r="BM942" s="8"/>
      <c r="BN942" s="8"/>
    </row>
    <row r="943" spans="4:66" x14ac:dyDescent="0.25">
      <c r="D943" s="11"/>
      <c r="K943" s="3"/>
      <c r="L943" s="3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8"/>
      <c r="BK943" s="8"/>
      <c r="BL943" s="8"/>
      <c r="BM943" s="8"/>
      <c r="BN943" s="8"/>
    </row>
    <row r="944" spans="4:66" x14ac:dyDescent="0.25">
      <c r="D944" s="11"/>
      <c r="K944" s="3"/>
      <c r="L944" s="3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8"/>
      <c r="BK944" s="8"/>
      <c r="BL944" s="8"/>
      <c r="BM944" s="8"/>
      <c r="BN944" s="8"/>
    </row>
    <row r="945" spans="4:66" x14ac:dyDescent="0.25">
      <c r="D945" s="11"/>
      <c r="K945" s="3"/>
      <c r="L945" s="3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8"/>
      <c r="BK945" s="8"/>
      <c r="BL945" s="8"/>
      <c r="BM945" s="8"/>
      <c r="BN945" s="8"/>
    </row>
    <row r="946" spans="4:66" x14ac:dyDescent="0.25">
      <c r="D946" s="11"/>
      <c r="K946" s="3"/>
      <c r="L946" s="3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8"/>
      <c r="BK946" s="8"/>
      <c r="BL946" s="8"/>
      <c r="BM946" s="8"/>
      <c r="BN946" s="8"/>
    </row>
    <row r="947" spans="4:66" x14ac:dyDescent="0.25">
      <c r="D947" s="11"/>
      <c r="K947" s="3"/>
      <c r="L947" s="3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8"/>
      <c r="BK947" s="8"/>
      <c r="BL947" s="8"/>
      <c r="BM947" s="8"/>
      <c r="BN947" s="8"/>
    </row>
    <row r="948" spans="4:66" x14ac:dyDescent="0.25">
      <c r="D948" s="11"/>
      <c r="K948" s="3"/>
      <c r="L948" s="3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8"/>
      <c r="BK948" s="8"/>
      <c r="BL948" s="8"/>
      <c r="BM948" s="8"/>
      <c r="BN948" s="8"/>
    </row>
    <row r="949" spans="4:66" x14ac:dyDescent="0.25">
      <c r="D949" s="11"/>
      <c r="K949" s="3"/>
      <c r="L949" s="3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8"/>
      <c r="BK949" s="8"/>
      <c r="BL949" s="8"/>
      <c r="BM949" s="8"/>
      <c r="BN949" s="8"/>
    </row>
    <row r="950" spans="4:66" x14ac:dyDescent="0.25">
      <c r="D950" s="11"/>
      <c r="K950" s="3"/>
      <c r="L950" s="3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8"/>
      <c r="BK950" s="8"/>
      <c r="BL950" s="8"/>
      <c r="BM950" s="8"/>
      <c r="BN950" s="8"/>
    </row>
    <row r="951" spans="4:66" x14ac:dyDescent="0.25">
      <c r="D951" s="11"/>
      <c r="K951" s="3"/>
      <c r="L951" s="3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8"/>
      <c r="BK951" s="8"/>
      <c r="BL951" s="8"/>
      <c r="BM951" s="8"/>
      <c r="BN951" s="8"/>
    </row>
    <row r="952" spans="4:66" x14ac:dyDescent="0.25">
      <c r="D952" s="11"/>
      <c r="K952" s="3"/>
      <c r="L952" s="3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8"/>
      <c r="BK952" s="8"/>
      <c r="BL952" s="8"/>
      <c r="BM952" s="8"/>
      <c r="BN952" s="8"/>
    </row>
    <row r="953" spans="4:66" x14ac:dyDescent="0.25">
      <c r="D953" s="11"/>
      <c r="K953" s="3"/>
      <c r="L953" s="3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8"/>
      <c r="BK953" s="8"/>
      <c r="BL953" s="8"/>
      <c r="BM953" s="8"/>
      <c r="BN953" s="8"/>
    </row>
    <row r="954" spans="4:66" x14ac:dyDescent="0.25">
      <c r="D954" s="11"/>
      <c r="K954" s="3"/>
      <c r="L954" s="3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8"/>
      <c r="BK954" s="8"/>
      <c r="BL954" s="8"/>
      <c r="BM954" s="8"/>
      <c r="BN954" s="8"/>
    </row>
    <row r="955" spans="4:66" x14ac:dyDescent="0.25">
      <c r="D955" s="11"/>
      <c r="K955" s="3"/>
      <c r="L955" s="3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8"/>
      <c r="BK955" s="8"/>
      <c r="BL955" s="8"/>
      <c r="BM955" s="8"/>
      <c r="BN955" s="8"/>
    </row>
    <row r="956" spans="4:66" x14ac:dyDescent="0.25">
      <c r="D956" s="11"/>
      <c r="K956" s="3"/>
      <c r="L956" s="3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8"/>
      <c r="BK956" s="8"/>
      <c r="BL956" s="8"/>
      <c r="BM956" s="8"/>
      <c r="BN956" s="8"/>
    </row>
    <row r="957" spans="4:66" x14ac:dyDescent="0.25">
      <c r="D957" s="11"/>
      <c r="K957" s="3"/>
      <c r="L957" s="3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8"/>
      <c r="BK957" s="8"/>
      <c r="BL957" s="8"/>
      <c r="BM957" s="8"/>
      <c r="BN957" s="8"/>
    </row>
    <row r="958" spans="4:66" x14ac:dyDescent="0.25">
      <c r="D958" s="11"/>
      <c r="K958" s="3"/>
      <c r="L958" s="3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8"/>
      <c r="BK958" s="8"/>
      <c r="BL958" s="8"/>
      <c r="BM958" s="8"/>
      <c r="BN958" s="8"/>
    </row>
    <row r="959" spans="4:66" x14ac:dyDescent="0.25">
      <c r="D959" s="11"/>
      <c r="K959" s="3"/>
      <c r="L959" s="3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8"/>
      <c r="BK959" s="8"/>
      <c r="BL959" s="8"/>
      <c r="BM959" s="8"/>
      <c r="BN959" s="8"/>
    </row>
    <row r="960" spans="4:66" x14ac:dyDescent="0.25">
      <c r="D960" s="11"/>
      <c r="K960" s="3"/>
      <c r="L960" s="3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8"/>
      <c r="BK960" s="8"/>
      <c r="BL960" s="8"/>
      <c r="BM960" s="8"/>
      <c r="BN960" s="8"/>
    </row>
    <row r="961" spans="4:66" x14ac:dyDescent="0.25">
      <c r="D961" s="11"/>
      <c r="K961" s="3"/>
      <c r="L961" s="3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8"/>
      <c r="BK961" s="8"/>
      <c r="BL961" s="8"/>
      <c r="BM961" s="8"/>
      <c r="BN961" s="8"/>
    </row>
    <row r="962" spans="4:66" x14ac:dyDescent="0.25">
      <c r="D962" s="11"/>
      <c r="K962" s="3"/>
      <c r="L962" s="3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8"/>
      <c r="BK962" s="8"/>
      <c r="BL962" s="8"/>
      <c r="BM962" s="8"/>
      <c r="BN962" s="8"/>
    </row>
    <row r="963" spans="4:66" x14ac:dyDescent="0.25">
      <c r="D963" s="11"/>
      <c r="K963" s="3"/>
      <c r="L963" s="3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8"/>
      <c r="BK963" s="8"/>
      <c r="BL963" s="8"/>
      <c r="BM963" s="8"/>
      <c r="BN963" s="8"/>
    </row>
    <row r="964" spans="4:66" x14ac:dyDescent="0.25">
      <c r="D964" s="11"/>
      <c r="K964" s="3"/>
      <c r="L964" s="3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8"/>
      <c r="BK964" s="8"/>
      <c r="BL964" s="8"/>
      <c r="BM964" s="8"/>
      <c r="BN964" s="8"/>
    </row>
    <row r="965" spans="4:66" x14ac:dyDescent="0.25">
      <c r="D965" s="11"/>
      <c r="K965" s="3"/>
      <c r="L965" s="3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8"/>
      <c r="BK965" s="8"/>
      <c r="BL965" s="8"/>
      <c r="BM965" s="8"/>
      <c r="BN965" s="8"/>
    </row>
    <row r="966" spans="4:66" x14ac:dyDescent="0.25">
      <c r="D966" s="11"/>
      <c r="K966" s="3"/>
      <c r="L966" s="3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8"/>
      <c r="BK966" s="8"/>
      <c r="BL966" s="8"/>
      <c r="BM966" s="8"/>
      <c r="BN966" s="8"/>
    </row>
    <row r="967" spans="4:66" x14ac:dyDescent="0.25">
      <c r="D967" s="11"/>
      <c r="K967" s="3"/>
      <c r="L967" s="3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8"/>
      <c r="BK967" s="8"/>
      <c r="BL967" s="8"/>
      <c r="BM967" s="8"/>
      <c r="BN967" s="8"/>
    </row>
    <row r="968" spans="4:66" x14ac:dyDescent="0.25">
      <c r="D968" s="11"/>
      <c r="K968" s="3"/>
      <c r="L968" s="3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8"/>
      <c r="BK968" s="8"/>
      <c r="BL968" s="8"/>
      <c r="BM968" s="8"/>
      <c r="BN968" s="8"/>
    </row>
    <row r="969" spans="4:66" x14ac:dyDescent="0.25">
      <c r="D969" s="11"/>
      <c r="K969" s="3"/>
      <c r="L969" s="3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8"/>
      <c r="BK969" s="8"/>
      <c r="BL969" s="8"/>
      <c r="BM969" s="8"/>
      <c r="BN969" s="8"/>
    </row>
    <row r="970" spans="4:66" x14ac:dyDescent="0.25">
      <c r="D970" s="11"/>
      <c r="K970" s="3"/>
      <c r="L970" s="3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8"/>
      <c r="BK970" s="8"/>
      <c r="BL970" s="8"/>
      <c r="BM970" s="8"/>
      <c r="BN970" s="8"/>
    </row>
    <row r="971" spans="4:66" x14ac:dyDescent="0.25">
      <c r="D971" s="11"/>
      <c r="K971" s="3"/>
      <c r="L971" s="3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8"/>
      <c r="BK971" s="8"/>
      <c r="BL971" s="8"/>
      <c r="BM971" s="8"/>
      <c r="BN971" s="8"/>
    </row>
    <row r="972" spans="4:66" x14ac:dyDescent="0.25">
      <c r="D972" s="11"/>
      <c r="K972" s="3"/>
      <c r="L972" s="3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8"/>
      <c r="BK972" s="8"/>
      <c r="BL972" s="8"/>
      <c r="BM972" s="8"/>
      <c r="BN972" s="8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20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20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2021-04-20T14:29:19Z</dcterms:modified>
</cp:coreProperties>
</file>