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gut\FDAS\"/>
    </mc:Choice>
  </mc:AlternateContent>
  <xr:revisionPtr revIDLastSave="0" documentId="13_ncr:1_{249DB47E-34EB-4BBE-A4DE-4B333A4BDF48}" xr6:coauthVersionLast="45" xr6:coauthVersionMax="45" xr10:uidLastSave="{00000000-0000-0000-0000-000000000000}"/>
  <bookViews>
    <workbookView xWindow="-120" yWindow="-120" windowWidth="29040" windowHeight="15840" tabRatio="836" firstSheet="6" activeTab="6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8" l="1"/>
  <c r="E6" i="8"/>
  <c r="F6" i="8"/>
  <c r="G6" i="8"/>
  <c r="H6" i="8"/>
  <c r="I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L7" i="8"/>
  <c r="M7" i="8"/>
  <c r="O7" i="8"/>
  <c r="P7" i="8"/>
  <c r="Q7" i="8"/>
  <c r="S7" i="8" s="1"/>
  <c r="R7" i="8"/>
  <c r="T7" i="8" s="1"/>
  <c r="D8" i="8"/>
  <c r="E8" i="8"/>
  <c r="F8" i="8"/>
  <c r="G8" i="8"/>
  <c r="H8" i="8"/>
  <c r="I8" i="8"/>
  <c r="L8" i="8"/>
  <c r="M8" i="8"/>
  <c r="O8" i="8"/>
  <c r="P8" i="8"/>
  <c r="T8" i="8" s="1"/>
  <c r="Q8" i="8"/>
  <c r="R8" i="8"/>
  <c r="D9" i="8"/>
  <c r="E9" i="8"/>
  <c r="F9" i="8"/>
  <c r="G9" i="8"/>
  <c r="H9" i="8"/>
  <c r="I9" i="8"/>
  <c r="L9" i="8"/>
  <c r="M9" i="8"/>
  <c r="O9" i="8"/>
  <c r="P9" i="8"/>
  <c r="Q9" i="8"/>
  <c r="R9" i="8"/>
  <c r="T9" i="8" s="1"/>
  <c r="D10" i="8"/>
  <c r="E10" i="8"/>
  <c r="F10" i="8"/>
  <c r="G10" i="8"/>
  <c r="H10" i="8"/>
  <c r="I10" i="8"/>
  <c r="L10" i="8"/>
  <c r="M10" i="8"/>
  <c r="O10" i="8"/>
  <c r="P10" i="8"/>
  <c r="Q10" i="8"/>
  <c r="S10" i="8" s="1"/>
  <c r="R10" i="8"/>
  <c r="T10" i="8" s="1"/>
  <c r="D11" i="8"/>
  <c r="E11" i="8"/>
  <c r="F11" i="8"/>
  <c r="G11" i="8"/>
  <c r="H11" i="8"/>
  <c r="I11" i="8"/>
  <c r="L11" i="8"/>
  <c r="M11" i="8"/>
  <c r="O11" i="8"/>
  <c r="P11" i="8"/>
  <c r="T11" i="8" s="1"/>
  <c r="Q11" i="8"/>
  <c r="S11" i="8" s="1"/>
  <c r="R11" i="8"/>
  <c r="D12" i="8"/>
  <c r="E12" i="8"/>
  <c r="F12" i="8"/>
  <c r="G12" i="8"/>
  <c r="H12" i="8"/>
  <c r="I12" i="8"/>
  <c r="L12" i="8"/>
  <c r="M12" i="8"/>
  <c r="O12" i="8"/>
  <c r="P12" i="8"/>
  <c r="Q12" i="8"/>
  <c r="R12" i="8"/>
  <c r="T12" i="8"/>
  <c r="D13" i="8"/>
  <c r="E13" i="8"/>
  <c r="F13" i="8"/>
  <c r="G13" i="8"/>
  <c r="H13" i="8"/>
  <c r="I13" i="8"/>
  <c r="L13" i="8"/>
  <c r="M13" i="8"/>
  <c r="O13" i="8"/>
  <c r="P13" i="8"/>
  <c r="Q13" i="8"/>
  <c r="R13" i="8"/>
  <c r="T13" i="8" s="1"/>
  <c r="D14" i="8"/>
  <c r="E14" i="8"/>
  <c r="F14" i="8"/>
  <c r="G14" i="8"/>
  <c r="H14" i="8"/>
  <c r="I14" i="8"/>
  <c r="L14" i="8"/>
  <c r="M14" i="8"/>
  <c r="O14" i="8"/>
  <c r="P14" i="8"/>
  <c r="T14" i="8" s="1"/>
  <c r="Q14" i="8"/>
  <c r="S14" i="8" s="1"/>
  <c r="R14" i="8"/>
  <c r="D15" i="8"/>
  <c r="E15" i="8"/>
  <c r="F15" i="8"/>
  <c r="G15" i="8"/>
  <c r="H15" i="8"/>
  <c r="I15" i="8"/>
  <c r="L15" i="8"/>
  <c r="M15" i="8"/>
  <c r="O15" i="8"/>
  <c r="P15" i="8"/>
  <c r="T15" i="8" s="1"/>
  <c r="Q15" i="8"/>
  <c r="S15" i="8" s="1"/>
  <c r="R15" i="8"/>
  <c r="D16" i="8"/>
  <c r="E16" i="8"/>
  <c r="F16" i="8"/>
  <c r="G16" i="8"/>
  <c r="H16" i="8"/>
  <c r="I16" i="8"/>
  <c r="L16" i="8"/>
  <c r="M16" i="8"/>
  <c r="O16" i="8"/>
  <c r="P16" i="8"/>
  <c r="Q16" i="8"/>
  <c r="R16" i="8"/>
  <c r="T16" i="8"/>
  <c r="D17" i="8"/>
  <c r="E17" i="8"/>
  <c r="F17" i="8"/>
  <c r="G17" i="8"/>
  <c r="H17" i="8"/>
  <c r="I17" i="8"/>
  <c r="L17" i="8"/>
  <c r="M17" i="8"/>
  <c r="O17" i="8"/>
  <c r="P17" i="8"/>
  <c r="Q17" i="8"/>
  <c r="R17" i="8"/>
  <c r="T17" i="8" s="1"/>
  <c r="D18" i="8"/>
  <c r="E18" i="8"/>
  <c r="F18" i="8"/>
  <c r="G18" i="8"/>
  <c r="H18" i="8"/>
  <c r="I18" i="8"/>
  <c r="L18" i="8"/>
  <c r="M18" i="8"/>
  <c r="O18" i="8"/>
  <c r="P18" i="8"/>
  <c r="Q18" i="8"/>
  <c r="S18" i="8" s="1"/>
  <c r="R18" i="8"/>
  <c r="T18" i="8" s="1"/>
  <c r="D19" i="8"/>
  <c r="E19" i="8"/>
  <c r="F19" i="8"/>
  <c r="G19" i="8"/>
  <c r="H19" i="8"/>
  <c r="I19" i="8"/>
  <c r="L19" i="8"/>
  <c r="M19" i="8"/>
  <c r="O19" i="8"/>
  <c r="P19" i="8"/>
  <c r="T19" i="8" s="1"/>
  <c r="Q19" i="8"/>
  <c r="S19" i="8" s="1"/>
  <c r="R19" i="8"/>
  <c r="D20" i="8"/>
  <c r="E20" i="8"/>
  <c r="F20" i="8"/>
  <c r="G20" i="8"/>
  <c r="H20" i="8"/>
  <c r="I20" i="8"/>
  <c r="L20" i="8"/>
  <c r="M20" i="8"/>
  <c r="O20" i="8"/>
  <c r="P20" i="8"/>
  <c r="Q20" i="8"/>
  <c r="R20" i="8"/>
  <c r="T20" i="8"/>
  <c r="D21" i="8"/>
  <c r="E21" i="8"/>
  <c r="F21" i="8"/>
  <c r="G21" i="8"/>
  <c r="H21" i="8"/>
  <c r="I21" i="8"/>
  <c r="L21" i="8"/>
  <c r="M21" i="8"/>
  <c r="O21" i="8"/>
  <c r="P21" i="8"/>
  <c r="Q21" i="8"/>
  <c r="R21" i="8"/>
  <c r="T21" i="8" s="1"/>
  <c r="D22" i="8"/>
  <c r="E22" i="8"/>
  <c r="F22" i="8"/>
  <c r="G22" i="8"/>
  <c r="H22" i="8"/>
  <c r="I22" i="8"/>
  <c r="L22" i="8"/>
  <c r="M22" i="8"/>
  <c r="O22" i="8"/>
  <c r="P22" i="8"/>
  <c r="Q22" i="8"/>
  <c r="S22" i="8" s="1"/>
  <c r="R22" i="8"/>
  <c r="T22" i="8" s="1"/>
  <c r="D23" i="8"/>
  <c r="E23" i="8"/>
  <c r="F23" i="8"/>
  <c r="G23" i="8"/>
  <c r="H23" i="8"/>
  <c r="I23" i="8"/>
  <c r="L23" i="8"/>
  <c r="M23" i="8"/>
  <c r="O23" i="8"/>
  <c r="P23" i="8"/>
  <c r="T23" i="8" s="1"/>
  <c r="Q23" i="8"/>
  <c r="S23" i="8" s="1"/>
  <c r="R23" i="8"/>
  <c r="D24" i="8"/>
  <c r="E24" i="8"/>
  <c r="F24" i="8"/>
  <c r="G24" i="8"/>
  <c r="H24" i="8"/>
  <c r="I24" i="8"/>
  <c r="L24" i="8"/>
  <c r="M24" i="8"/>
  <c r="O24" i="8"/>
  <c r="P24" i="8"/>
  <c r="Q24" i="8"/>
  <c r="R24" i="8"/>
  <c r="T24" i="8"/>
  <c r="D25" i="8"/>
  <c r="E25" i="8"/>
  <c r="F25" i="8"/>
  <c r="G25" i="8"/>
  <c r="H25" i="8"/>
  <c r="I25" i="8"/>
  <c r="L25" i="8"/>
  <c r="M25" i="8"/>
  <c r="O25" i="8"/>
  <c r="P25" i="8"/>
  <c r="Q25" i="8"/>
  <c r="R25" i="8"/>
  <c r="T25" i="8" s="1"/>
  <c r="D26" i="8"/>
  <c r="E26" i="8"/>
  <c r="F26" i="8"/>
  <c r="G26" i="8"/>
  <c r="H26" i="8"/>
  <c r="I26" i="8"/>
  <c r="L26" i="8"/>
  <c r="M26" i="8"/>
  <c r="O26" i="8"/>
  <c r="P26" i="8"/>
  <c r="Q26" i="8"/>
  <c r="S26" i="8" s="1"/>
  <c r="R26" i="8"/>
  <c r="T26" i="8" s="1"/>
  <c r="D27" i="8"/>
  <c r="E27" i="8"/>
  <c r="F27" i="8"/>
  <c r="G27" i="8"/>
  <c r="H27" i="8"/>
  <c r="I27" i="8"/>
  <c r="L27" i="8"/>
  <c r="M27" i="8"/>
  <c r="O27" i="8"/>
  <c r="P27" i="8"/>
  <c r="T27" i="8" s="1"/>
  <c r="Q27" i="8"/>
  <c r="S27" i="8" s="1"/>
  <c r="R27" i="8"/>
  <c r="D28" i="8"/>
  <c r="E28" i="8"/>
  <c r="F28" i="8"/>
  <c r="G28" i="8"/>
  <c r="H28" i="8"/>
  <c r="I28" i="8"/>
  <c r="L28" i="8"/>
  <c r="M28" i="8"/>
  <c r="O28" i="8"/>
  <c r="P28" i="8"/>
  <c r="Q28" i="8"/>
  <c r="R28" i="8"/>
  <c r="T28" i="8"/>
  <c r="D29" i="8"/>
  <c r="E29" i="8"/>
  <c r="F29" i="8"/>
  <c r="G29" i="8"/>
  <c r="H29" i="8"/>
  <c r="I29" i="8"/>
  <c r="L29" i="8"/>
  <c r="M29" i="8"/>
  <c r="O29" i="8"/>
  <c r="P29" i="8"/>
  <c r="Q29" i="8"/>
  <c r="R29" i="8"/>
  <c r="T29" i="8"/>
  <c r="D30" i="8"/>
  <c r="E30" i="8"/>
  <c r="F30" i="8"/>
  <c r="G30" i="8"/>
  <c r="H30" i="8"/>
  <c r="I30" i="8"/>
  <c r="L30" i="8"/>
  <c r="M30" i="8"/>
  <c r="O30" i="8"/>
  <c r="P30" i="8"/>
  <c r="Q30" i="8"/>
  <c r="S30" i="8" s="1"/>
  <c r="R30" i="8"/>
  <c r="T30" i="8" s="1"/>
  <c r="D31" i="8"/>
  <c r="E31" i="8"/>
  <c r="F31" i="8"/>
  <c r="G31" i="8"/>
  <c r="H31" i="8"/>
  <c r="I31" i="8"/>
  <c r="L31" i="8"/>
  <c r="M31" i="8"/>
  <c r="O31" i="8"/>
  <c r="P31" i="8"/>
  <c r="T31" i="8" s="1"/>
  <c r="Q31" i="8"/>
  <c r="S31" i="8" s="1"/>
  <c r="R31" i="8"/>
  <c r="D32" i="8"/>
  <c r="E32" i="8"/>
  <c r="F32" i="8"/>
  <c r="G32" i="8"/>
  <c r="H32" i="8"/>
  <c r="I32" i="8"/>
  <c r="L32" i="8"/>
  <c r="M32" i="8"/>
  <c r="O32" i="8"/>
  <c r="P32" i="8"/>
  <c r="T32" i="8" s="1"/>
  <c r="Q32" i="8"/>
  <c r="R32" i="8"/>
  <c r="D33" i="8"/>
  <c r="E33" i="8"/>
  <c r="F33" i="8"/>
  <c r="G33" i="8"/>
  <c r="H33" i="8"/>
  <c r="I33" i="8"/>
  <c r="L33" i="8"/>
  <c r="M33" i="8"/>
  <c r="O33" i="8"/>
  <c r="P33" i="8"/>
  <c r="Q33" i="8"/>
  <c r="R33" i="8"/>
  <c r="T33" i="8"/>
  <c r="D34" i="8"/>
  <c r="E34" i="8"/>
  <c r="F34" i="8"/>
  <c r="G34" i="8"/>
  <c r="H34" i="8"/>
  <c r="I34" i="8"/>
  <c r="L34" i="8"/>
  <c r="M34" i="8"/>
  <c r="O34" i="8"/>
  <c r="P34" i="8"/>
  <c r="Q34" i="8"/>
  <c r="S34" i="8" s="1"/>
  <c r="R34" i="8"/>
  <c r="T34" i="8" s="1"/>
  <c r="D35" i="8"/>
  <c r="E35" i="8"/>
  <c r="F35" i="8"/>
  <c r="G35" i="8"/>
  <c r="H35" i="8"/>
  <c r="I35" i="8"/>
  <c r="L35" i="8"/>
  <c r="M35" i="8"/>
  <c r="O35" i="8"/>
  <c r="P35" i="8"/>
  <c r="T35" i="8" s="1"/>
  <c r="Q35" i="8"/>
  <c r="S35" i="8" s="1"/>
  <c r="R35" i="8"/>
  <c r="D36" i="8"/>
  <c r="E36" i="8"/>
  <c r="F36" i="8"/>
  <c r="G36" i="8"/>
  <c r="H36" i="8"/>
  <c r="I36" i="8"/>
  <c r="L36" i="8"/>
  <c r="M36" i="8"/>
  <c r="O36" i="8"/>
  <c r="P36" i="8"/>
  <c r="T36" i="8" s="1"/>
  <c r="Q36" i="8"/>
  <c r="R36" i="8"/>
  <c r="D37" i="8"/>
  <c r="E37" i="8"/>
  <c r="F37" i="8"/>
  <c r="G37" i="8"/>
  <c r="H37" i="8"/>
  <c r="I37" i="8"/>
  <c r="L37" i="8"/>
  <c r="M37" i="8"/>
  <c r="O37" i="8"/>
  <c r="P37" i="8"/>
  <c r="Q37" i="8"/>
  <c r="R37" i="8"/>
  <c r="T37" i="8"/>
  <c r="D38" i="8"/>
  <c r="E38" i="8"/>
  <c r="F38" i="8"/>
  <c r="G38" i="8"/>
  <c r="H38" i="8"/>
  <c r="I38" i="8"/>
  <c r="L38" i="8"/>
  <c r="M38" i="8"/>
  <c r="O38" i="8"/>
  <c r="P38" i="8"/>
  <c r="Q38" i="8"/>
  <c r="S38" i="8" s="1"/>
  <c r="R38" i="8"/>
  <c r="T38" i="8" s="1"/>
  <c r="D39" i="8"/>
  <c r="E39" i="8"/>
  <c r="F39" i="8"/>
  <c r="G39" i="8"/>
  <c r="H39" i="8"/>
  <c r="I39" i="8"/>
  <c r="L39" i="8"/>
  <c r="M39" i="8"/>
  <c r="O39" i="8"/>
  <c r="P39" i="8"/>
  <c r="T39" i="8" s="1"/>
  <c r="Q39" i="8"/>
  <c r="S39" i="8" s="1"/>
  <c r="R39" i="8"/>
  <c r="D40" i="8"/>
  <c r="E40" i="8"/>
  <c r="F40" i="8"/>
  <c r="G40" i="8"/>
  <c r="H40" i="8"/>
  <c r="I40" i="8"/>
  <c r="L40" i="8"/>
  <c r="M40" i="8"/>
  <c r="O40" i="8"/>
  <c r="P40" i="8"/>
  <c r="T40" i="8" s="1"/>
  <c r="Q40" i="8"/>
  <c r="R40" i="8"/>
  <c r="D41" i="8"/>
  <c r="E41" i="8"/>
  <c r="F41" i="8"/>
  <c r="G41" i="8"/>
  <c r="H41" i="8"/>
  <c r="I41" i="8"/>
  <c r="L41" i="8"/>
  <c r="M41" i="8"/>
  <c r="O41" i="8"/>
  <c r="P41" i="8"/>
  <c r="Q41" i="8"/>
  <c r="R41" i="8"/>
  <c r="T41" i="8"/>
  <c r="D42" i="8"/>
  <c r="E42" i="8"/>
  <c r="M42" i="8" s="1"/>
  <c r="F42" i="8"/>
  <c r="G42" i="8"/>
  <c r="H42" i="8"/>
  <c r="I42" i="8"/>
  <c r="L42" i="8"/>
  <c r="O42" i="8"/>
  <c r="P42" i="8"/>
  <c r="Q42" i="8"/>
  <c r="R42" i="8"/>
  <c r="T42" i="8"/>
  <c r="D43" i="8"/>
  <c r="E43" i="8"/>
  <c r="M43" i="8" s="1"/>
  <c r="F43" i="8"/>
  <c r="G43" i="8"/>
  <c r="H43" i="8"/>
  <c r="I43" i="8"/>
  <c r="L43" i="8"/>
  <c r="O43" i="8"/>
  <c r="P43" i="8"/>
  <c r="Q43" i="8"/>
  <c r="R43" i="8"/>
  <c r="T43" i="8"/>
  <c r="D44" i="8"/>
  <c r="E44" i="8"/>
  <c r="M44" i="8" s="1"/>
  <c r="F44" i="8"/>
  <c r="G44" i="8"/>
  <c r="H44" i="8"/>
  <c r="I44" i="8"/>
  <c r="L44" i="8"/>
  <c r="O44" i="8"/>
  <c r="P44" i="8"/>
  <c r="Q44" i="8"/>
  <c r="R44" i="8"/>
  <c r="T44" i="8"/>
  <c r="D45" i="8"/>
  <c r="E45" i="8"/>
  <c r="M45" i="8" s="1"/>
  <c r="F45" i="8"/>
  <c r="G45" i="8"/>
  <c r="H45" i="8"/>
  <c r="I45" i="8"/>
  <c r="L45" i="8"/>
  <c r="O45" i="8"/>
  <c r="P45" i="8"/>
  <c r="Q45" i="8"/>
  <c r="R45" i="8"/>
  <c r="T45" i="8"/>
  <c r="D46" i="8"/>
  <c r="E46" i="8"/>
  <c r="M46" i="8" s="1"/>
  <c r="F46" i="8"/>
  <c r="G46" i="8"/>
  <c r="H46" i="8"/>
  <c r="I46" i="8"/>
  <c r="L46" i="8"/>
  <c r="O46" i="8"/>
  <c r="P46" i="8"/>
  <c r="Q46" i="8"/>
  <c r="R46" i="8"/>
  <c r="T46" i="8"/>
  <c r="D47" i="8"/>
  <c r="E47" i="8"/>
  <c r="M47" i="8" s="1"/>
  <c r="F47" i="8"/>
  <c r="G47" i="8"/>
  <c r="H47" i="8"/>
  <c r="I47" i="8"/>
  <c r="L47" i="8"/>
  <c r="O47" i="8"/>
  <c r="P47" i="8"/>
  <c r="Q47" i="8"/>
  <c r="R47" i="8"/>
  <c r="T47" i="8"/>
  <c r="D48" i="8"/>
  <c r="E48" i="8"/>
  <c r="M48" i="8" s="1"/>
  <c r="F48" i="8"/>
  <c r="G48" i="8"/>
  <c r="H48" i="8"/>
  <c r="I48" i="8"/>
  <c r="L48" i="8"/>
  <c r="O48" i="8"/>
  <c r="P48" i="8"/>
  <c r="Q48" i="8"/>
  <c r="R48" i="8"/>
  <c r="T48" i="8"/>
  <c r="D49" i="8"/>
  <c r="E49" i="8"/>
  <c r="M49" i="8" s="1"/>
  <c r="F49" i="8"/>
  <c r="G49" i="8"/>
  <c r="H49" i="8"/>
  <c r="I49" i="8"/>
  <c r="L49" i="8"/>
  <c r="O49" i="8"/>
  <c r="P49" i="8"/>
  <c r="Q49" i="8"/>
  <c r="R49" i="8"/>
  <c r="T49" i="8"/>
  <c r="D50" i="8"/>
  <c r="E50" i="8"/>
  <c r="F50" i="8"/>
  <c r="G50" i="8"/>
  <c r="H50" i="8"/>
  <c r="I50" i="8"/>
  <c r="L50" i="8"/>
  <c r="M50" i="8"/>
  <c r="O50" i="8"/>
  <c r="P50" i="8"/>
  <c r="T50" i="8" s="1"/>
  <c r="Q50" i="8"/>
  <c r="S50" i="8" s="1"/>
  <c r="R50" i="8"/>
  <c r="D51" i="8"/>
  <c r="L51" i="8" s="1"/>
  <c r="E51" i="8"/>
  <c r="F51" i="8"/>
  <c r="G51" i="8"/>
  <c r="H51" i="8"/>
  <c r="I51" i="8"/>
  <c r="M51" i="8"/>
  <c r="O51" i="8"/>
  <c r="P51" i="8"/>
  <c r="T51" i="8" s="1"/>
  <c r="Q51" i="8"/>
  <c r="S51" i="8" s="1"/>
  <c r="R51" i="8"/>
  <c r="D52" i="8"/>
  <c r="L52" i="8" s="1"/>
  <c r="E52" i="8"/>
  <c r="F52" i="8"/>
  <c r="G52" i="8"/>
  <c r="H52" i="8"/>
  <c r="I52" i="8"/>
  <c r="M52" i="8"/>
  <c r="O52" i="8"/>
  <c r="P52" i="8"/>
  <c r="Q52" i="8"/>
  <c r="S52" i="8" s="1"/>
  <c r="R52" i="8"/>
  <c r="T52" i="8" s="1"/>
  <c r="D53" i="8"/>
  <c r="E53" i="8"/>
  <c r="F53" i="8"/>
  <c r="G53" i="8"/>
  <c r="H53" i="8"/>
  <c r="I53" i="8"/>
  <c r="L53" i="8"/>
  <c r="M53" i="8"/>
  <c r="O53" i="8"/>
  <c r="P53" i="8"/>
  <c r="T53" i="8" s="1"/>
  <c r="Q53" i="8"/>
  <c r="S53" i="8" s="1"/>
  <c r="R53" i="8"/>
  <c r="D54" i="8"/>
  <c r="E54" i="8"/>
  <c r="F54" i="8"/>
  <c r="G54" i="8"/>
  <c r="H54" i="8"/>
  <c r="I54" i="8"/>
  <c r="L54" i="8"/>
  <c r="M54" i="8"/>
  <c r="O54" i="8"/>
  <c r="P54" i="8"/>
  <c r="T54" i="8" s="1"/>
  <c r="Q54" i="8"/>
  <c r="R54" i="8"/>
  <c r="D55" i="8"/>
  <c r="L55" i="8" s="1"/>
  <c r="E55" i="8"/>
  <c r="F55" i="8"/>
  <c r="G55" i="8"/>
  <c r="H55" i="8"/>
  <c r="I55" i="8"/>
  <c r="M55" i="8"/>
  <c r="O55" i="8"/>
  <c r="P55" i="8"/>
  <c r="Q55" i="8"/>
  <c r="R55" i="8"/>
  <c r="D56" i="8"/>
  <c r="L56" i="8" s="1"/>
  <c r="E56" i="8"/>
  <c r="F56" i="8"/>
  <c r="G56" i="8"/>
  <c r="H56" i="8"/>
  <c r="I56" i="8"/>
  <c r="M56" i="8"/>
  <c r="O56" i="8"/>
  <c r="P56" i="8"/>
  <c r="Q56" i="8"/>
  <c r="S56" i="8" s="1"/>
  <c r="R56" i="8"/>
  <c r="D57" i="8"/>
  <c r="L57" i="8" s="1"/>
  <c r="E57" i="8"/>
  <c r="F57" i="8"/>
  <c r="G57" i="8"/>
  <c r="H57" i="8"/>
  <c r="I57" i="8"/>
  <c r="M57" i="8"/>
  <c r="O57" i="8"/>
  <c r="P57" i="8"/>
  <c r="Q57" i="8"/>
  <c r="S57" i="8" s="1"/>
  <c r="R57" i="8"/>
  <c r="T57" i="8" s="1"/>
  <c r="D58" i="8"/>
  <c r="L58" i="8" s="1"/>
  <c r="E58" i="8"/>
  <c r="F58" i="8"/>
  <c r="G58" i="8"/>
  <c r="H58" i="8"/>
  <c r="I58" i="8"/>
  <c r="M58" i="8"/>
  <c r="O58" i="8"/>
  <c r="P58" i="8"/>
  <c r="Q58" i="8"/>
  <c r="R58" i="8"/>
  <c r="T58" i="8" s="1"/>
  <c r="D59" i="8"/>
  <c r="L59" i="8" s="1"/>
  <c r="E59" i="8"/>
  <c r="F59" i="8"/>
  <c r="G59" i="8"/>
  <c r="H59" i="8"/>
  <c r="I59" i="8"/>
  <c r="M59" i="8"/>
  <c r="O59" i="8"/>
  <c r="P59" i="8"/>
  <c r="Q59" i="8"/>
  <c r="R59" i="8"/>
  <c r="D60" i="8"/>
  <c r="L60" i="8" s="1"/>
  <c r="E60" i="8"/>
  <c r="F60" i="8"/>
  <c r="G60" i="8"/>
  <c r="H60" i="8"/>
  <c r="I60" i="8"/>
  <c r="M60" i="8"/>
  <c r="O60" i="8"/>
  <c r="P60" i="8"/>
  <c r="Q60" i="8"/>
  <c r="S60" i="8" s="1"/>
  <c r="R60" i="8"/>
  <c r="D61" i="8"/>
  <c r="L61" i="8" s="1"/>
  <c r="E61" i="8"/>
  <c r="F61" i="8"/>
  <c r="G61" i="8"/>
  <c r="H61" i="8"/>
  <c r="I61" i="8"/>
  <c r="M61" i="8"/>
  <c r="O61" i="8"/>
  <c r="P61" i="8"/>
  <c r="Q61" i="8"/>
  <c r="S61" i="8" s="1"/>
  <c r="R61" i="8"/>
  <c r="T61" i="8" s="1"/>
  <c r="D62" i="8"/>
  <c r="L62" i="8" s="1"/>
  <c r="E62" i="8"/>
  <c r="F62" i="8"/>
  <c r="G62" i="8"/>
  <c r="H62" i="8"/>
  <c r="I62" i="8"/>
  <c r="M62" i="8"/>
  <c r="O62" i="8"/>
  <c r="P62" i="8"/>
  <c r="Q62" i="8"/>
  <c r="R62" i="8"/>
  <c r="T62" i="8" s="1"/>
  <c r="D63" i="8"/>
  <c r="L63" i="8" s="1"/>
  <c r="E63" i="8"/>
  <c r="F63" i="8"/>
  <c r="G63" i="8"/>
  <c r="H63" i="8"/>
  <c r="I63" i="8"/>
  <c r="M63" i="8"/>
  <c r="O63" i="8"/>
  <c r="P63" i="8"/>
  <c r="Q63" i="8"/>
  <c r="R63" i="8"/>
  <c r="D64" i="8"/>
  <c r="L64" i="8" s="1"/>
  <c r="E64" i="8"/>
  <c r="F64" i="8"/>
  <c r="G64" i="8"/>
  <c r="H64" i="8"/>
  <c r="I64" i="8"/>
  <c r="M64" i="8"/>
  <c r="O64" i="8"/>
  <c r="P64" i="8"/>
  <c r="Q64" i="8"/>
  <c r="S64" i="8" s="1"/>
  <c r="R64" i="8"/>
  <c r="D65" i="8"/>
  <c r="L65" i="8" s="1"/>
  <c r="E65" i="8"/>
  <c r="F65" i="8"/>
  <c r="G65" i="8"/>
  <c r="H65" i="8"/>
  <c r="I65" i="8"/>
  <c r="M65" i="8"/>
  <c r="O65" i="8"/>
  <c r="P65" i="8"/>
  <c r="Q65" i="8"/>
  <c r="S65" i="8" s="1"/>
  <c r="R65" i="8"/>
  <c r="T65" i="8" s="1"/>
  <c r="D66" i="8"/>
  <c r="L66" i="8" s="1"/>
  <c r="E66" i="8"/>
  <c r="F66" i="8"/>
  <c r="G66" i="8"/>
  <c r="H66" i="8"/>
  <c r="I66" i="8"/>
  <c r="M66" i="8"/>
  <c r="O66" i="8"/>
  <c r="P66" i="8"/>
  <c r="Q66" i="8"/>
  <c r="R66" i="8"/>
  <c r="T66" i="8" s="1"/>
  <c r="D67" i="8"/>
  <c r="L67" i="8" s="1"/>
  <c r="E67" i="8"/>
  <c r="F67" i="8"/>
  <c r="G67" i="8"/>
  <c r="H67" i="8"/>
  <c r="I67" i="8"/>
  <c r="M67" i="8"/>
  <c r="O67" i="8"/>
  <c r="P67" i="8"/>
  <c r="Q67" i="8"/>
  <c r="R67" i="8"/>
  <c r="D68" i="8"/>
  <c r="L68" i="8" s="1"/>
  <c r="E68" i="8"/>
  <c r="F68" i="8"/>
  <c r="G68" i="8"/>
  <c r="H68" i="8"/>
  <c r="I68" i="8"/>
  <c r="M68" i="8"/>
  <c r="O68" i="8"/>
  <c r="P68" i="8"/>
  <c r="Q68" i="8"/>
  <c r="S68" i="8" s="1"/>
  <c r="R68" i="8"/>
  <c r="D69" i="8"/>
  <c r="L69" i="8" s="1"/>
  <c r="E69" i="8"/>
  <c r="F69" i="8"/>
  <c r="G69" i="8"/>
  <c r="H69" i="8"/>
  <c r="I69" i="8"/>
  <c r="M69" i="8"/>
  <c r="O69" i="8"/>
  <c r="P69" i="8"/>
  <c r="Q69" i="8"/>
  <c r="S69" i="8" s="1"/>
  <c r="R69" i="8"/>
  <c r="T69" i="8" s="1"/>
  <c r="D70" i="8"/>
  <c r="L70" i="8" s="1"/>
  <c r="E70" i="8"/>
  <c r="F70" i="8"/>
  <c r="G70" i="8"/>
  <c r="H70" i="8"/>
  <c r="I70" i="8"/>
  <c r="M70" i="8"/>
  <c r="O70" i="8"/>
  <c r="P70" i="8"/>
  <c r="Q70" i="8"/>
  <c r="R70" i="8"/>
  <c r="T70" i="8" s="1"/>
  <c r="D71" i="8"/>
  <c r="L71" i="8" s="1"/>
  <c r="E71" i="8"/>
  <c r="F71" i="8"/>
  <c r="G71" i="8"/>
  <c r="H71" i="8"/>
  <c r="I71" i="8"/>
  <c r="M71" i="8"/>
  <c r="O71" i="8"/>
  <c r="P71" i="8"/>
  <c r="Q71" i="8"/>
  <c r="R71" i="8"/>
  <c r="D72" i="8"/>
  <c r="L72" i="8" s="1"/>
  <c r="E72" i="8"/>
  <c r="F72" i="8"/>
  <c r="G72" i="8"/>
  <c r="H72" i="8"/>
  <c r="I72" i="8"/>
  <c r="M72" i="8"/>
  <c r="O72" i="8"/>
  <c r="P72" i="8"/>
  <c r="Q72" i="8"/>
  <c r="S72" i="8" s="1"/>
  <c r="R72" i="8"/>
  <c r="D73" i="8"/>
  <c r="L73" i="8" s="1"/>
  <c r="E73" i="8"/>
  <c r="F73" i="8"/>
  <c r="G73" i="8"/>
  <c r="H73" i="8"/>
  <c r="I73" i="8"/>
  <c r="M73" i="8"/>
  <c r="O73" i="8"/>
  <c r="P73" i="8"/>
  <c r="Q73" i="8"/>
  <c r="S73" i="8" s="1"/>
  <c r="R73" i="8"/>
  <c r="T73" i="8" s="1"/>
  <c r="D74" i="8"/>
  <c r="L74" i="8" s="1"/>
  <c r="E74" i="8"/>
  <c r="F74" i="8"/>
  <c r="G74" i="8"/>
  <c r="H74" i="8"/>
  <c r="I74" i="8"/>
  <c r="M74" i="8"/>
  <c r="O74" i="8"/>
  <c r="P74" i="8"/>
  <c r="Q74" i="8"/>
  <c r="R74" i="8"/>
  <c r="T74" i="8" s="1"/>
  <c r="D75" i="8"/>
  <c r="L75" i="8" s="1"/>
  <c r="E75" i="8"/>
  <c r="F75" i="8"/>
  <c r="G75" i="8"/>
  <c r="H75" i="8"/>
  <c r="I75" i="8"/>
  <c r="M75" i="8"/>
  <c r="O75" i="8"/>
  <c r="P75" i="8"/>
  <c r="Q75" i="8"/>
  <c r="R75" i="8"/>
  <c r="D76" i="8"/>
  <c r="L76" i="8" s="1"/>
  <c r="E76" i="8"/>
  <c r="F76" i="8"/>
  <c r="G76" i="8"/>
  <c r="H76" i="8"/>
  <c r="I76" i="8"/>
  <c r="M76" i="8"/>
  <c r="O76" i="8"/>
  <c r="P76" i="8"/>
  <c r="Q76" i="8"/>
  <c r="S76" i="8" s="1"/>
  <c r="R76" i="8"/>
  <c r="D77" i="8"/>
  <c r="L77" i="8" s="1"/>
  <c r="E77" i="8"/>
  <c r="F77" i="8"/>
  <c r="G77" i="8"/>
  <c r="H77" i="8"/>
  <c r="I77" i="8"/>
  <c r="M77" i="8"/>
  <c r="O77" i="8"/>
  <c r="P77" i="8"/>
  <c r="Q77" i="8"/>
  <c r="S77" i="8" s="1"/>
  <c r="R77" i="8"/>
  <c r="T77" i="8" s="1"/>
  <c r="D78" i="8"/>
  <c r="L78" i="8" s="1"/>
  <c r="E78" i="8"/>
  <c r="F78" i="8"/>
  <c r="G78" i="8"/>
  <c r="H78" i="8"/>
  <c r="I78" i="8"/>
  <c r="M78" i="8"/>
  <c r="O78" i="8"/>
  <c r="P78" i="8"/>
  <c r="Q78" i="8"/>
  <c r="R78" i="8"/>
  <c r="T78" i="8" s="1"/>
  <c r="D79" i="8"/>
  <c r="L79" i="8" s="1"/>
  <c r="E79" i="8"/>
  <c r="F79" i="8"/>
  <c r="G79" i="8"/>
  <c r="H79" i="8"/>
  <c r="I79" i="8"/>
  <c r="M79" i="8"/>
  <c r="O79" i="8"/>
  <c r="P79" i="8"/>
  <c r="Q79" i="8"/>
  <c r="R79" i="8"/>
  <c r="D80" i="8"/>
  <c r="L80" i="8" s="1"/>
  <c r="E80" i="8"/>
  <c r="F80" i="8"/>
  <c r="G80" i="8"/>
  <c r="H80" i="8"/>
  <c r="I80" i="8"/>
  <c r="M80" i="8"/>
  <c r="O80" i="8"/>
  <c r="P80" i="8"/>
  <c r="Q80" i="8"/>
  <c r="S80" i="8" s="1"/>
  <c r="R80" i="8"/>
  <c r="D81" i="8"/>
  <c r="L81" i="8" s="1"/>
  <c r="E81" i="8"/>
  <c r="F81" i="8"/>
  <c r="G81" i="8"/>
  <c r="H81" i="8"/>
  <c r="I81" i="8"/>
  <c r="M81" i="8"/>
  <c r="O81" i="8"/>
  <c r="P81" i="8"/>
  <c r="Q81" i="8"/>
  <c r="S81" i="8" s="1"/>
  <c r="R81" i="8"/>
  <c r="T81" i="8" s="1"/>
  <c r="D82" i="8"/>
  <c r="L82" i="8" s="1"/>
  <c r="E82" i="8"/>
  <c r="F82" i="8"/>
  <c r="G82" i="8"/>
  <c r="H82" i="8"/>
  <c r="I82" i="8"/>
  <c r="M82" i="8"/>
  <c r="O82" i="8"/>
  <c r="P82" i="8"/>
  <c r="Q82" i="8"/>
  <c r="R82" i="8"/>
  <c r="T82" i="8" s="1"/>
  <c r="D83" i="8"/>
  <c r="L83" i="8" s="1"/>
  <c r="E83" i="8"/>
  <c r="F83" i="8"/>
  <c r="G83" i="8"/>
  <c r="H83" i="8"/>
  <c r="I83" i="8"/>
  <c r="M83" i="8"/>
  <c r="O83" i="8"/>
  <c r="P83" i="8"/>
  <c r="Q83" i="8"/>
  <c r="R83" i="8"/>
  <c r="D84" i="8"/>
  <c r="L84" i="8" s="1"/>
  <c r="E84" i="8"/>
  <c r="F84" i="8"/>
  <c r="G84" i="8"/>
  <c r="H84" i="8"/>
  <c r="I84" i="8"/>
  <c r="M84" i="8"/>
  <c r="O84" i="8"/>
  <c r="P84" i="8"/>
  <c r="Q84" i="8"/>
  <c r="S84" i="8" s="1"/>
  <c r="R84" i="8"/>
  <c r="D85" i="8"/>
  <c r="L85" i="8" s="1"/>
  <c r="E85" i="8"/>
  <c r="F85" i="8"/>
  <c r="G85" i="8"/>
  <c r="H85" i="8"/>
  <c r="I85" i="8"/>
  <c r="M85" i="8"/>
  <c r="O85" i="8"/>
  <c r="P85" i="8"/>
  <c r="Q85" i="8"/>
  <c r="S85" i="8" s="1"/>
  <c r="R85" i="8"/>
  <c r="T85" i="8" s="1"/>
  <c r="D86" i="8"/>
  <c r="L86" i="8" s="1"/>
  <c r="E86" i="8"/>
  <c r="F86" i="8"/>
  <c r="G86" i="8"/>
  <c r="H86" i="8"/>
  <c r="I86" i="8"/>
  <c r="M86" i="8"/>
  <c r="O86" i="8"/>
  <c r="P86" i="8"/>
  <c r="Q86" i="8"/>
  <c r="R86" i="8"/>
  <c r="T86" i="8" s="1"/>
  <c r="D87" i="8"/>
  <c r="L87" i="8" s="1"/>
  <c r="E87" i="8"/>
  <c r="F87" i="8"/>
  <c r="G87" i="8"/>
  <c r="H87" i="8"/>
  <c r="I87" i="8"/>
  <c r="M87" i="8"/>
  <c r="O87" i="8"/>
  <c r="P87" i="8"/>
  <c r="Q87" i="8"/>
  <c r="R87" i="8"/>
  <c r="D88" i="8"/>
  <c r="L88" i="8" s="1"/>
  <c r="E88" i="8"/>
  <c r="F88" i="8"/>
  <c r="G88" i="8"/>
  <c r="H88" i="8"/>
  <c r="I88" i="8"/>
  <c r="M88" i="8"/>
  <c r="O88" i="8"/>
  <c r="P88" i="8"/>
  <c r="Q88" i="8"/>
  <c r="S88" i="8" s="1"/>
  <c r="R88" i="8"/>
  <c r="D89" i="8"/>
  <c r="L89" i="8" s="1"/>
  <c r="E89" i="8"/>
  <c r="F89" i="8"/>
  <c r="G89" i="8"/>
  <c r="H89" i="8"/>
  <c r="I89" i="8"/>
  <c r="M89" i="8"/>
  <c r="O89" i="8"/>
  <c r="P89" i="8"/>
  <c r="Q89" i="8"/>
  <c r="S89" i="8" s="1"/>
  <c r="R89" i="8"/>
  <c r="T89" i="8" s="1"/>
  <c r="D90" i="8"/>
  <c r="L90" i="8" s="1"/>
  <c r="E90" i="8"/>
  <c r="F90" i="8"/>
  <c r="G90" i="8"/>
  <c r="H90" i="8"/>
  <c r="I90" i="8"/>
  <c r="M90" i="8"/>
  <c r="O90" i="8"/>
  <c r="P90" i="8"/>
  <c r="Q90" i="8"/>
  <c r="R90" i="8"/>
  <c r="T90" i="8" s="1"/>
  <c r="D91" i="8"/>
  <c r="L91" i="8" s="1"/>
  <c r="E91" i="8"/>
  <c r="F91" i="8"/>
  <c r="G91" i="8"/>
  <c r="H91" i="8"/>
  <c r="I91" i="8"/>
  <c r="M91" i="8"/>
  <c r="O91" i="8"/>
  <c r="P91" i="8"/>
  <c r="Q91" i="8"/>
  <c r="R91" i="8"/>
  <c r="S91" i="8"/>
  <c r="D92" i="8"/>
  <c r="E92" i="8"/>
  <c r="M92" i="8" s="1"/>
  <c r="F92" i="8"/>
  <c r="G92" i="8"/>
  <c r="H92" i="8"/>
  <c r="I92" i="8"/>
  <c r="L92" i="8"/>
  <c r="O92" i="8"/>
  <c r="P92" i="8"/>
  <c r="Q92" i="8"/>
  <c r="R92" i="8"/>
  <c r="D93" i="8"/>
  <c r="E93" i="8"/>
  <c r="M93" i="8" s="1"/>
  <c r="F93" i="8"/>
  <c r="G93" i="8"/>
  <c r="H93" i="8"/>
  <c r="I93" i="8"/>
  <c r="L93" i="8"/>
  <c r="O93" i="8"/>
  <c r="P93" i="8"/>
  <c r="Q93" i="8"/>
  <c r="S93" i="8" s="1"/>
  <c r="R93" i="8"/>
  <c r="D94" i="8"/>
  <c r="E94" i="8"/>
  <c r="M94" i="8" s="1"/>
  <c r="F94" i="8"/>
  <c r="G94" i="8"/>
  <c r="H94" i="8"/>
  <c r="I94" i="8"/>
  <c r="L94" i="8"/>
  <c r="O94" i="8"/>
  <c r="P94" i="8"/>
  <c r="Q94" i="8"/>
  <c r="S94" i="8" s="1"/>
  <c r="R94" i="8"/>
  <c r="D95" i="8"/>
  <c r="E95" i="8"/>
  <c r="M95" i="8" s="1"/>
  <c r="F95" i="8"/>
  <c r="G95" i="8"/>
  <c r="H95" i="8"/>
  <c r="I95" i="8"/>
  <c r="L95" i="8"/>
  <c r="O95" i="8"/>
  <c r="P95" i="8"/>
  <c r="Q95" i="8"/>
  <c r="S95" i="8" s="1"/>
  <c r="R95" i="8"/>
  <c r="T95" i="8" s="1"/>
  <c r="D96" i="8"/>
  <c r="E96" i="8"/>
  <c r="M96" i="8" s="1"/>
  <c r="F96" i="8"/>
  <c r="G96" i="8"/>
  <c r="H96" i="8"/>
  <c r="I96" i="8"/>
  <c r="L96" i="8"/>
  <c r="O96" i="8"/>
  <c r="P96" i="8"/>
  <c r="Q96" i="8"/>
  <c r="S96" i="8" s="1"/>
  <c r="R96" i="8"/>
  <c r="T96" i="8" s="1"/>
  <c r="D97" i="8"/>
  <c r="E97" i="8"/>
  <c r="M97" i="8" s="1"/>
  <c r="F97" i="8"/>
  <c r="G97" i="8"/>
  <c r="H97" i="8"/>
  <c r="I97" i="8"/>
  <c r="L97" i="8"/>
  <c r="O97" i="8"/>
  <c r="P97" i="8"/>
  <c r="Q97" i="8"/>
  <c r="R97" i="8"/>
  <c r="T97" i="8" s="1"/>
  <c r="S97" i="8"/>
  <c r="D98" i="8"/>
  <c r="E98" i="8"/>
  <c r="F98" i="8"/>
  <c r="G98" i="8"/>
  <c r="H98" i="8"/>
  <c r="I98" i="8"/>
  <c r="L98" i="8"/>
  <c r="M98" i="8"/>
  <c r="O98" i="8"/>
  <c r="P98" i="8"/>
  <c r="Q98" i="8"/>
  <c r="S98" i="8" s="1"/>
  <c r="R98" i="8"/>
  <c r="D99" i="8"/>
  <c r="E99" i="8"/>
  <c r="F99" i="8"/>
  <c r="G99" i="8"/>
  <c r="H99" i="8"/>
  <c r="I99" i="8"/>
  <c r="L99" i="8"/>
  <c r="M99" i="8"/>
  <c r="O99" i="8"/>
  <c r="P99" i="8"/>
  <c r="T99" i="8" s="1"/>
  <c r="Q99" i="8"/>
  <c r="S99" i="8" s="1"/>
  <c r="R99" i="8"/>
  <c r="D100" i="8"/>
  <c r="E100" i="8"/>
  <c r="F100" i="8"/>
  <c r="G100" i="8"/>
  <c r="H100" i="8"/>
  <c r="I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L101" i="8"/>
  <c r="M101" i="8"/>
  <c r="O101" i="8"/>
  <c r="P101" i="8"/>
  <c r="Q101" i="8"/>
  <c r="S101" i="8" s="1"/>
  <c r="R101" i="8"/>
  <c r="D102" i="8"/>
  <c r="E102" i="8"/>
  <c r="F102" i="8"/>
  <c r="G102" i="8"/>
  <c r="H102" i="8"/>
  <c r="I102" i="8"/>
  <c r="L102" i="8"/>
  <c r="M102" i="8"/>
  <c r="O102" i="8"/>
  <c r="P102" i="8"/>
  <c r="T102" i="8" s="1"/>
  <c r="Q102" i="8"/>
  <c r="S102" i="8" s="1"/>
  <c r="R102" i="8"/>
  <c r="D103" i="8"/>
  <c r="E103" i="8"/>
  <c r="F103" i="8"/>
  <c r="G103" i="8"/>
  <c r="H103" i="8"/>
  <c r="I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L104" i="8"/>
  <c r="M104" i="8"/>
  <c r="O104" i="8"/>
  <c r="P104" i="8"/>
  <c r="Q104" i="8"/>
  <c r="S104" i="8" s="1"/>
  <c r="R104" i="8"/>
  <c r="T104" i="8" s="1"/>
  <c r="D105" i="8"/>
  <c r="E105" i="8"/>
  <c r="F105" i="8"/>
  <c r="G105" i="8"/>
  <c r="H105" i="8"/>
  <c r="I105" i="8"/>
  <c r="L105" i="8"/>
  <c r="M105" i="8"/>
  <c r="O105" i="8"/>
  <c r="P105" i="8"/>
  <c r="T105" i="8" s="1"/>
  <c r="Q105" i="8"/>
  <c r="R105" i="8"/>
  <c r="S105" i="8"/>
  <c r="D106" i="8"/>
  <c r="E106" i="8"/>
  <c r="F106" i="8"/>
  <c r="G106" i="8"/>
  <c r="H106" i="8"/>
  <c r="I106" i="8"/>
  <c r="L106" i="8"/>
  <c r="M106" i="8"/>
  <c r="O106" i="8"/>
  <c r="P106" i="8"/>
  <c r="Q106" i="8"/>
  <c r="R106" i="8"/>
  <c r="S106" i="8"/>
  <c r="D107" i="8"/>
  <c r="E107" i="8"/>
  <c r="F107" i="8"/>
  <c r="G107" i="8"/>
  <c r="H107" i="8"/>
  <c r="I107" i="8"/>
  <c r="L107" i="8"/>
  <c r="M107" i="8"/>
  <c r="O107" i="8"/>
  <c r="P107" i="8"/>
  <c r="Q107" i="8"/>
  <c r="S107" i="8" s="1"/>
  <c r="R107" i="8"/>
  <c r="D108" i="8"/>
  <c r="E108" i="8"/>
  <c r="F108" i="8"/>
  <c r="G108" i="8"/>
  <c r="H108" i="8"/>
  <c r="I108" i="8"/>
  <c r="L108" i="8"/>
  <c r="M108" i="8"/>
  <c r="O108" i="8"/>
  <c r="P108" i="8"/>
  <c r="Q108" i="8"/>
  <c r="S108" i="8" s="1"/>
  <c r="R108" i="8"/>
  <c r="T108" i="8"/>
  <c r="D109" i="8"/>
  <c r="E109" i="8"/>
  <c r="F109" i="8"/>
  <c r="G109" i="8"/>
  <c r="H109" i="8"/>
  <c r="I109" i="8"/>
  <c r="L109" i="8"/>
  <c r="M109" i="8"/>
  <c r="O109" i="8"/>
  <c r="P109" i="8"/>
  <c r="Q109" i="8"/>
  <c r="R109" i="8"/>
  <c r="S109" i="8"/>
  <c r="D110" i="8"/>
  <c r="E110" i="8"/>
  <c r="F110" i="8"/>
  <c r="G110" i="8"/>
  <c r="H110" i="8"/>
  <c r="I110" i="8"/>
  <c r="L110" i="8"/>
  <c r="M110" i="8"/>
  <c r="O110" i="8"/>
  <c r="P110" i="8"/>
  <c r="Q110" i="8"/>
  <c r="S110" i="8" s="1"/>
  <c r="R110" i="8"/>
  <c r="D111" i="8"/>
  <c r="E111" i="8"/>
  <c r="F111" i="8"/>
  <c r="G111" i="8"/>
  <c r="H111" i="8"/>
  <c r="I111" i="8"/>
  <c r="L111" i="8"/>
  <c r="M111" i="8"/>
  <c r="O111" i="8"/>
  <c r="P111" i="8"/>
  <c r="T111" i="8" s="1"/>
  <c r="Q111" i="8"/>
  <c r="S111" i="8" s="1"/>
  <c r="R111" i="8"/>
  <c r="D112" i="8"/>
  <c r="E112" i="8"/>
  <c r="F112" i="8"/>
  <c r="G112" i="8"/>
  <c r="H112" i="8"/>
  <c r="I112" i="8"/>
  <c r="L112" i="8"/>
  <c r="M112" i="8"/>
  <c r="O112" i="8"/>
  <c r="P112" i="8"/>
  <c r="T112" i="8" s="1"/>
  <c r="Q112" i="8"/>
  <c r="R112" i="8"/>
  <c r="S112" i="8"/>
  <c r="D113" i="8"/>
  <c r="E113" i="8"/>
  <c r="F113" i="8"/>
  <c r="G113" i="8"/>
  <c r="H113" i="8"/>
  <c r="I113" i="8"/>
  <c r="L113" i="8"/>
  <c r="M113" i="8"/>
  <c r="O113" i="8"/>
  <c r="P113" i="8"/>
  <c r="Q113" i="8"/>
  <c r="R113" i="8"/>
  <c r="S113" i="8"/>
  <c r="D114" i="8"/>
  <c r="E114" i="8"/>
  <c r="F114" i="8"/>
  <c r="G114" i="8"/>
  <c r="H114" i="8"/>
  <c r="I114" i="8"/>
  <c r="L114" i="8"/>
  <c r="M114" i="8"/>
  <c r="O114" i="8"/>
  <c r="P114" i="8"/>
  <c r="Q114" i="8"/>
  <c r="S114" i="8" s="1"/>
  <c r="R114" i="8"/>
  <c r="D115" i="8"/>
  <c r="E115" i="8"/>
  <c r="F115" i="8"/>
  <c r="G115" i="8"/>
  <c r="H115" i="8"/>
  <c r="I115" i="8"/>
  <c r="L115" i="8"/>
  <c r="M115" i="8"/>
  <c r="O115" i="8"/>
  <c r="P115" i="8"/>
  <c r="T115" i="8" s="1"/>
  <c r="Q115" i="8"/>
  <c r="S115" i="8" s="1"/>
  <c r="R115" i="8"/>
  <c r="D116" i="8"/>
  <c r="E116" i="8"/>
  <c r="F116" i="8"/>
  <c r="G116" i="8"/>
  <c r="H116" i="8"/>
  <c r="I116" i="8"/>
  <c r="L116" i="8"/>
  <c r="M116" i="8"/>
  <c r="O116" i="8"/>
  <c r="P116" i="8"/>
  <c r="T116" i="8" s="1"/>
  <c r="Q116" i="8"/>
  <c r="R116" i="8"/>
  <c r="S116" i="8"/>
  <c r="D117" i="8"/>
  <c r="E117" i="8"/>
  <c r="F117" i="8"/>
  <c r="G117" i="8"/>
  <c r="H117" i="8"/>
  <c r="I117" i="8"/>
  <c r="L117" i="8"/>
  <c r="M117" i="8"/>
  <c r="O117" i="8"/>
  <c r="P117" i="8"/>
  <c r="Q117" i="8"/>
  <c r="R117" i="8"/>
  <c r="S117" i="8"/>
  <c r="D118" i="8"/>
  <c r="E118" i="8"/>
  <c r="F118" i="8"/>
  <c r="G118" i="8"/>
  <c r="H118" i="8"/>
  <c r="I118" i="8"/>
  <c r="L118" i="8"/>
  <c r="M118" i="8"/>
  <c r="O118" i="8"/>
  <c r="P118" i="8"/>
  <c r="Q118" i="8"/>
  <c r="S118" i="8" s="1"/>
  <c r="R118" i="8"/>
  <c r="D119" i="8"/>
  <c r="E119" i="8"/>
  <c r="F119" i="8"/>
  <c r="G119" i="8"/>
  <c r="H119" i="8"/>
  <c r="I119" i="8"/>
  <c r="L119" i="8"/>
  <c r="M119" i="8"/>
  <c r="O119" i="8"/>
  <c r="P119" i="8"/>
  <c r="Q119" i="8"/>
  <c r="S119" i="8" s="1"/>
  <c r="R119" i="8"/>
  <c r="D120" i="8"/>
  <c r="E120" i="8"/>
  <c r="F120" i="8"/>
  <c r="G120" i="8"/>
  <c r="H120" i="8"/>
  <c r="I120" i="8"/>
  <c r="L120" i="8"/>
  <c r="M120" i="8"/>
  <c r="O120" i="8"/>
  <c r="P120" i="8"/>
  <c r="Q120" i="8"/>
  <c r="S120" i="8" s="1"/>
  <c r="R120" i="8"/>
  <c r="D121" i="8"/>
  <c r="E121" i="8"/>
  <c r="F121" i="8"/>
  <c r="G121" i="8"/>
  <c r="H121" i="8"/>
  <c r="I121" i="8"/>
  <c r="L121" i="8"/>
  <c r="M121" i="8"/>
  <c r="O121" i="8"/>
  <c r="P121" i="8"/>
  <c r="Q121" i="8"/>
  <c r="S121" i="8" s="1"/>
  <c r="R121" i="8"/>
  <c r="D122" i="8"/>
  <c r="E122" i="8"/>
  <c r="F122" i="8"/>
  <c r="G122" i="8"/>
  <c r="H122" i="8"/>
  <c r="I122" i="8"/>
  <c r="L122" i="8"/>
  <c r="M122" i="8"/>
  <c r="O122" i="8"/>
  <c r="P122" i="8"/>
  <c r="T122" i="8" s="1"/>
  <c r="Q122" i="8"/>
  <c r="S122" i="8" s="1"/>
  <c r="R122" i="8"/>
  <c r="D123" i="8"/>
  <c r="E123" i="8"/>
  <c r="F123" i="8"/>
  <c r="G123" i="8"/>
  <c r="H123" i="8"/>
  <c r="I123" i="8"/>
  <c r="L123" i="8"/>
  <c r="M123" i="8"/>
  <c r="O123" i="8"/>
  <c r="P123" i="8"/>
  <c r="T123" i="8" s="1"/>
  <c r="Q123" i="8"/>
  <c r="S123" i="8" s="1"/>
  <c r="R123" i="8"/>
  <c r="D124" i="8"/>
  <c r="E124" i="8"/>
  <c r="F124" i="8"/>
  <c r="G124" i="8"/>
  <c r="H124" i="8"/>
  <c r="I124" i="8"/>
  <c r="L124" i="8"/>
  <c r="M124" i="8"/>
  <c r="O124" i="8"/>
  <c r="P124" i="8"/>
  <c r="T124" i="8" s="1"/>
  <c r="Q124" i="8"/>
  <c r="S124" i="8" s="1"/>
  <c r="R124" i="8"/>
  <c r="D125" i="8"/>
  <c r="E125" i="8"/>
  <c r="F125" i="8"/>
  <c r="G125" i="8"/>
  <c r="H125" i="8"/>
  <c r="I125" i="8"/>
  <c r="L125" i="8"/>
  <c r="M125" i="8"/>
  <c r="O125" i="8"/>
  <c r="P125" i="8"/>
  <c r="T125" i="8" s="1"/>
  <c r="Q125" i="8"/>
  <c r="R125" i="8"/>
  <c r="D126" i="8"/>
  <c r="E126" i="8"/>
  <c r="F126" i="8"/>
  <c r="G126" i="8"/>
  <c r="H126" i="8"/>
  <c r="I126" i="8"/>
  <c r="L126" i="8"/>
  <c r="M126" i="8"/>
  <c r="O126" i="8"/>
  <c r="P126" i="8"/>
  <c r="T126" i="8" s="1"/>
  <c r="Q126" i="8"/>
  <c r="R126" i="8"/>
  <c r="D127" i="8"/>
  <c r="E127" i="8"/>
  <c r="F127" i="8"/>
  <c r="G127" i="8"/>
  <c r="H127" i="8"/>
  <c r="I127" i="8"/>
  <c r="L127" i="8"/>
  <c r="M127" i="8"/>
  <c r="O127" i="8"/>
  <c r="P127" i="8"/>
  <c r="T127" i="8" s="1"/>
  <c r="Q127" i="8"/>
  <c r="R127" i="8"/>
  <c r="D128" i="8"/>
  <c r="E128" i="8"/>
  <c r="F128" i="8"/>
  <c r="G128" i="8"/>
  <c r="H128" i="8"/>
  <c r="I128" i="8"/>
  <c r="L128" i="8"/>
  <c r="M128" i="8"/>
  <c r="O128" i="8"/>
  <c r="P128" i="8"/>
  <c r="T128" i="8" s="1"/>
  <c r="Q128" i="8"/>
  <c r="R128" i="8"/>
  <c r="D129" i="8"/>
  <c r="E129" i="8"/>
  <c r="F129" i="8"/>
  <c r="G129" i="8"/>
  <c r="H129" i="8"/>
  <c r="I129" i="8"/>
  <c r="L129" i="8"/>
  <c r="M129" i="8"/>
  <c r="O129" i="8"/>
  <c r="P129" i="8"/>
  <c r="T129" i="8" s="1"/>
  <c r="Q129" i="8"/>
  <c r="R129" i="8"/>
  <c r="D130" i="8"/>
  <c r="E130" i="8"/>
  <c r="F130" i="8"/>
  <c r="G130" i="8"/>
  <c r="H130" i="8"/>
  <c r="I130" i="8"/>
  <c r="L130" i="8"/>
  <c r="M130" i="8"/>
  <c r="O130" i="8"/>
  <c r="P130" i="8"/>
  <c r="T130" i="8" s="1"/>
  <c r="Q130" i="8"/>
  <c r="R130" i="8"/>
  <c r="D131" i="8"/>
  <c r="E131" i="8"/>
  <c r="F131" i="8"/>
  <c r="G131" i="8"/>
  <c r="H131" i="8"/>
  <c r="I131" i="8"/>
  <c r="L131" i="8"/>
  <c r="M131" i="8"/>
  <c r="O131" i="8"/>
  <c r="P131" i="8"/>
  <c r="T131" i="8" s="1"/>
  <c r="Q131" i="8"/>
  <c r="R131" i="8"/>
  <c r="D132" i="8"/>
  <c r="E132" i="8"/>
  <c r="F132" i="8"/>
  <c r="G132" i="8"/>
  <c r="H132" i="8"/>
  <c r="I132" i="8"/>
  <c r="L132" i="8"/>
  <c r="M132" i="8"/>
  <c r="O132" i="8"/>
  <c r="P132" i="8"/>
  <c r="Q132" i="8"/>
  <c r="R132" i="8"/>
  <c r="D133" i="8"/>
  <c r="E133" i="8"/>
  <c r="F133" i="8"/>
  <c r="G133" i="8"/>
  <c r="H133" i="8"/>
  <c r="I133" i="8"/>
  <c r="L133" i="8"/>
  <c r="M133" i="8"/>
  <c r="O133" i="8"/>
  <c r="P133" i="8"/>
  <c r="Q133" i="8"/>
  <c r="R133" i="8"/>
  <c r="D134" i="8"/>
  <c r="E134" i="8"/>
  <c r="F134" i="8"/>
  <c r="G134" i="8"/>
  <c r="H134" i="8"/>
  <c r="I134" i="8"/>
  <c r="L134" i="8"/>
  <c r="M134" i="8"/>
  <c r="O134" i="8"/>
  <c r="P134" i="8"/>
  <c r="Q134" i="8"/>
  <c r="R134" i="8"/>
  <c r="D135" i="8"/>
  <c r="E135" i="8"/>
  <c r="F135" i="8"/>
  <c r="G135" i="8"/>
  <c r="H135" i="8"/>
  <c r="I135" i="8"/>
  <c r="L135" i="8"/>
  <c r="M135" i="8"/>
  <c r="O135" i="8"/>
  <c r="P135" i="8"/>
  <c r="Q135" i="8"/>
  <c r="R135" i="8"/>
  <c r="D136" i="8"/>
  <c r="E136" i="8"/>
  <c r="F136" i="8"/>
  <c r="G136" i="8"/>
  <c r="H136" i="8"/>
  <c r="I136" i="8"/>
  <c r="L136" i="8"/>
  <c r="M136" i="8"/>
  <c r="O136" i="8"/>
  <c r="P136" i="8"/>
  <c r="Q136" i="8"/>
  <c r="R136" i="8"/>
  <c r="D137" i="8"/>
  <c r="E137" i="8"/>
  <c r="F137" i="8"/>
  <c r="G137" i="8"/>
  <c r="H137" i="8"/>
  <c r="I137" i="8"/>
  <c r="L137" i="8"/>
  <c r="M137" i="8"/>
  <c r="O137" i="8"/>
  <c r="P137" i="8"/>
  <c r="Q137" i="8"/>
  <c r="R137" i="8"/>
  <c r="D138" i="8"/>
  <c r="E138" i="8"/>
  <c r="F138" i="8"/>
  <c r="G138" i="8"/>
  <c r="H138" i="8"/>
  <c r="I138" i="8"/>
  <c r="L138" i="8"/>
  <c r="M138" i="8"/>
  <c r="O138" i="8"/>
  <c r="P138" i="8"/>
  <c r="Q138" i="8"/>
  <c r="R138" i="8"/>
  <c r="D139" i="8"/>
  <c r="E139" i="8"/>
  <c r="F139" i="8"/>
  <c r="G139" i="8"/>
  <c r="H139" i="8"/>
  <c r="I139" i="8"/>
  <c r="L139" i="8"/>
  <c r="M139" i="8"/>
  <c r="O139" i="8"/>
  <c r="P139" i="8"/>
  <c r="Q139" i="8"/>
  <c r="R139" i="8"/>
  <c r="D140" i="8"/>
  <c r="E140" i="8"/>
  <c r="F140" i="8"/>
  <c r="G140" i="8"/>
  <c r="H140" i="8"/>
  <c r="I140" i="8"/>
  <c r="L140" i="8"/>
  <c r="M140" i="8"/>
  <c r="O140" i="8"/>
  <c r="P140" i="8"/>
  <c r="Q140" i="8"/>
  <c r="R140" i="8"/>
  <c r="D141" i="8"/>
  <c r="E141" i="8"/>
  <c r="F141" i="8"/>
  <c r="G141" i="8"/>
  <c r="H141" i="8"/>
  <c r="I141" i="8"/>
  <c r="L141" i="8"/>
  <c r="M141" i="8"/>
  <c r="O141" i="8"/>
  <c r="P141" i="8"/>
  <c r="Q141" i="8"/>
  <c r="R141" i="8"/>
  <c r="D142" i="8"/>
  <c r="E142" i="8"/>
  <c r="F142" i="8"/>
  <c r="G142" i="8"/>
  <c r="H142" i="8"/>
  <c r="I142" i="8"/>
  <c r="L142" i="8"/>
  <c r="M142" i="8"/>
  <c r="O142" i="8"/>
  <c r="P142" i="8"/>
  <c r="Q142" i="8"/>
  <c r="R142" i="8"/>
  <c r="D143" i="8"/>
  <c r="E143" i="8"/>
  <c r="F143" i="8"/>
  <c r="G143" i="8"/>
  <c r="H143" i="8"/>
  <c r="I143" i="8"/>
  <c r="L143" i="8"/>
  <c r="M143" i="8"/>
  <c r="O143" i="8"/>
  <c r="P143" i="8"/>
  <c r="Q143" i="8"/>
  <c r="R143" i="8"/>
  <c r="D144" i="8"/>
  <c r="E144" i="8"/>
  <c r="F144" i="8"/>
  <c r="G144" i="8"/>
  <c r="H144" i="8"/>
  <c r="I144" i="8"/>
  <c r="L144" i="8"/>
  <c r="M144" i="8"/>
  <c r="O144" i="8"/>
  <c r="P144" i="8"/>
  <c r="Q144" i="8"/>
  <c r="R144" i="8"/>
  <c r="D145" i="8"/>
  <c r="E145" i="8"/>
  <c r="F145" i="8"/>
  <c r="G145" i="8"/>
  <c r="H145" i="8"/>
  <c r="I145" i="8"/>
  <c r="L145" i="8"/>
  <c r="M145" i="8"/>
  <c r="O145" i="8"/>
  <c r="P145" i="8"/>
  <c r="Q145" i="8"/>
  <c r="R145" i="8"/>
  <c r="T145" i="8"/>
  <c r="D146" i="8"/>
  <c r="E146" i="8"/>
  <c r="F146" i="8"/>
  <c r="G146" i="8"/>
  <c r="H146" i="8"/>
  <c r="I146" i="8"/>
  <c r="L146" i="8"/>
  <c r="M146" i="8"/>
  <c r="O146" i="8"/>
  <c r="P146" i="8"/>
  <c r="Q146" i="8"/>
  <c r="S146" i="8" s="1"/>
  <c r="R146" i="8"/>
  <c r="T146" i="8" s="1"/>
  <c r="D147" i="8"/>
  <c r="E147" i="8"/>
  <c r="F147" i="8"/>
  <c r="G147" i="8"/>
  <c r="H147" i="8"/>
  <c r="I147" i="8"/>
  <c r="L147" i="8"/>
  <c r="M147" i="8"/>
  <c r="O147" i="8"/>
  <c r="P147" i="8"/>
  <c r="T147" i="8" s="1"/>
  <c r="Q147" i="8"/>
  <c r="S147" i="8" s="1"/>
  <c r="R147" i="8"/>
  <c r="D148" i="8"/>
  <c r="E148" i="8"/>
  <c r="F148" i="8"/>
  <c r="G148" i="8"/>
  <c r="H148" i="8"/>
  <c r="I148" i="8"/>
  <c r="L148" i="8"/>
  <c r="M148" i="8"/>
  <c r="O148" i="8"/>
  <c r="P148" i="8"/>
  <c r="Q148" i="8"/>
  <c r="R148" i="8"/>
  <c r="T148" i="8"/>
  <c r="D149" i="8"/>
  <c r="E149" i="8"/>
  <c r="F149" i="8"/>
  <c r="G149" i="8"/>
  <c r="H149" i="8"/>
  <c r="I149" i="8"/>
  <c r="L149" i="8"/>
  <c r="M149" i="8"/>
  <c r="O149" i="8"/>
  <c r="P149" i="8"/>
  <c r="Q149" i="8"/>
  <c r="R149" i="8"/>
  <c r="T149" i="8" s="1"/>
  <c r="D150" i="8"/>
  <c r="E150" i="8"/>
  <c r="F150" i="8"/>
  <c r="G150" i="8"/>
  <c r="H150" i="8"/>
  <c r="I150" i="8"/>
  <c r="L150" i="8"/>
  <c r="M150" i="8"/>
  <c r="O150" i="8"/>
  <c r="P150" i="8"/>
  <c r="Q150" i="8"/>
  <c r="S150" i="8" s="1"/>
  <c r="R150" i="8"/>
  <c r="T150" i="8" s="1"/>
  <c r="D151" i="8"/>
  <c r="E151" i="8"/>
  <c r="F151" i="8"/>
  <c r="G151" i="8"/>
  <c r="H151" i="8"/>
  <c r="I151" i="8"/>
  <c r="L151" i="8"/>
  <c r="M151" i="8"/>
  <c r="O151" i="8"/>
  <c r="P151" i="8"/>
  <c r="T151" i="8" s="1"/>
  <c r="Q151" i="8"/>
  <c r="S151" i="8" s="1"/>
  <c r="R151" i="8"/>
  <c r="D152" i="8"/>
  <c r="E152" i="8"/>
  <c r="F152" i="8"/>
  <c r="G152" i="8"/>
  <c r="H152" i="8"/>
  <c r="I152" i="8"/>
  <c r="L152" i="8"/>
  <c r="M152" i="8"/>
  <c r="O152" i="8"/>
  <c r="P152" i="8"/>
  <c r="T152" i="8" s="1"/>
  <c r="Q152" i="8"/>
  <c r="R152" i="8"/>
  <c r="D153" i="8"/>
  <c r="E153" i="8"/>
  <c r="F153" i="8"/>
  <c r="G153" i="8"/>
  <c r="H153" i="8"/>
  <c r="I153" i="8"/>
  <c r="L153" i="8"/>
  <c r="M153" i="8"/>
  <c r="O153" i="8"/>
  <c r="P153" i="8"/>
  <c r="Q153" i="8"/>
  <c r="R153" i="8"/>
  <c r="T153" i="8"/>
  <c r="D154" i="8"/>
  <c r="E154" i="8"/>
  <c r="F154" i="8"/>
  <c r="G154" i="8"/>
  <c r="H154" i="8"/>
  <c r="I154" i="8"/>
  <c r="L154" i="8"/>
  <c r="M154" i="8"/>
  <c r="O154" i="8"/>
  <c r="P154" i="8"/>
  <c r="Q154" i="8"/>
  <c r="S154" i="8" s="1"/>
  <c r="R154" i="8"/>
  <c r="T154" i="8" s="1"/>
  <c r="D155" i="8"/>
  <c r="E155" i="8"/>
  <c r="F155" i="8"/>
  <c r="G155" i="8"/>
  <c r="H155" i="8"/>
  <c r="I155" i="8"/>
  <c r="L155" i="8"/>
  <c r="M155" i="8"/>
  <c r="O155" i="8"/>
  <c r="P155" i="8"/>
  <c r="T155" i="8" s="1"/>
  <c r="Q155" i="8"/>
  <c r="S155" i="8" s="1"/>
  <c r="R155" i="8"/>
  <c r="D156" i="8"/>
  <c r="E156" i="8"/>
  <c r="F156" i="8"/>
  <c r="G156" i="8"/>
  <c r="H156" i="8"/>
  <c r="I156" i="8"/>
  <c r="L156" i="8"/>
  <c r="M156" i="8"/>
  <c r="O156" i="8"/>
  <c r="P156" i="8"/>
  <c r="T156" i="8" s="1"/>
  <c r="Q156" i="8"/>
  <c r="R156" i="8"/>
  <c r="D157" i="8"/>
  <c r="E157" i="8"/>
  <c r="F157" i="8"/>
  <c r="G157" i="8"/>
  <c r="H157" i="8"/>
  <c r="I157" i="8"/>
  <c r="L157" i="8"/>
  <c r="M157" i="8"/>
  <c r="O157" i="8"/>
  <c r="P157" i="8"/>
  <c r="Q157" i="8"/>
  <c r="R157" i="8"/>
  <c r="T157" i="8"/>
  <c r="D158" i="8"/>
  <c r="E158" i="8"/>
  <c r="F158" i="8"/>
  <c r="G158" i="8"/>
  <c r="H158" i="8"/>
  <c r="I158" i="8"/>
  <c r="L158" i="8"/>
  <c r="M158" i="8"/>
  <c r="O158" i="8"/>
  <c r="P158" i="8"/>
  <c r="Q158" i="8"/>
  <c r="S158" i="8" s="1"/>
  <c r="R158" i="8"/>
  <c r="T158" i="8" s="1"/>
  <c r="D159" i="8"/>
  <c r="E159" i="8"/>
  <c r="F159" i="8"/>
  <c r="G159" i="8"/>
  <c r="H159" i="8"/>
  <c r="I159" i="8"/>
  <c r="L159" i="8"/>
  <c r="M159" i="8"/>
  <c r="O159" i="8"/>
  <c r="P159" i="8"/>
  <c r="T159" i="8" s="1"/>
  <c r="Q159" i="8"/>
  <c r="S159" i="8" s="1"/>
  <c r="R159" i="8"/>
  <c r="D160" i="8"/>
  <c r="E160" i="8"/>
  <c r="F160" i="8"/>
  <c r="G160" i="8"/>
  <c r="H160" i="8"/>
  <c r="I160" i="8"/>
  <c r="L160" i="8"/>
  <c r="M160" i="8"/>
  <c r="O160" i="8"/>
  <c r="P160" i="8"/>
  <c r="T160" i="8" s="1"/>
  <c r="Q160" i="8"/>
  <c r="R160" i="8"/>
  <c r="D161" i="8"/>
  <c r="E161" i="8"/>
  <c r="F161" i="8"/>
  <c r="G161" i="8"/>
  <c r="H161" i="8"/>
  <c r="I161" i="8"/>
  <c r="L161" i="8"/>
  <c r="M161" i="8"/>
  <c r="O161" i="8"/>
  <c r="P161" i="8"/>
  <c r="Q161" i="8"/>
  <c r="R161" i="8"/>
  <c r="T161" i="8"/>
  <c r="D162" i="8"/>
  <c r="E162" i="8"/>
  <c r="F162" i="8"/>
  <c r="G162" i="8"/>
  <c r="H162" i="8"/>
  <c r="I162" i="8"/>
  <c r="L162" i="8"/>
  <c r="M162" i="8"/>
  <c r="O162" i="8"/>
  <c r="P162" i="8"/>
  <c r="T162" i="8" s="1"/>
  <c r="Q162" i="8"/>
  <c r="S162" i="8" s="1"/>
  <c r="R162" i="8"/>
  <c r="D163" i="8"/>
  <c r="E163" i="8"/>
  <c r="F163" i="8"/>
  <c r="G163" i="8"/>
  <c r="H163" i="8"/>
  <c r="I163" i="8"/>
  <c r="L163" i="8"/>
  <c r="M163" i="8"/>
  <c r="O163" i="8"/>
  <c r="P163" i="8"/>
  <c r="T163" i="8" s="1"/>
  <c r="Q163" i="8"/>
  <c r="S163" i="8" s="1"/>
  <c r="R163" i="8"/>
  <c r="D164" i="8"/>
  <c r="E164" i="8"/>
  <c r="F164" i="8"/>
  <c r="G164" i="8"/>
  <c r="H164" i="8"/>
  <c r="I164" i="8"/>
  <c r="L164" i="8"/>
  <c r="M164" i="8"/>
  <c r="O164" i="8"/>
  <c r="P164" i="8"/>
  <c r="T164" i="8" s="1"/>
  <c r="Q164" i="8"/>
  <c r="R164" i="8"/>
  <c r="D165" i="8"/>
  <c r="E165" i="8"/>
  <c r="F165" i="8"/>
  <c r="G165" i="8"/>
  <c r="H165" i="8"/>
  <c r="I165" i="8"/>
  <c r="L165" i="8"/>
  <c r="M165" i="8"/>
  <c r="O165" i="8"/>
  <c r="P165" i="8"/>
  <c r="Q165" i="8"/>
  <c r="R165" i="8"/>
  <c r="T165" i="8"/>
  <c r="D166" i="8"/>
  <c r="E166" i="8"/>
  <c r="F166" i="8"/>
  <c r="G166" i="8"/>
  <c r="H166" i="8"/>
  <c r="I166" i="8"/>
  <c r="L166" i="8"/>
  <c r="M166" i="8"/>
  <c r="O166" i="8"/>
  <c r="P166" i="8"/>
  <c r="T166" i="8" s="1"/>
  <c r="Q166" i="8"/>
  <c r="S166" i="8" s="1"/>
  <c r="R166" i="8"/>
  <c r="D167" i="8"/>
  <c r="E167" i="8"/>
  <c r="F167" i="8"/>
  <c r="G167" i="8"/>
  <c r="H167" i="8"/>
  <c r="I167" i="8"/>
  <c r="L167" i="8"/>
  <c r="M167" i="8"/>
  <c r="O167" i="8"/>
  <c r="P167" i="8"/>
  <c r="T167" i="8" s="1"/>
  <c r="Q167" i="8"/>
  <c r="S167" i="8" s="1"/>
  <c r="R167" i="8"/>
  <c r="D168" i="8"/>
  <c r="E168" i="8"/>
  <c r="F168" i="8"/>
  <c r="G168" i="8"/>
  <c r="H168" i="8"/>
  <c r="I168" i="8"/>
  <c r="L168" i="8"/>
  <c r="M168" i="8"/>
  <c r="O168" i="8"/>
  <c r="P168" i="8"/>
  <c r="T168" i="8" s="1"/>
  <c r="Q168" i="8"/>
  <c r="R168" i="8"/>
  <c r="D169" i="8"/>
  <c r="E169" i="8"/>
  <c r="F169" i="8"/>
  <c r="G169" i="8"/>
  <c r="H169" i="8"/>
  <c r="I169" i="8"/>
  <c r="L169" i="8"/>
  <c r="M169" i="8"/>
  <c r="O169" i="8"/>
  <c r="P169" i="8"/>
  <c r="Q169" i="8"/>
  <c r="R169" i="8"/>
  <c r="T169" i="8"/>
  <c r="D170" i="8"/>
  <c r="E170" i="8"/>
  <c r="F170" i="8"/>
  <c r="G170" i="8"/>
  <c r="H170" i="8"/>
  <c r="I170" i="8"/>
  <c r="L170" i="8"/>
  <c r="M170" i="8"/>
  <c r="O170" i="8"/>
  <c r="P170" i="8"/>
  <c r="Q170" i="8"/>
  <c r="S170" i="8" s="1"/>
  <c r="R170" i="8"/>
  <c r="T170" i="8" s="1"/>
  <c r="D171" i="8"/>
  <c r="E171" i="8"/>
  <c r="F171" i="8"/>
  <c r="G171" i="8"/>
  <c r="H171" i="8"/>
  <c r="I171" i="8"/>
  <c r="L171" i="8"/>
  <c r="M171" i="8"/>
  <c r="O171" i="8"/>
  <c r="P171" i="8"/>
  <c r="T171" i="8" s="1"/>
  <c r="Q171" i="8"/>
  <c r="S171" i="8" s="1"/>
  <c r="R171" i="8"/>
  <c r="D172" i="8"/>
  <c r="E172" i="8"/>
  <c r="F172" i="8"/>
  <c r="G172" i="8"/>
  <c r="H172" i="8"/>
  <c r="I172" i="8"/>
  <c r="L172" i="8"/>
  <c r="M172" i="8"/>
  <c r="O172" i="8"/>
  <c r="P172" i="8"/>
  <c r="T172" i="8" s="1"/>
  <c r="Q172" i="8"/>
  <c r="R172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U6" i="2"/>
  <c r="V6" i="2"/>
  <c r="W6" i="2"/>
  <c r="AC6" i="2" s="1"/>
  <c r="X6" i="2"/>
  <c r="AA6" i="2" s="1"/>
  <c r="Y6" i="2"/>
  <c r="Z6" i="2"/>
  <c r="AB6" i="2"/>
  <c r="U7" i="2"/>
  <c r="V7" i="2"/>
  <c r="AB7" i="2" s="1"/>
  <c r="W7" i="2"/>
  <c r="AC7" i="2" s="1"/>
  <c r="X7" i="2"/>
  <c r="Y7" i="2"/>
  <c r="Z7" i="2"/>
  <c r="AA7" i="2"/>
  <c r="U8" i="2"/>
  <c r="AA8" i="2" s="1"/>
  <c r="V8" i="2"/>
  <c r="AB8" i="2" s="1"/>
  <c r="W8" i="2"/>
  <c r="X8" i="2"/>
  <c r="Y8" i="2"/>
  <c r="Z8" i="2"/>
  <c r="AC8" i="2" s="1"/>
  <c r="U9" i="2"/>
  <c r="AA9" i="2" s="1"/>
  <c r="V9" i="2"/>
  <c r="W9" i="2"/>
  <c r="X9" i="2"/>
  <c r="Y9" i="2"/>
  <c r="AB9" i="2" s="1"/>
  <c r="Z9" i="2"/>
  <c r="AC9" i="2"/>
  <c r="U10" i="2"/>
  <c r="V10" i="2"/>
  <c r="W10" i="2"/>
  <c r="AC10" i="2" s="1"/>
  <c r="X10" i="2"/>
  <c r="AA10" i="2" s="1"/>
  <c r="Y10" i="2"/>
  <c r="Z10" i="2"/>
  <c r="AB10" i="2"/>
  <c r="U11" i="2"/>
  <c r="V11" i="2"/>
  <c r="AB11" i="2" s="1"/>
  <c r="W11" i="2"/>
  <c r="AC11" i="2" s="1"/>
  <c r="X11" i="2"/>
  <c r="Y11" i="2"/>
  <c r="Z11" i="2"/>
  <c r="AA11" i="2"/>
  <c r="U12" i="2"/>
  <c r="AA12" i="2" s="1"/>
  <c r="V12" i="2"/>
  <c r="AB12" i="2" s="1"/>
  <c r="W12" i="2"/>
  <c r="X12" i="2"/>
  <c r="Y12" i="2"/>
  <c r="Z12" i="2"/>
  <c r="AC12" i="2" s="1"/>
  <c r="U13" i="2"/>
  <c r="AA13" i="2" s="1"/>
  <c r="V13" i="2"/>
  <c r="W13" i="2"/>
  <c r="X13" i="2"/>
  <c r="Y13" i="2"/>
  <c r="AB13" i="2" s="1"/>
  <c r="Z13" i="2"/>
  <c r="AC13" i="2"/>
  <c r="U14" i="2"/>
  <c r="V14" i="2"/>
  <c r="W14" i="2"/>
  <c r="AC14" i="2" s="1"/>
  <c r="X14" i="2"/>
  <c r="AA14" i="2" s="1"/>
  <c r="Y14" i="2"/>
  <c r="Z14" i="2"/>
  <c r="AB14" i="2"/>
  <c r="U15" i="2"/>
  <c r="V15" i="2"/>
  <c r="AB15" i="2" s="1"/>
  <c r="W15" i="2"/>
  <c r="AC15" i="2" s="1"/>
  <c r="X15" i="2"/>
  <c r="Y15" i="2"/>
  <c r="Z15" i="2"/>
  <c r="AA15" i="2"/>
  <c r="U16" i="2"/>
  <c r="AA16" i="2" s="1"/>
  <c r="V16" i="2"/>
  <c r="AB16" i="2" s="1"/>
  <c r="W16" i="2"/>
  <c r="X16" i="2"/>
  <c r="Y16" i="2"/>
  <c r="Z16" i="2"/>
  <c r="AC16" i="2" s="1"/>
  <c r="U17" i="2"/>
  <c r="AA17" i="2" s="1"/>
  <c r="V17" i="2"/>
  <c r="W17" i="2"/>
  <c r="X17" i="2"/>
  <c r="Y17" i="2"/>
  <c r="AB17" i="2" s="1"/>
  <c r="Z17" i="2"/>
  <c r="AC17" i="2"/>
  <c r="U18" i="2"/>
  <c r="V18" i="2"/>
  <c r="W18" i="2"/>
  <c r="AC18" i="2" s="1"/>
  <c r="X18" i="2"/>
  <c r="AA18" i="2" s="1"/>
  <c r="Y18" i="2"/>
  <c r="Z18" i="2"/>
  <c r="AB18" i="2"/>
  <c r="U19" i="2"/>
  <c r="V19" i="2"/>
  <c r="AB19" i="2" s="1"/>
  <c r="W19" i="2"/>
  <c r="AC19" i="2" s="1"/>
  <c r="X19" i="2"/>
  <c r="Y19" i="2"/>
  <c r="Z19" i="2"/>
  <c r="AA19" i="2"/>
  <c r="U20" i="2"/>
  <c r="AA20" i="2" s="1"/>
  <c r="V20" i="2"/>
  <c r="AB20" i="2" s="1"/>
  <c r="W20" i="2"/>
  <c r="X20" i="2"/>
  <c r="Y20" i="2"/>
  <c r="Z20" i="2"/>
  <c r="AC20" i="2" s="1"/>
  <c r="U21" i="2"/>
  <c r="AA21" i="2" s="1"/>
  <c r="V21" i="2"/>
  <c r="W21" i="2"/>
  <c r="X21" i="2"/>
  <c r="Y21" i="2"/>
  <c r="AB21" i="2" s="1"/>
  <c r="Z21" i="2"/>
  <c r="AC21" i="2"/>
  <c r="U22" i="2"/>
  <c r="V22" i="2"/>
  <c r="W22" i="2"/>
  <c r="AC22" i="2" s="1"/>
  <c r="X22" i="2"/>
  <c r="AA22" i="2" s="1"/>
  <c r="Y22" i="2"/>
  <c r="Z22" i="2"/>
  <c r="AB22" i="2"/>
  <c r="U23" i="2"/>
  <c r="V23" i="2"/>
  <c r="AB23" i="2" s="1"/>
  <c r="W23" i="2"/>
  <c r="AC23" i="2" s="1"/>
  <c r="X23" i="2"/>
  <c r="Y23" i="2"/>
  <c r="Z23" i="2"/>
  <c r="AA23" i="2"/>
  <c r="U24" i="2"/>
  <c r="AA24" i="2" s="1"/>
  <c r="V24" i="2"/>
  <c r="AB24" i="2" s="1"/>
  <c r="W24" i="2"/>
  <c r="X24" i="2"/>
  <c r="Y24" i="2"/>
  <c r="Z24" i="2"/>
  <c r="AC24" i="2" s="1"/>
  <c r="U25" i="2"/>
  <c r="AA25" i="2" s="1"/>
  <c r="V25" i="2"/>
  <c r="W25" i="2"/>
  <c r="X25" i="2"/>
  <c r="Y25" i="2"/>
  <c r="AB25" i="2" s="1"/>
  <c r="Z25" i="2"/>
  <c r="AC25" i="2"/>
  <c r="U26" i="2"/>
  <c r="V26" i="2"/>
  <c r="W26" i="2"/>
  <c r="AC26" i="2" s="1"/>
  <c r="X26" i="2"/>
  <c r="AA26" i="2" s="1"/>
  <c r="Y26" i="2"/>
  <c r="Z26" i="2"/>
  <c r="AB26" i="2"/>
  <c r="U27" i="2"/>
  <c r="V27" i="2"/>
  <c r="AB27" i="2" s="1"/>
  <c r="W27" i="2"/>
  <c r="AC27" i="2" s="1"/>
  <c r="X27" i="2"/>
  <c r="Y27" i="2"/>
  <c r="Z27" i="2"/>
  <c r="AA27" i="2"/>
  <c r="U28" i="2"/>
  <c r="AA28" i="2" s="1"/>
  <c r="V28" i="2"/>
  <c r="AB28" i="2" s="1"/>
  <c r="W28" i="2"/>
  <c r="X28" i="2"/>
  <c r="Y28" i="2"/>
  <c r="Z28" i="2"/>
  <c r="AC28" i="2" s="1"/>
  <c r="U29" i="2"/>
  <c r="AA29" i="2" s="1"/>
  <c r="V29" i="2"/>
  <c r="W29" i="2"/>
  <c r="X29" i="2"/>
  <c r="Y29" i="2"/>
  <c r="AB29" i="2" s="1"/>
  <c r="Z29" i="2"/>
  <c r="AC29" i="2"/>
  <c r="U30" i="2"/>
  <c r="V30" i="2"/>
  <c r="W30" i="2"/>
  <c r="AC30" i="2" s="1"/>
  <c r="X30" i="2"/>
  <c r="AA30" i="2" s="1"/>
  <c r="Y30" i="2"/>
  <c r="Z30" i="2"/>
  <c r="AB30" i="2"/>
  <c r="U31" i="2"/>
  <c r="V31" i="2"/>
  <c r="AB31" i="2" s="1"/>
  <c r="W31" i="2"/>
  <c r="AC31" i="2" s="1"/>
  <c r="X31" i="2"/>
  <c r="Y31" i="2"/>
  <c r="Z31" i="2"/>
  <c r="AA31" i="2"/>
  <c r="U32" i="2"/>
  <c r="AA32" i="2" s="1"/>
  <c r="V32" i="2"/>
  <c r="AB32" i="2" s="1"/>
  <c r="W32" i="2"/>
  <c r="X32" i="2"/>
  <c r="Y32" i="2"/>
  <c r="Z32" i="2"/>
  <c r="AC32" i="2" s="1"/>
  <c r="U33" i="2"/>
  <c r="AA33" i="2" s="1"/>
  <c r="V33" i="2"/>
  <c r="W33" i="2"/>
  <c r="X33" i="2"/>
  <c r="Y33" i="2"/>
  <c r="AB33" i="2" s="1"/>
  <c r="Z33" i="2"/>
  <c r="AC33" i="2"/>
  <c r="U34" i="2"/>
  <c r="V34" i="2"/>
  <c r="W34" i="2"/>
  <c r="AC34" i="2" s="1"/>
  <c r="X34" i="2"/>
  <c r="AA34" i="2" s="1"/>
  <c r="Y34" i="2"/>
  <c r="Z34" i="2"/>
  <c r="AB34" i="2"/>
  <c r="U35" i="2"/>
  <c r="V35" i="2"/>
  <c r="AB35" i="2" s="1"/>
  <c r="W35" i="2"/>
  <c r="AC35" i="2" s="1"/>
  <c r="X35" i="2"/>
  <c r="Y35" i="2"/>
  <c r="Z35" i="2"/>
  <c r="AA35" i="2"/>
  <c r="U36" i="2"/>
  <c r="AA36" i="2" s="1"/>
  <c r="V36" i="2"/>
  <c r="AB36" i="2" s="1"/>
  <c r="W36" i="2"/>
  <c r="X36" i="2"/>
  <c r="Y36" i="2"/>
  <c r="Z36" i="2"/>
  <c r="AC36" i="2" s="1"/>
  <c r="U37" i="2"/>
  <c r="AA37" i="2" s="1"/>
  <c r="V37" i="2"/>
  <c r="W37" i="2"/>
  <c r="X37" i="2"/>
  <c r="Y37" i="2"/>
  <c r="AB37" i="2" s="1"/>
  <c r="Z37" i="2"/>
  <c r="AC37" i="2"/>
  <c r="U38" i="2"/>
  <c r="V38" i="2"/>
  <c r="W38" i="2"/>
  <c r="AC38" i="2" s="1"/>
  <c r="X38" i="2"/>
  <c r="AA38" i="2" s="1"/>
  <c r="Y38" i="2"/>
  <c r="Z38" i="2"/>
  <c r="AB38" i="2"/>
  <c r="U39" i="2"/>
  <c r="V39" i="2"/>
  <c r="AB39" i="2" s="1"/>
  <c r="W39" i="2"/>
  <c r="AC39" i="2" s="1"/>
  <c r="X39" i="2"/>
  <c r="Y39" i="2"/>
  <c r="Z39" i="2"/>
  <c r="AA39" i="2"/>
  <c r="U40" i="2"/>
  <c r="AA40" i="2" s="1"/>
  <c r="V40" i="2"/>
  <c r="AB40" i="2" s="1"/>
  <c r="W40" i="2"/>
  <c r="X40" i="2"/>
  <c r="Y40" i="2"/>
  <c r="Z40" i="2"/>
  <c r="AC40" i="2" s="1"/>
  <c r="U41" i="2"/>
  <c r="AA41" i="2" s="1"/>
  <c r="V41" i="2"/>
  <c r="W41" i="2"/>
  <c r="X41" i="2"/>
  <c r="Y41" i="2"/>
  <c r="AB41" i="2" s="1"/>
  <c r="Z41" i="2"/>
  <c r="AC41" i="2"/>
  <c r="U42" i="2"/>
  <c r="V42" i="2"/>
  <c r="W42" i="2"/>
  <c r="AC42" i="2" s="1"/>
  <c r="X42" i="2"/>
  <c r="AA42" i="2" s="1"/>
  <c r="Y42" i="2"/>
  <c r="Z42" i="2"/>
  <c r="AB42" i="2"/>
  <c r="U43" i="2"/>
  <c r="V43" i="2"/>
  <c r="AB43" i="2" s="1"/>
  <c r="W43" i="2"/>
  <c r="AC43" i="2" s="1"/>
  <c r="X43" i="2"/>
  <c r="Y43" i="2"/>
  <c r="Z43" i="2"/>
  <c r="AA43" i="2"/>
  <c r="U44" i="2"/>
  <c r="AA44" i="2" s="1"/>
  <c r="V44" i="2"/>
  <c r="AB44" i="2" s="1"/>
  <c r="W44" i="2"/>
  <c r="X44" i="2"/>
  <c r="Y44" i="2"/>
  <c r="Z44" i="2"/>
  <c r="AC44" i="2" s="1"/>
  <c r="U45" i="2"/>
  <c r="AA45" i="2" s="1"/>
  <c r="V45" i="2"/>
  <c r="W45" i="2"/>
  <c r="X45" i="2"/>
  <c r="Y45" i="2"/>
  <c r="AB45" i="2" s="1"/>
  <c r="Z45" i="2"/>
  <c r="AC45" i="2"/>
  <c r="U46" i="2"/>
  <c r="V46" i="2"/>
  <c r="W46" i="2"/>
  <c r="AC46" i="2" s="1"/>
  <c r="X46" i="2"/>
  <c r="AA46" i="2" s="1"/>
  <c r="Y46" i="2"/>
  <c r="Z46" i="2"/>
  <c r="AB46" i="2"/>
  <c r="U47" i="2"/>
  <c r="V47" i="2"/>
  <c r="AB47" i="2" s="1"/>
  <c r="W47" i="2"/>
  <c r="AC47" i="2" s="1"/>
  <c r="X47" i="2"/>
  <c r="Y47" i="2"/>
  <c r="Z47" i="2"/>
  <c r="AA47" i="2"/>
  <c r="U48" i="2"/>
  <c r="AA48" i="2" s="1"/>
  <c r="V48" i="2"/>
  <c r="AB48" i="2" s="1"/>
  <c r="W48" i="2"/>
  <c r="X48" i="2"/>
  <c r="Y48" i="2"/>
  <c r="Z48" i="2"/>
  <c r="AC48" i="2" s="1"/>
  <c r="U49" i="2"/>
  <c r="AA49" i="2" s="1"/>
  <c r="V49" i="2"/>
  <c r="W49" i="2"/>
  <c r="X49" i="2"/>
  <c r="Y49" i="2"/>
  <c r="AB49" i="2" s="1"/>
  <c r="Z49" i="2"/>
  <c r="AC49" i="2"/>
  <c r="U50" i="2"/>
  <c r="V50" i="2"/>
  <c r="W50" i="2"/>
  <c r="AC50" i="2" s="1"/>
  <c r="X50" i="2"/>
  <c r="AA50" i="2" s="1"/>
  <c r="Y50" i="2"/>
  <c r="Z50" i="2"/>
  <c r="AB50" i="2"/>
  <c r="U51" i="2"/>
  <c r="V51" i="2"/>
  <c r="AB51" i="2" s="1"/>
  <c r="W51" i="2"/>
  <c r="AC51" i="2" s="1"/>
  <c r="X51" i="2"/>
  <c r="Y51" i="2"/>
  <c r="Z51" i="2"/>
  <c r="AA51" i="2"/>
  <c r="U52" i="2"/>
  <c r="AA52" i="2" s="1"/>
  <c r="V52" i="2"/>
  <c r="AB52" i="2" s="1"/>
  <c r="W52" i="2"/>
  <c r="X52" i="2"/>
  <c r="Y52" i="2"/>
  <c r="Z52" i="2"/>
  <c r="AC52" i="2" s="1"/>
  <c r="U53" i="2"/>
  <c r="AA53" i="2" s="1"/>
  <c r="V53" i="2"/>
  <c r="W53" i="2"/>
  <c r="X53" i="2"/>
  <c r="Y53" i="2"/>
  <c r="AB53" i="2" s="1"/>
  <c r="Z53" i="2"/>
  <c r="AC53" i="2"/>
  <c r="U54" i="2"/>
  <c r="V54" i="2"/>
  <c r="W54" i="2"/>
  <c r="AC54" i="2" s="1"/>
  <c r="X54" i="2"/>
  <c r="AA54" i="2" s="1"/>
  <c r="Y54" i="2"/>
  <c r="Z54" i="2"/>
  <c r="AB54" i="2"/>
  <c r="U55" i="2"/>
  <c r="V55" i="2"/>
  <c r="AB55" i="2" s="1"/>
  <c r="W55" i="2"/>
  <c r="AC55" i="2" s="1"/>
  <c r="X55" i="2"/>
  <c r="Y55" i="2"/>
  <c r="Z55" i="2"/>
  <c r="AA55" i="2"/>
  <c r="U56" i="2"/>
  <c r="AA56" i="2" s="1"/>
  <c r="V56" i="2"/>
  <c r="AB56" i="2" s="1"/>
  <c r="W56" i="2"/>
  <c r="X56" i="2"/>
  <c r="Y56" i="2"/>
  <c r="Z56" i="2"/>
  <c r="AC56" i="2" s="1"/>
  <c r="U57" i="2"/>
  <c r="AA57" i="2" s="1"/>
  <c r="V57" i="2"/>
  <c r="W57" i="2"/>
  <c r="X57" i="2"/>
  <c r="Y57" i="2"/>
  <c r="AB57" i="2" s="1"/>
  <c r="Z57" i="2"/>
  <c r="AC57" i="2"/>
  <c r="U58" i="2"/>
  <c r="V58" i="2"/>
  <c r="W58" i="2"/>
  <c r="AC58" i="2" s="1"/>
  <c r="X58" i="2"/>
  <c r="AA58" i="2" s="1"/>
  <c r="Y58" i="2"/>
  <c r="Z58" i="2"/>
  <c r="AB58" i="2"/>
  <c r="U59" i="2"/>
  <c r="V59" i="2"/>
  <c r="AB59" i="2" s="1"/>
  <c r="W59" i="2"/>
  <c r="AC59" i="2" s="1"/>
  <c r="X59" i="2"/>
  <c r="Y59" i="2"/>
  <c r="Z59" i="2"/>
  <c r="AA59" i="2"/>
  <c r="U60" i="2"/>
  <c r="AA60" i="2" s="1"/>
  <c r="V60" i="2"/>
  <c r="AB60" i="2" s="1"/>
  <c r="W60" i="2"/>
  <c r="X60" i="2"/>
  <c r="Y60" i="2"/>
  <c r="Z60" i="2"/>
  <c r="AC60" i="2" s="1"/>
  <c r="U61" i="2"/>
  <c r="AA61" i="2" s="1"/>
  <c r="V61" i="2"/>
  <c r="W61" i="2"/>
  <c r="X61" i="2"/>
  <c r="Y61" i="2"/>
  <c r="AB61" i="2" s="1"/>
  <c r="Z61" i="2"/>
  <c r="AC61" i="2"/>
  <c r="U62" i="2"/>
  <c r="V62" i="2"/>
  <c r="W62" i="2"/>
  <c r="AC62" i="2" s="1"/>
  <c r="X62" i="2"/>
  <c r="AA62" i="2" s="1"/>
  <c r="Y62" i="2"/>
  <c r="Z62" i="2"/>
  <c r="AB62" i="2"/>
  <c r="U63" i="2"/>
  <c r="V63" i="2"/>
  <c r="AB63" i="2" s="1"/>
  <c r="W63" i="2"/>
  <c r="AC63" i="2" s="1"/>
  <c r="X63" i="2"/>
  <c r="Y63" i="2"/>
  <c r="Z63" i="2"/>
  <c r="AA63" i="2"/>
  <c r="U64" i="2"/>
  <c r="AA64" i="2" s="1"/>
  <c r="V64" i="2"/>
  <c r="AB64" i="2" s="1"/>
  <c r="W64" i="2"/>
  <c r="X64" i="2"/>
  <c r="Y64" i="2"/>
  <c r="Z64" i="2"/>
  <c r="AC64" i="2" s="1"/>
  <c r="U65" i="2"/>
  <c r="AA65" i="2" s="1"/>
  <c r="V65" i="2"/>
  <c r="W65" i="2"/>
  <c r="X65" i="2"/>
  <c r="Y65" i="2"/>
  <c r="AB65" i="2" s="1"/>
  <c r="Z65" i="2"/>
  <c r="AC65" i="2"/>
  <c r="U66" i="2"/>
  <c r="V66" i="2"/>
  <c r="W66" i="2"/>
  <c r="AC66" i="2" s="1"/>
  <c r="X66" i="2"/>
  <c r="AA66" i="2" s="1"/>
  <c r="Y66" i="2"/>
  <c r="Z66" i="2"/>
  <c r="AB66" i="2"/>
  <c r="U67" i="2"/>
  <c r="V67" i="2"/>
  <c r="AB67" i="2" s="1"/>
  <c r="W67" i="2"/>
  <c r="AC67" i="2" s="1"/>
  <c r="X67" i="2"/>
  <c r="Y67" i="2"/>
  <c r="Z67" i="2"/>
  <c r="AA67" i="2"/>
  <c r="U68" i="2"/>
  <c r="AA68" i="2" s="1"/>
  <c r="V68" i="2"/>
  <c r="AB68" i="2" s="1"/>
  <c r="W68" i="2"/>
  <c r="X68" i="2"/>
  <c r="Y68" i="2"/>
  <c r="Z68" i="2"/>
  <c r="AC68" i="2" s="1"/>
  <c r="U69" i="2"/>
  <c r="AA69" i="2" s="1"/>
  <c r="V69" i="2"/>
  <c r="W69" i="2"/>
  <c r="X69" i="2"/>
  <c r="Y69" i="2"/>
  <c r="AB69" i="2" s="1"/>
  <c r="Z69" i="2"/>
  <c r="AC69" i="2"/>
  <c r="U70" i="2"/>
  <c r="V70" i="2"/>
  <c r="W70" i="2"/>
  <c r="AC70" i="2" s="1"/>
  <c r="X70" i="2"/>
  <c r="AA70" i="2" s="1"/>
  <c r="Y70" i="2"/>
  <c r="Z70" i="2"/>
  <c r="AB70" i="2"/>
  <c r="U71" i="2"/>
  <c r="V71" i="2"/>
  <c r="AB71" i="2" s="1"/>
  <c r="W71" i="2"/>
  <c r="AC71" i="2" s="1"/>
  <c r="X71" i="2"/>
  <c r="Y71" i="2"/>
  <c r="Z71" i="2"/>
  <c r="AA71" i="2"/>
  <c r="U72" i="2"/>
  <c r="AA72" i="2" s="1"/>
  <c r="V72" i="2"/>
  <c r="AB72" i="2" s="1"/>
  <c r="W72" i="2"/>
  <c r="X72" i="2"/>
  <c r="Y72" i="2"/>
  <c r="Z72" i="2"/>
  <c r="AC72" i="2" s="1"/>
  <c r="U73" i="2"/>
  <c r="AA73" i="2" s="1"/>
  <c r="V73" i="2"/>
  <c r="W73" i="2"/>
  <c r="X73" i="2"/>
  <c r="Y73" i="2"/>
  <c r="AB73" i="2" s="1"/>
  <c r="Z73" i="2"/>
  <c r="AC73" i="2"/>
  <c r="U74" i="2"/>
  <c r="V74" i="2"/>
  <c r="W74" i="2"/>
  <c r="AC74" i="2" s="1"/>
  <c r="X74" i="2"/>
  <c r="AA74" i="2" s="1"/>
  <c r="Y74" i="2"/>
  <c r="Z74" i="2"/>
  <c r="AB74" i="2"/>
  <c r="U75" i="2"/>
  <c r="V75" i="2"/>
  <c r="AB75" i="2" s="1"/>
  <c r="W75" i="2"/>
  <c r="AC75" i="2" s="1"/>
  <c r="X75" i="2"/>
  <c r="Y75" i="2"/>
  <c r="Z75" i="2"/>
  <c r="AA75" i="2"/>
  <c r="U76" i="2"/>
  <c r="AA76" i="2" s="1"/>
  <c r="V76" i="2"/>
  <c r="AB76" i="2" s="1"/>
  <c r="W76" i="2"/>
  <c r="X76" i="2"/>
  <c r="Y76" i="2"/>
  <c r="Z76" i="2"/>
  <c r="AC76" i="2" s="1"/>
  <c r="U77" i="2"/>
  <c r="AA77" i="2" s="1"/>
  <c r="V77" i="2"/>
  <c r="W77" i="2"/>
  <c r="X77" i="2"/>
  <c r="Y77" i="2"/>
  <c r="AB77" i="2" s="1"/>
  <c r="Z77" i="2"/>
  <c r="AC77" i="2"/>
  <c r="U78" i="2"/>
  <c r="V78" i="2"/>
  <c r="W78" i="2"/>
  <c r="AC78" i="2" s="1"/>
  <c r="X78" i="2"/>
  <c r="AA78" i="2" s="1"/>
  <c r="Y78" i="2"/>
  <c r="Z78" i="2"/>
  <c r="AB78" i="2"/>
  <c r="U79" i="2"/>
  <c r="V79" i="2"/>
  <c r="AB79" i="2" s="1"/>
  <c r="W79" i="2"/>
  <c r="X79" i="2"/>
  <c r="Y79" i="2"/>
  <c r="Z79" i="2"/>
  <c r="AA79" i="2"/>
  <c r="U80" i="2"/>
  <c r="AA80" i="2" s="1"/>
  <c r="V80" i="2"/>
  <c r="W80" i="2"/>
  <c r="X80" i="2"/>
  <c r="Y80" i="2"/>
  <c r="Z80" i="2"/>
  <c r="AC80" i="2"/>
  <c r="U81" i="2"/>
  <c r="V81" i="2"/>
  <c r="W81" i="2"/>
  <c r="X81" i="2"/>
  <c r="Y81" i="2"/>
  <c r="AB81" i="2" s="1"/>
  <c r="Z81" i="2"/>
  <c r="AC81" i="2"/>
  <c r="U82" i="2"/>
  <c r="V82" i="2"/>
  <c r="W82" i="2"/>
  <c r="AC82" i="2" s="1"/>
  <c r="X82" i="2"/>
  <c r="AA82" i="2" s="1"/>
  <c r="Y82" i="2"/>
  <c r="Z82" i="2"/>
  <c r="AB82" i="2"/>
  <c r="U83" i="2"/>
  <c r="V83" i="2"/>
  <c r="AB83" i="2" s="1"/>
  <c r="W83" i="2"/>
  <c r="X83" i="2"/>
  <c r="Y83" i="2"/>
  <c r="Z83" i="2"/>
  <c r="AA83" i="2"/>
  <c r="U84" i="2"/>
  <c r="AA84" i="2" s="1"/>
  <c r="V84" i="2"/>
  <c r="W84" i="2"/>
  <c r="X84" i="2"/>
  <c r="Y84" i="2"/>
  <c r="Z84" i="2"/>
  <c r="AC84" i="2" s="1"/>
  <c r="U85" i="2"/>
  <c r="V85" i="2"/>
  <c r="W85" i="2"/>
  <c r="X85" i="2"/>
  <c r="Y85" i="2"/>
  <c r="Z85" i="2"/>
  <c r="AB85" i="2"/>
  <c r="AC85" i="2"/>
  <c r="U86" i="2"/>
  <c r="V86" i="2"/>
  <c r="W86" i="2"/>
  <c r="AC86" i="2" s="1"/>
  <c r="X86" i="2"/>
  <c r="Y86" i="2"/>
  <c r="Z86" i="2"/>
  <c r="AA86" i="2"/>
  <c r="AB86" i="2"/>
  <c r="U87" i="2"/>
  <c r="V87" i="2"/>
  <c r="AB87" i="2" s="1"/>
  <c r="W87" i="2"/>
  <c r="X87" i="2"/>
  <c r="Y87" i="2"/>
  <c r="Z87" i="2"/>
  <c r="AA87" i="2"/>
  <c r="U88" i="2"/>
  <c r="AA88" i="2" s="1"/>
  <c r="V88" i="2"/>
  <c r="W88" i="2"/>
  <c r="X88" i="2"/>
  <c r="Y88" i="2"/>
  <c r="Z88" i="2"/>
  <c r="AC88" i="2"/>
  <c r="U89" i="2"/>
  <c r="V89" i="2"/>
  <c r="W89" i="2"/>
  <c r="X89" i="2"/>
  <c r="Y89" i="2"/>
  <c r="AB89" i="2" s="1"/>
  <c r="Z89" i="2"/>
  <c r="AC89" i="2"/>
  <c r="U90" i="2"/>
  <c r="V90" i="2"/>
  <c r="W90" i="2"/>
  <c r="AC90" i="2" s="1"/>
  <c r="X90" i="2"/>
  <c r="AA90" i="2" s="1"/>
  <c r="Y90" i="2"/>
  <c r="Z90" i="2"/>
  <c r="AB90" i="2"/>
  <c r="U91" i="2"/>
  <c r="V91" i="2"/>
  <c r="AB91" i="2" s="1"/>
  <c r="W91" i="2"/>
  <c r="X91" i="2"/>
  <c r="Y91" i="2"/>
  <c r="Z91" i="2"/>
  <c r="AA91" i="2"/>
  <c r="U92" i="2"/>
  <c r="AA92" i="2" s="1"/>
  <c r="V92" i="2"/>
  <c r="W92" i="2"/>
  <c r="X92" i="2"/>
  <c r="Y92" i="2"/>
  <c r="Z92" i="2"/>
  <c r="AC92" i="2" s="1"/>
  <c r="U93" i="2"/>
  <c r="V93" i="2"/>
  <c r="W93" i="2"/>
  <c r="X93" i="2"/>
  <c r="Y93" i="2"/>
  <c r="Z93" i="2"/>
  <c r="AB93" i="2"/>
  <c r="AC93" i="2"/>
  <c r="U94" i="2"/>
  <c r="V94" i="2"/>
  <c r="W94" i="2"/>
  <c r="AC94" i="2" s="1"/>
  <c r="X94" i="2"/>
  <c r="Y94" i="2"/>
  <c r="Z94" i="2"/>
  <c r="AA94" i="2"/>
  <c r="AB94" i="2"/>
  <c r="U95" i="2"/>
  <c r="V95" i="2"/>
  <c r="AB95" i="2" s="1"/>
  <c r="W95" i="2"/>
  <c r="X95" i="2"/>
  <c r="Y95" i="2"/>
  <c r="Z95" i="2"/>
  <c r="AA95" i="2"/>
  <c r="U96" i="2"/>
  <c r="AA96" i="2" s="1"/>
  <c r="V96" i="2"/>
  <c r="W96" i="2"/>
  <c r="X96" i="2"/>
  <c r="Y96" i="2"/>
  <c r="Z96" i="2"/>
  <c r="AC96" i="2"/>
  <c r="U97" i="2"/>
  <c r="V97" i="2"/>
  <c r="W97" i="2"/>
  <c r="X97" i="2"/>
  <c r="Y97" i="2"/>
  <c r="AB97" i="2" s="1"/>
  <c r="Z97" i="2"/>
  <c r="AC97" i="2"/>
  <c r="U98" i="2"/>
  <c r="V98" i="2"/>
  <c r="W98" i="2"/>
  <c r="AC98" i="2" s="1"/>
  <c r="X98" i="2"/>
  <c r="AA98" i="2" s="1"/>
  <c r="Y98" i="2"/>
  <c r="Z98" i="2"/>
  <c r="AB98" i="2"/>
  <c r="U99" i="2"/>
  <c r="V99" i="2"/>
  <c r="AB99" i="2" s="1"/>
  <c r="W99" i="2"/>
  <c r="X99" i="2"/>
  <c r="Y99" i="2"/>
  <c r="Z99" i="2"/>
  <c r="AA99" i="2"/>
  <c r="U100" i="2"/>
  <c r="AA100" i="2" s="1"/>
  <c r="V100" i="2"/>
  <c r="W100" i="2"/>
  <c r="X100" i="2"/>
  <c r="Y100" i="2"/>
  <c r="Z100" i="2"/>
  <c r="AC100" i="2" s="1"/>
  <c r="U101" i="2"/>
  <c r="V101" i="2"/>
  <c r="W101" i="2"/>
  <c r="X101" i="2"/>
  <c r="Y101" i="2"/>
  <c r="Z101" i="2"/>
  <c r="AB101" i="2"/>
  <c r="AC101" i="2"/>
  <c r="U102" i="2"/>
  <c r="V102" i="2"/>
  <c r="W102" i="2"/>
  <c r="AC102" i="2" s="1"/>
  <c r="X102" i="2"/>
  <c r="Y102" i="2"/>
  <c r="Z102" i="2"/>
  <c r="AA102" i="2"/>
  <c r="AB102" i="2"/>
  <c r="U103" i="2"/>
  <c r="V103" i="2"/>
  <c r="AB103" i="2" s="1"/>
  <c r="W103" i="2"/>
  <c r="X103" i="2"/>
  <c r="Y103" i="2"/>
  <c r="Z103" i="2"/>
  <c r="AA103" i="2"/>
  <c r="U104" i="2"/>
  <c r="AA104" i="2" s="1"/>
  <c r="V104" i="2"/>
  <c r="W104" i="2"/>
  <c r="X104" i="2"/>
  <c r="Y104" i="2"/>
  <c r="Z104" i="2"/>
  <c r="AC104" i="2"/>
  <c r="U105" i="2"/>
  <c r="V105" i="2"/>
  <c r="W105" i="2"/>
  <c r="X105" i="2"/>
  <c r="Y105" i="2"/>
  <c r="AB105" i="2" s="1"/>
  <c r="Z105" i="2"/>
  <c r="AC105" i="2"/>
  <c r="U106" i="2"/>
  <c r="V106" i="2"/>
  <c r="W106" i="2"/>
  <c r="AC106" i="2" s="1"/>
  <c r="X106" i="2"/>
  <c r="AA106" i="2" s="1"/>
  <c r="Y106" i="2"/>
  <c r="Z106" i="2"/>
  <c r="AB106" i="2"/>
  <c r="U107" i="2"/>
  <c r="V107" i="2"/>
  <c r="AB107" i="2" s="1"/>
  <c r="W107" i="2"/>
  <c r="X107" i="2"/>
  <c r="Y107" i="2"/>
  <c r="Z107" i="2"/>
  <c r="AA107" i="2"/>
  <c r="U108" i="2"/>
  <c r="AA108" i="2" s="1"/>
  <c r="V108" i="2"/>
  <c r="W108" i="2"/>
  <c r="X108" i="2"/>
  <c r="Y108" i="2"/>
  <c r="Z108" i="2"/>
  <c r="AC108" i="2" s="1"/>
  <c r="U109" i="2"/>
  <c r="V109" i="2"/>
  <c r="W109" i="2"/>
  <c r="X109" i="2"/>
  <c r="Y109" i="2"/>
  <c r="Z109" i="2"/>
  <c r="AB109" i="2"/>
  <c r="AC109" i="2"/>
  <c r="U110" i="2"/>
  <c r="V110" i="2"/>
  <c r="W110" i="2"/>
  <c r="AC110" i="2" s="1"/>
  <c r="X110" i="2"/>
  <c r="Y110" i="2"/>
  <c r="Z110" i="2"/>
  <c r="AA110" i="2"/>
  <c r="AB110" i="2"/>
  <c r="U111" i="2"/>
  <c r="V111" i="2"/>
  <c r="AB111" i="2" s="1"/>
  <c r="W111" i="2"/>
  <c r="X111" i="2"/>
  <c r="Y111" i="2"/>
  <c r="Z111" i="2"/>
  <c r="AA111" i="2"/>
  <c r="U112" i="2"/>
  <c r="AA112" i="2" s="1"/>
  <c r="V112" i="2"/>
  <c r="W112" i="2"/>
  <c r="X112" i="2"/>
  <c r="Y112" i="2"/>
  <c r="Z112" i="2"/>
  <c r="AC112" i="2"/>
  <c r="U113" i="2"/>
  <c r="V113" i="2"/>
  <c r="W113" i="2"/>
  <c r="X113" i="2"/>
  <c r="Y113" i="2"/>
  <c r="AB113" i="2" s="1"/>
  <c r="Z113" i="2"/>
  <c r="AC113" i="2"/>
  <c r="U114" i="2"/>
  <c r="V114" i="2"/>
  <c r="W114" i="2"/>
  <c r="X114" i="2"/>
  <c r="AA114" i="2" s="1"/>
  <c r="Y114" i="2"/>
  <c r="Z114" i="2"/>
  <c r="AB114" i="2"/>
  <c r="U115" i="2"/>
  <c r="AA115" i="2" s="1"/>
  <c r="V115" i="2"/>
  <c r="W115" i="2"/>
  <c r="X115" i="2"/>
  <c r="Y115" i="2"/>
  <c r="Z115" i="2"/>
  <c r="AC115" i="2"/>
  <c r="U116" i="2"/>
  <c r="V116" i="2"/>
  <c r="AB116" i="2" s="1"/>
  <c r="W116" i="2"/>
  <c r="X116" i="2"/>
  <c r="Y116" i="2"/>
  <c r="Z116" i="2"/>
  <c r="AC116" i="2"/>
  <c r="U117" i="2"/>
  <c r="AA117" i="2" s="1"/>
  <c r="V117" i="2"/>
  <c r="W117" i="2"/>
  <c r="X117" i="2"/>
  <c r="Y117" i="2"/>
  <c r="Z117" i="2"/>
  <c r="AB117" i="2"/>
  <c r="AC117" i="2"/>
  <c r="U118" i="2"/>
  <c r="V118" i="2"/>
  <c r="W118" i="2"/>
  <c r="AC118" i="2" s="1"/>
  <c r="X118" i="2"/>
  <c r="Y118" i="2"/>
  <c r="Z118" i="2"/>
  <c r="AA118" i="2"/>
  <c r="AB118" i="2"/>
  <c r="U119" i="2"/>
  <c r="V119" i="2"/>
  <c r="W119" i="2"/>
  <c r="AC119" i="2" s="1"/>
  <c r="X119" i="2"/>
  <c r="Y119" i="2"/>
  <c r="Z119" i="2"/>
  <c r="AA119" i="2"/>
  <c r="AB119" i="2"/>
  <c r="U120" i="2"/>
  <c r="V120" i="2"/>
  <c r="AB120" i="2" s="1"/>
  <c r="W120" i="2"/>
  <c r="AC120" i="2" s="1"/>
  <c r="X120" i="2"/>
  <c r="Y120" i="2"/>
  <c r="Z120" i="2"/>
  <c r="AA120" i="2"/>
  <c r="U121" i="2"/>
  <c r="AA121" i="2" s="1"/>
  <c r="V121" i="2"/>
  <c r="AB121" i="2" s="1"/>
  <c r="W121" i="2"/>
  <c r="X121" i="2"/>
  <c r="Y121" i="2"/>
  <c r="Z121" i="2"/>
  <c r="AC121" i="2"/>
  <c r="U122" i="2"/>
  <c r="AA122" i="2" s="1"/>
  <c r="V122" i="2"/>
  <c r="W122" i="2"/>
  <c r="X122" i="2"/>
  <c r="Y122" i="2"/>
  <c r="Z122" i="2"/>
  <c r="AB122" i="2"/>
  <c r="AC122" i="2"/>
  <c r="U123" i="2"/>
  <c r="V123" i="2"/>
  <c r="W123" i="2"/>
  <c r="AC123" i="2" s="1"/>
  <c r="X123" i="2"/>
  <c r="Y123" i="2"/>
  <c r="Z123" i="2"/>
  <c r="AA123" i="2"/>
  <c r="AB123" i="2"/>
  <c r="U124" i="2"/>
  <c r="V124" i="2"/>
  <c r="AB124" i="2" s="1"/>
  <c r="W124" i="2"/>
  <c r="AC124" i="2" s="1"/>
  <c r="X124" i="2"/>
  <c r="Y124" i="2"/>
  <c r="Z124" i="2"/>
  <c r="AA124" i="2"/>
  <c r="U125" i="2"/>
  <c r="AA125" i="2" s="1"/>
  <c r="V125" i="2"/>
  <c r="AB125" i="2" s="1"/>
  <c r="W125" i="2"/>
  <c r="X125" i="2"/>
  <c r="Y125" i="2"/>
  <c r="Z125" i="2"/>
  <c r="AC125" i="2"/>
  <c r="U126" i="2"/>
  <c r="AA126" i="2" s="1"/>
  <c r="V126" i="2"/>
  <c r="W126" i="2"/>
  <c r="X126" i="2"/>
  <c r="Y126" i="2"/>
  <c r="Z126" i="2"/>
  <c r="AB126" i="2"/>
  <c r="AC126" i="2"/>
  <c r="U127" i="2"/>
  <c r="V127" i="2"/>
  <c r="W127" i="2"/>
  <c r="AC127" i="2" s="1"/>
  <c r="X127" i="2"/>
  <c r="Y127" i="2"/>
  <c r="Z127" i="2"/>
  <c r="AA127" i="2"/>
  <c r="AB127" i="2"/>
  <c r="U128" i="2"/>
  <c r="V128" i="2"/>
  <c r="AB128" i="2" s="1"/>
  <c r="W128" i="2"/>
  <c r="AC128" i="2" s="1"/>
  <c r="X128" i="2"/>
  <c r="Y128" i="2"/>
  <c r="Z128" i="2"/>
  <c r="AA128" i="2"/>
  <c r="U129" i="2"/>
  <c r="AA129" i="2" s="1"/>
  <c r="V129" i="2"/>
  <c r="AB129" i="2" s="1"/>
  <c r="W129" i="2"/>
  <c r="X129" i="2"/>
  <c r="Y129" i="2"/>
  <c r="Z129" i="2"/>
  <c r="AC129" i="2"/>
  <c r="U130" i="2"/>
  <c r="AA130" i="2" s="1"/>
  <c r="V130" i="2"/>
  <c r="W130" i="2"/>
  <c r="X130" i="2"/>
  <c r="Y130" i="2"/>
  <c r="Z130" i="2"/>
  <c r="AB130" i="2"/>
  <c r="AC130" i="2"/>
  <c r="U131" i="2"/>
  <c r="V131" i="2"/>
  <c r="W131" i="2"/>
  <c r="AC131" i="2" s="1"/>
  <c r="X131" i="2"/>
  <c r="Y131" i="2"/>
  <c r="Z131" i="2"/>
  <c r="AA131" i="2"/>
  <c r="AB131" i="2"/>
  <c r="U132" i="2"/>
  <c r="V132" i="2"/>
  <c r="AB132" i="2" s="1"/>
  <c r="W132" i="2"/>
  <c r="AC132" i="2" s="1"/>
  <c r="X132" i="2"/>
  <c r="Y132" i="2"/>
  <c r="Z132" i="2"/>
  <c r="AA132" i="2"/>
  <c r="U133" i="2"/>
  <c r="AA133" i="2" s="1"/>
  <c r="V133" i="2"/>
  <c r="AB133" i="2" s="1"/>
  <c r="W133" i="2"/>
  <c r="X133" i="2"/>
  <c r="Y133" i="2"/>
  <c r="Z133" i="2"/>
  <c r="AC133" i="2"/>
  <c r="U134" i="2"/>
  <c r="AA134" i="2" s="1"/>
  <c r="V134" i="2"/>
  <c r="W134" i="2"/>
  <c r="X134" i="2"/>
  <c r="Y134" i="2"/>
  <c r="Z134" i="2"/>
  <c r="AB134" i="2"/>
  <c r="AC134" i="2"/>
  <c r="U135" i="2"/>
  <c r="V135" i="2"/>
  <c r="W135" i="2"/>
  <c r="AC135" i="2" s="1"/>
  <c r="X135" i="2"/>
  <c r="Y135" i="2"/>
  <c r="Z135" i="2"/>
  <c r="AA135" i="2"/>
  <c r="AB135" i="2"/>
  <c r="U136" i="2"/>
  <c r="V136" i="2"/>
  <c r="AB136" i="2" s="1"/>
  <c r="W136" i="2"/>
  <c r="AC136" i="2" s="1"/>
  <c r="X136" i="2"/>
  <c r="Y136" i="2"/>
  <c r="Z136" i="2"/>
  <c r="AA136" i="2"/>
  <c r="U137" i="2"/>
  <c r="AA137" i="2" s="1"/>
  <c r="V137" i="2"/>
  <c r="AB137" i="2" s="1"/>
  <c r="W137" i="2"/>
  <c r="X137" i="2"/>
  <c r="Y137" i="2"/>
  <c r="Z137" i="2"/>
  <c r="AC137" i="2"/>
  <c r="U138" i="2"/>
  <c r="AA138" i="2" s="1"/>
  <c r="V138" i="2"/>
  <c r="W138" i="2"/>
  <c r="X138" i="2"/>
  <c r="Y138" i="2"/>
  <c r="Z138" i="2"/>
  <c r="AB138" i="2"/>
  <c r="AC138" i="2"/>
  <c r="U139" i="2"/>
  <c r="V139" i="2"/>
  <c r="W139" i="2"/>
  <c r="AC139" i="2" s="1"/>
  <c r="X139" i="2"/>
  <c r="Y139" i="2"/>
  <c r="Z139" i="2"/>
  <c r="AA139" i="2"/>
  <c r="AB139" i="2"/>
  <c r="U140" i="2"/>
  <c r="V140" i="2"/>
  <c r="AB140" i="2" s="1"/>
  <c r="W140" i="2"/>
  <c r="AC140" i="2" s="1"/>
  <c r="X140" i="2"/>
  <c r="Y140" i="2"/>
  <c r="Z140" i="2"/>
  <c r="AA140" i="2"/>
  <c r="U141" i="2"/>
  <c r="AA141" i="2" s="1"/>
  <c r="V141" i="2"/>
  <c r="AB141" i="2" s="1"/>
  <c r="W141" i="2"/>
  <c r="X141" i="2"/>
  <c r="Y141" i="2"/>
  <c r="Z141" i="2"/>
  <c r="AC141" i="2"/>
  <c r="U142" i="2"/>
  <c r="AA142" i="2" s="1"/>
  <c r="V142" i="2"/>
  <c r="W142" i="2"/>
  <c r="X142" i="2"/>
  <c r="Y142" i="2"/>
  <c r="Z142" i="2"/>
  <c r="AB142" i="2"/>
  <c r="AC142" i="2"/>
  <c r="U143" i="2"/>
  <c r="V143" i="2"/>
  <c r="W143" i="2"/>
  <c r="AC143" i="2" s="1"/>
  <c r="X143" i="2"/>
  <c r="Y143" i="2"/>
  <c r="Z143" i="2"/>
  <c r="AA143" i="2"/>
  <c r="AB143" i="2"/>
  <c r="U144" i="2"/>
  <c r="V144" i="2"/>
  <c r="AB144" i="2" s="1"/>
  <c r="W144" i="2"/>
  <c r="AC144" i="2" s="1"/>
  <c r="X144" i="2"/>
  <c r="Y144" i="2"/>
  <c r="Z144" i="2"/>
  <c r="AA144" i="2"/>
  <c r="U145" i="2"/>
  <c r="AA145" i="2" s="1"/>
  <c r="V145" i="2"/>
  <c r="AB145" i="2" s="1"/>
  <c r="W145" i="2"/>
  <c r="X145" i="2"/>
  <c r="Y145" i="2"/>
  <c r="Z145" i="2"/>
  <c r="AC145" i="2"/>
  <c r="U146" i="2"/>
  <c r="AA146" i="2" s="1"/>
  <c r="V146" i="2"/>
  <c r="W146" i="2"/>
  <c r="X146" i="2"/>
  <c r="Y146" i="2"/>
  <c r="Z146" i="2"/>
  <c r="AB146" i="2"/>
  <c r="AC146" i="2"/>
  <c r="U147" i="2"/>
  <c r="V147" i="2"/>
  <c r="W147" i="2"/>
  <c r="AC147" i="2" s="1"/>
  <c r="X147" i="2"/>
  <c r="Y147" i="2"/>
  <c r="Z147" i="2"/>
  <c r="AA147" i="2"/>
  <c r="AB147" i="2"/>
  <c r="U148" i="2"/>
  <c r="V148" i="2"/>
  <c r="AB148" i="2" s="1"/>
  <c r="W148" i="2"/>
  <c r="AC148" i="2" s="1"/>
  <c r="X148" i="2"/>
  <c r="Y148" i="2"/>
  <c r="Z148" i="2"/>
  <c r="AA148" i="2"/>
  <c r="U149" i="2"/>
  <c r="AA149" i="2" s="1"/>
  <c r="V149" i="2"/>
  <c r="AB149" i="2" s="1"/>
  <c r="W149" i="2"/>
  <c r="X149" i="2"/>
  <c r="Y149" i="2"/>
  <c r="Z149" i="2"/>
  <c r="AC149" i="2"/>
  <c r="U150" i="2"/>
  <c r="AA150" i="2" s="1"/>
  <c r="V150" i="2"/>
  <c r="W150" i="2"/>
  <c r="X150" i="2"/>
  <c r="Y150" i="2"/>
  <c r="Z150" i="2"/>
  <c r="AB150" i="2"/>
  <c r="AC150" i="2"/>
  <c r="U151" i="2"/>
  <c r="V151" i="2"/>
  <c r="W151" i="2"/>
  <c r="AC151" i="2" s="1"/>
  <c r="X151" i="2"/>
  <c r="Y151" i="2"/>
  <c r="Z151" i="2"/>
  <c r="AA151" i="2"/>
  <c r="AB151" i="2"/>
  <c r="U152" i="2"/>
  <c r="V152" i="2"/>
  <c r="AB152" i="2" s="1"/>
  <c r="W152" i="2"/>
  <c r="AC152" i="2" s="1"/>
  <c r="X152" i="2"/>
  <c r="Y152" i="2"/>
  <c r="Z152" i="2"/>
  <c r="AA152" i="2"/>
  <c r="U153" i="2"/>
  <c r="AA153" i="2" s="1"/>
  <c r="V153" i="2"/>
  <c r="AB153" i="2" s="1"/>
  <c r="W153" i="2"/>
  <c r="X153" i="2"/>
  <c r="Y153" i="2"/>
  <c r="Z153" i="2"/>
  <c r="AC153" i="2"/>
  <c r="U154" i="2"/>
  <c r="AA154" i="2" s="1"/>
  <c r="V154" i="2"/>
  <c r="W154" i="2"/>
  <c r="X154" i="2"/>
  <c r="Y154" i="2"/>
  <c r="Z154" i="2"/>
  <c r="AB154" i="2"/>
  <c r="AC154" i="2"/>
  <c r="U155" i="2"/>
  <c r="V155" i="2"/>
  <c r="W155" i="2"/>
  <c r="AC155" i="2" s="1"/>
  <c r="X155" i="2"/>
  <c r="Y155" i="2"/>
  <c r="Z155" i="2"/>
  <c r="AA155" i="2"/>
  <c r="AB155" i="2"/>
  <c r="U156" i="2"/>
  <c r="V156" i="2"/>
  <c r="AB156" i="2" s="1"/>
  <c r="W156" i="2"/>
  <c r="AC156" i="2" s="1"/>
  <c r="X156" i="2"/>
  <c r="Y156" i="2"/>
  <c r="Z156" i="2"/>
  <c r="AA156" i="2"/>
  <c r="U157" i="2"/>
  <c r="AA157" i="2" s="1"/>
  <c r="V157" i="2"/>
  <c r="AB157" i="2" s="1"/>
  <c r="W157" i="2"/>
  <c r="X157" i="2"/>
  <c r="Y157" i="2"/>
  <c r="Z157" i="2"/>
  <c r="AC157" i="2"/>
  <c r="U158" i="2"/>
  <c r="AA158" i="2" s="1"/>
  <c r="V158" i="2"/>
  <c r="W158" i="2"/>
  <c r="X158" i="2"/>
  <c r="Y158" i="2"/>
  <c r="Z158" i="2"/>
  <c r="AB158" i="2"/>
  <c r="AC158" i="2"/>
  <c r="U159" i="2"/>
  <c r="V159" i="2"/>
  <c r="W159" i="2"/>
  <c r="AC159" i="2" s="1"/>
  <c r="X159" i="2"/>
  <c r="Y159" i="2"/>
  <c r="Z159" i="2"/>
  <c r="AA159" i="2"/>
  <c r="AB159" i="2"/>
  <c r="U160" i="2"/>
  <c r="V160" i="2"/>
  <c r="AB160" i="2" s="1"/>
  <c r="W160" i="2"/>
  <c r="AC160" i="2" s="1"/>
  <c r="X160" i="2"/>
  <c r="Y160" i="2"/>
  <c r="Z160" i="2"/>
  <c r="AA160" i="2"/>
  <c r="U161" i="2"/>
  <c r="AA161" i="2" s="1"/>
  <c r="V161" i="2"/>
  <c r="AB161" i="2" s="1"/>
  <c r="W161" i="2"/>
  <c r="X161" i="2"/>
  <c r="Y161" i="2"/>
  <c r="Z161" i="2"/>
  <c r="AC161" i="2"/>
  <c r="U162" i="2"/>
  <c r="AA162" i="2" s="1"/>
  <c r="V162" i="2"/>
  <c r="W162" i="2"/>
  <c r="X162" i="2"/>
  <c r="Y162" i="2"/>
  <c r="Z162" i="2"/>
  <c r="AB162" i="2"/>
  <c r="AC162" i="2"/>
  <c r="U163" i="2"/>
  <c r="V163" i="2"/>
  <c r="W163" i="2"/>
  <c r="AC163" i="2" s="1"/>
  <c r="X163" i="2"/>
  <c r="Y163" i="2"/>
  <c r="Z163" i="2"/>
  <c r="AA163" i="2"/>
  <c r="AB163" i="2"/>
  <c r="U164" i="2"/>
  <c r="V164" i="2"/>
  <c r="AB164" i="2" s="1"/>
  <c r="W164" i="2"/>
  <c r="AC164" i="2" s="1"/>
  <c r="X164" i="2"/>
  <c r="Y164" i="2"/>
  <c r="Z164" i="2"/>
  <c r="AA164" i="2"/>
  <c r="U165" i="2"/>
  <c r="AA165" i="2" s="1"/>
  <c r="V165" i="2"/>
  <c r="AB165" i="2" s="1"/>
  <c r="W165" i="2"/>
  <c r="X165" i="2"/>
  <c r="Y165" i="2"/>
  <c r="Z165" i="2"/>
  <c r="AC165" i="2"/>
  <c r="U166" i="2"/>
  <c r="AA166" i="2" s="1"/>
  <c r="V166" i="2"/>
  <c r="W166" i="2"/>
  <c r="X166" i="2"/>
  <c r="Y166" i="2"/>
  <c r="Z166" i="2"/>
  <c r="AB166" i="2"/>
  <c r="AC166" i="2"/>
  <c r="U167" i="2"/>
  <c r="V167" i="2"/>
  <c r="W167" i="2"/>
  <c r="AC167" i="2" s="1"/>
  <c r="X167" i="2"/>
  <c r="Y167" i="2"/>
  <c r="Z167" i="2"/>
  <c r="AA167" i="2"/>
  <c r="AB167" i="2"/>
  <c r="U168" i="2"/>
  <c r="V168" i="2"/>
  <c r="AB168" i="2" s="1"/>
  <c r="W168" i="2"/>
  <c r="AC168" i="2" s="1"/>
  <c r="X168" i="2"/>
  <c r="Y168" i="2"/>
  <c r="Z168" i="2"/>
  <c r="AA168" i="2"/>
  <c r="U169" i="2"/>
  <c r="AA169" i="2" s="1"/>
  <c r="V169" i="2"/>
  <c r="AB169" i="2" s="1"/>
  <c r="W169" i="2"/>
  <c r="X169" i="2"/>
  <c r="Y169" i="2"/>
  <c r="Z169" i="2"/>
  <c r="AC169" i="2"/>
  <c r="U170" i="2"/>
  <c r="AA170" i="2" s="1"/>
  <c r="V170" i="2"/>
  <c r="W170" i="2"/>
  <c r="X170" i="2"/>
  <c r="Y170" i="2"/>
  <c r="Z170" i="2"/>
  <c r="AB170" i="2"/>
  <c r="AC170" i="2"/>
  <c r="U171" i="2"/>
  <c r="V171" i="2"/>
  <c r="W171" i="2"/>
  <c r="AC171" i="2" s="1"/>
  <c r="X171" i="2"/>
  <c r="Y171" i="2"/>
  <c r="Z171" i="2"/>
  <c r="AA171" i="2"/>
  <c r="AB171" i="2"/>
  <c r="U172" i="2"/>
  <c r="V172" i="2"/>
  <c r="AB172" i="2" s="1"/>
  <c r="W172" i="2"/>
  <c r="AC172" i="2" s="1"/>
  <c r="X172" i="2"/>
  <c r="Y172" i="2"/>
  <c r="Z172" i="2"/>
  <c r="AA172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F8" i="2"/>
  <c r="G8" i="2"/>
  <c r="H8" i="2"/>
  <c r="I8" i="2"/>
  <c r="J8" i="2"/>
  <c r="K8" i="2"/>
  <c r="L8" i="2"/>
  <c r="M8" i="2"/>
  <c r="N8" i="2"/>
  <c r="O8" i="2"/>
  <c r="P8" i="2"/>
  <c r="E9" i="2"/>
  <c r="F9" i="2"/>
  <c r="G9" i="2"/>
  <c r="H9" i="2"/>
  <c r="I9" i="2"/>
  <c r="J9" i="2"/>
  <c r="K9" i="2"/>
  <c r="L9" i="2"/>
  <c r="M9" i="2"/>
  <c r="N9" i="2"/>
  <c r="O9" i="2"/>
  <c r="P9" i="2"/>
  <c r="E10" i="2"/>
  <c r="F10" i="2"/>
  <c r="G10" i="2"/>
  <c r="H10" i="2"/>
  <c r="I10" i="2"/>
  <c r="J10" i="2"/>
  <c r="K10" i="2"/>
  <c r="L10" i="2"/>
  <c r="M10" i="2"/>
  <c r="N10" i="2"/>
  <c r="O10" i="2"/>
  <c r="P10" i="2"/>
  <c r="E11" i="2"/>
  <c r="F11" i="2"/>
  <c r="G11" i="2"/>
  <c r="H11" i="2"/>
  <c r="I11" i="2"/>
  <c r="J11" i="2"/>
  <c r="K11" i="2"/>
  <c r="L11" i="2"/>
  <c r="M11" i="2"/>
  <c r="N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H55" i="2"/>
  <c r="I55" i="2"/>
  <c r="J55" i="2"/>
  <c r="K55" i="2"/>
  <c r="L55" i="2"/>
  <c r="M55" i="2"/>
  <c r="O55" i="2"/>
  <c r="P55" i="2"/>
  <c r="E56" i="2"/>
  <c r="N56" i="2" s="1"/>
  <c r="F56" i="2"/>
  <c r="G56" i="2"/>
  <c r="H56" i="2"/>
  <c r="I56" i="2"/>
  <c r="J56" i="2"/>
  <c r="K56" i="2"/>
  <c r="L56" i="2"/>
  <c r="M56" i="2"/>
  <c r="O56" i="2"/>
  <c r="P56" i="2"/>
  <c r="E57" i="2"/>
  <c r="N57" i="2" s="1"/>
  <c r="F57" i="2"/>
  <c r="G57" i="2"/>
  <c r="H57" i="2"/>
  <c r="I57" i="2"/>
  <c r="J57" i="2"/>
  <c r="K57" i="2"/>
  <c r="L57" i="2"/>
  <c r="M57" i="2"/>
  <c r="O57" i="2"/>
  <c r="P57" i="2"/>
  <c r="E58" i="2"/>
  <c r="N58" i="2" s="1"/>
  <c r="F58" i="2"/>
  <c r="G58" i="2"/>
  <c r="H58" i="2"/>
  <c r="I58" i="2"/>
  <c r="J58" i="2"/>
  <c r="K58" i="2"/>
  <c r="L58" i="2"/>
  <c r="M58" i="2"/>
  <c r="O58" i="2"/>
  <c r="P58" i="2"/>
  <c r="E59" i="2"/>
  <c r="N59" i="2" s="1"/>
  <c r="F59" i="2"/>
  <c r="G59" i="2"/>
  <c r="H59" i="2"/>
  <c r="I59" i="2"/>
  <c r="J59" i="2"/>
  <c r="K59" i="2"/>
  <c r="L59" i="2"/>
  <c r="M59" i="2"/>
  <c r="O59" i="2"/>
  <c r="P59" i="2"/>
  <c r="E60" i="2"/>
  <c r="N60" i="2" s="1"/>
  <c r="F60" i="2"/>
  <c r="G60" i="2"/>
  <c r="H60" i="2"/>
  <c r="I60" i="2"/>
  <c r="J60" i="2"/>
  <c r="K60" i="2"/>
  <c r="L60" i="2"/>
  <c r="M60" i="2"/>
  <c r="O60" i="2"/>
  <c r="P60" i="2"/>
  <c r="E61" i="2"/>
  <c r="N61" i="2" s="1"/>
  <c r="F61" i="2"/>
  <c r="G61" i="2"/>
  <c r="H61" i="2"/>
  <c r="I61" i="2"/>
  <c r="J61" i="2"/>
  <c r="K61" i="2"/>
  <c r="L61" i="2"/>
  <c r="M61" i="2"/>
  <c r="O61" i="2"/>
  <c r="P61" i="2"/>
  <c r="E62" i="2"/>
  <c r="N62" i="2" s="1"/>
  <c r="F62" i="2"/>
  <c r="G62" i="2"/>
  <c r="H62" i="2"/>
  <c r="I62" i="2"/>
  <c r="J62" i="2"/>
  <c r="K62" i="2"/>
  <c r="L62" i="2"/>
  <c r="M62" i="2"/>
  <c r="O62" i="2"/>
  <c r="P62" i="2"/>
  <c r="E63" i="2"/>
  <c r="N63" i="2" s="1"/>
  <c r="F63" i="2"/>
  <c r="G63" i="2"/>
  <c r="H63" i="2"/>
  <c r="I63" i="2"/>
  <c r="J63" i="2"/>
  <c r="K63" i="2"/>
  <c r="L63" i="2"/>
  <c r="M63" i="2"/>
  <c r="O63" i="2"/>
  <c r="P63" i="2"/>
  <c r="E64" i="2"/>
  <c r="N64" i="2" s="1"/>
  <c r="F64" i="2"/>
  <c r="G64" i="2"/>
  <c r="H64" i="2"/>
  <c r="I64" i="2"/>
  <c r="J64" i="2"/>
  <c r="K64" i="2"/>
  <c r="L64" i="2"/>
  <c r="M64" i="2"/>
  <c r="O64" i="2"/>
  <c r="P64" i="2"/>
  <c r="E65" i="2"/>
  <c r="N65" i="2" s="1"/>
  <c r="F65" i="2"/>
  <c r="G65" i="2"/>
  <c r="H65" i="2"/>
  <c r="I65" i="2"/>
  <c r="J65" i="2"/>
  <c r="K65" i="2"/>
  <c r="L65" i="2"/>
  <c r="M65" i="2"/>
  <c r="O65" i="2"/>
  <c r="P65" i="2"/>
  <c r="E66" i="2"/>
  <c r="N66" i="2" s="1"/>
  <c r="F66" i="2"/>
  <c r="G66" i="2"/>
  <c r="H66" i="2"/>
  <c r="I66" i="2"/>
  <c r="J66" i="2"/>
  <c r="K66" i="2"/>
  <c r="L66" i="2"/>
  <c r="M66" i="2"/>
  <c r="O66" i="2"/>
  <c r="P66" i="2"/>
  <c r="E67" i="2"/>
  <c r="N67" i="2" s="1"/>
  <c r="F67" i="2"/>
  <c r="G67" i="2"/>
  <c r="H67" i="2"/>
  <c r="I67" i="2"/>
  <c r="J67" i="2"/>
  <c r="K67" i="2"/>
  <c r="L67" i="2"/>
  <c r="M67" i="2"/>
  <c r="O67" i="2"/>
  <c r="P67" i="2"/>
  <c r="E68" i="2"/>
  <c r="N68" i="2" s="1"/>
  <c r="F68" i="2"/>
  <c r="G68" i="2"/>
  <c r="H68" i="2"/>
  <c r="I68" i="2"/>
  <c r="J68" i="2"/>
  <c r="K68" i="2"/>
  <c r="L68" i="2"/>
  <c r="M68" i="2"/>
  <c r="O68" i="2"/>
  <c r="P68" i="2"/>
  <c r="E69" i="2"/>
  <c r="N69" i="2" s="1"/>
  <c r="F69" i="2"/>
  <c r="G69" i="2"/>
  <c r="H69" i="2"/>
  <c r="I69" i="2"/>
  <c r="J69" i="2"/>
  <c r="K69" i="2"/>
  <c r="L69" i="2"/>
  <c r="M69" i="2"/>
  <c r="O69" i="2"/>
  <c r="P69" i="2"/>
  <c r="E70" i="2"/>
  <c r="N70" i="2" s="1"/>
  <c r="F70" i="2"/>
  <c r="G70" i="2"/>
  <c r="H70" i="2"/>
  <c r="I70" i="2"/>
  <c r="J70" i="2"/>
  <c r="K70" i="2"/>
  <c r="L70" i="2"/>
  <c r="M70" i="2"/>
  <c r="O70" i="2"/>
  <c r="P70" i="2"/>
  <c r="E71" i="2"/>
  <c r="N71" i="2" s="1"/>
  <c r="F71" i="2"/>
  <c r="G71" i="2"/>
  <c r="H71" i="2"/>
  <c r="I71" i="2"/>
  <c r="J71" i="2"/>
  <c r="K71" i="2"/>
  <c r="L71" i="2"/>
  <c r="M71" i="2"/>
  <c r="O71" i="2"/>
  <c r="P71" i="2"/>
  <c r="E72" i="2"/>
  <c r="N72" i="2" s="1"/>
  <c r="F72" i="2"/>
  <c r="G72" i="2"/>
  <c r="H72" i="2"/>
  <c r="I72" i="2"/>
  <c r="J72" i="2"/>
  <c r="K72" i="2"/>
  <c r="L72" i="2"/>
  <c r="M72" i="2"/>
  <c r="O72" i="2"/>
  <c r="P72" i="2"/>
  <c r="E73" i="2"/>
  <c r="N73" i="2" s="1"/>
  <c r="F73" i="2"/>
  <c r="G73" i="2"/>
  <c r="H73" i="2"/>
  <c r="I73" i="2"/>
  <c r="J73" i="2"/>
  <c r="K73" i="2"/>
  <c r="L73" i="2"/>
  <c r="M73" i="2"/>
  <c r="O73" i="2"/>
  <c r="P73" i="2"/>
  <c r="E74" i="2"/>
  <c r="N74" i="2" s="1"/>
  <c r="F74" i="2"/>
  <c r="G74" i="2"/>
  <c r="H74" i="2"/>
  <c r="I74" i="2"/>
  <c r="J74" i="2"/>
  <c r="K74" i="2"/>
  <c r="L74" i="2"/>
  <c r="M74" i="2"/>
  <c r="O74" i="2"/>
  <c r="P74" i="2"/>
  <c r="E75" i="2"/>
  <c r="N75" i="2" s="1"/>
  <c r="F75" i="2"/>
  <c r="G75" i="2"/>
  <c r="H75" i="2"/>
  <c r="I75" i="2"/>
  <c r="J75" i="2"/>
  <c r="K75" i="2"/>
  <c r="L75" i="2"/>
  <c r="M75" i="2"/>
  <c r="O75" i="2"/>
  <c r="P75" i="2"/>
  <c r="E76" i="2"/>
  <c r="N76" i="2" s="1"/>
  <c r="F76" i="2"/>
  <c r="G76" i="2"/>
  <c r="H76" i="2"/>
  <c r="I76" i="2"/>
  <c r="J76" i="2"/>
  <c r="K76" i="2"/>
  <c r="L76" i="2"/>
  <c r="M76" i="2"/>
  <c r="O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E79" i="2"/>
  <c r="N79" i="2" s="1"/>
  <c r="F79" i="2"/>
  <c r="G79" i="2"/>
  <c r="H79" i="2"/>
  <c r="I79" i="2"/>
  <c r="J79" i="2"/>
  <c r="K79" i="2"/>
  <c r="L79" i="2"/>
  <c r="M79" i="2"/>
  <c r="O79" i="2"/>
  <c r="P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N81" i="2" s="1"/>
  <c r="F81" i="2"/>
  <c r="G81" i="2"/>
  <c r="H81" i="2"/>
  <c r="I81" i="2"/>
  <c r="J81" i="2"/>
  <c r="K81" i="2"/>
  <c r="L81" i="2"/>
  <c r="M81" i="2"/>
  <c r="O81" i="2"/>
  <c r="P81" i="2"/>
  <c r="E82" i="2"/>
  <c r="N82" i="2" s="1"/>
  <c r="F82" i="2"/>
  <c r="G82" i="2"/>
  <c r="H82" i="2"/>
  <c r="I82" i="2"/>
  <c r="J82" i="2"/>
  <c r="K82" i="2"/>
  <c r="L82" i="2"/>
  <c r="M82" i="2"/>
  <c r="O82" i="2"/>
  <c r="P82" i="2"/>
  <c r="E83" i="2"/>
  <c r="N83" i="2" s="1"/>
  <c r="F83" i="2"/>
  <c r="G83" i="2"/>
  <c r="H83" i="2"/>
  <c r="I83" i="2"/>
  <c r="J83" i="2"/>
  <c r="K83" i="2"/>
  <c r="L83" i="2"/>
  <c r="M83" i="2"/>
  <c r="O83" i="2"/>
  <c r="P83" i="2"/>
  <c r="E84" i="2"/>
  <c r="N84" i="2" s="1"/>
  <c r="F84" i="2"/>
  <c r="G84" i="2"/>
  <c r="H84" i="2"/>
  <c r="I84" i="2"/>
  <c r="J84" i="2"/>
  <c r="K84" i="2"/>
  <c r="L84" i="2"/>
  <c r="M84" i="2"/>
  <c r="O84" i="2"/>
  <c r="P84" i="2"/>
  <c r="E85" i="2"/>
  <c r="N85" i="2" s="1"/>
  <c r="F85" i="2"/>
  <c r="G85" i="2"/>
  <c r="H85" i="2"/>
  <c r="I85" i="2"/>
  <c r="J85" i="2"/>
  <c r="K85" i="2"/>
  <c r="L85" i="2"/>
  <c r="M85" i="2"/>
  <c r="O85" i="2"/>
  <c r="P85" i="2"/>
  <c r="E86" i="2"/>
  <c r="N86" i="2" s="1"/>
  <c r="F86" i="2"/>
  <c r="G86" i="2"/>
  <c r="H86" i="2"/>
  <c r="I86" i="2"/>
  <c r="J86" i="2"/>
  <c r="K86" i="2"/>
  <c r="L86" i="2"/>
  <c r="M86" i="2"/>
  <c r="O86" i="2"/>
  <c r="P86" i="2"/>
  <c r="E87" i="2"/>
  <c r="N87" i="2" s="1"/>
  <c r="F87" i="2"/>
  <c r="G87" i="2"/>
  <c r="H87" i="2"/>
  <c r="I87" i="2"/>
  <c r="J87" i="2"/>
  <c r="K87" i="2"/>
  <c r="L87" i="2"/>
  <c r="M87" i="2"/>
  <c r="O87" i="2"/>
  <c r="P87" i="2"/>
  <c r="E88" i="2"/>
  <c r="N88" i="2" s="1"/>
  <c r="F88" i="2"/>
  <c r="G88" i="2"/>
  <c r="H88" i="2"/>
  <c r="I88" i="2"/>
  <c r="J88" i="2"/>
  <c r="K88" i="2"/>
  <c r="L88" i="2"/>
  <c r="M88" i="2"/>
  <c r="O88" i="2"/>
  <c r="P88" i="2"/>
  <c r="E89" i="2"/>
  <c r="N89" i="2" s="1"/>
  <c r="F89" i="2"/>
  <c r="G89" i="2"/>
  <c r="H89" i="2"/>
  <c r="I89" i="2"/>
  <c r="J89" i="2"/>
  <c r="K89" i="2"/>
  <c r="L89" i="2"/>
  <c r="M89" i="2"/>
  <c r="O89" i="2"/>
  <c r="P89" i="2"/>
  <c r="E90" i="2"/>
  <c r="N90" i="2" s="1"/>
  <c r="F90" i="2"/>
  <c r="G90" i="2"/>
  <c r="H90" i="2"/>
  <c r="I90" i="2"/>
  <c r="J90" i="2"/>
  <c r="K90" i="2"/>
  <c r="L90" i="2"/>
  <c r="M90" i="2"/>
  <c r="O90" i="2"/>
  <c r="P90" i="2"/>
  <c r="E91" i="2"/>
  <c r="N91" i="2" s="1"/>
  <c r="F91" i="2"/>
  <c r="G91" i="2"/>
  <c r="P91" i="2" s="1"/>
  <c r="H91" i="2"/>
  <c r="I91" i="2"/>
  <c r="J91" i="2"/>
  <c r="K91" i="2"/>
  <c r="L91" i="2"/>
  <c r="M91" i="2"/>
  <c r="O91" i="2"/>
  <c r="E92" i="2"/>
  <c r="N92" i="2" s="1"/>
  <c r="F92" i="2"/>
  <c r="G92" i="2"/>
  <c r="H92" i="2"/>
  <c r="I92" i="2"/>
  <c r="J92" i="2"/>
  <c r="K92" i="2"/>
  <c r="L92" i="2"/>
  <c r="M92" i="2"/>
  <c r="O92" i="2"/>
  <c r="P92" i="2"/>
  <c r="E93" i="2"/>
  <c r="N93" i="2" s="1"/>
  <c r="F93" i="2"/>
  <c r="G93" i="2"/>
  <c r="H93" i="2"/>
  <c r="I93" i="2"/>
  <c r="J93" i="2"/>
  <c r="K93" i="2"/>
  <c r="L93" i="2"/>
  <c r="M93" i="2"/>
  <c r="O93" i="2"/>
  <c r="P93" i="2"/>
  <c r="E94" i="2"/>
  <c r="N94" i="2" s="1"/>
  <c r="F94" i="2"/>
  <c r="G94" i="2"/>
  <c r="H94" i="2"/>
  <c r="I94" i="2"/>
  <c r="J94" i="2"/>
  <c r="K94" i="2"/>
  <c r="L94" i="2"/>
  <c r="M94" i="2"/>
  <c r="O94" i="2"/>
  <c r="P94" i="2"/>
  <c r="E95" i="2"/>
  <c r="N95" i="2" s="1"/>
  <c r="F95" i="2"/>
  <c r="G95" i="2"/>
  <c r="P95" i="2" s="1"/>
  <c r="H95" i="2"/>
  <c r="I95" i="2"/>
  <c r="J95" i="2"/>
  <c r="K95" i="2"/>
  <c r="L95" i="2"/>
  <c r="M95" i="2"/>
  <c r="O95" i="2"/>
  <c r="E96" i="2"/>
  <c r="N96" i="2" s="1"/>
  <c r="F96" i="2"/>
  <c r="G96" i="2"/>
  <c r="H96" i="2"/>
  <c r="I96" i="2"/>
  <c r="J96" i="2"/>
  <c r="K96" i="2"/>
  <c r="L96" i="2"/>
  <c r="M96" i="2"/>
  <c r="O96" i="2"/>
  <c r="P96" i="2"/>
  <c r="E97" i="2"/>
  <c r="N97" i="2" s="1"/>
  <c r="F97" i="2"/>
  <c r="G97" i="2"/>
  <c r="H97" i="2"/>
  <c r="I97" i="2"/>
  <c r="J97" i="2"/>
  <c r="K97" i="2"/>
  <c r="L97" i="2"/>
  <c r="M97" i="2"/>
  <c r="O97" i="2"/>
  <c r="P97" i="2"/>
  <c r="E98" i="2"/>
  <c r="N98" i="2" s="1"/>
  <c r="F98" i="2"/>
  <c r="G98" i="2"/>
  <c r="H98" i="2"/>
  <c r="I98" i="2"/>
  <c r="J98" i="2"/>
  <c r="K98" i="2"/>
  <c r="L98" i="2"/>
  <c r="M98" i="2"/>
  <c r="O98" i="2"/>
  <c r="P98" i="2"/>
  <c r="E99" i="2"/>
  <c r="N99" i="2" s="1"/>
  <c r="F99" i="2"/>
  <c r="G99" i="2"/>
  <c r="H99" i="2"/>
  <c r="I99" i="2"/>
  <c r="J99" i="2"/>
  <c r="K99" i="2"/>
  <c r="L99" i="2"/>
  <c r="M99" i="2"/>
  <c r="O99" i="2"/>
  <c r="P99" i="2"/>
  <c r="E100" i="2"/>
  <c r="N100" i="2" s="1"/>
  <c r="F100" i="2"/>
  <c r="G100" i="2"/>
  <c r="H100" i="2"/>
  <c r="I100" i="2"/>
  <c r="J100" i="2"/>
  <c r="K100" i="2"/>
  <c r="L100" i="2"/>
  <c r="M100" i="2"/>
  <c r="O100" i="2"/>
  <c r="P100" i="2"/>
  <c r="E101" i="2"/>
  <c r="N101" i="2" s="1"/>
  <c r="F101" i="2"/>
  <c r="G101" i="2"/>
  <c r="H101" i="2"/>
  <c r="I101" i="2"/>
  <c r="J101" i="2"/>
  <c r="K101" i="2"/>
  <c r="L101" i="2"/>
  <c r="M101" i="2"/>
  <c r="O101" i="2"/>
  <c r="P101" i="2"/>
  <c r="E102" i="2"/>
  <c r="N102" i="2" s="1"/>
  <c r="F102" i="2"/>
  <c r="G102" i="2"/>
  <c r="P102" i="2" s="1"/>
  <c r="H102" i="2"/>
  <c r="I102" i="2"/>
  <c r="J102" i="2"/>
  <c r="K102" i="2"/>
  <c r="L102" i="2"/>
  <c r="M102" i="2"/>
  <c r="O102" i="2"/>
  <c r="E103" i="2"/>
  <c r="N103" i="2" s="1"/>
  <c r="F103" i="2"/>
  <c r="G103" i="2"/>
  <c r="H103" i="2"/>
  <c r="I103" i="2"/>
  <c r="J103" i="2"/>
  <c r="K103" i="2"/>
  <c r="L103" i="2"/>
  <c r="M103" i="2"/>
  <c r="O103" i="2"/>
  <c r="P103" i="2"/>
  <c r="E104" i="2"/>
  <c r="N104" i="2" s="1"/>
  <c r="F104" i="2"/>
  <c r="G104" i="2"/>
  <c r="H104" i="2"/>
  <c r="I104" i="2"/>
  <c r="J104" i="2"/>
  <c r="K104" i="2"/>
  <c r="L104" i="2"/>
  <c r="M104" i="2"/>
  <c r="O104" i="2"/>
  <c r="P104" i="2"/>
  <c r="E105" i="2"/>
  <c r="N105" i="2" s="1"/>
  <c r="F105" i="2"/>
  <c r="G105" i="2"/>
  <c r="H105" i="2"/>
  <c r="I105" i="2"/>
  <c r="J105" i="2"/>
  <c r="K105" i="2"/>
  <c r="L105" i="2"/>
  <c r="M105" i="2"/>
  <c r="O105" i="2"/>
  <c r="P105" i="2"/>
  <c r="E106" i="2"/>
  <c r="N106" i="2" s="1"/>
  <c r="F106" i="2"/>
  <c r="G106" i="2"/>
  <c r="H106" i="2"/>
  <c r="I106" i="2"/>
  <c r="J106" i="2"/>
  <c r="K106" i="2"/>
  <c r="L106" i="2"/>
  <c r="M106" i="2"/>
  <c r="O106" i="2"/>
  <c r="P106" i="2"/>
  <c r="E107" i="2"/>
  <c r="N107" i="2" s="1"/>
  <c r="F107" i="2"/>
  <c r="G107" i="2"/>
  <c r="H107" i="2"/>
  <c r="I107" i="2"/>
  <c r="J107" i="2"/>
  <c r="K107" i="2"/>
  <c r="L107" i="2"/>
  <c r="M107" i="2"/>
  <c r="O107" i="2"/>
  <c r="P107" i="2"/>
  <c r="E108" i="2"/>
  <c r="N108" i="2" s="1"/>
  <c r="F108" i="2"/>
  <c r="G108" i="2"/>
  <c r="H108" i="2"/>
  <c r="I108" i="2"/>
  <c r="J108" i="2"/>
  <c r="K108" i="2"/>
  <c r="L108" i="2"/>
  <c r="M108" i="2"/>
  <c r="O108" i="2"/>
  <c r="P108" i="2"/>
  <c r="E109" i="2"/>
  <c r="N109" i="2" s="1"/>
  <c r="F109" i="2"/>
  <c r="G109" i="2"/>
  <c r="H109" i="2"/>
  <c r="I109" i="2"/>
  <c r="J109" i="2"/>
  <c r="K109" i="2"/>
  <c r="L109" i="2"/>
  <c r="M109" i="2"/>
  <c r="O109" i="2"/>
  <c r="P109" i="2"/>
  <c r="E110" i="2"/>
  <c r="N110" i="2" s="1"/>
  <c r="F110" i="2"/>
  <c r="G110" i="2"/>
  <c r="H110" i="2"/>
  <c r="I110" i="2"/>
  <c r="J110" i="2"/>
  <c r="K110" i="2"/>
  <c r="L110" i="2"/>
  <c r="M110" i="2"/>
  <c r="O110" i="2"/>
  <c r="P110" i="2"/>
  <c r="E111" i="2"/>
  <c r="N111" i="2" s="1"/>
  <c r="F111" i="2"/>
  <c r="G111" i="2"/>
  <c r="H111" i="2"/>
  <c r="I111" i="2"/>
  <c r="J111" i="2"/>
  <c r="K111" i="2"/>
  <c r="L111" i="2"/>
  <c r="M111" i="2"/>
  <c r="O111" i="2"/>
  <c r="P111" i="2"/>
  <c r="E112" i="2"/>
  <c r="N112" i="2" s="1"/>
  <c r="F112" i="2"/>
  <c r="G112" i="2"/>
  <c r="H112" i="2"/>
  <c r="I112" i="2"/>
  <c r="J112" i="2"/>
  <c r="K112" i="2"/>
  <c r="L112" i="2"/>
  <c r="M112" i="2"/>
  <c r="O112" i="2"/>
  <c r="P112" i="2"/>
  <c r="E113" i="2"/>
  <c r="N113" i="2" s="1"/>
  <c r="F113" i="2"/>
  <c r="G113" i="2"/>
  <c r="H113" i="2"/>
  <c r="I113" i="2"/>
  <c r="J113" i="2"/>
  <c r="K113" i="2"/>
  <c r="L113" i="2"/>
  <c r="M113" i="2"/>
  <c r="O113" i="2"/>
  <c r="P113" i="2"/>
  <c r="E114" i="2"/>
  <c r="N114" i="2" s="1"/>
  <c r="F114" i="2"/>
  <c r="G114" i="2"/>
  <c r="H114" i="2"/>
  <c r="I114" i="2"/>
  <c r="J114" i="2"/>
  <c r="K114" i="2"/>
  <c r="L114" i="2"/>
  <c r="M114" i="2"/>
  <c r="O114" i="2"/>
  <c r="P114" i="2"/>
  <c r="E115" i="2"/>
  <c r="N115" i="2" s="1"/>
  <c r="F115" i="2"/>
  <c r="G115" i="2"/>
  <c r="H115" i="2"/>
  <c r="I115" i="2"/>
  <c r="J115" i="2"/>
  <c r="K115" i="2"/>
  <c r="L115" i="2"/>
  <c r="M115" i="2"/>
  <c r="O115" i="2"/>
  <c r="P115" i="2"/>
  <c r="E116" i="2"/>
  <c r="N116" i="2" s="1"/>
  <c r="F116" i="2"/>
  <c r="G116" i="2"/>
  <c r="H116" i="2"/>
  <c r="I116" i="2"/>
  <c r="J116" i="2"/>
  <c r="K116" i="2"/>
  <c r="L116" i="2"/>
  <c r="M116" i="2"/>
  <c r="O116" i="2"/>
  <c r="P116" i="2"/>
  <c r="E117" i="2"/>
  <c r="N117" i="2" s="1"/>
  <c r="F117" i="2"/>
  <c r="G117" i="2"/>
  <c r="H117" i="2"/>
  <c r="I117" i="2"/>
  <c r="J117" i="2"/>
  <c r="K117" i="2"/>
  <c r="L117" i="2"/>
  <c r="M117" i="2"/>
  <c r="O117" i="2"/>
  <c r="P117" i="2"/>
  <c r="E118" i="2"/>
  <c r="N118" i="2" s="1"/>
  <c r="F118" i="2"/>
  <c r="G118" i="2"/>
  <c r="H118" i="2"/>
  <c r="I118" i="2"/>
  <c r="J118" i="2"/>
  <c r="K118" i="2"/>
  <c r="L118" i="2"/>
  <c r="M118" i="2"/>
  <c r="O118" i="2"/>
  <c r="P118" i="2"/>
  <c r="E119" i="2"/>
  <c r="N119" i="2" s="1"/>
  <c r="F119" i="2"/>
  <c r="G119" i="2"/>
  <c r="H119" i="2"/>
  <c r="I119" i="2"/>
  <c r="J119" i="2"/>
  <c r="K119" i="2"/>
  <c r="L119" i="2"/>
  <c r="M119" i="2"/>
  <c r="O119" i="2"/>
  <c r="P119" i="2"/>
  <c r="E120" i="2"/>
  <c r="N120" i="2" s="1"/>
  <c r="F120" i="2"/>
  <c r="G120" i="2"/>
  <c r="H120" i="2"/>
  <c r="I120" i="2"/>
  <c r="J120" i="2"/>
  <c r="K120" i="2"/>
  <c r="L120" i="2"/>
  <c r="M120" i="2"/>
  <c r="O120" i="2"/>
  <c r="P120" i="2"/>
  <c r="E121" i="2"/>
  <c r="N121" i="2" s="1"/>
  <c r="F121" i="2"/>
  <c r="G121" i="2"/>
  <c r="H121" i="2"/>
  <c r="I121" i="2"/>
  <c r="J121" i="2"/>
  <c r="K121" i="2"/>
  <c r="L121" i="2"/>
  <c r="M121" i="2"/>
  <c r="O121" i="2"/>
  <c r="P121" i="2"/>
  <c r="E122" i="2"/>
  <c r="N122" i="2" s="1"/>
  <c r="F122" i="2"/>
  <c r="G122" i="2"/>
  <c r="H122" i="2"/>
  <c r="I122" i="2"/>
  <c r="J122" i="2"/>
  <c r="K122" i="2"/>
  <c r="L122" i="2"/>
  <c r="M122" i="2"/>
  <c r="O122" i="2"/>
  <c r="P122" i="2"/>
  <c r="E123" i="2"/>
  <c r="N123" i="2" s="1"/>
  <c r="F123" i="2"/>
  <c r="G123" i="2"/>
  <c r="H123" i="2"/>
  <c r="I123" i="2"/>
  <c r="J123" i="2"/>
  <c r="K123" i="2"/>
  <c r="L123" i="2"/>
  <c r="M123" i="2"/>
  <c r="O123" i="2"/>
  <c r="P123" i="2"/>
  <c r="E124" i="2"/>
  <c r="N124" i="2" s="1"/>
  <c r="F124" i="2"/>
  <c r="G124" i="2"/>
  <c r="H124" i="2"/>
  <c r="I124" i="2"/>
  <c r="J124" i="2"/>
  <c r="K124" i="2"/>
  <c r="L124" i="2"/>
  <c r="M124" i="2"/>
  <c r="O124" i="2"/>
  <c r="P124" i="2"/>
  <c r="E125" i="2"/>
  <c r="N125" i="2" s="1"/>
  <c r="F125" i="2"/>
  <c r="G125" i="2"/>
  <c r="H125" i="2"/>
  <c r="I125" i="2"/>
  <c r="J125" i="2"/>
  <c r="K125" i="2"/>
  <c r="L125" i="2"/>
  <c r="M125" i="2"/>
  <c r="O125" i="2"/>
  <c r="P125" i="2"/>
  <c r="E126" i="2"/>
  <c r="N126" i="2" s="1"/>
  <c r="F126" i="2"/>
  <c r="G126" i="2"/>
  <c r="H126" i="2"/>
  <c r="I126" i="2"/>
  <c r="J126" i="2"/>
  <c r="K126" i="2"/>
  <c r="L126" i="2"/>
  <c r="M126" i="2"/>
  <c r="O126" i="2"/>
  <c r="P126" i="2"/>
  <c r="E127" i="2"/>
  <c r="N127" i="2" s="1"/>
  <c r="F127" i="2"/>
  <c r="G127" i="2"/>
  <c r="H127" i="2"/>
  <c r="I127" i="2"/>
  <c r="J127" i="2"/>
  <c r="K127" i="2"/>
  <c r="L127" i="2"/>
  <c r="M127" i="2"/>
  <c r="O127" i="2"/>
  <c r="P127" i="2"/>
  <c r="E128" i="2"/>
  <c r="N128" i="2" s="1"/>
  <c r="F128" i="2"/>
  <c r="G128" i="2"/>
  <c r="H128" i="2"/>
  <c r="I128" i="2"/>
  <c r="J128" i="2"/>
  <c r="K128" i="2"/>
  <c r="L128" i="2"/>
  <c r="M128" i="2"/>
  <c r="O128" i="2"/>
  <c r="P128" i="2"/>
  <c r="E129" i="2"/>
  <c r="N129" i="2" s="1"/>
  <c r="F129" i="2"/>
  <c r="G129" i="2"/>
  <c r="H129" i="2"/>
  <c r="I129" i="2"/>
  <c r="J129" i="2"/>
  <c r="K129" i="2"/>
  <c r="L129" i="2"/>
  <c r="M129" i="2"/>
  <c r="O129" i="2"/>
  <c r="P129" i="2"/>
  <c r="E130" i="2"/>
  <c r="N130" i="2" s="1"/>
  <c r="F130" i="2"/>
  <c r="G130" i="2"/>
  <c r="H130" i="2"/>
  <c r="I130" i="2"/>
  <c r="J130" i="2"/>
  <c r="K130" i="2"/>
  <c r="L130" i="2"/>
  <c r="M130" i="2"/>
  <c r="O130" i="2"/>
  <c r="P130" i="2"/>
  <c r="E131" i="2"/>
  <c r="N131" i="2" s="1"/>
  <c r="F131" i="2"/>
  <c r="G131" i="2"/>
  <c r="H131" i="2"/>
  <c r="I131" i="2"/>
  <c r="J131" i="2"/>
  <c r="K131" i="2"/>
  <c r="L131" i="2"/>
  <c r="M131" i="2"/>
  <c r="O131" i="2"/>
  <c r="P131" i="2"/>
  <c r="E132" i="2"/>
  <c r="N132" i="2" s="1"/>
  <c r="F132" i="2"/>
  <c r="G132" i="2"/>
  <c r="H132" i="2"/>
  <c r="I132" i="2"/>
  <c r="J132" i="2"/>
  <c r="K132" i="2"/>
  <c r="L132" i="2"/>
  <c r="M132" i="2"/>
  <c r="O132" i="2"/>
  <c r="P132" i="2"/>
  <c r="E133" i="2"/>
  <c r="N133" i="2" s="1"/>
  <c r="F133" i="2"/>
  <c r="G133" i="2"/>
  <c r="H133" i="2"/>
  <c r="I133" i="2"/>
  <c r="J133" i="2"/>
  <c r="K133" i="2"/>
  <c r="L133" i="2"/>
  <c r="M133" i="2"/>
  <c r="O133" i="2"/>
  <c r="P133" i="2"/>
  <c r="E134" i="2"/>
  <c r="N134" i="2" s="1"/>
  <c r="F134" i="2"/>
  <c r="G134" i="2"/>
  <c r="H134" i="2"/>
  <c r="I134" i="2"/>
  <c r="J134" i="2"/>
  <c r="K134" i="2"/>
  <c r="L134" i="2"/>
  <c r="M134" i="2"/>
  <c r="O134" i="2"/>
  <c r="P134" i="2"/>
  <c r="E135" i="2"/>
  <c r="N135" i="2" s="1"/>
  <c r="F135" i="2"/>
  <c r="G135" i="2"/>
  <c r="H135" i="2"/>
  <c r="I135" i="2"/>
  <c r="J135" i="2"/>
  <c r="K135" i="2"/>
  <c r="L135" i="2"/>
  <c r="M135" i="2"/>
  <c r="O135" i="2"/>
  <c r="P135" i="2"/>
  <c r="E136" i="2"/>
  <c r="N136" i="2" s="1"/>
  <c r="F136" i="2"/>
  <c r="G136" i="2"/>
  <c r="H136" i="2"/>
  <c r="I136" i="2"/>
  <c r="J136" i="2"/>
  <c r="K136" i="2"/>
  <c r="L136" i="2"/>
  <c r="M136" i="2"/>
  <c r="O136" i="2"/>
  <c r="P136" i="2"/>
  <c r="E137" i="2"/>
  <c r="N137" i="2" s="1"/>
  <c r="F137" i="2"/>
  <c r="G137" i="2"/>
  <c r="H137" i="2"/>
  <c r="I137" i="2"/>
  <c r="J137" i="2"/>
  <c r="K137" i="2"/>
  <c r="L137" i="2"/>
  <c r="M137" i="2"/>
  <c r="O137" i="2"/>
  <c r="P137" i="2"/>
  <c r="E138" i="2"/>
  <c r="N138" i="2" s="1"/>
  <c r="F138" i="2"/>
  <c r="G138" i="2"/>
  <c r="H138" i="2"/>
  <c r="I138" i="2"/>
  <c r="J138" i="2"/>
  <c r="K138" i="2"/>
  <c r="L138" i="2"/>
  <c r="M138" i="2"/>
  <c r="O138" i="2"/>
  <c r="P138" i="2"/>
  <c r="E139" i="2"/>
  <c r="N139" i="2" s="1"/>
  <c r="F139" i="2"/>
  <c r="G139" i="2"/>
  <c r="H139" i="2"/>
  <c r="I139" i="2"/>
  <c r="J139" i="2"/>
  <c r="K139" i="2"/>
  <c r="L139" i="2"/>
  <c r="M139" i="2"/>
  <c r="O139" i="2"/>
  <c r="P139" i="2"/>
  <c r="E140" i="2"/>
  <c r="N140" i="2" s="1"/>
  <c r="F140" i="2"/>
  <c r="G140" i="2"/>
  <c r="H140" i="2"/>
  <c r="I140" i="2"/>
  <c r="J140" i="2"/>
  <c r="K140" i="2"/>
  <c r="L140" i="2"/>
  <c r="M140" i="2"/>
  <c r="O140" i="2"/>
  <c r="P140" i="2"/>
  <c r="E141" i="2"/>
  <c r="N141" i="2" s="1"/>
  <c r="F141" i="2"/>
  <c r="G141" i="2"/>
  <c r="H141" i="2"/>
  <c r="I141" i="2"/>
  <c r="J141" i="2"/>
  <c r="K141" i="2"/>
  <c r="L141" i="2"/>
  <c r="M141" i="2"/>
  <c r="O141" i="2"/>
  <c r="P141" i="2"/>
  <c r="E142" i="2"/>
  <c r="N142" i="2" s="1"/>
  <c r="F142" i="2"/>
  <c r="G142" i="2"/>
  <c r="H142" i="2"/>
  <c r="I142" i="2"/>
  <c r="J142" i="2"/>
  <c r="K142" i="2"/>
  <c r="L142" i="2"/>
  <c r="M142" i="2"/>
  <c r="O142" i="2"/>
  <c r="P142" i="2"/>
  <c r="E143" i="2"/>
  <c r="N143" i="2" s="1"/>
  <c r="F143" i="2"/>
  <c r="G143" i="2"/>
  <c r="H143" i="2"/>
  <c r="I143" i="2"/>
  <c r="J143" i="2"/>
  <c r="K143" i="2"/>
  <c r="L143" i="2"/>
  <c r="M143" i="2"/>
  <c r="O143" i="2"/>
  <c r="P143" i="2"/>
  <c r="E144" i="2"/>
  <c r="N144" i="2" s="1"/>
  <c r="F144" i="2"/>
  <c r="G144" i="2"/>
  <c r="H144" i="2"/>
  <c r="I144" i="2"/>
  <c r="J144" i="2"/>
  <c r="K144" i="2"/>
  <c r="L144" i="2"/>
  <c r="M144" i="2"/>
  <c r="O144" i="2"/>
  <c r="P144" i="2"/>
  <c r="E145" i="2"/>
  <c r="N145" i="2" s="1"/>
  <c r="F145" i="2"/>
  <c r="G145" i="2"/>
  <c r="H145" i="2"/>
  <c r="I145" i="2"/>
  <c r="J145" i="2"/>
  <c r="K145" i="2"/>
  <c r="L145" i="2"/>
  <c r="M145" i="2"/>
  <c r="O145" i="2"/>
  <c r="P145" i="2"/>
  <c r="E146" i="2"/>
  <c r="N146" i="2" s="1"/>
  <c r="F146" i="2"/>
  <c r="G146" i="2"/>
  <c r="H146" i="2"/>
  <c r="I146" i="2"/>
  <c r="J146" i="2"/>
  <c r="K146" i="2"/>
  <c r="L146" i="2"/>
  <c r="M146" i="2"/>
  <c r="O146" i="2"/>
  <c r="P146" i="2"/>
  <c r="E147" i="2"/>
  <c r="N147" i="2" s="1"/>
  <c r="F147" i="2"/>
  <c r="G147" i="2"/>
  <c r="H147" i="2"/>
  <c r="I147" i="2"/>
  <c r="J147" i="2"/>
  <c r="K147" i="2"/>
  <c r="L147" i="2"/>
  <c r="M147" i="2"/>
  <c r="O147" i="2"/>
  <c r="P147" i="2"/>
  <c r="E148" i="2"/>
  <c r="N148" i="2" s="1"/>
  <c r="F148" i="2"/>
  <c r="G148" i="2"/>
  <c r="H148" i="2"/>
  <c r="I148" i="2"/>
  <c r="J148" i="2"/>
  <c r="K148" i="2"/>
  <c r="L148" i="2"/>
  <c r="M148" i="2"/>
  <c r="O148" i="2"/>
  <c r="P148" i="2"/>
  <c r="E149" i="2"/>
  <c r="N149" i="2" s="1"/>
  <c r="F149" i="2"/>
  <c r="G149" i="2"/>
  <c r="H149" i="2"/>
  <c r="I149" i="2"/>
  <c r="J149" i="2"/>
  <c r="K149" i="2"/>
  <c r="L149" i="2"/>
  <c r="M149" i="2"/>
  <c r="O149" i="2"/>
  <c r="P149" i="2"/>
  <c r="E150" i="2"/>
  <c r="N150" i="2" s="1"/>
  <c r="F150" i="2"/>
  <c r="G150" i="2"/>
  <c r="H150" i="2"/>
  <c r="I150" i="2"/>
  <c r="J150" i="2"/>
  <c r="K150" i="2"/>
  <c r="L150" i="2"/>
  <c r="M150" i="2"/>
  <c r="O150" i="2"/>
  <c r="P150" i="2"/>
  <c r="E151" i="2"/>
  <c r="N151" i="2" s="1"/>
  <c r="F151" i="2"/>
  <c r="G151" i="2"/>
  <c r="H151" i="2"/>
  <c r="I151" i="2"/>
  <c r="J151" i="2"/>
  <c r="K151" i="2"/>
  <c r="L151" i="2"/>
  <c r="M151" i="2"/>
  <c r="O151" i="2"/>
  <c r="P151" i="2"/>
  <c r="E152" i="2"/>
  <c r="N152" i="2" s="1"/>
  <c r="F152" i="2"/>
  <c r="G152" i="2"/>
  <c r="H152" i="2"/>
  <c r="I152" i="2"/>
  <c r="J152" i="2"/>
  <c r="K152" i="2"/>
  <c r="L152" i="2"/>
  <c r="M152" i="2"/>
  <c r="O152" i="2"/>
  <c r="P152" i="2"/>
  <c r="E153" i="2"/>
  <c r="N153" i="2" s="1"/>
  <c r="F153" i="2"/>
  <c r="G153" i="2"/>
  <c r="H153" i="2"/>
  <c r="I153" i="2"/>
  <c r="J153" i="2"/>
  <c r="K153" i="2"/>
  <c r="L153" i="2"/>
  <c r="M153" i="2"/>
  <c r="O153" i="2"/>
  <c r="P153" i="2"/>
  <c r="E154" i="2"/>
  <c r="N154" i="2" s="1"/>
  <c r="F154" i="2"/>
  <c r="G154" i="2"/>
  <c r="H154" i="2"/>
  <c r="I154" i="2"/>
  <c r="J154" i="2"/>
  <c r="K154" i="2"/>
  <c r="L154" i="2"/>
  <c r="M154" i="2"/>
  <c r="O154" i="2"/>
  <c r="P154" i="2"/>
  <c r="E155" i="2"/>
  <c r="N155" i="2" s="1"/>
  <c r="F155" i="2"/>
  <c r="G155" i="2"/>
  <c r="H155" i="2"/>
  <c r="I155" i="2"/>
  <c r="J155" i="2"/>
  <c r="K155" i="2"/>
  <c r="L155" i="2"/>
  <c r="M155" i="2"/>
  <c r="O155" i="2"/>
  <c r="P155" i="2"/>
  <c r="E156" i="2"/>
  <c r="N156" i="2" s="1"/>
  <c r="F156" i="2"/>
  <c r="G156" i="2"/>
  <c r="H156" i="2"/>
  <c r="I156" i="2"/>
  <c r="J156" i="2"/>
  <c r="K156" i="2"/>
  <c r="L156" i="2"/>
  <c r="M156" i="2"/>
  <c r="O156" i="2"/>
  <c r="P156" i="2"/>
  <c r="E157" i="2"/>
  <c r="N157" i="2" s="1"/>
  <c r="F157" i="2"/>
  <c r="G157" i="2"/>
  <c r="H157" i="2"/>
  <c r="I157" i="2"/>
  <c r="J157" i="2"/>
  <c r="K157" i="2"/>
  <c r="L157" i="2"/>
  <c r="M157" i="2"/>
  <c r="O157" i="2"/>
  <c r="P157" i="2"/>
  <c r="E158" i="2"/>
  <c r="N158" i="2" s="1"/>
  <c r="F158" i="2"/>
  <c r="G158" i="2"/>
  <c r="H158" i="2"/>
  <c r="I158" i="2"/>
  <c r="J158" i="2"/>
  <c r="K158" i="2"/>
  <c r="L158" i="2"/>
  <c r="M158" i="2"/>
  <c r="O158" i="2"/>
  <c r="P158" i="2"/>
  <c r="E159" i="2"/>
  <c r="N159" i="2" s="1"/>
  <c r="F159" i="2"/>
  <c r="G159" i="2"/>
  <c r="H159" i="2"/>
  <c r="I159" i="2"/>
  <c r="J159" i="2"/>
  <c r="K159" i="2"/>
  <c r="L159" i="2"/>
  <c r="M159" i="2"/>
  <c r="O159" i="2"/>
  <c r="P159" i="2"/>
  <c r="E160" i="2"/>
  <c r="N160" i="2" s="1"/>
  <c r="F160" i="2"/>
  <c r="G160" i="2"/>
  <c r="H160" i="2"/>
  <c r="I160" i="2"/>
  <c r="J160" i="2"/>
  <c r="K160" i="2"/>
  <c r="L160" i="2"/>
  <c r="M160" i="2"/>
  <c r="O160" i="2"/>
  <c r="P160" i="2"/>
  <c r="E161" i="2"/>
  <c r="N161" i="2" s="1"/>
  <c r="F161" i="2"/>
  <c r="G161" i="2"/>
  <c r="H161" i="2"/>
  <c r="I161" i="2"/>
  <c r="J161" i="2"/>
  <c r="K161" i="2"/>
  <c r="L161" i="2"/>
  <c r="M161" i="2"/>
  <c r="O161" i="2"/>
  <c r="P161" i="2"/>
  <c r="E162" i="2"/>
  <c r="N162" i="2" s="1"/>
  <c r="F162" i="2"/>
  <c r="G162" i="2"/>
  <c r="H162" i="2"/>
  <c r="I162" i="2"/>
  <c r="J162" i="2"/>
  <c r="K162" i="2"/>
  <c r="L162" i="2"/>
  <c r="M162" i="2"/>
  <c r="O162" i="2"/>
  <c r="P162" i="2"/>
  <c r="E163" i="2"/>
  <c r="N163" i="2" s="1"/>
  <c r="F163" i="2"/>
  <c r="G163" i="2"/>
  <c r="H163" i="2"/>
  <c r="I163" i="2"/>
  <c r="J163" i="2"/>
  <c r="K163" i="2"/>
  <c r="L163" i="2"/>
  <c r="M163" i="2"/>
  <c r="O163" i="2"/>
  <c r="P163" i="2"/>
  <c r="E164" i="2"/>
  <c r="N164" i="2" s="1"/>
  <c r="F164" i="2"/>
  <c r="G164" i="2"/>
  <c r="H164" i="2"/>
  <c r="I164" i="2"/>
  <c r="J164" i="2"/>
  <c r="K164" i="2"/>
  <c r="L164" i="2"/>
  <c r="M164" i="2"/>
  <c r="O164" i="2"/>
  <c r="P164" i="2"/>
  <c r="E165" i="2"/>
  <c r="N165" i="2" s="1"/>
  <c r="F165" i="2"/>
  <c r="G165" i="2"/>
  <c r="H165" i="2"/>
  <c r="I165" i="2"/>
  <c r="J165" i="2"/>
  <c r="K165" i="2"/>
  <c r="L165" i="2"/>
  <c r="M165" i="2"/>
  <c r="O165" i="2"/>
  <c r="P165" i="2"/>
  <c r="E166" i="2"/>
  <c r="N166" i="2" s="1"/>
  <c r="F166" i="2"/>
  <c r="G166" i="2"/>
  <c r="H166" i="2"/>
  <c r="I166" i="2"/>
  <c r="J166" i="2"/>
  <c r="K166" i="2"/>
  <c r="L166" i="2"/>
  <c r="M166" i="2"/>
  <c r="O166" i="2"/>
  <c r="P166" i="2"/>
  <c r="E167" i="2"/>
  <c r="N167" i="2" s="1"/>
  <c r="F167" i="2"/>
  <c r="G167" i="2"/>
  <c r="H167" i="2"/>
  <c r="I167" i="2"/>
  <c r="J167" i="2"/>
  <c r="K167" i="2"/>
  <c r="L167" i="2"/>
  <c r="M167" i="2"/>
  <c r="O167" i="2"/>
  <c r="P167" i="2"/>
  <c r="E168" i="2"/>
  <c r="N168" i="2" s="1"/>
  <c r="F168" i="2"/>
  <c r="G168" i="2"/>
  <c r="H168" i="2"/>
  <c r="I168" i="2"/>
  <c r="J168" i="2"/>
  <c r="K168" i="2"/>
  <c r="L168" i="2"/>
  <c r="M168" i="2"/>
  <c r="O168" i="2"/>
  <c r="P168" i="2"/>
  <c r="E169" i="2"/>
  <c r="N169" i="2" s="1"/>
  <c r="F169" i="2"/>
  <c r="G169" i="2"/>
  <c r="H169" i="2"/>
  <c r="I169" i="2"/>
  <c r="J169" i="2"/>
  <c r="K169" i="2"/>
  <c r="L169" i="2"/>
  <c r="M169" i="2"/>
  <c r="O169" i="2"/>
  <c r="P169" i="2"/>
  <c r="E170" i="2"/>
  <c r="N170" i="2" s="1"/>
  <c r="F170" i="2"/>
  <c r="G170" i="2"/>
  <c r="H170" i="2"/>
  <c r="I170" i="2"/>
  <c r="J170" i="2"/>
  <c r="K170" i="2"/>
  <c r="L170" i="2"/>
  <c r="M170" i="2"/>
  <c r="O170" i="2"/>
  <c r="P170" i="2"/>
  <c r="E171" i="2"/>
  <c r="N171" i="2" s="1"/>
  <c r="F171" i="2"/>
  <c r="G171" i="2"/>
  <c r="H171" i="2"/>
  <c r="I171" i="2"/>
  <c r="J171" i="2"/>
  <c r="K171" i="2"/>
  <c r="L171" i="2"/>
  <c r="M171" i="2"/>
  <c r="O171" i="2"/>
  <c r="P171" i="2"/>
  <c r="E172" i="2"/>
  <c r="N172" i="2" s="1"/>
  <c r="F172" i="2"/>
  <c r="G172" i="2"/>
  <c r="H172" i="2"/>
  <c r="I172" i="2"/>
  <c r="J172" i="2"/>
  <c r="K172" i="2"/>
  <c r="L172" i="2"/>
  <c r="M172" i="2"/>
  <c r="O172" i="2"/>
  <c r="P172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S169" i="8" l="1"/>
  <c r="S165" i="8"/>
  <c r="S161" i="8"/>
  <c r="S172" i="8"/>
  <c r="S168" i="8"/>
  <c r="S164" i="8"/>
  <c r="S160" i="8"/>
  <c r="S157" i="8"/>
  <c r="S153" i="8"/>
  <c r="S149" i="8"/>
  <c r="S145" i="8"/>
  <c r="S144" i="8"/>
  <c r="S143" i="8"/>
  <c r="S142" i="8"/>
  <c r="S141" i="8"/>
  <c r="S140" i="8"/>
  <c r="S139" i="8"/>
  <c r="S138" i="8"/>
  <c r="S137" i="8"/>
  <c r="S136" i="8"/>
  <c r="S135" i="8"/>
  <c r="S134" i="8"/>
  <c r="S133" i="8"/>
  <c r="S132" i="8"/>
  <c r="T121" i="8"/>
  <c r="T120" i="8"/>
  <c r="T119" i="8"/>
  <c r="T118" i="8"/>
  <c r="T114" i="8"/>
  <c r="T110" i="8"/>
  <c r="T107" i="8"/>
  <c r="T101" i="8"/>
  <c r="T98" i="8"/>
  <c r="T92" i="8"/>
  <c r="T91" i="8"/>
  <c r="S90" i="8"/>
  <c r="T87" i="8"/>
  <c r="S86" i="8"/>
  <c r="T83" i="8"/>
  <c r="S82" i="8"/>
  <c r="T79" i="8"/>
  <c r="S78" i="8"/>
  <c r="T75" i="8"/>
  <c r="S74" i="8"/>
  <c r="T71" i="8"/>
  <c r="S70" i="8"/>
  <c r="T67" i="8"/>
  <c r="S66" i="8"/>
  <c r="T63" i="8"/>
  <c r="S62" i="8"/>
  <c r="T59" i="8"/>
  <c r="S58" i="8"/>
  <c r="T55" i="8"/>
  <c r="S49" i="8"/>
  <c r="S48" i="8"/>
  <c r="S47" i="8"/>
  <c r="S46" i="8"/>
  <c r="S45" i="8"/>
  <c r="S44" i="8"/>
  <c r="S43" i="8"/>
  <c r="S42" i="8"/>
  <c r="S41" i="8"/>
  <c r="S37" i="8"/>
  <c r="S33" i="8"/>
  <c r="S29" i="8"/>
  <c r="S25" i="8"/>
  <c r="S21" i="8"/>
  <c r="S17" i="8"/>
  <c r="S13" i="8"/>
  <c r="S9" i="8"/>
  <c r="S156" i="8"/>
  <c r="S152" i="8"/>
  <c r="S148" i="8"/>
  <c r="T144" i="8"/>
  <c r="T143" i="8"/>
  <c r="T142" i="8"/>
  <c r="T141" i="8"/>
  <c r="T140" i="8"/>
  <c r="T139" i="8"/>
  <c r="T138" i="8"/>
  <c r="T137" i="8"/>
  <c r="T136" i="8"/>
  <c r="T135" i="8"/>
  <c r="T134" i="8"/>
  <c r="T133" i="8"/>
  <c r="T132" i="8"/>
  <c r="S131" i="8"/>
  <c r="S130" i="8"/>
  <c r="S129" i="8"/>
  <c r="S128" i="8"/>
  <c r="S127" i="8"/>
  <c r="S126" i="8"/>
  <c r="S125" i="8"/>
  <c r="T117" i="8"/>
  <c r="T113" i="8"/>
  <c r="T109" i="8"/>
  <c r="T106" i="8"/>
  <c r="T94" i="8"/>
  <c r="T93" i="8"/>
  <c r="S92" i="8"/>
  <c r="T88" i="8"/>
  <c r="S87" i="8"/>
  <c r="T84" i="8"/>
  <c r="S83" i="8"/>
  <c r="T80" i="8"/>
  <c r="S79" i="8"/>
  <c r="T76" i="8"/>
  <c r="S75" i="8"/>
  <c r="T72" i="8"/>
  <c r="S71" i="8"/>
  <c r="T68" i="8"/>
  <c r="S67" i="8"/>
  <c r="T64" i="8"/>
  <c r="S63" i="8"/>
  <c r="T60" i="8"/>
  <c r="S59" i="8"/>
  <c r="T56" i="8"/>
  <c r="S55" i="8"/>
  <c r="S54" i="8"/>
  <c r="S40" i="8"/>
  <c r="S36" i="8"/>
  <c r="S32" i="8"/>
  <c r="S28" i="8"/>
  <c r="S24" i="8"/>
  <c r="S20" i="8"/>
  <c r="S16" i="8"/>
  <c r="S12" i="8"/>
  <c r="S8" i="8"/>
  <c r="AC114" i="2"/>
  <c r="AB112" i="2"/>
  <c r="AA109" i="2"/>
  <c r="AC107" i="2"/>
  <c r="AB104" i="2"/>
  <c r="AA101" i="2"/>
  <c r="AC99" i="2"/>
  <c r="AB96" i="2"/>
  <c r="AA93" i="2"/>
  <c r="AC91" i="2"/>
  <c r="AB88" i="2"/>
  <c r="AA85" i="2"/>
  <c r="AC83" i="2"/>
  <c r="AB80" i="2"/>
  <c r="AB115" i="2"/>
  <c r="AA116" i="2"/>
  <c r="AA113" i="2"/>
  <c r="AC111" i="2"/>
  <c r="AB108" i="2"/>
  <c r="AA105" i="2"/>
  <c r="AC103" i="2"/>
  <c r="AB100" i="2"/>
  <c r="AA97" i="2"/>
  <c r="AC95" i="2"/>
  <c r="AB92" i="2"/>
  <c r="AA89" i="2"/>
  <c r="AC87" i="2"/>
  <c r="AB84" i="2"/>
  <c r="AA81" i="2"/>
  <c r="AC79" i="2"/>
  <c r="C5" i="8"/>
  <c r="O5" i="8"/>
  <c r="P5" i="8"/>
  <c r="Q5" i="8"/>
  <c r="R5" i="8"/>
  <c r="T5" i="8"/>
  <c r="U5" i="2"/>
  <c r="V5" i="2"/>
  <c r="W5" i="2"/>
  <c r="X5" i="2"/>
  <c r="Y5" i="2"/>
  <c r="AB5" i="2" s="1"/>
  <c r="Z5" i="2"/>
  <c r="D5" i="2"/>
  <c r="S5" i="8" l="1"/>
  <c r="AC5" i="2"/>
  <c r="AA5" i="2"/>
  <c r="U4" i="2"/>
  <c r="O4" i="8" l="1"/>
  <c r="P4" i="8"/>
  <c r="Q4" i="8"/>
  <c r="R4" i="8"/>
  <c r="C4" i="8"/>
  <c r="V4" i="2"/>
  <c r="W4" i="2"/>
  <c r="X4" i="2"/>
  <c r="AA4" i="2" s="1"/>
  <c r="Y4" i="2"/>
  <c r="Z4" i="2"/>
  <c r="D4" i="2"/>
  <c r="T4" i="8" l="1"/>
  <c r="AB4" i="2"/>
  <c r="AC4" i="2"/>
  <c r="S4" i="8"/>
  <c r="F442" i="2"/>
  <c r="G442" i="2"/>
  <c r="H442" i="2"/>
  <c r="I442" i="2"/>
  <c r="J442" i="2"/>
  <c r="K442" i="2"/>
  <c r="L442" i="2"/>
  <c r="M442" i="2"/>
  <c r="F443" i="2"/>
  <c r="G443" i="2"/>
  <c r="H443" i="2"/>
  <c r="I443" i="2"/>
  <c r="J443" i="2"/>
  <c r="K443" i="2"/>
  <c r="L443" i="2"/>
  <c r="M443" i="2"/>
  <c r="F444" i="2"/>
  <c r="G444" i="2"/>
  <c r="H444" i="2"/>
  <c r="I444" i="2"/>
  <c r="J444" i="2"/>
  <c r="K444" i="2"/>
  <c r="L444" i="2"/>
  <c r="M444" i="2"/>
  <c r="F445" i="2"/>
  <c r="G445" i="2"/>
  <c r="H445" i="2"/>
  <c r="I445" i="2"/>
  <c r="J445" i="2"/>
  <c r="K445" i="2"/>
  <c r="L445" i="2"/>
  <c r="M445" i="2"/>
  <c r="F446" i="2"/>
  <c r="G446" i="2"/>
  <c r="H446" i="2"/>
  <c r="I446" i="2"/>
  <c r="J446" i="2"/>
  <c r="K446" i="2"/>
  <c r="L446" i="2"/>
  <c r="M446" i="2"/>
  <c r="F447" i="2"/>
  <c r="G447" i="2"/>
  <c r="H447" i="2"/>
  <c r="I447" i="2"/>
  <c r="J447" i="2"/>
  <c r="K447" i="2"/>
  <c r="L447" i="2"/>
  <c r="M447" i="2"/>
  <c r="F448" i="2"/>
  <c r="G448" i="2"/>
  <c r="H448" i="2"/>
  <c r="I448" i="2"/>
  <c r="J448" i="2"/>
  <c r="K448" i="2"/>
  <c r="L448" i="2"/>
  <c r="M448" i="2"/>
  <c r="F449" i="2"/>
  <c r="G449" i="2"/>
  <c r="H449" i="2"/>
  <c r="I449" i="2"/>
  <c r="J449" i="2"/>
  <c r="K449" i="2"/>
  <c r="L449" i="2"/>
  <c r="M449" i="2"/>
  <c r="F450" i="2"/>
  <c r="G450" i="2"/>
  <c r="H450" i="2"/>
  <c r="I450" i="2"/>
  <c r="J450" i="2"/>
  <c r="K450" i="2"/>
  <c r="L450" i="2"/>
  <c r="M450" i="2"/>
  <c r="F451" i="2"/>
  <c r="G451" i="2"/>
  <c r="H451" i="2"/>
  <c r="I451" i="2"/>
  <c r="J451" i="2"/>
  <c r="K451" i="2"/>
  <c r="L451" i="2"/>
  <c r="M451" i="2"/>
  <c r="F452" i="2"/>
  <c r="G452" i="2"/>
  <c r="H452" i="2"/>
  <c r="I452" i="2"/>
  <c r="J452" i="2"/>
  <c r="K452" i="2"/>
  <c r="L452" i="2"/>
  <c r="M452" i="2"/>
  <c r="F453" i="2"/>
  <c r="G453" i="2"/>
  <c r="H453" i="2"/>
  <c r="I453" i="2"/>
  <c r="J453" i="2"/>
  <c r="K453" i="2"/>
  <c r="L453" i="2"/>
  <c r="M453" i="2"/>
  <c r="F454" i="2"/>
  <c r="G454" i="2"/>
  <c r="H454" i="2"/>
  <c r="I454" i="2"/>
  <c r="J454" i="2"/>
  <c r="K454" i="2"/>
  <c r="L454" i="2"/>
  <c r="M454" i="2"/>
  <c r="F455" i="2"/>
  <c r="G455" i="2"/>
  <c r="H455" i="2"/>
  <c r="I455" i="2"/>
  <c r="J455" i="2"/>
  <c r="K455" i="2"/>
  <c r="L455" i="2"/>
  <c r="M455" i="2"/>
  <c r="F456" i="2"/>
  <c r="G456" i="2"/>
  <c r="H456" i="2"/>
  <c r="I456" i="2"/>
  <c r="J456" i="2"/>
  <c r="K456" i="2"/>
  <c r="L456" i="2"/>
  <c r="M456" i="2"/>
  <c r="D442" i="2" l="1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Z3" i="2" l="1"/>
  <c r="Y3" i="2"/>
  <c r="X3" i="2"/>
  <c r="W3" i="2"/>
  <c r="V3" i="2"/>
  <c r="U3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C3" i="12"/>
  <c r="F3" i="12" s="1"/>
  <c r="D3" i="12"/>
  <c r="E3" i="12" s="1"/>
  <c r="H3" i="12" s="1"/>
  <c r="D2" i="12"/>
  <c r="E2" i="12" s="1"/>
  <c r="H2" i="12" s="1"/>
  <c r="C2" i="12"/>
  <c r="F4" i="12" l="1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H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H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H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E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H767" i="11" s="1"/>
  <c r="A768" i="11"/>
  <c r="C768" i="11" s="1"/>
  <c r="B768" i="11"/>
  <c r="D768" i="11" s="1"/>
  <c r="A769" i="11"/>
  <c r="C769" i="11" s="1"/>
  <c r="B769" i="11"/>
  <c r="D769" i="11" s="1"/>
  <c r="E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F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E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F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F830" i="11" s="1"/>
  <c r="A831" i="11"/>
  <c r="B831" i="11"/>
  <c r="A832" i="11"/>
  <c r="C832" i="11" s="1"/>
  <c r="B832" i="11"/>
  <c r="D832" i="11" s="1"/>
  <c r="F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E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F846" i="11" s="1"/>
  <c r="A847" i="11"/>
  <c r="B847" i="11"/>
  <c r="A848" i="11"/>
  <c r="C848" i="11" s="1"/>
  <c r="B848" i="11"/>
  <c r="D848" i="11" s="1"/>
  <c r="F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B912" i="11"/>
  <c r="D912" i="11" s="1"/>
  <c r="A913" i="11"/>
  <c r="B913" i="1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K976" i="11"/>
  <c r="N958" i="11"/>
  <c r="N952" i="11"/>
  <c r="L948" i="11"/>
  <c r="L946" i="11"/>
  <c r="N942" i="11"/>
  <c r="N941" i="11"/>
  <c r="N937" i="11"/>
  <c r="N936" i="11"/>
  <c r="L932" i="11"/>
  <c r="L930" i="11"/>
  <c r="N926" i="11"/>
  <c r="N920" i="11"/>
  <c r="N919" i="11"/>
  <c r="N916" i="11"/>
  <c r="L916" i="11"/>
  <c r="N914" i="11"/>
  <c r="L914" i="11"/>
  <c r="K912" i="11"/>
  <c r="N910" i="11"/>
  <c r="L910" i="11"/>
  <c r="K906" i="11"/>
  <c r="N904" i="11"/>
  <c r="L904" i="11"/>
  <c r="N899" i="11"/>
  <c r="N893" i="11"/>
  <c r="N889" i="11"/>
  <c r="N882" i="11"/>
  <c r="L882" i="11"/>
  <c r="M879" i="11"/>
  <c r="L871" i="11"/>
  <c r="K869" i="11"/>
  <c r="N862" i="11"/>
  <c r="M860" i="11"/>
  <c r="M858" i="11"/>
  <c r="K858" i="11"/>
  <c r="L856" i="11"/>
  <c r="K854" i="11"/>
  <c r="M848" i="11"/>
  <c r="M846" i="11"/>
  <c r="K846" i="11"/>
  <c r="M845" i="11"/>
  <c r="M840" i="11"/>
  <c r="K840" i="11"/>
  <c r="M838" i="11"/>
  <c r="N836" i="11"/>
  <c r="M832" i="11"/>
  <c r="K832" i="11"/>
  <c r="K830" i="11"/>
  <c r="M826" i="11"/>
  <c r="M824" i="11"/>
  <c r="K824" i="11"/>
  <c r="M820" i="11"/>
  <c r="K820" i="11"/>
  <c r="K1001" i="11"/>
  <c r="M998" i="11"/>
  <c r="M991" i="11"/>
  <c r="M987" i="11"/>
  <c r="C984" i="11"/>
  <c r="M978" i="11"/>
  <c r="M958" i="11"/>
  <c r="L956" i="11"/>
  <c r="N954" i="11"/>
  <c r="L954" i="11"/>
  <c r="M952" i="11"/>
  <c r="N950" i="11"/>
  <c r="L950" i="11"/>
  <c r="N944" i="11"/>
  <c r="L944" i="11"/>
  <c r="N943" i="11"/>
  <c r="N940" i="11"/>
  <c r="L940" i="11"/>
  <c r="N938" i="11"/>
  <c r="L938" i="11"/>
  <c r="N934" i="11"/>
  <c r="L934" i="11"/>
  <c r="N933" i="11"/>
  <c r="N929" i="11"/>
  <c r="N928" i="11"/>
  <c r="L928" i="11"/>
  <c r="N927" i="11"/>
  <c r="N924" i="11"/>
  <c r="L924" i="11"/>
  <c r="N922" i="11"/>
  <c r="L922" i="11"/>
  <c r="K920" i="11"/>
  <c r="N918" i="11"/>
  <c r="L918" i="11"/>
  <c r="L913" i="11"/>
  <c r="N912" i="11"/>
  <c r="L912" i="11"/>
  <c r="M909" i="11"/>
  <c r="L907" i="11"/>
  <c r="L902" i="11"/>
  <c r="N901" i="11"/>
  <c r="L901" i="11"/>
  <c r="M898" i="11"/>
  <c r="L897" i="11"/>
  <c r="N895" i="11"/>
  <c r="L895" i="11"/>
  <c r="N891" i="11"/>
  <c r="L891" i="11"/>
  <c r="M888" i="11"/>
  <c r="N876" i="11"/>
  <c r="M867" i="11"/>
  <c r="N865" i="11"/>
  <c r="M862" i="11"/>
  <c r="K862" i="11"/>
  <c r="L860" i="11"/>
  <c r="M856" i="11"/>
  <c r="K856" i="11"/>
  <c r="L854" i="11"/>
  <c r="M852" i="11"/>
  <c r="K852" i="11"/>
  <c r="M850" i="11"/>
  <c r="K850" i="11"/>
  <c r="L846" i="11"/>
  <c r="M844" i="11"/>
  <c r="K844" i="11"/>
  <c r="M842" i="11"/>
  <c r="K842" i="11"/>
  <c r="N838" i="11"/>
  <c r="M836" i="11"/>
  <c r="K836" i="11"/>
  <c r="K835" i="11"/>
  <c r="M834" i="11"/>
  <c r="K834" i="11"/>
  <c r="L832" i="11"/>
  <c r="M828" i="11"/>
  <c r="K828" i="11"/>
  <c r="L826" i="11"/>
  <c r="M822" i="11"/>
  <c r="K822" i="11"/>
  <c r="N820" i="11"/>
  <c r="E848" i="11"/>
  <c r="E832" i="11"/>
  <c r="E869" i="11"/>
  <c r="F723" i="11"/>
  <c r="F840" i="11"/>
  <c r="H869" i="11"/>
  <c r="F838" i="11"/>
  <c r="H78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B799" i="9"/>
  <c r="E799" i="9" s="1"/>
  <c r="A800" i="9"/>
  <c r="D800" i="9" s="1"/>
  <c r="B800" i="9"/>
  <c r="E800" i="9" s="1"/>
  <c r="A801" i="9"/>
  <c r="B801" i="9"/>
  <c r="E801" i="9" s="1"/>
  <c r="A802" i="9"/>
  <c r="B802" i="9"/>
  <c r="E802" i="9" s="1"/>
  <c r="A803" i="9"/>
  <c r="B803" i="9"/>
  <c r="E803" i="9" s="1"/>
  <c r="A804" i="9"/>
  <c r="G804" i="9" s="1"/>
  <c r="B804" i="9"/>
  <c r="E804" i="9" s="1"/>
  <c r="A805" i="9"/>
  <c r="B805" i="9"/>
  <c r="E805" i="9" s="1"/>
  <c r="A806" i="9"/>
  <c r="B806" i="9"/>
  <c r="E806" i="9" s="1"/>
  <c r="A807" i="9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791" i="9"/>
  <c r="C925" i="9"/>
  <c r="C910" i="9"/>
  <c r="C505" i="9"/>
  <c r="G505" i="9" s="1"/>
  <c r="C521" i="9"/>
  <c r="C999" i="9"/>
  <c r="C995" i="9"/>
  <c r="C987" i="9"/>
  <c r="C983" i="9"/>
  <c r="C979" i="9"/>
  <c r="C971" i="9"/>
  <c r="C967" i="9"/>
  <c r="C963" i="9"/>
  <c r="C955" i="9"/>
  <c r="C951" i="9"/>
  <c r="C947" i="9"/>
  <c r="C939" i="9"/>
  <c r="C935" i="9"/>
  <c r="C931" i="9"/>
  <c r="C913" i="9"/>
  <c r="C909" i="9"/>
  <c r="C905" i="9"/>
  <c r="C897" i="9"/>
  <c r="C893" i="9"/>
  <c r="C889" i="9"/>
  <c r="C881" i="9"/>
  <c r="C877" i="9"/>
  <c r="C873" i="9"/>
  <c r="C869" i="9"/>
  <c r="C865" i="9"/>
  <c r="C861" i="9"/>
  <c r="C857" i="9"/>
  <c r="C853" i="9"/>
  <c r="C849" i="9"/>
  <c r="C845" i="9"/>
  <c r="C841" i="9"/>
  <c r="C837" i="9"/>
  <c r="C833" i="9"/>
  <c r="C829" i="9"/>
  <c r="C825" i="9"/>
  <c r="C821" i="9"/>
  <c r="C817" i="9"/>
  <c r="C813" i="9"/>
  <c r="C809" i="9"/>
  <c r="C805" i="9"/>
  <c r="C801" i="9"/>
  <c r="C797" i="9"/>
  <c r="C793" i="9"/>
  <c r="C787" i="9"/>
  <c r="C783" i="9"/>
  <c r="C779" i="9"/>
  <c r="C775" i="9"/>
  <c r="C771" i="9"/>
  <c r="C767" i="9"/>
  <c r="C763" i="9"/>
  <c r="C759" i="9"/>
  <c r="C755" i="9"/>
  <c r="C751" i="9"/>
  <c r="C747" i="9"/>
  <c r="C743" i="9"/>
  <c r="C739" i="9"/>
  <c r="D739" i="9" s="1"/>
  <c r="C735" i="9"/>
  <c r="D735" i="9" s="1"/>
  <c r="C731" i="9"/>
  <c r="D731" i="9" s="1"/>
  <c r="C727" i="9"/>
  <c r="C723" i="9"/>
  <c r="C719" i="9"/>
  <c r="C715" i="9"/>
  <c r="C711" i="9"/>
  <c r="C707" i="9"/>
  <c r="C703" i="9"/>
  <c r="C699" i="9"/>
  <c r="C695" i="9"/>
  <c r="C691" i="9"/>
  <c r="C685" i="9"/>
  <c r="G685" i="9" s="1"/>
  <c r="C669" i="9"/>
  <c r="G669" i="9" s="1"/>
  <c r="C639" i="9"/>
  <c r="C577" i="9"/>
  <c r="G577" i="9" s="1"/>
  <c r="C553" i="9"/>
  <c r="D553" i="9" s="1"/>
  <c r="C537" i="9"/>
  <c r="G691" i="9"/>
  <c r="G695" i="9"/>
  <c r="G699" i="9"/>
  <c r="G703" i="9"/>
  <c r="G707" i="9"/>
  <c r="G711" i="9"/>
  <c r="G715" i="9"/>
  <c r="G719" i="9"/>
  <c r="G723" i="9"/>
  <c r="G727" i="9"/>
  <c r="G731" i="9"/>
  <c r="G735" i="9"/>
  <c r="G739" i="9"/>
  <c r="G743" i="9"/>
  <c r="G747" i="9"/>
  <c r="G751" i="9"/>
  <c r="G755" i="9"/>
  <c r="G759" i="9"/>
  <c r="G763" i="9"/>
  <c r="G767" i="9"/>
  <c r="G771" i="9"/>
  <c r="G775" i="9"/>
  <c r="G779" i="9"/>
  <c r="G783" i="9"/>
  <c r="G787" i="9"/>
  <c r="G791" i="9"/>
  <c r="G919" i="9"/>
  <c r="G795" i="9"/>
  <c r="G799" i="9"/>
  <c r="G803" i="9"/>
  <c r="G807" i="9"/>
  <c r="G809" i="9"/>
  <c r="G813" i="9"/>
  <c r="G817" i="9"/>
  <c r="G821" i="9"/>
  <c r="G825" i="9"/>
  <c r="G829" i="9"/>
  <c r="G833" i="9"/>
  <c r="G837" i="9"/>
  <c r="G841" i="9"/>
  <c r="G845" i="9"/>
  <c r="G849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7" i="9"/>
  <c r="G929" i="9"/>
  <c r="G931" i="9"/>
  <c r="G933" i="9"/>
  <c r="G935" i="9"/>
  <c r="G937" i="9"/>
  <c r="G941" i="9"/>
  <c r="G943" i="9"/>
  <c r="G945" i="9"/>
  <c r="G949" i="9"/>
  <c r="G951" i="9"/>
  <c r="G953" i="9"/>
  <c r="G957" i="9"/>
  <c r="G959" i="9"/>
  <c r="G961" i="9"/>
  <c r="G965" i="9"/>
  <c r="G967" i="9"/>
  <c r="G969" i="9"/>
  <c r="G973" i="9"/>
  <c r="G975" i="9"/>
  <c r="G977" i="9"/>
  <c r="G981" i="9"/>
  <c r="G983" i="9"/>
  <c r="G985" i="9"/>
  <c r="G989" i="9"/>
  <c r="G991" i="9"/>
  <c r="G993" i="9"/>
  <c r="G997" i="9"/>
  <c r="G999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J789" i="11" l="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E789" i="11"/>
  <c r="E809" i="11"/>
  <c r="F803" i="11"/>
  <c r="F801" i="1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J830" i="11"/>
  <c r="N874" i="11"/>
  <c r="M932" i="11"/>
  <c r="M936" i="11"/>
  <c r="M967" i="11"/>
  <c r="M924" i="11"/>
  <c r="K965" i="11"/>
  <c r="N1000" i="11"/>
  <c r="D71" i="5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I708" i="11" s="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J801" i="11"/>
  <c r="K801" i="11" s="1"/>
  <c r="M801" i="11" s="1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M899" i="11"/>
  <c r="K899" i="11"/>
  <c r="C897" i="11"/>
  <c r="H897" i="11" s="1"/>
  <c r="M897" i="11"/>
  <c r="C895" i="11"/>
  <c r="M895" i="11"/>
  <c r="C893" i="11"/>
  <c r="E893" i="11" s="1"/>
  <c r="M893" i="11"/>
  <c r="C891" i="1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M939" i="11"/>
  <c r="K939" i="11"/>
  <c r="C933" i="11"/>
  <c r="M933" i="11"/>
  <c r="K933" i="11"/>
  <c r="C923" i="11"/>
  <c r="E923" i="11" s="1"/>
  <c r="M923" i="11"/>
  <c r="K923" i="11"/>
  <c r="C917" i="11"/>
  <c r="M917" i="11"/>
  <c r="K917" i="11"/>
  <c r="D900" i="11"/>
  <c r="N900" i="11"/>
  <c r="L900" i="11"/>
  <c r="D881" i="11"/>
  <c r="N881" i="11"/>
  <c r="D875" i="11"/>
  <c r="N875" i="11"/>
  <c r="L875" i="11"/>
  <c r="C868" i="1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H959" i="11" s="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J679" i="11" s="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F947" i="11" s="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F925" i="11" s="1"/>
  <c r="M925" i="11"/>
  <c r="K925" i="11"/>
  <c r="C921" i="11"/>
  <c r="F921" i="11" s="1"/>
  <c r="M921" i="11"/>
  <c r="K921" i="11"/>
  <c r="C913" i="11"/>
  <c r="M913" i="11"/>
  <c r="K913" i="11"/>
  <c r="D898" i="11"/>
  <c r="N898" i="11"/>
  <c r="L898" i="11"/>
  <c r="D894" i="11"/>
  <c r="E894" i="11" s="1"/>
  <c r="N894" i="11"/>
  <c r="L894" i="11"/>
  <c r="D890" i="11"/>
  <c r="N890" i="11"/>
  <c r="C866" i="11"/>
  <c r="H866" i="11" s="1"/>
  <c r="M866" i="11"/>
  <c r="K866" i="11"/>
  <c r="H809" i="11"/>
  <c r="J809" i="11" s="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C962" i="11"/>
  <c r="C960" i="11"/>
  <c r="E956" i="11"/>
  <c r="E938" i="11"/>
  <c r="E936" i="11"/>
  <c r="E934" i="11"/>
  <c r="F928" i="11"/>
  <c r="E918" i="11"/>
  <c r="H916" i="11"/>
  <c r="I916" i="11" s="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1" i="11"/>
  <c r="H941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T48" i="4" s="1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G142" i="5" s="1"/>
  <c r="D134" i="5"/>
  <c r="G134" i="5" s="1"/>
  <c r="D126" i="5"/>
  <c r="D118" i="5"/>
  <c r="D110" i="5"/>
  <c r="F110" i="5" s="1"/>
  <c r="D38" i="5"/>
  <c r="I38" i="5" s="1"/>
  <c r="D33" i="5"/>
  <c r="F33" i="5" s="1"/>
  <c r="D26" i="5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F948" i="11"/>
  <c r="H948" i="11"/>
  <c r="H945" i="11"/>
  <c r="H932" i="11"/>
  <c r="F932" i="11"/>
  <c r="H922" i="11"/>
  <c r="E922" i="11"/>
  <c r="H900" i="11"/>
  <c r="F900" i="11"/>
  <c r="C875" i="11"/>
  <c r="K875" i="11"/>
  <c r="M875" i="11"/>
  <c r="C861" i="11"/>
  <c r="F861" i="11" s="1"/>
  <c r="M861" i="11"/>
  <c r="K861" i="11"/>
  <c r="C855" i="1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I655" i="11" s="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E963" i="11"/>
  <c r="H963" i="11"/>
  <c r="F963" i="11"/>
  <c r="E955" i="11"/>
  <c r="F952" i="11"/>
  <c r="E952" i="11"/>
  <c r="H952" i="11"/>
  <c r="E946" i="11"/>
  <c r="H946" i="11"/>
  <c r="F946" i="11"/>
  <c r="H943" i="11"/>
  <c r="E931" i="11"/>
  <c r="H929" i="11"/>
  <c r="E929" i="11"/>
  <c r="F920" i="11"/>
  <c r="E920" i="11"/>
  <c r="H920" i="11"/>
  <c r="E914" i="11"/>
  <c r="F914" i="11"/>
  <c r="H914" i="11"/>
  <c r="C905" i="11"/>
  <c r="M905" i="11"/>
  <c r="K905" i="11"/>
  <c r="F895" i="11"/>
  <c r="H895" i="11"/>
  <c r="E895" i="11"/>
  <c r="F891" i="11"/>
  <c r="E891" i="11"/>
  <c r="H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27" i="11"/>
  <c r="E913" i="11"/>
  <c r="H913" i="11"/>
  <c r="H903" i="11"/>
  <c r="E899" i="11"/>
  <c r="F899" i="11"/>
  <c r="H899" i="11"/>
  <c r="F893" i="11"/>
  <c r="F890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57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E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892" i="1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H858" i="11"/>
  <c r="I858" i="11" s="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E978" i="11"/>
  <c r="E976" i="11"/>
  <c r="H958" i="11"/>
  <c r="F953" i="11"/>
  <c r="I953" i="11" s="1"/>
  <c r="E948" i="11"/>
  <c r="E940" i="11"/>
  <c r="F929" i="11"/>
  <c r="J929" i="11" s="1"/>
  <c r="H918" i="11"/>
  <c r="F913" i="11"/>
  <c r="E908" i="11"/>
  <c r="E900" i="1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J614" i="11" s="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E972" i="11"/>
  <c r="F969" i="11"/>
  <c r="E969" i="11"/>
  <c r="F968" i="11"/>
  <c r="H967" i="11"/>
  <c r="H912" i="11"/>
  <c r="E909" i="11"/>
  <c r="H907" i="11"/>
  <c r="H904" i="11"/>
  <c r="F904" i="11"/>
  <c r="E904" i="11"/>
  <c r="E882" i="11"/>
  <c r="H882" i="11"/>
  <c r="F882" i="11"/>
  <c r="H876" i="11"/>
  <c r="E876" i="11"/>
  <c r="F872" i="11"/>
  <c r="E871" i="11"/>
  <c r="F871" i="11"/>
  <c r="H871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H969" i="11"/>
  <c r="J708" i="11"/>
  <c r="F726" i="11"/>
  <c r="F738" i="11"/>
  <c r="E720" i="11"/>
  <c r="F728" i="11"/>
  <c r="J728" i="11" s="1"/>
  <c r="F798" i="11"/>
  <c r="I838" i="11"/>
  <c r="J838" i="11"/>
  <c r="J916" i="11"/>
  <c r="F701" i="11"/>
  <c r="I701" i="11" s="1"/>
  <c r="E337" i="9"/>
  <c r="G337" i="9"/>
  <c r="H810" i="11"/>
  <c r="E810" i="11"/>
  <c r="F810" i="11"/>
  <c r="I929" i="11"/>
  <c r="I425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J771" i="11"/>
  <c r="I771" i="11"/>
  <c r="H797" i="11"/>
  <c r="H807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E883" i="11"/>
  <c r="F883" i="11"/>
  <c r="H864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I744" i="11" s="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C983" i="11"/>
  <c r="K983" i="11"/>
  <c r="C980" i="11"/>
  <c r="M980" i="11"/>
  <c r="K980" i="11"/>
  <c r="H974" i="11"/>
  <c r="H906" i="11"/>
  <c r="F906" i="11"/>
  <c r="E866" i="11"/>
  <c r="F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E951" i="11"/>
  <c r="F951" i="11"/>
  <c r="E947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E917" i="11"/>
  <c r="H908" i="11"/>
  <c r="E898" i="11"/>
  <c r="E896" i="11"/>
  <c r="H896" i="11"/>
  <c r="H892" i="11"/>
  <c r="F892" i="11"/>
  <c r="E884" i="11"/>
  <c r="E881" i="11"/>
  <c r="E868" i="11"/>
  <c r="H868" i="11"/>
  <c r="F860" i="11"/>
  <c r="H860" i="11"/>
  <c r="E857" i="11"/>
  <c r="F855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I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N959" i="4" s="1"/>
  <c r="R959" i="4" s="1"/>
  <c r="I959" i="4"/>
  <c r="L957" i="4"/>
  <c r="I957" i="4"/>
  <c r="L956" i="4"/>
  <c r="I956" i="4"/>
  <c r="I952" i="4"/>
  <c r="L952" i="4"/>
  <c r="L946" i="4"/>
  <c r="N946" i="4" s="1"/>
  <c r="R946" i="4" s="1"/>
  <c r="I946" i="4"/>
  <c r="K909" i="4"/>
  <c r="AR909" i="4"/>
  <c r="E909" i="4" s="1"/>
  <c r="H909" i="4"/>
  <c r="L906" i="4"/>
  <c r="P906" i="4" s="1"/>
  <c r="I906" i="4"/>
  <c r="N903" i="4"/>
  <c r="R903" i="4" s="1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P94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Q903" i="4"/>
  <c r="N985" i="4"/>
  <c r="R985" i="4" s="1"/>
  <c r="N884" i="4"/>
  <c r="N59" i="4"/>
  <c r="J979" i="4"/>
  <c r="M979" i="4"/>
  <c r="N979" i="4" s="1"/>
  <c r="R979" i="4" s="1"/>
  <c r="D956" i="4"/>
  <c r="E941" i="4"/>
  <c r="F946" i="4"/>
  <c r="G997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I626" i="11" s="1"/>
  <c r="F563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7" i="11"/>
  <c r="K617" i="11" s="1"/>
  <c r="M617" i="11" s="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J597" i="11" s="1"/>
  <c r="K597" i="11" s="1"/>
  <c r="M597" i="11" s="1"/>
  <c r="E597" i="11"/>
  <c r="H597" i="11"/>
  <c r="E584" i="11"/>
  <c r="F584" i="11"/>
  <c r="H584" i="11"/>
  <c r="F573" i="11"/>
  <c r="E573" i="11"/>
  <c r="H573" i="11"/>
  <c r="E560" i="11"/>
  <c r="F560" i="11"/>
  <c r="H560" i="11"/>
  <c r="J626" i="11"/>
  <c r="K626" i="11" s="1"/>
  <c r="M626" i="11" s="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J587" i="11"/>
  <c r="K587" i="11" s="1"/>
  <c r="M587" i="11" s="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665" i="11"/>
  <c r="L665" i="11" s="1"/>
  <c r="N665" i="11" s="1"/>
  <c r="J715" i="11"/>
  <c r="I728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D908" i="4"/>
  <c r="E908" i="4"/>
  <c r="F908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E985" i="4"/>
  <c r="N948" i="4"/>
  <c r="R948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T124" i="4" s="1"/>
  <c r="P124" i="4"/>
  <c r="S124" i="4" s="1"/>
  <c r="U124" i="4" s="1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02" i="4"/>
  <c r="E902" i="4"/>
  <c r="G910" i="4"/>
  <c r="D910" i="4"/>
  <c r="F910" i="4"/>
  <c r="E910" i="4"/>
  <c r="D872" i="4"/>
  <c r="F872" i="4"/>
  <c r="D880" i="4"/>
  <c r="F880" i="4"/>
  <c r="E880" i="4"/>
  <c r="F888" i="4"/>
  <c r="D888" i="4"/>
  <c r="F979" i="4"/>
  <c r="D959" i="4"/>
  <c r="R928" i="4"/>
  <c r="F975" i="4"/>
  <c r="E975" i="4"/>
  <c r="G975" i="4"/>
  <c r="G880" i="4"/>
  <c r="F940" i="4"/>
  <c r="D940" i="4"/>
  <c r="G961" i="4"/>
  <c r="F961" i="4"/>
  <c r="D961" i="4"/>
  <c r="D964" i="4"/>
  <c r="E964" i="4"/>
  <c r="F995" i="4"/>
  <c r="F812" i="4"/>
  <c r="D812" i="4"/>
  <c r="D939" i="4"/>
  <c r="E959" i="4"/>
  <c r="F878" i="4"/>
  <c r="G886" i="4"/>
  <c r="F886" i="4"/>
  <c r="G894" i="4"/>
  <c r="E894" i="4"/>
  <c r="F930" i="4"/>
  <c r="D930" i="4"/>
  <c r="F904" i="4"/>
  <c r="E904" i="4"/>
  <c r="D904" i="4"/>
  <c r="E967" i="4"/>
  <c r="F967" i="4"/>
  <c r="D967" i="4"/>
  <c r="G909" i="4"/>
  <c r="D909" i="4"/>
  <c r="F917" i="4"/>
  <c r="G917" i="4"/>
  <c r="G1001" i="4"/>
  <c r="E943" i="4"/>
  <c r="D943" i="4"/>
  <c r="G958" i="4"/>
  <c r="F958" i="4"/>
  <c r="E958" i="4"/>
  <c r="D984" i="4"/>
  <c r="F984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24" i="5"/>
  <c r="G24" i="5"/>
  <c r="I24" i="5"/>
  <c r="F822" i="5"/>
  <c r="M1001" i="4"/>
  <c r="N1001" i="4" s="1"/>
  <c r="R1001" i="4" s="1"/>
  <c r="J1001" i="4"/>
  <c r="M1000" i="4"/>
  <c r="N1000" i="4" s="1"/>
  <c r="R1000" i="4" s="1"/>
  <c r="J1000" i="4"/>
  <c r="N998" i="4"/>
  <c r="R998" i="4" s="1"/>
  <c r="P997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P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N934" i="4" s="1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P923" i="4" s="1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P886" i="4"/>
  <c r="S886" i="4" s="1"/>
  <c r="U886" i="4" s="1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126" i="5"/>
  <c r="I126" i="5"/>
  <c r="G126" i="5"/>
  <c r="F544" i="5"/>
  <c r="E544" i="5"/>
  <c r="Q696" i="4"/>
  <c r="Q700" i="4"/>
  <c r="N764" i="4"/>
  <c r="R764" i="4" s="1"/>
  <c r="Q348" i="4"/>
  <c r="S912" i="4"/>
  <c r="U912" i="4" s="1"/>
  <c r="Q916" i="4"/>
  <c r="F118" i="5"/>
  <c r="I118" i="5"/>
  <c r="G118" i="5"/>
  <c r="Q28" i="4"/>
  <c r="Q968" i="4"/>
  <c r="F26" i="5"/>
  <c r="G26" i="5"/>
  <c r="G4" i="5"/>
  <c r="J5" i="2" s="1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G162" i="5"/>
  <c r="D161" i="5"/>
  <c r="I161" i="5" s="1"/>
  <c r="D157" i="5"/>
  <c r="I157" i="5" s="1"/>
  <c r="D156" i="5"/>
  <c r="I156" i="5" s="1"/>
  <c r="D149" i="5"/>
  <c r="G149" i="5" s="1"/>
  <c r="D145" i="5"/>
  <c r="E145" i="5" s="1"/>
  <c r="F122" i="5"/>
  <c r="D105" i="5"/>
  <c r="E105" i="5" s="1"/>
  <c r="D101" i="5"/>
  <c r="G101" i="5" s="1"/>
  <c r="G99" i="5"/>
  <c r="D97" i="5"/>
  <c r="I97" i="5" s="1"/>
  <c r="D93" i="5"/>
  <c r="G93" i="5" s="1"/>
  <c r="I91" i="5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G33" i="5"/>
  <c r="I33" i="5"/>
  <c r="E33" i="5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Q90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T603" i="4" s="1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F948" i="4"/>
  <c r="D948" i="4"/>
  <c r="E948" i="4"/>
  <c r="F938" i="4"/>
  <c r="G938" i="4"/>
  <c r="E875" i="4"/>
  <c r="D875" i="4"/>
  <c r="F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E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F913" i="4"/>
  <c r="D960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12" i="5"/>
  <c r="G112" i="5"/>
  <c r="F120" i="5"/>
  <c r="G120" i="5"/>
  <c r="F136" i="5"/>
  <c r="G136" i="5"/>
  <c r="Q698" i="4"/>
  <c r="Q714" i="4"/>
  <c r="P714" i="4"/>
  <c r="S714" i="4" s="1"/>
  <c r="U714" i="4" s="1"/>
  <c r="E71" i="5"/>
  <c r="I71" i="5"/>
  <c r="E14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F160" i="5"/>
  <c r="I160" i="5"/>
  <c r="F172" i="5"/>
  <c r="E153" i="5"/>
  <c r="G153" i="5"/>
  <c r="I153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T993" i="4"/>
  <c r="U985" i="4"/>
  <c r="P954" i="4"/>
  <c r="P916" i="4"/>
  <c r="R884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P610" i="4"/>
  <c r="P608" i="4"/>
  <c r="P606" i="4"/>
  <c r="N600" i="4"/>
  <c r="R600" i="4" s="1"/>
  <c r="P968" i="4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24" i="5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P822" i="4"/>
  <c r="S822" i="4" s="1"/>
  <c r="Q834" i="4"/>
  <c r="T834" i="4" s="1"/>
  <c r="P834" i="4"/>
  <c r="Q882" i="4"/>
  <c r="F22" i="5"/>
  <c r="F40" i="5"/>
  <c r="G40" i="5"/>
  <c r="E47" i="5"/>
  <c r="I47" i="5"/>
  <c r="I79" i="5"/>
  <c r="Q72" i="4"/>
  <c r="T72" i="4" s="1"/>
  <c r="P72" i="4"/>
  <c r="S72" i="4" s="1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T101" i="4"/>
  <c r="E157" i="5"/>
  <c r="E181" i="5"/>
  <c r="I814" i="5"/>
  <c r="F828" i="5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P959" i="4"/>
  <c r="F957" i="4"/>
  <c r="K957" i="4"/>
  <c r="H957" i="4"/>
  <c r="Q956" i="4"/>
  <c r="N953" i="4"/>
  <c r="R953" i="4" s="1"/>
  <c r="P953" i="4"/>
  <c r="Q952" i="4"/>
  <c r="P951" i="4"/>
  <c r="Q951" i="4"/>
  <c r="K949" i="4"/>
  <c r="AR949" i="4"/>
  <c r="H949" i="4"/>
  <c r="Q948" i="4"/>
  <c r="T948" i="4" s="1"/>
  <c r="V948" i="4" s="1"/>
  <c r="W948" i="4" s="1"/>
  <c r="Q946" i="4"/>
  <c r="Q945" i="4"/>
  <c r="N945" i="4"/>
  <c r="R945" i="4" s="1"/>
  <c r="P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31" i="5"/>
  <c r="E43" i="5"/>
  <c r="I53" i="5"/>
  <c r="I59" i="5"/>
  <c r="I69" i="5"/>
  <c r="I75" i="5"/>
  <c r="I83" i="5"/>
  <c r="E83" i="5"/>
  <c r="I85" i="5"/>
  <c r="E101" i="5"/>
  <c r="I101" i="5"/>
  <c r="E107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N955" i="4"/>
  <c r="R955" i="4" s="1"/>
  <c r="Q943" i="4"/>
  <c r="N943" i="4"/>
  <c r="N939" i="4"/>
  <c r="R939" i="4" s="1"/>
  <c r="Q935" i="4"/>
  <c r="P935" i="4"/>
  <c r="Q931" i="4"/>
  <c r="N931" i="4"/>
  <c r="R931" i="4" s="1"/>
  <c r="P931" i="4"/>
  <c r="N927" i="4"/>
  <c r="Q839" i="4"/>
  <c r="Q837" i="4"/>
  <c r="T837" i="4" s="1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S60" i="4" s="1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F165" i="5"/>
  <c r="D164" i="5"/>
  <c r="G164" i="5" s="1"/>
  <c r="D163" i="5"/>
  <c r="F163" i="5" s="1"/>
  <c r="E160" i="5"/>
  <c r="D158" i="5"/>
  <c r="G158" i="5" s="1"/>
  <c r="F157" i="5"/>
  <c r="D155" i="5"/>
  <c r="F155" i="5" s="1"/>
  <c r="D154" i="5"/>
  <c r="I154" i="5" s="1"/>
  <c r="F153" i="5"/>
  <c r="G152" i="5"/>
  <c r="E152" i="5"/>
  <c r="I152" i="5"/>
  <c r="D151" i="5"/>
  <c r="F151" i="5" s="1"/>
  <c r="D150" i="5"/>
  <c r="G150" i="5" s="1"/>
  <c r="D148" i="5"/>
  <c r="G148" i="5" s="1"/>
  <c r="D147" i="5"/>
  <c r="F147" i="5" s="1"/>
  <c r="G144" i="5"/>
  <c r="E143" i="5"/>
  <c r="E142" i="5"/>
  <c r="G141" i="5"/>
  <c r="I141" i="5"/>
  <c r="E141" i="5"/>
  <c r="E140" i="5"/>
  <c r="E138" i="5"/>
  <c r="E136" i="5"/>
  <c r="G135" i="5"/>
  <c r="G133" i="5"/>
  <c r="I133" i="5"/>
  <c r="E133" i="5"/>
  <c r="E131" i="5"/>
  <c r="E127" i="5"/>
  <c r="E126" i="5"/>
  <c r="G125" i="5"/>
  <c r="I125" i="5"/>
  <c r="E125" i="5"/>
  <c r="E124" i="5"/>
  <c r="E122" i="5"/>
  <c r="E120" i="5"/>
  <c r="G119" i="5"/>
  <c r="E118" i="5"/>
  <c r="G117" i="5"/>
  <c r="I117" i="5"/>
  <c r="E117" i="5"/>
  <c r="E115" i="5"/>
  <c r="E112" i="5"/>
  <c r="G109" i="5"/>
  <c r="I109" i="5"/>
  <c r="E109" i="5"/>
  <c r="D108" i="5"/>
  <c r="E108" i="5" s="1"/>
  <c r="F107" i="5"/>
  <c r="D106" i="5"/>
  <c r="E106" i="5" s="1"/>
  <c r="D104" i="5"/>
  <c r="E104" i="5" s="1"/>
  <c r="D102" i="5"/>
  <c r="E102" i="5" s="1"/>
  <c r="F101" i="5"/>
  <c r="D100" i="5"/>
  <c r="F99" i="5"/>
  <c r="D98" i="5"/>
  <c r="I98" i="5" s="1"/>
  <c r="D96" i="5"/>
  <c r="F95" i="5"/>
  <c r="D94" i="5"/>
  <c r="I94" i="5" s="1"/>
  <c r="F93" i="5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F77" i="5"/>
  <c r="D76" i="5"/>
  <c r="E76" i="5" s="1"/>
  <c r="D74" i="5"/>
  <c r="E74" i="5" s="1"/>
  <c r="D72" i="5"/>
  <c r="E72" i="5" s="1"/>
  <c r="F71" i="5"/>
  <c r="D70" i="5"/>
  <c r="E70" i="5" s="1"/>
  <c r="F69" i="5"/>
  <c r="D68" i="5"/>
  <c r="D66" i="5"/>
  <c r="I66" i="5" s="1"/>
  <c r="D64" i="5"/>
  <c r="E64" i="5" s="1"/>
  <c r="F63" i="5"/>
  <c r="D62" i="5"/>
  <c r="I62" i="5" s="1"/>
  <c r="D60" i="5"/>
  <c r="E60" i="5" s="1"/>
  <c r="F59" i="5"/>
  <c r="D58" i="5"/>
  <c r="I58" i="5" s="1"/>
  <c r="D56" i="5"/>
  <c r="E56" i="5" s="1"/>
  <c r="F55" i="5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E40" i="5"/>
  <c r="D37" i="5"/>
  <c r="F37" i="5" s="1"/>
  <c r="D35" i="5"/>
  <c r="D34" i="5"/>
  <c r="E34" i="5" s="1"/>
  <c r="D32" i="5"/>
  <c r="E32" i="5" s="1"/>
  <c r="D30" i="5"/>
  <c r="E30" i="5" s="1"/>
  <c r="F29" i="5"/>
  <c r="D28" i="5"/>
  <c r="I26" i="5"/>
  <c r="E26" i="5"/>
  <c r="E24" i="5"/>
  <c r="D21" i="5"/>
  <c r="D20" i="5"/>
  <c r="D18" i="5"/>
  <c r="D16" i="5"/>
  <c r="F16" i="5" s="1"/>
  <c r="D10" i="5"/>
  <c r="G8" i="5"/>
  <c r="I8" i="5"/>
  <c r="E8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R341" i="4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D141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E125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93" i="9"/>
  <c r="D93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5" i="8" l="1"/>
  <c r="M5" i="8" s="1"/>
  <c r="D5" i="8"/>
  <c r="L5" i="8" s="1"/>
  <c r="E5" i="2"/>
  <c r="N5" i="2" s="1"/>
  <c r="F5" i="2"/>
  <c r="O5" i="2" s="1"/>
  <c r="G5" i="2"/>
  <c r="P5" i="2" s="1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U884" i="4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T888" i="4" s="1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H5" i="2" s="1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G145" i="5"/>
  <c r="F14" i="5"/>
  <c r="G17" i="5"/>
  <c r="G128" i="5"/>
  <c r="T102" i="4"/>
  <c r="F4" i="5"/>
  <c r="I5" i="2" s="1"/>
  <c r="G67" i="5"/>
  <c r="G91" i="5"/>
  <c r="F162" i="5"/>
  <c r="F176" i="5"/>
  <c r="I110" i="5"/>
  <c r="S80" i="4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E842" i="11"/>
  <c r="E850" i="11"/>
  <c r="F850" i="11"/>
  <c r="E856" i="11"/>
  <c r="H856" i="11"/>
  <c r="S935" i="4"/>
  <c r="F972" i="4"/>
  <c r="T935" i="4"/>
  <c r="G985" i="4"/>
  <c r="P871" i="4"/>
  <c r="S871" i="4" s="1"/>
  <c r="P878" i="4"/>
  <c r="P879" i="4"/>
  <c r="N913" i="4"/>
  <c r="R913" i="4" s="1"/>
  <c r="Q976" i="4"/>
  <c r="T976" i="4" s="1"/>
  <c r="Q991" i="4"/>
  <c r="D983" i="4"/>
  <c r="F931" i="4"/>
  <c r="E932" i="4"/>
  <c r="E951" i="4"/>
  <c r="P908" i="4"/>
  <c r="T946" i="4"/>
  <c r="S959" i="4"/>
  <c r="U959" i="4" s="1"/>
  <c r="T954" i="4"/>
  <c r="D876" i="4"/>
  <c r="F902" i="4"/>
  <c r="S910" i="4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W985" i="4" s="1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V20" i="4" s="1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J937" i="11" s="1"/>
  <c r="F959" i="11"/>
  <c r="E959" i="11"/>
  <c r="H881" i="11"/>
  <c r="F881" i="11"/>
  <c r="H933" i="11"/>
  <c r="F933" i="11"/>
  <c r="E933" i="11"/>
  <c r="H885" i="11"/>
  <c r="E885" i="11"/>
  <c r="F853" i="11"/>
  <c r="E853" i="11"/>
  <c r="D16" i="9"/>
  <c r="G16" i="9"/>
  <c r="J609" i="11"/>
  <c r="I609" i="11"/>
  <c r="H979" i="11"/>
  <c r="E979" i="11"/>
  <c r="H971" i="11"/>
  <c r="F971" i="11"/>
  <c r="J971" i="11" s="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G130" i="9"/>
  <c r="E130" i="9"/>
  <c r="J978" i="11"/>
  <c r="I978" i="11"/>
  <c r="E960" i="11"/>
  <c r="H960" i="11"/>
  <c r="H890" i="11"/>
  <c r="J890" i="11" s="1"/>
  <c r="E890" i="11"/>
  <c r="E921" i="11"/>
  <c r="H921" i="11"/>
  <c r="I667" i="11"/>
  <c r="E991" i="11"/>
  <c r="H991" i="11"/>
  <c r="F991" i="11"/>
  <c r="J736" i="11"/>
  <c r="H923" i="11"/>
  <c r="I923" i="11" s="1"/>
  <c r="F923" i="11"/>
  <c r="F927" i="11"/>
  <c r="I927" i="11" s="1"/>
  <c r="E927" i="11"/>
  <c r="E945" i="11"/>
  <c r="F945" i="11"/>
  <c r="I945" i="11" s="1"/>
  <c r="H955" i="11"/>
  <c r="F955" i="11"/>
  <c r="I955" i="11" s="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I909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E952" i="4"/>
  <c r="N904" i="4"/>
  <c r="R904" i="4" s="1"/>
  <c r="P893" i="4"/>
  <c r="S893" i="4" s="1"/>
  <c r="S435" i="4"/>
  <c r="F999" i="4"/>
  <c r="S968" i="4"/>
  <c r="U968" i="4" s="1"/>
  <c r="P888" i="4"/>
  <c r="E912" i="4"/>
  <c r="D912" i="4"/>
  <c r="T412" i="4"/>
  <c r="T120" i="4"/>
  <c r="T147" i="4"/>
  <c r="T6" i="4"/>
  <c r="T107" i="4"/>
  <c r="S699" i="4"/>
  <c r="P939" i="4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V91" i="4" s="1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V181" i="4" s="1"/>
  <c r="S160" i="4"/>
  <c r="U160" i="4" s="1"/>
  <c r="T5" i="4"/>
  <c r="T170" i="4"/>
  <c r="T129" i="4"/>
  <c r="T145" i="4"/>
  <c r="T160" i="4"/>
  <c r="S417" i="4"/>
  <c r="S358" i="4"/>
  <c r="S357" i="4"/>
  <c r="G425" i="5"/>
  <c r="T403" i="4"/>
  <c r="T417" i="4"/>
  <c r="F425" i="5"/>
  <c r="T290" i="4"/>
  <c r="S368" i="4"/>
  <c r="S190" i="4"/>
  <c r="U190" i="4" s="1"/>
  <c r="I103" i="11"/>
  <c r="I96" i="11"/>
  <c r="I921" i="11"/>
  <c r="I944" i="11"/>
  <c r="F960" i="11"/>
  <c r="J960" i="11" s="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U572" i="4" s="1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U905" i="4" s="1"/>
  <c r="S995" i="4"/>
  <c r="U995" i="4" s="1"/>
  <c r="S5" i="4"/>
  <c r="U5" i="4" s="1"/>
  <c r="S39" i="4"/>
  <c r="U39" i="4" s="1"/>
  <c r="G896" i="4"/>
  <c r="N882" i="4"/>
  <c r="R882" i="4" s="1"/>
  <c r="N952" i="4"/>
  <c r="T952" i="4" s="1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V531" i="4" s="1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V601" i="4" s="1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23" i="11"/>
  <c r="J946" i="11"/>
  <c r="I946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I599" i="11"/>
  <c r="J579" i="11"/>
  <c r="I497" i="11"/>
  <c r="J756" i="11"/>
  <c r="D320" i="9"/>
  <c r="F831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T890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U768" i="4" s="1"/>
  <c r="S829" i="4"/>
  <c r="U829" i="4" s="1"/>
  <c r="T850" i="4"/>
  <c r="I844" i="5"/>
  <c r="F778" i="5"/>
  <c r="I836" i="5"/>
  <c r="S786" i="4"/>
  <c r="V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T846" i="4" s="1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V737" i="4" s="1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W821" i="4"/>
  <c r="X821" i="4" s="1"/>
  <c r="Y821" i="4" s="1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V830" i="4"/>
  <c r="V884" i="4"/>
  <c r="W884" i="4" s="1"/>
  <c r="X884" i="4" s="1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V656" i="4"/>
  <c r="W656" i="4" s="1"/>
  <c r="T660" i="4"/>
  <c r="T664" i="4"/>
  <c r="V668" i="4"/>
  <c r="W668" i="4" s="1"/>
  <c r="T718" i="4"/>
  <c r="S737" i="4"/>
  <c r="S891" i="4"/>
  <c r="S913" i="4"/>
  <c r="V913" i="4" s="1"/>
  <c r="V928" i="4"/>
  <c r="S951" i="4"/>
  <c r="S953" i="4"/>
  <c r="U953" i="4" s="1"/>
  <c r="T960" i="4"/>
  <c r="S961" i="4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U612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V808" i="4" s="1"/>
  <c r="W808" i="4" s="1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V40" i="4"/>
  <c r="U562" i="4"/>
  <c r="R673" i="4"/>
  <c r="S673" i="4"/>
  <c r="U695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V986" i="4" s="1"/>
  <c r="S992" i="4"/>
  <c r="U992" i="4" s="1"/>
  <c r="S994" i="4"/>
  <c r="S996" i="4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T942" i="4" s="1"/>
  <c r="S557" i="4"/>
  <c r="S861" i="4"/>
  <c r="U861" i="4" s="1"/>
  <c r="S120" i="4"/>
  <c r="V120" i="4" s="1"/>
  <c r="S888" i="4"/>
  <c r="S154" i="4"/>
  <c r="U154" i="4" s="1"/>
  <c r="V886" i="4"/>
  <c r="W886" i="4" s="1"/>
  <c r="X886" i="4" s="1"/>
  <c r="I145" i="5"/>
  <c r="F575" i="5"/>
  <c r="N974" i="4"/>
  <c r="T164" i="4"/>
  <c r="T134" i="4"/>
  <c r="V134" i="4" s="1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V764" i="4" s="1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Y884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V179" i="4"/>
  <c r="R183" i="4"/>
  <c r="S183" i="4"/>
  <c r="T183" i="4"/>
  <c r="R927" i="4"/>
  <c r="U935" i="4"/>
  <c r="T943" i="4"/>
  <c r="T955" i="4"/>
  <c r="T967" i="4"/>
  <c r="R37" i="4"/>
  <c r="S37" i="4"/>
  <c r="R46" i="4"/>
  <c r="T46" i="4"/>
  <c r="U47" i="4"/>
  <c r="V48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V790" i="4"/>
  <c r="R807" i="4"/>
  <c r="S807" i="4"/>
  <c r="T811" i="4"/>
  <c r="R815" i="4"/>
  <c r="S815" i="4"/>
  <c r="R816" i="4"/>
  <c r="U818" i="4"/>
  <c r="V818" i="4"/>
  <c r="T819" i="4"/>
  <c r="T843" i="4"/>
  <c r="R859" i="4"/>
  <c r="R895" i="4"/>
  <c r="R911" i="4"/>
  <c r="T911" i="4"/>
  <c r="Q925" i="4"/>
  <c r="N925" i="4"/>
  <c r="R925" i="4" s="1"/>
  <c r="P925" i="4"/>
  <c r="D925" i="4"/>
  <c r="G933" i="4"/>
  <c r="E933" i="4"/>
  <c r="F933" i="4"/>
  <c r="Y948" i="4"/>
  <c r="X948" i="4"/>
  <c r="G949" i="4"/>
  <c r="E949" i="4"/>
  <c r="F949" i="4"/>
  <c r="U951" i="4"/>
  <c r="V951" i="4"/>
  <c r="Q957" i="4"/>
  <c r="N957" i="4"/>
  <c r="R957" i="4" s="1"/>
  <c r="D957" i="4"/>
  <c r="P957" i="4"/>
  <c r="V959" i="4"/>
  <c r="U961" i="4"/>
  <c r="N965" i="4"/>
  <c r="R965" i="4" s="1"/>
  <c r="P965" i="4"/>
  <c r="Q965" i="4"/>
  <c r="D965" i="4"/>
  <c r="R142" i="4"/>
  <c r="T142" i="4"/>
  <c r="T126" i="4"/>
  <c r="X912" i="4"/>
  <c r="R535" i="4"/>
  <c r="T535" i="4"/>
  <c r="S535" i="4"/>
  <c r="R740" i="4"/>
  <c r="T740" i="4"/>
  <c r="S54" i="4"/>
  <c r="R156" i="4"/>
  <c r="T156" i="4"/>
  <c r="S156" i="4"/>
  <c r="V658" i="4"/>
  <c r="U658" i="4"/>
  <c r="R698" i="4"/>
  <c r="S698" i="4"/>
  <c r="R702" i="4"/>
  <c r="S702" i="4"/>
  <c r="T702" i="4"/>
  <c r="U802" i="4"/>
  <c r="T816" i="4"/>
  <c r="V615" i="4"/>
  <c r="S791" i="4"/>
  <c r="U80" i="4"/>
  <c r="U53" i="4"/>
  <c r="V638" i="4"/>
  <c r="W638" i="4" s="1"/>
  <c r="R978" i="4"/>
  <c r="T978" i="4"/>
  <c r="R974" i="4"/>
  <c r="T974" i="4"/>
  <c r="T182" i="4"/>
  <c r="R748" i="4"/>
  <c r="T748" i="4"/>
  <c r="S681" i="4"/>
  <c r="S927" i="4"/>
  <c r="S58" i="4"/>
  <c r="T738" i="4"/>
  <c r="T746" i="4"/>
  <c r="T754" i="4"/>
  <c r="T762" i="4"/>
  <c r="S911" i="4"/>
  <c r="T555" i="4"/>
  <c r="T999" i="4"/>
  <c r="U60" i="4"/>
  <c r="T64" i="4"/>
  <c r="R85" i="4"/>
  <c r="T85" i="4"/>
  <c r="S85" i="4"/>
  <c r="R93" i="4"/>
  <c r="S93" i="4"/>
  <c r="V101" i="4"/>
  <c r="R111" i="4"/>
  <c r="S111" i="4"/>
  <c r="U115" i="4"/>
  <c r="R119" i="4"/>
  <c r="S119" i="4"/>
  <c r="T127" i="4"/>
  <c r="R135" i="4"/>
  <c r="S135" i="4"/>
  <c r="T143" i="4"/>
  <c r="Y727" i="4"/>
  <c r="AK727" i="4" s="1"/>
  <c r="T931" i="4"/>
  <c r="V931" i="4" s="1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47" i="4"/>
  <c r="V547" i="4"/>
  <c r="R558" i="4"/>
  <c r="S558" i="4"/>
  <c r="R584" i="4"/>
  <c r="S584" i="4"/>
  <c r="T584" i="4"/>
  <c r="R595" i="4"/>
  <c r="T595" i="4"/>
  <c r="U611" i="4"/>
  <c r="U623" i="4"/>
  <c r="T639" i="4"/>
  <c r="U665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V979" i="4"/>
  <c r="R980" i="4"/>
  <c r="T980" i="4"/>
  <c r="U986" i="4"/>
  <c r="U996" i="4"/>
  <c r="T151" i="4"/>
  <c r="U88" i="4"/>
  <c r="V88" i="4"/>
  <c r="V834" i="4"/>
  <c r="U822" i="4"/>
  <c r="V822" i="4"/>
  <c r="U838" i="4"/>
  <c r="U806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U557" i="4"/>
  <c r="T125" i="4"/>
  <c r="T688" i="4"/>
  <c r="S149" i="4"/>
  <c r="S104" i="4"/>
  <c r="S90" i="4"/>
  <c r="T690" i="4"/>
  <c r="T742" i="4"/>
  <c r="T758" i="4"/>
  <c r="S847" i="4"/>
  <c r="V614" i="4"/>
  <c r="V517" i="4"/>
  <c r="W517" i="4" s="1"/>
  <c r="S167" i="4"/>
  <c r="S716" i="4"/>
  <c r="U624" i="4"/>
  <c r="U594" i="4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S4" i="4"/>
  <c r="U8" i="4"/>
  <c r="V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V586" i="4"/>
  <c r="R588" i="4"/>
  <c r="S588" i="4"/>
  <c r="S595" i="4"/>
  <c r="U601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V873" i="4"/>
  <c r="R875" i="4"/>
  <c r="T875" i="4"/>
  <c r="R891" i="4"/>
  <c r="T891" i="4"/>
  <c r="V897" i="4"/>
  <c r="U897" i="4"/>
  <c r="R907" i="4"/>
  <c r="U907" i="4" s="1"/>
  <c r="T907" i="4"/>
  <c r="U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V995" i="4"/>
  <c r="S999" i="4"/>
  <c r="U537" i="4"/>
  <c r="V537" i="4"/>
  <c r="S142" i="4"/>
  <c r="S126" i="4"/>
  <c r="T104" i="4"/>
  <c r="U100" i="4"/>
  <c r="U72" i="4"/>
  <c r="V72" i="4"/>
  <c r="U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V47" i="4" s="1"/>
  <c r="S158" i="4"/>
  <c r="U38" i="4"/>
  <c r="S431" i="4"/>
  <c r="U431" i="4" s="1"/>
  <c r="S457" i="4"/>
  <c r="S551" i="4"/>
  <c r="R618" i="4"/>
  <c r="S618" i="4"/>
  <c r="V643" i="4"/>
  <c r="V711" i="4"/>
  <c r="S743" i="4"/>
  <c r="S775" i="4"/>
  <c r="R940" i="4"/>
  <c r="U699" i="4"/>
  <c r="R934" i="4"/>
  <c r="U954" i="4"/>
  <c r="T991" i="4"/>
  <c r="U896" i="4"/>
  <c r="V896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655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U419" i="4"/>
  <c r="F461" i="5"/>
  <c r="G461" i="5"/>
  <c r="F487" i="5"/>
  <c r="E487" i="5"/>
  <c r="I487" i="5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G5" i="8" s="1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F5" i="8" s="1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R216" i="4"/>
  <c r="T216" i="4"/>
  <c r="R204" i="4"/>
  <c r="S204" i="4"/>
  <c r="R196" i="4"/>
  <c r="S196" i="4"/>
  <c r="R188" i="4"/>
  <c r="S188" i="4"/>
  <c r="T381" i="4"/>
  <c r="S381" i="4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3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U366" i="4"/>
  <c r="V366" i="4"/>
  <c r="U358" i="4"/>
  <c r="V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K178" i="11"/>
  <c r="M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K83" i="11"/>
  <c r="M83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T484" i="4"/>
  <c r="S450" i="4"/>
  <c r="T404" i="4"/>
  <c r="U436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U526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D977" i="3"/>
  <c r="D958" i="3"/>
  <c r="D717" i="3"/>
  <c r="D756" i="3"/>
  <c r="D605" i="3"/>
  <c r="D805" i="3"/>
  <c r="D716" i="3"/>
  <c r="D640" i="3"/>
  <c r="D522" i="3"/>
  <c r="D606" i="3"/>
  <c r="D514" i="3"/>
  <c r="D697" i="3"/>
  <c r="D707" i="3"/>
  <c r="D670" i="3"/>
  <c r="D945" i="3"/>
  <c r="D699" i="3"/>
  <c r="D878" i="3"/>
  <c r="D997" i="3"/>
  <c r="D757" i="3"/>
  <c r="D466" i="3"/>
  <c r="D746" i="3"/>
  <c r="D796" i="3"/>
  <c r="D895" i="3"/>
  <c r="D488" i="3"/>
  <c r="D730" i="3"/>
  <c r="D657" i="3"/>
  <c r="D551" i="3"/>
  <c r="D884" i="3"/>
  <c r="D548" i="3"/>
  <c r="D555" i="3"/>
  <c r="D892" i="3"/>
  <c r="D542" i="3"/>
  <c r="D770" i="3"/>
  <c r="D588" i="3"/>
  <c r="D750" i="3"/>
  <c r="D673" i="3"/>
  <c r="D867" i="3"/>
  <c r="D772" i="3"/>
  <c r="D530" i="3"/>
  <c r="D582" i="3"/>
  <c r="D911" i="3"/>
  <c r="D581" i="3"/>
  <c r="D664" i="3"/>
  <c r="D683" i="3"/>
  <c r="D888" i="3"/>
  <c r="D608" i="3"/>
  <c r="D470" i="3"/>
  <c r="D665" i="3"/>
  <c r="D491" i="3"/>
  <c r="D618" i="3"/>
  <c r="D677" i="3"/>
  <c r="D775" i="3"/>
  <c r="D511" i="3"/>
  <c r="D819" i="3"/>
  <c r="D836" i="3"/>
  <c r="D714" i="3"/>
  <c r="D965" i="3"/>
  <c r="D659" i="3"/>
  <c r="D966" i="3"/>
  <c r="D870" i="3"/>
  <c r="D468" i="3"/>
  <c r="D808" i="3"/>
  <c r="D672" i="3"/>
  <c r="D585" i="3"/>
  <c r="D719" i="3"/>
  <c r="D863" i="3"/>
  <c r="D469" i="3"/>
  <c r="D667" i="3"/>
  <c r="D652" i="3"/>
  <c r="D487" i="3"/>
  <c r="D647" i="3"/>
  <c r="D688" i="3"/>
  <c r="D678" i="3"/>
  <c r="D512" i="3"/>
  <c r="D978" i="3"/>
  <c r="D480" i="3"/>
  <c r="D904" i="3"/>
  <c r="D633" i="3"/>
  <c r="D536" i="3"/>
  <c r="D486" i="3"/>
  <c r="D724" i="3"/>
  <c r="D681" i="3"/>
  <c r="D876" i="3"/>
  <c r="D735" i="3"/>
  <c r="D694" i="3"/>
  <c r="D702" i="3"/>
  <c r="D970" i="3"/>
  <c r="D506" i="3"/>
  <c r="D531" i="3"/>
  <c r="D948" i="3"/>
  <c r="D840" i="3"/>
  <c r="D1000" i="3"/>
  <c r="D865" i="3"/>
  <c r="D894" i="3"/>
  <c r="D940" i="3"/>
  <c r="D727" i="3"/>
  <c r="D519" i="3"/>
  <c r="D902" i="3"/>
  <c r="D992" i="3"/>
  <c r="D455" i="3"/>
  <c r="D972" i="3"/>
  <c r="D505" i="3"/>
  <c r="D801" i="3"/>
  <c r="D952" i="3"/>
  <c r="D806" i="3"/>
  <c r="D526" i="3"/>
  <c r="D660" i="3"/>
  <c r="D501" i="3"/>
  <c r="D900" i="3"/>
  <c r="D844" i="3"/>
  <c r="D654" i="3"/>
  <c r="D641" i="3"/>
  <c r="D906" i="3"/>
  <c r="D919" i="3"/>
  <c r="D631" i="3"/>
  <c r="D453" i="3"/>
  <c r="D715" i="3"/>
  <c r="D777" i="3"/>
  <c r="D658" i="3"/>
  <c r="D528" i="3"/>
  <c r="D473" i="3"/>
  <c r="D941" i="3"/>
  <c r="D874" i="3"/>
  <c r="D843" i="3"/>
  <c r="D474" i="3"/>
  <c r="D537" i="3"/>
  <c r="D764" i="3"/>
  <c r="D830" i="3"/>
  <c r="D710" i="3"/>
  <c r="D949" i="3"/>
  <c r="D811" i="3"/>
  <c r="D829" i="3"/>
  <c r="D903" i="3"/>
  <c r="D482" i="3"/>
  <c r="D700" i="3"/>
  <c r="D516" i="3"/>
  <c r="D812" i="3"/>
  <c r="D839" i="3"/>
  <c r="D497" i="3"/>
  <c r="D619" i="3"/>
  <c r="D988" i="3"/>
  <c r="D737" i="3"/>
  <c r="D541" i="3"/>
  <c r="D723" i="3"/>
  <c r="D493" i="3"/>
  <c r="D947" i="3"/>
  <c r="D939" i="3"/>
  <c r="D871" i="3"/>
  <c r="D765" i="3"/>
  <c r="D795" i="3"/>
  <c r="D704" i="3"/>
  <c r="D905" i="3"/>
  <c r="D792" i="3"/>
  <c r="D803" i="3"/>
  <c r="D779" i="3"/>
  <c r="D813" i="3"/>
  <c r="D579" i="3"/>
  <c r="D841" i="3"/>
  <c r="D975" i="3"/>
  <c r="D873" i="3"/>
  <c r="D601" i="3"/>
  <c r="D852" i="3"/>
  <c r="D739" i="3"/>
  <c r="D602" i="3"/>
  <c r="D708" i="3"/>
  <c r="D740" i="3"/>
  <c r="D591" i="3"/>
  <c r="D594" i="3"/>
  <c r="D538" i="3"/>
  <c r="D881" i="3"/>
  <c r="D662" i="3"/>
  <c r="D679" i="3"/>
  <c r="D627" i="3"/>
  <c r="D534" i="3"/>
  <c r="D575" i="3"/>
  <c r="D934" i="3"/>
  <c r="D572" i="3"/>
  <c r="D651" i="3"/>
  <c r="D769" i="3"/>
  <c r="D825" i="3"/>
  <c r="D835" i="3"/>
  <c r="D960" i="3"/>
  <c r="D809" i="3"/>
  <c r="D635" i="3"/>
  <c r="D985" i="3"/>
  <c r="D525" i="3"/>
  <c r="D787" i="3"/>
  <c r="D783" i="3"/>
  <c r="D887" i="3"/>
  <c r="D936" i="3"/>
  <c r="D586" i="3"/>
  <c r="D784" i="3"/>
  <c r="D983" i="3"/>
  <c r="D962" i="3"/>
  <c r="D478" i="3"/>
  <c r="D749" i="3"/>
  <c r="D571" i="3"/>
  <c r="D759" i="3"/>
  <c r="D634" i="3"/>
  <c r="D981" i="3"/>
  <c r="D590" i="3"/>
  <c r="D499" i="3"/>
  <c r="D768" i="3"/>
  <c r="D915" i="3"/>
  <c r="D546" i="3"/>
  <c r="D596" i="3"/>
  <c r="D459" i="3"/>
  <c r="D613" i="3"/>
  <c r="D963" i="3"/>
  <c r="D857" i="3"/>
  <c r="D920" i="3"/>
  <c r="D701" i="3"/>
  <c r="D495" i="3"/>
  <c r="D786" i="3"/>
  <c r="D994" i="3"/>
  <c r="D706" i="3"/>
  <c r="D535" i="3"/>
  <c r="D741" i="3"/>
  <c r="D957" i="3"/>
  <c r="D595" i="3"/>
  <c r="D517" i="3"/>
  <c r="D913" i="3"/>
  <c r="D959" i="3"/>
  <c r="D976" i="3"/>
  <c r="D932" i="3"/>
  <c r="D818" i="3"/>
  <c r="D834" i="3"/>
  <c r="D971" i="3"/>
  <c r="D951" i="3"/>
  <c r="D518" i="3"/>
  <c r="D877" i="3"/>
  <c r="D709" i="3"/>
  <c r="D753" i="3"/>
  <c r="D763" i="3"/>
  <c r="D675" i="3"/>
  <c r="D767" i="3"/>
  <c r="D923" i="3"/>
  <c r="D773" i="3"/>
  <c r="D747" i="3"/>
  <c r="D912" i="3"/>
  <c r="D573" i="3"/>
  <c r="D955" i="3"/>
  <c r="D424" i="3"/>
  <c r="D553" i="3"/>
  <c r="D574" i="3"/>
  <c r="D910" i="3"/>
  <c r="D897" i="3"/>
  <c r="D760" i="3"/>
  <c r="D520" i="3"/>
  <c r="D748" i="3"/>
  <c r="D953" i="3"/>
  <c r="D449" i="3"/>
  <c r="D996" i="3"/>
  <c r="D655" i="3"/>
  <c r="D513" i="3"/>
  <c r="D875" i="3"/>
  <c r="D797" i="3"/>
  <c r="D853" i="3"/>
  <c r="D973" i="3"/>
  <c r="D950" i="3"/>
  <c r="D858" i="3"/>
  <c r="D842" i="3"/>
  <c r="D851" i="3"/>
  <c r="D938" i="3"/>
  <c r="D510" i="3"/>
  <c r="D625" i="3"/>
  <c r="D558" i="3"/>
  <c r="D861" i="3"/>
  <c r="D527" i="3"/>
  <c r="D943" i="3"/>
  <c r="D638" i="3"/>
  <c r="D421" i="3"/>
  <c r="D822" i="3"/>
  <c r="D886" i="3"/>
  <c r="D690" i="3"/>
  <c r="D791" i="3"/>
  <c r="D713" i="3"/>
  <c r="D879" i="3"/>
  <c r="D908" i="3"/>
  <c r="D778" i="3"/>
  <c r="D869" i="3"/>
  <c r="D823" i="3"/>
  <c r="D649" i="3"/>
  <c r="D766" i="3"/>
  <c r="D456" i="3"/>
  <c r="D475" i="3"/>
  <c r="D907" i="3"/>
  <c r="D523" i="3"/>
  <c r="D991" i="3"/>
  <c r="D742" i="3"/>
  <c r="D848" i="3"/>
  <c r="D821" i="3"/>
  <c r="D492" i="3"/>
  <c r="D793" i="3"/>
  <c r="D562" i="3"/>
  <c r="D570" i="3"/>
  <c r="D745" i="3"/>
  <c r="D785" i="3"/>
  <c r="D676" i="3"/>
  <c r="D452" i="3"/>
  <c r="D761" i="3"/>
  <c r="D500" i="3"/>
  <c r="D734" i="3"/>
  <c r="D457" i="3"/>
  <c r="D898" i="3"/>
  <c r="D663" i="3"/>
  <c r="D472" i="3"/>
  <c r="D849" i="3"/>
  <c r="D967" i="3"/>
  <c r="D540" i="3"/>
  <c r="D698" i="3"/>
  <c r="D680" i="3"/>
  <c r="D509" i="3"/>
  <c r="D685" i="3"/>
  <c r="D593" i="3"/>
  <c r="D614" i="3"/>
  <c r="D471" i="3"/>
  <c r="D718" i="3"/>
  <c r="D611" i="3"/>
  <c r="D909" i="3"/>
  <c r="D587" i="3"/>
  <c r="D927" i="3"/>
  <c r="D916" i="3"/>
  <c r="D816" i="3"/>
  <c r="D583" i="3"/>
  <c r="D993" i="3"/>
  <c r="D532" i="3"/>
  <c r="D838" i="3"/>
  <c r="D644" i="3"/>
  <c r="D855" i="3"/>
  <c r="D550" i="3"/>
  <c r="D868" i="3"/>
  <c r="D743" i="3"/>
  <c r="D696" i="3"/>
  <c r="D695" i="3"/>
  <c r="D738" i="3"/>
  <c r="D504" i="3"/>
  <c r="D669" i="3"/>
  <c r="D454" i="3"/>
  <c r="D648" i="3"/>
  <c r="D485" i="3"/>
  <c r="D617" i="3"/>
  <c r="D656" i="3"/>
  <c r="D630" i="3"/>
  <c r="D552" i="3"/>
  <c r="D961" i="3"/>
  <c r="D969" i="3"/>
  <c r="D883" i="3"/>
  <c r="D817" i="3"/>
  <c r="D752" i="3"/>
  <c r="D600" i="3"/>
  <c r="D986" i="3"/>
  <c r="D814" i="3"/>
  <c r="D598" i="3"/>
  <c r="D850" i="3"/>
  <c r="D465" i="3"/>
  <c r="D622" i="3"/>
  <c r="D918" i="3"/>
  <c r="D998" i="3"/>
  <c r="D661" i="3"/>
  <c r="D584" i="3"/>
  <c r="D549" i="3"/>
  <c r="D781" i="3"/>
  <c r="D989" i="3"/>
  <c r="D776" i="3"/>
  <c r="D942" i="3"/>
  <c r="D448" i="3"/>
  <c r="D845" i="3"/>
  <c r="D402" i="3"/>
  <c r="D400" i="3"/>
  <c r="D420" i="3"/>
  <c r="D371" i="3"/>
  <c r="D298" i="3"/>
  <c r="D369" i="3"/>
  <c r="D341" i="3"/>
  <c r="D332" i="3"/>
  <c r="D348" i="3"/>
  <c r="D287" i="3"/>
  <c r="D403" i="3"/>
  <c r="D393" i="3"/>
  <c r="D328" i="3"/>
  <c r="D354" i="3"/>
  <c r="D374" i="3"/>
  <c r="D418" i="3"/>
  <c r="D401" i="3"/>
  <c r="D356" i="3"/>
  <c r="D375" i="3"/>
  <c r="D368" i="3"/>
  <c r="D380" i="3"/>
  <c r="D386" i="3"/>
  <c r="D379" i="3"/>
  <c r="D414" i="3"/>
  <c r="D335" i="3"/>
  <c r="D362" i="3"/>
  <c r="D353" i="3"/>
  <c r="D331" i="3"/>
  <c r="D352" i="3"/>
  <c r="D444" i="3"/>
  <c r="D407" i="3"/>
  <c r="D290" i="3"/>
  <c r="D296" i="3"/>
  <c r="D345" i="3"/>
  <c r="D357" i="3"/>
  <c r="D392" i="3"/>
  <c r="D427" i="3"/>
  <c r="D303" i="3"/>
  <c r="D330" i="3"/>
  <c r="D280" i="3"/>
  <c r="D278" i="3"/>
  <c r="D264" i="3"/>
  <c r="D269" i="3"/>
  <c r="D253" i="3"/>
  <c r="D266" i="3"/>
  <c r="D261" i="3"/>
  <c r="D270" i="3"/>
  <c r="D235" i="3"/>
  <c r="D240" i="3"/>
  <c r="D243" i="3"/>
  <c r="D246" i="3"/>
  <c r="D193" i="3"/>
  <c r="D212" i="3"/>
  <c r="D209" i="3"/>
  <c r="D195" i="3"/>
  <c r="D198" i="3"/>
  <c r="D205" i="3"/>
  <c r="D230" i="3"/>
  <c r="D217" i="3"/>
  <c r="D213" i="3"/>
  <c r="D226" i="3"/>
  <c r="D214" i="3"/>
  <c r="D674" i="3"/>
  <c r="D489" i="3"/>
  <c r="D968" i="3"/>
  <c r="D917" i="3"/>
  <c r="D882" i="3"/>
  <c r="D450" i="3"/>
  <c r="D831" i="3"/>
  <c r="D650" i="3"/>
  <c r="D931" i="3"/>
  <c r="D565" i="3"/>
  <c r="D974" i="3"/>
  <c r="D592" i="3"/>
  <c r="D889" i="3"/>
  <c r="D893" i="3"/>
  <c r="D460" i="3"/>
  <c r="D725" i="3"/>
  <c r="D628" i="3"/>
  <c r="D820" i="3"/>
  <c r="D736" i="3"/>
  <c r="D703" i="3"/>
  <c r="D758" i="3"/>
  <c r="D632" i="3"/>
  <c r="D800" i="3"/>
  <c r="D607" i="3"/>
  <c r="D481" i="3"/>
  <c r="D556" i="3"/>
  <c r="D462" i="3"/>
  <c r="D1001" i="3"/>
  <c r="D463" i="3"/>
  <c r="D624" i="3"/>
  <c r="D954" i="3"/>
  <c r="D515" i="3"/>
  <c r="D564" i="3"/>
  <c r="D559" i="3"/>
  <c r="D484" i="3"/>
  <c r="D461" i="3"/>
  <c r="D802" i="3"/>
  <c r="D711" i="3"/>
  <c r="D422" i="3"/>
  <c r="D636" i="3"/>
  <c r="D705" i="3"/>
  <c r="D899" i="3"/>
  <c r="D862" i="3"/>
  <c r="D933" i="3"/>
  <c r="D731" i="3"/>
  <c r="D721" i="3"/>
  <c r="D483" i="3"/>
  <c r="D924" i="3"/>
  <c r="D880" i="3"/>
  <c r="D666" i="3"/>
  <c r="D914" i="3"/>
  <c r="D568" i="3"/>
  <c r="D712" i="3"/>
  <c r="D780" i="3"/>
  <c r="D529" i="3"/>
  <c r="D498" i="3"/>
  <c r="D479" i="3"/>
  <c r="D755" i="3"/>
  <c r="D794" i="3"/>
  <c r="D423" i="3"/>
  <c r="D467" i="3"/>
  <c r="D771" i="3"/>
  <c r="D984" i="3"/>
  <c r="D557" i="3"/>
  <c r="D441" i="3"/>
  <c r="D429" i="3"/>
  <c r="D415" i="3"/>
  <c r="D428" i="3"/>
  <c r="D370" i="3"/>
  <c r="D318" i="3"/>
  <c r="D363" i="3"/>
  <c r="D314" i="3"/>
  <c r="D286" i="3"/>
  <c r="D367" i="3"/>
  <c r="D442" i="3"/>
  <c r="D408" i="3"/>
  <c r="D416" i="3"/>
  <c r="D297" i="3"/>
  <c r="D322" i="3"/>
  <c r="D436" i="3"/>
  <c r="D434" i="3"/>
  <c r="D360" i="3"/>
  <c r="D329" i="3"/>
  <c r="D285" i="3"/>
  <c r="D365" i="3"/>
  <c r="D431" i="3"/>
  <c r="D435" i="3"/>
  <c r="D387" i="3"/>
  <c r="D373" i="3"/>
  <c r="D310" i="3"/>
  <c r="D300" i="3"/>
  <c r="D288" i="3"/>
  <c r="D307" i="3"/>
  <c r="D439" i="3"/>
  <c r="D432" i="3"/>
  <c r="D376" i="3"/>
  <c r="D344" i="3"/>
  <c r="D289" i="3"/>
  <c r="D311" i="3"/>
  <c r="D316" i="3"/>
  <c r="D396" i="3"/>
  <c r="D346" i="3"/>
  <c r="D349" i="3"/>
  <c r="D317" i="3"/>
  <c r="D282" i="3"/>
  <c r="D276" i="3"/>
  <c r="D254" i="3"/>
  <c r="D272" i="3"/>
  <c r="D267" i="3"/>
  <c r="D277" i="3"/>
  <c r="D260" i="3"/>
  <c r="D234" i="3"/>
  <c r="D249" i="3"/>
  <c r="D238" i="3"/>
  <c r="D236" i="3"/>
  <c r="D245" i="3"/>
  <c r="D196" i="3"/>
  <c r="D210" i="3"/>
  <c r="D233" i="3"/>
  <c r="D200" i="3"/>
  <c r="D204" i="3"/>
  <c r="D202" i="3"/>
  <c r="D207" i="3"/>
  <c r="D201" i="3"/>
  <c r="D222" i="3"/>
  <c r="D225" i="3"/>
  <c r="D231" i="3"/>
  <c r="D639" i="3"/>
  <c r="D807" i="3"/>
  <c r="D789" i="3"/>
  <c r="D872" i="3"/>
  <c r="D733" i="3"/>
  <c r="D464" i="3"/>
  <c r="D543" i="3"/>
  <c r="D494" i="3"/>
  <c r="D890" i="3"/>
  <c r="D774" i="3"/>
  <c r="D521" i="3"/>
  <c r="D815" i="3"/>
  <c r="D503" i="3"/>
  <c r="D930" i="3"/>
  <c r="D569" i="3"/>
  <c r="D885" i="3"/>
  <c r="D547" i="3"/>
  <c r="D671" i="3"/>
  <c r="D533" i="3"/>
  <c r="D732" i="3"/>
  <c r="D689" i="3"/>
  <c r="D645" i="3"/>
  <c r="D866" i="3"/>
  <c r="D946" i="3"/>
  <c r="D828" i="3"/>
  <c r="D937" i="3"/>
  <c r="D643" i="3"/>
  <c r="D446" i="3"/>
  <c r="D563" i="3"/>
  <c r="D682" i="3"/>
  <c r="D854" i="3"/>
  <c r="D620" i="3"/>
  <c r="D385" i="3"/>
  <c r="D417" i="3"/>
  <c r="D321" i="3"/>
  <c r="D319" i="3"/>
  <c r="D315" i="3"/>
  <c r="D412" i="3"/>
  <c r="D301" i="3"/>
  <c r="D397" i="3"/>
  <c r="D372" i="3"/>
  <c r="D358" i="3"/>
  <c r="D433" i="3"/>
  <c r="D381" i="3"/>
  <c r="D359" i="3"/>
  <c r="D295" i="3"/>
  <c r="D440" i="3"/>
  <c r="D391" i="3"/>
  <c r="D340" i="3"/>
  <c r="D419" i="3"/>
  <c r="D305" i="3"/>
  <c r="D279" i="3"/>
  <c r="D273" i="3"/>
  <c r="D262" i="3"/>
  <c r="D265" i="3"/>
  <c r="D252" i="3"/>
  <c r="D242" i="3"/>
  <c r="D248" i="3"/>
  <c r="D211" i="3"/>
  <c r="D192" i="3"/>
  <c r="D227" i="3"/>
  <c r="D224" i="3"/>
  <c r="D194" i="3"/>
  <c r="D882" i="10"/>
  <c r="D706" i="10"/>
  <c r="D856" i="10"/>
  <c r="D518" i="10"/>
  <c r="D886" i="10"/>
  <c r="D733" i="10"/>
  <c r="D726" i="10"/>
  <c r="D797" i="10"/>
  <c r="D997" i="10"/>
  <c r="D731" i="10"/>
  <c r="D839" i="10"/>
  <c r="D753" i="10"/>
  <c r="D391" i="10"/>
  <c r="D900" i="10"/>
  <c r="D619" i="10"/>
  <c r="D392" i="10"/>
  <c r="D387" i="10"/>
  <c r="D803" i="10"/>
  <c r="D473" i="10"/>
  <c r="D591" i="10"/>
  <c r="D330" i="10"/>
  <c r="D306" i="10"/>
  <c r="D972" i="10"/>
  <c r="D971" i="10"/>
  <c r="D672" i="10"/>
  <c r="D973" i="10"/>
  <c r="D641" i="10"/>
  <c r="D417" i="10"/>
  <c r="D639" i="10"/>
  <c r="D445" i="10"/>
  <c r="D947" i="10"/>
  <c r="D612" i="10"/>
  <c r="D825" i="10"/>
  <c r="D532" i="10"/>
  <c r="D549" i="10"/>
  <c r="D785" i="10"/>
  <c r="D773" i="10"/>
  <c r="D944" i="10"/>
  <c r="D907" i="10"/>
  <c r="D937" i="10"/>
  <c r="D650" i="10"/>
  <c r="D618" i="10"/>
  <c r="D806" i="10"/>
  <c r="D435" i="10"/>
  <c r="D866" i="10"/>
  <c r="D846" i="10"/>
  <c r="D499" i="10"/>
  <c r="D830" i="10"/>
  <c r="D457" i="10"/>
  <c r="D752" i="10"/>
  <c r="D541" i="10"/>
  <c r="D596" i="10"/>
  <c r="D989" i="10"/>
  <c r="D985" i="10"/>
  <c r="D896" i="10"/>
  <c r="D562" i="10"/>
  <c r="D954" i="10"/>
  <c r="D399" i="10"/>
  <c r="D805" i="10"/>
  <c r="D438" i="10"/>
  <c r="D813" i="10"/>
  <c r="D308" i="10"/>
  <c r="D327" i="10"/>
  <c r="D292" i="10"/>
  <c r="D722" i="3"/>
  <c r="D610" i="3"/>
  <c r="D846" i="3"/>
  <c r="D901" i="3"/>
  <c r="D856" i="3"/>
  <c r="D837" i="3"/>
  <c r="D827" i="3"/>
  <c r="D687" i="3"/>
  <c r="D477" i="3"/>
  <c r="D788" i="3"/>
  <c r="D686" i="3"/>
  <c r="D990" i="3"/>
  <c r="D642" i="3"/>
  <c r="D507" i="3"/>
  <c r="D554" i="3"/>
  <c r="D726" i="3"/>
  <c r="D490" i="3"/>
  <c r="D545" i="3"/>
  <c r="D599" i="3"/>
  <c r="D653" i="3"/>
  <c r="D832" i="3"/>
  <c r="D935" i="3"/>
  <c r="D754" i="3"/>
  <c r="D999" i="3"/>
  <c r="D612" i="3"/>
  <c r="D810" i="3"/>
  <c r="D921" i="3"/>
  <c r="D560" i="3"/>
  <c r="D720" i="3"/>
  <c r="D929" i="3"/>
  <c r="D964" i="3"/>
  <c r="D798" i="3"/>
  <c r="D826" i="3"/>
  <c r="D383" i="3"/>
  <c r="D395" i="3"/>
  <c r="D293" i="3"/>
  <c r="D325" i="3"/>
  <c r="D299" i="3"/>
  <c r="D410" i="3"/>
  <c r="D361" i="3"/>
  <c r="D399" i="3"/>
  <c r="D304" i="3"/>
  <c r="D323" i="3"/>
  <c r="D411" i="3"/>
  <c r="D426" i="3"/>
  <c r="D312" i="3"/>
  <c r="D302" i="3"/>
  <c r="D443" i="3"/>
  <c r="D413" i="3"/>
  <c r="D284" i="3"/>
  <c r="D389" i="3"/>
  <c r="D336" i="3"/>
  <c r="D283" i="3"/>
  <c r="D263" i="3"/>
  <c r="D274" i="3"/>
  <c r="D258" i="3"/>
  <c r="D239" i="3"/>
  <c r="D247" i="3"/>
  <c r="D241" i="3"/>
  <c r="D221" i="3"/>
  <c r="D197" i="3"/>
  <c r="D228" i="3"/>
  <c r="D215" i="3"/>
  <c r="D223" i="3"/>
  <c r="D978" i="10"/>
  <c r="D647" i="10"/>
  <c r="D406" i="10"/>
  <c r="D942" i="10"/>
  <c r="D853" i="10"/>
  <c r="D436" i="10"/>
  <c r="D511" i="10"/>
  <c r="D537" i="10"/>
  <c r="D632" i="10"/>
  <c r="D892" i="10"/>
  <c r="D763" i="10"/>
  <c r="D734" i="10"/>
  <c r="D598" i="10"/>
  <c r="D487" i="10"/>
  <c r="D747" i="10"/>
  <c r="D820" i="10"/>
  <c r="D496" i="10"/>
  <c r="D483" i="10"/>
  <c r="D662" i="10"/>
  <c r="D284" i="10"/>
  <c r="D297" i="10"/>
  <c r="D318" i="10"/>
  <c r="D542" i="10"/>
  <c r="D404" i="10"/>
  <c r="D725" i="10"/>
  <c r="D844" i="10"/>
  <c r="D462" i="10"/>
  <c r="D849" i="10"/>
  <c r="D419" i="10"/>
  <c r="D685" i="10"/>
  <c r="D687" i="10"/>
  <c r="D568" i="10"/>
  <c r="D557" i="10"/>
  <c r="D422" i="10"/>
  <c r="D984" i="10"/>
  <c r="D658" i="10"/>
  <c r="D764" i="10"/>
  <c r="D998" i="10"/>
  <c r="D885" i="10"/>
  <c r="D437" i="10"/>
  <c r="D544" i="10"/>
  <c r="D980" i="10"/>
  <c r="D774" i="10"/>
  <c r="D777" i="10"/>
  <c r="D881" i="10"/>
  <c r="D871" i="10"/>
  <c r="D712" i="10"/>
  <c r="D460" i="10"/>
  <c r="D519" i="10"/>
  <c r="D927" i="10"/>
  <c r="D771" i="10"/>
  <c r="D477" i="10"/>
  <c r="D536" i="10"/>
  <c r="D941" i="10"/>
  <c r="D788" i="10"/>
  <c r="D424" i="10"/>
  <c r="D433" i="10"/>
  <c r="D840" i="10"/>
  <c r="D880" i="10"/>
  <c r="D563" i="10"/>
  <c r="D708" i="10"/>
  <c r="D343" i="10"/>
  <c r="D329" i="10"/>
  <c r="D859" i="3"/>
  <c r="D896" i="3"/>
  <c r="D729" i="3"/>
  <c r="D609" i="3"/>
  <c r="D995" i="3"/>
  <c r="D790" i="3"/>
  <c r="D684" i="3"/>
  <c r="D646" i="3"/>
  <c r="D502" i="3"/>
  <c r="D922" i="3"/>
  <c r="D566" i="3"/>
  <c r="D891" i="3"/>
  <c r="D925" i="3"/>
  <c r="D623" i="3"/>
  <c r="D762" i="3"/>
  <c r="D637" i="3"/>
  <c r="D404" i="3"/>
  <c r="D326" i="3"/>
  <c r="D366" i="3"/>
  <c r="D343" i="3"/>
  <c r="D384" i="3"/>
  <c r="D382" i="3"/>
  <c r="D313" i="3"/>
  <c r="D337" i="3"/>
  <c r="D334" i="3"/>
  <c r="D377" i="3"/>
  <c r="D275" i="3"/>
  <c r="D255" i="3"/>
  <c r="D250" i="3"/>
  <c r="D208" i="3"/>
  <c r="D232" i="3"/>
  <c r="D229" i="3"/>
  <c r="D878" i="10"/>
  <c r="D841" i="10"/>
  <c r="D493" i="10"/>
  <c r="D1000" i="10"/>
  <c r="D673" i="10"/>
  <c r="D651" i="10"/>
  <c r="D931" i="10"/>
  <c r="D528" i="10"/>
  <c r="D654" i="10"/>
  <c r="D792" i="10"/>
  <c r="D312" i="10"/>
  <c r="D548" i="10"/>
  <c r="D667" i="10"/>
  <c r="D671" i="10"/>
  <c r="D758" i="10"/>
  <c r="D745" i="10"/>
  <c r="D958" i="10"/>
  <c r="D535" i="10"/>
  <c r="D467" i="10"/>
  <c r="D744" i="10"/>
  <c r="D659" i="10"/>
  <c r="D952" i="10"/>
  <c r="D490" i="10"/>
  <c r="D450" i="10"/>
  <c r="D620" i="10"/>
  <c r="D482" i="10"/>
  <c r="D611" i="10"/>
  <c r="D481" i="10"/>
  <c r="D767" i="10"/>
  <c r="D867" i="10"/>
  <c r="D769" i="10"/>
  <c r="D288" i="10"/>
  <c r="D386" i="10"/>
  <c r="D480" i="10"/>
  <c r="D890" i="10"/>
  <c r="D429" i="10"/>
  <c r="D443" i="10"/>
  <c r="D932" i="10"/>
  <c r="D543" i="10"/>
  <c r="D603" i="10"/>
  <c r="D799" i="10"/>
  <c r="D551" i="10"/>
  <c r="D939" i="10"/>
  <c r="D554" i="10"/>
  <c r="D919" i="10"/>
  <c r="D418" i="10"/>
  <c r="D515" i="10"/>
  <c r="D874" i="10"/>
  <c r="D430" i="10"/>
  <c r="D488" i="10"/>
  <c r="D936" i="10"/>
  <c r="D558" i="10"/>
  <c r="D660" i="10"/>
  <c r="D851" i="10"/>
  <c r="D550" i="10"/>
  <c r="D990" i="10"/>
  <c r="D468" i="10"/>
  <c r="D780" i="10"/>
  <c r="D869" i="10"/>
  <c r="D584" i="10"/>
  <c r="D560" i="10"/>
  <c r="D289" i="10"/>
  <c r="D412" i="10"/>
  <c r="D507" i="10"/>
  <c r="D868" i="10"/>
  <c r="D571" i="10"/>
  <c r="D470" i="10"/>
  <c r="D950" i="10"/>
  <c r="D585" i="10"/>
  <c r="D872" i="10"/>
  <c r="D607" i="10"/>
  <c r="D605" i="10"/>
  <c r="D409" i="10"/>
  <c r="D293" i="10"/>
  <c r="D740" i="10"/>
  <c r="D456" i="10"/>
  <c r="D589" i="10"/>
  <c r="D960" i="10"/>
  <c r="D579" i="10"/>
  <c r="D538" i="10"/>
  <c r="D565" i="10"/>
  <c r="D425" i="10"/>
  <c r="D835" i="10"/>
  <c r="D964" i="10"/>
  <c r="D374" i="10"/>
  <c r="D373" i="10"/>
  <c r="D301" i="10"/>
  <c r="D281" i="10"/>
  <c r="D273" i="10"/>
  <c r="D236" i="10"/>
  <c r="D252" i="10"/>
  <c r="D198" i="10"/>
  <c r="D211" i="10"/>
  <c r="D925" i="10"/>
  <c r="D801" i="10"/>
  <c r="D586" i="10"/>
  <c r="D766" i="10"/>
  <c r="D440" i="10"/>
  <c r="D638" i="10"/>
  <c r="D583" i="10"/>
  <c r="D582" i="10"/>
  <c r="D479" i="10"/>
  <c r="D783" i="10"/>
  <c r="D348" i="10"/>
  <c r="D715" i="10"/>
  <c r="D381" i="10"/>
  <c r="D981" i="10"/>
  <c r="D719" i="10"/>
  <c r="D529" i="10"/>
  <c r="D683" i="10"/>
  <c r="D561" i="10"/>
  <c r="D504" i="10"/>
  <c r="D713" i="10"/>
  <c r="D489" i="10"/>
  <c r="D363" i="10"/>
  <c r="D315" i="10"/>
  <c r="D362" i="10"/>
  <c r="D283" i="10"/>
  <c r="D255" i="10"/>
  <c r="D244" i="10"/>
  <c r="D212" i="10"/>
  <c r="D195" i="10"/>
  <c r="D225" i="10"/>
  <c r="D640" i="10"/>
  <c r="D959" i="10"/>
  <c r="D720" i="10"/>
  <c r="D314" i="10"/>
  <c r="D389" i="10"/>
  <c r="D903" i="10"/>
  <c r="D471" i="10"/>
  <c r="D465" i="10"/>
  <c r="D610" i="10"/>
  <c r="D789" i="10"/>
  <c r="D743" i="10"/>
  <c r="D346" i="10"/>
  <c r="D333" i="10"/>
  <c r="D253" i="10"/>
  <c r="D219" i="10"/>
  <c r="D221" i="10"/>
  <c r="D199" i="10"/>
  <c r="D732" i="10"/>
  <c r="D595" i="10"/>
  <c r="D824" i="3"/>
  <c r="D691" i="3"/>
  <c r="D447" i="3"/>
  <c r="D451" i="3"/>
  <c r="D744" i="3"/>
  <c r="D980" i="3"/>
  <c r="D928" i="3"/>
  <c r="D626" i="3"/>
  <c r="D982" i="3"/>
  <c r="D476" i="3"/>
  <c r="D604" i="3"/>
  <c r="D629" i="3"/>
  <c r="D860" i="3"/>
  <c r="D577" i="3"/>
  <c r="D508" i="3"/>
  <c r="D458" i="3"/>
  <c r="D398" i="3"/>
  <c r="D291" i="3"/>
  <c r="D437" i="3"/>
  <c r="D351" i="3"/>
  <c r="D306" i="3"/>
  <c r="D388" i="3"/>
  <c r="D333" i="3"/>
  <c r="D409" i="3"/>
  <c r="D347" i="3"/>
  <c r="D338" i="3"/>
  <c r="D271" i="3"/>
  <c r="D268" i="3"/>
  <c r="D251" i="3"/>
  <c r="D199" i="3"/>
  <c r="D220" i="3"/>
  <c r="D216" i="3"/>
  <c r="D817" i="10"/>
  <c r="D906" i="10"/>
  <c r="D587" i="10"/>
  <c r="D889" i="10"/>
  <c r="D746" i="10"/>
  <c r="D796" i="10"/>
  <c r="D388" i="10"/>
  <c r="D577" i="10"/>
  <c r="D920" i="10"/>
  <c r="D355" i="10"/>
  <c r="D375" i="10"/>
  <c r="D503" i="10"/>
  <c r="D791" i="10"/>
  <c r="D634" i="10"/>
  <c r="D559" i="10"/>
  <c r="D875" i="10"/>
  <c r="D832" i="10"/>
  <c r="D498" i="10"/>
  <c r="D833" i="10"/>
  <c r="D432" i="10"/>
  <c r="D894" i="10"/>
  <c r="D836" i="10"/>
  <c r="D854" i="10"/>
  <c r="D827" i="10"/>
  <c r="D738" i="10"/>
  <c r="D923" i="10"/>
  <c r="D717" i="10"/>
  <c r="D859" i="10"/>
  <c r="D578" i="10"/>
  <c r="D384" i="10"/>
  <c r="D347" i="10"/>
  <c r="D287" i="10"/>
  <c r="D974" i="10"/>
  <c r="D695" i="10"/>
  <c r="D775" i="10"/>
  <c r="D737" i="10"/>
  <c r="D398" i="10"/>
  <c r="D760" i="10"/>
  <c r="D655" i="10"/>
  <c r="D564" i="10"/>
  <c r="D599" i="10"/>
  <c r="D569" i="10"/>
  <c r="D492" i="10"/>
  <c r="D946" i="10"/>
  <c r="D505" i="10"/>
  <c r="D862" i="10"/>
  <c r="D414" i="10"/>
  <c r="D646" i="10"/>
  <c r="D800" i="10"/>
  <c r="D669" i="10"/>
  <c r="D755" i="10"/>
  <c r="D735" i="10"/>
  <c r="D613" i="10"/>
  <c r="D860" i="10"/>
  <c r="D962" i="10"/>
  <c r="D661" i="10"/>
  <c r="D821" i="10"/>
  <c r="D476" i="10"/>
  <c r="D459" i="10"/>
  <c r="D982" i="10"/>
  <c r="D420" i="10"/>
  <c r="D303" i="10"/>
  <c r="D710" i="10"/>
  <c r="D434" i="10"/>
  <c r="D383" i="10"/>
  <c r="D677" i="10"/>
  <c r="D749" i="10"/>
  <c r="D427" i="10"/>
  <c r="D491" i="10"/>
  <c r="D674" i="10"/>
  <c r="D574" i="10"/>
  <c r="D714" i="10"/>
  <c r="D739" i="10"/>
  <c r="D358" i="10"/>
  <c r="D475" i="10"/>
  <c r="D635" i="10"/>
  <c r="D913" i="10"/>
  <c r="D524" i="10"/>
  <c r="D570" i="10"/>
  <c r="D852" i="10"/>
  <c r="D848" i="10"/>
  <c r="D934" i="10"/>
  <c r="D679" i="10"/>
  <c r="D754" i="10"/>
  <c r="D320" i="10"/>
  <c r="D367" i="10"/>
  <c r="D371" i="10"/>
  <c r="D279" i="10"/>
  <c r="D256" i="10"/>
  <c r="D239" i="10"/>
  <c r="D192" i="10"/>
  <c r="D233" i="10"/>
  <c r="D194" i="10"/>
  <c r="D887" i="10"/>
  <c r="D926" i="10"/>
  <c r="D910" i="10"/>
  <c r="D455" i="10"/>
  <c r="D938" i="10"/>
  <c r="D385" i="10"/>
  <c r="D622" i="10"/>
  <c r="D378" i="10"/>
  <c r="D469" i="10"/>
  <c r="D924" i="10"/>
  <c r="D328" i="10"/>
  <c r="D884" i="10"/>
  <c r="D943" i="10"/>
  <c r="D510" i="10"/>
  <c r="D895" i="10"/>
  <c r="D987" i="10"/>
  <c r="D865" i="10"/>
  <c r="D843" i="10"/>
  <c r="D682" i="10"/>
  <c r="D736" i="10"/>
  <c r="D525" i="10"/>
  <c r="D313" i="10"/>
  <c r="D359" i="10"/>
  <c r="D349" i="10"/>
  <c r="D263" i="10"/>
  <c r="D261" i="10"/>
  <c r="D245" i="10"/>
  <c r="D223" i="10"/>
  <c r="D208" i="10"/>
  <c r="D228" i="10"/>
  <c r="D908" i="10"/>
  <c r="D727" i="10"/>
  <c r="D629" i="10"/>
  <c r="D277" i="10"/>
  <c r="D945" i="10"/>
  <c r="D556" i="10"/>
  <c r="D411" i="10"/>
  <c r="D918" i="10"/>
  <c r="D834" i="10"/>
  <c r="D888" i="10"/>
  <c r="D546" i="10"/>
  <c r="D322" i="10"/>
  <c r="D294" i="10"/>
  <c r="D265" i="10"/>
  <c r="D210" i="10"/>
  <c r="D254" i="10"/>
  <c r="D227" i="10"/>
  <c r="D513" i="10"/>
  <c r="D975" i="10"/>
  <c r="D274" i="10"/>
  <c r="D855" i="10"/>
  <c r="D397" i="10"/>
  <c r="D642" i="10"/>
  <c r="D757" i="10"/>
  <c r="D594" i="10"/>
  <c r="D472" i="10"/>
  <c r="D883" i="10"/>
  <c r="D340" i="10"/>
  <c r="D361" i="10"/>
  <c r="D251" i="10"/>
  <c r="D231" i="10"/>
  <c r="D653" i="10"/>
  <c r="D334" i="10"/>
  <c r="D405" i="10"/>
  <c r="D592" i="10"/>
  <c r="D446" i="10"/>
  <c r="D961" i="10"/>
  <c r="D898" i="10"/>
  <c r="D441" i="10"/>
  <c r="D776" i="10"/>
  <c r="D309" i="10"/>
  <c r="D299" i="10"/>
  <c r="D278" i="10"/>
  <c r="D237" i="10"/>
  <c r="D222" i="10"/>
  <c r="D531" i="10"/>
  <c r="D290" i="10"/>
  <c r="D201" i="10"/>
  <c r="D77" i="10"/>
  <c r="D138" i="10"/>
  <c r="D126" i="10"/>
  <c r="D117" i="10"/>
  <c r="D156" i="10"/>
  <c r="D78" i="10"/>
  <c r="D98" i="10"/>
  <c r="D167" i="10"/>
  <c r="D3" i="10"/>
  <c r="D135" i="10"/>
  <c r="D56" i="10"/>
  <c r="D66" i="10"/>
  <c r="D185" i="10"/>
  <c r="D179" i="10"/>
  <c r="D139" i="10"/>
  <c r="D68" i="10"/>
  <c r="D108" i="10"/>
  <c r="D100" i="10"/>
  <c r="D90" i="10"/>
  <c r="D115" i="10"/>
  <c r="D142" i="10"/>
  <c r="D188" i="10"/>
  <c r="D97" i="10"/>
  <c r="D61" i="10"/>
  <c r="D70" i="10"/>
  <c r="D184" i="10"/>
  <c r="D169" i="10"/>
  <c r="D132" i="10"/>
  <c r="D160" i="10"/>
  <c r="D58" i="10"/>
  <c r="D113" i="10"/>
  <c r="D69" i="10"/>
  <c r="D145" i="10"/>
  <c r="D121" i="10"/>
  <c r="D177" i="3"/>
  <c r="D2" i="3"/>
  <c r="D149" i="3"/>
  <c r="D130" i="3"/>
  <c r="D112" i="3"/>
  <c r="D107" i="3"/>
  <c r="D81" i="3"/>
  <c r="D66" i="3"/>
  <c r="D63" i="3"/>
  <c r="D148" i="3"/>
  <c r="D86" i="3"/>
  <c r="D179" i="3"/>
  <c r="D155" i="3"/>
  <c r="D100" i="3"/>
  <c r="D104" i="3"/>
  <c r="D95" i="3"/>
  <c r="D161" i="3"/>
  <c r="D82" i="3"/>
  <c r="D580" i="3"/>
  <c r="D616" i="3"/>
  <c r="D944" i="3"/>
  <c r="D589" i="3"/>
  <c r="D956" i="3"/>
  <c r="D751" i="3"/>
  <c r="D728" i="3"/>
  <c r="D864" i="3"/>
  <c r="D615" i="3"/>
  <c r="D445" i="3"/>
  <c r="D544" i="3"/>
  <c r="D578" i="3"/>
  <c r="D799" i="3"/>
  <c r="D603" i="3"/>
  <c r="D621" i="3"/>
  <c r="D692" i="3"/>
  <c r="D430" i="3"/>
  <c r="D342" i="3"/>
  <c r="D378" i="3"/>
  <c r="D324" i="3"/>
  <c r="D309" i="3"/>
  <c r="D425" i="3"/>
  <c r="D355" i="3"/>
  <c r="D394" i="3"/>
  <c r="D364" i="3"/>
  <c r="D308" i="3"/>
  <c r="D259" i="3"/>
  <c r="D257" i="3"/>
  <c r="D693" i="3"/>
  <c r="D804" i="3"/>
  <c r="D561" i="3"/>
  <c r="D597" i="3"/>
  <c r="D406" i="3"/>
  <c r="D405" i="3"/>
  <c r="D339" i="3"/>
  <c r="D237" i="3"/>
  <c r="D218" i="3"/>
  <c r="D701" i="10"/>
  <c r="D645" i="10"/>
  <c r="D448" i="10"/>
  <c r="D831" i="10"/>
  <c r="D580" i="10"/>
  <c r="D356" i="10"/>
  <c r="D547" i="10"/>
  <c r="D940" i="10"/>
  <c r="D394" i="10"/>
  <c r="D723" i="10"/>
  <c r="D756" i="10"/>
  <c r="D845" i="10"/>
  <c r="D863" i="10"/>
  <c r="D994" i="10"/>
  <c r="D716" i="10"/>
  <c r="D768" i="10"/>
  <c r="D697" i="10"/>
  <c r="D614" i="10"/>
  <c r="D930" i="10"/>
  <c r="D709" i="10"/>
  <c r="D416" i="10"/>
  <c r="D665" i="10"/>
  <c r="D784" i="10"/>
  <c r="D522" i="10"/>
  <c r="D478" i="10"/>
  <c r="D464" i="10"/>
  <c r="D986" i="10"/>
  <c r="D408" i="10"/>
  <c r="D628" i="10"/>
  <c r="D566" i="10"/>
  <c r="D466" i="10"/>
  <c r="D552" i="10"/>
  <c r="D690" i="10"/>
  <c r="D421" i="10"/>
  <c r="D527" i="10"/>
  <c r="D643" i="10"/>
  <c r="D956" i="10"/>
  <c r="D336" i="10"/>
  <c r="D842" i="10"/>
  <c r="D694" i="10"/>
  <c r="D711" i="10"/>
  <c r="D916" i="10"/>
  <c r="D555" i="10"/>
  <c r="D332" i="10"/>
  <c r="D262" i="10"/>
  <c r="D240" i="10"/>
  <c r="D226" i="10"/>
  <c r="D539" i="10"/>
  <c r="D508" i="10"/>
  <c r="D626" i="10"/>
  <c r="D847" i="10"/>
  <c r="D675" i="10"/>
  <c r="D285" i="10"/>
  <c r="D815" i="10"/>
  <c r="D901" i="10"/>
  <c r="D500" i="10"/>
  <c r="D823" i="10"/>
  <c r="D702" i="10"/>
  <c r="D324" i="10"/>
  <c r="D266" i="10"/>
  <c r="D200" i="10"/>
  <c r="D196" i="10"/>
  <c r="D401" i="10"/>
  <c r="D321" i="10"/>
  <c r="D600" i="10"/>
  <c r="D602" i="10"/>
  <c r="D778" i="10"/>
  <c r="D822" i="10"/>
  <c r="D269" i="10"/>
  <c r="D230" i="10"/>
  <c r="D209" i="10"/>
  <c r="D382" i="10"/>
  <c r="D452" i="10"/>
  <c r="D393" i="10"/>
  <c r="D968" i="10"/>
  <c r="D861" i="10"/>
  <c r="D652" i="10"/>
  <c r="D593" i="10"/>
  <c r="D339" i="10"/>
  <c r="D238" i="10"/>
  <c r="D494" i="10"/>
  <c r="D444" i="10"/>
  <c r="D902" i="10"/>
  <c r="D966" i="10"/>
  <c r="D921" i="10"/>
  <c r="D597" i="10"/>
  <c r="D814" i="10"/>
  <c r="D495" i="10"/>
  <c r="D337" i="10"/>
  <c r="D264" i="10"/>
  <c r="D229" i="10"/>
  <c r="D502" i="10"/>
  <c r="D258" i="10"/>
  <c r="D174" i="10"/>
  <c r="D63" i="10"/>
  <c r="D107" i="10"/>
  <c r="D146" i="10"/>
  <c r="D82" i="10"/>
  <c r="D141" i="10"/>
  <c r="D183" i="10"/>
  <c r="D62" i="10"/>
  <c r="D153" i="10"/>
  <c r="D190" i="10"/>
  <c r="D2" i="10"/>
  <c r="D89" i="10"/>
  <c r="D87" i="10"/>
  <c r="D155" i="10"/>
  <c r="D105" i="10"/>
  <c r="D118" i="10"/>
  <c r="D175" i="10"/>
  <c r="D122" i="10"/>
  <c r="D104" i="10"/>
  <c r="D177" i="10"/>
  <c r="D128" i="10"/>
  <c r="D59" i="10"/>
  <c r="D60" i="10"/>
  <c r="D57" i="10"/>
  <c r="D161" i="10"/>
  <c r="D83" i="10"/>
  <c r="D187" i="3"/>
  <c r="D131" i="3"/>
  <c r="D164" i="3"/>
  <c r="D132" i="3"/>
  <c r="D152" i="3"/>
  <c r="D106" i="3"/>
  <c r="D184" i="3"/>
  <c r="D73" i="3"/>
  <c r="D189" i="3"/>
  <c r="D77" i="3"/>
  <c r="D124" i="3"/>
  <c r="D163" i="3"/>
  <c r="D145" i="3"/>
  <c r="D109" i="3"/>
  <c r="D188" i="3"/>
  <c r="D76" i="3"/>
  <c r="D166" i="3"/>
  <c r="D168" i="3"/>
  <c r="D120" i="3"/>
  <c r="D137" i="3"/>
  <c r="D79" i="3"/>
  <c r="D115" i="3"/>
  <c r="D121" i="3"/>
  <c r="D96" i="3"/>
  <c r="D159" i="3"/>
  <c r="D174" i="3"/>
  <c r="D65" i="3"/>
  <c r="D173" i="3"/>
  <c r="D67" i="3"/>
  <c r="D139" i="3"/>
  <c r="D50" i="3"/>
  <c r="D22" i="3"/>
  <c r="D5" i="3"/>
  <c r="D42" i="3"/>
  <c r="D19" i="3"/>
  <c r="D47" i="3"/>
  <c r="D12" i="3"/>
  <c r="D55" i="3"/>
  <c r="D21" i="3"/>
  <c r="D7" i="3"/>
  <c r="D24" i="3"/>
  <c r="D46" i="3"/>
  <c r="D16" i="10"/>
  <c r="D5" i="10"/>
  <c r="D53" i="10"/>
  <c r="D49" i="10"/>
  <c r="D20" i="10"/>
  <c r="D17" i="10"/>
  <c r="D25" i="10"/>
  <c r="D21" i="10"/>
  <c r="D46" i="10"/>
  <c r="D23" i="10"/>
  <c r="D18" i="10"/>
  <c r="D36" i="10"/>
  <c r="D4" i="10"/>
  <c r="D44" i="10"/>
  <c r="D41" i="10"/>
  <c r="D47" i="10"/>
  <c r="D7" i="10"/>
  <c r="D987" i="3"/>
  <c r="D833" i="3"/>
  <c r="D350" i="3"/>
  <c r="D191" i="3"/>
  <c r="D891" i="10"/>
  <c r="D474" i="10"/>
  <c r="D914" i="10"/>
  <c r="D676" i="10"/>
  <c r="D698" i="10"/>
  <c r="D718" i="10"/>
  <c r="D761" i="10"/>
  <c r="D818" i="10"/>
  <c r="D664" i="10"/>
  <c r="D993" i="10"/>
  <c r="D631" i="10"/>
  <c r="D627" i="10"/>
  <c r="D520" i="10"/>
  <c r="D915" i="10"/>
  <c r="D501" i="10"/>
  <c r="D423" i="10"/>
  <c r="D899" i="10"/>
  <c r="D750" i="10"/>
  <c r="D372" i="10"/>
  <c r="D242" i="10"/>
  <c r="D657" i="10"/>
  <c r="D376" i="10"/>
  <c r="D323" i="10"/>
  <c r="D935" i="10"/>
  <c r="D979" i="10"/>
  <c r="D338" i="10"/>
  <c r="D246" i="10"/>
  <c r="D976" i="10"/>
  <c r="D331" i="10"/>
  <c r="D296" i="10"/>
  <c r="D191" i="10"/>
  <c r="D644" i="10"/>
  <c r="D390" i="10"/>
  <c r="D271" i="10"/>
  <c r="D517" i="10"/>
  <c r="D807" i="10"/>
  <c r="D353" i="10"/>
  <c r="D232" i="10"/>
  <c r="D319" i="10"/>
  <c r="D171" i="10"/>
  <c r="D124" i="10"/>
  <c r="D65" i="10"/>
  <c r="D176" i="10"/>
  <c r="D127" i="10"/>
  <c r="D182" i="10"/>
  <c r="D72" i="10"/>
  <c r="D123" i="10"/>
  <c r="D136" i="10"/>
  <c r="D166" i="10"/>
  <c r="D95" i="10"/>
  <c r="D96" i="10"/>
  <c r="D180" i="10"/>
  <c r="D131" i="10"/>
  <c r="D114" i="10"/>
  <c r="D86" i="10"/>
  <c r="D102" i="10"/>
  <c r="D103" i="10"/>
  <c r="D92" i="10"/>
  <c r="D170" i="3"/>
  <c r="D126" i="3"/>
  <c r="D59" i="3"/>
  <c r="D105" i="3"/>
  <c r="D70" i="3"/>
  <c r="D182" i="3"/>
  <c r="D668" i="3"/>
  <c r="D979" i="3"/>
  <c r="D524" i="3"/>
  <c r="D567" i="3"/>
  <c r="D320" i="3"/>
  <c r="D438" i="3"/>
  <c r="D390" i="3"/>
  <c r="D244" i="3"/>
  <c r="D203" i="3"/>
  <c r="D802" i="10"/>
  <c r="D953" i="10"/>
  <c r="D573" i="10"/>
  <c r="D407" i="10"/>
  <c r="D983" i="10"/>
  <c r="D345" i="10"/>
  <c r="D893" i="10"/>
  <c r="D850" i="10"/>
  <c r="D648" i="10"/>
  <c r="D484" i="10"/>
  <c r="D933" i="10"/>
  <c r="D616" i="10"/>
  <c r="D857" i="10"/>
  <c r="D684" i="10"/>
  <c r="D808" i="10"/>
  <c r="D300" i="10"/>
  <c r="D486" i="10"/>
  <c r="D454" i="10"/>
  <c r="D879" i="10"/>
  <c r="D790" i="10"/>
  <c r="D533" i="10"/>
  <c r="D812" i="10"/>
  <c r="D904" i="10"/>
  <c r="D864" i="10"/>
  <c r="D403" i="10"/>
  <c r="D621" i="10"/>
  <c r="D911" i="10"/>
  <c r="D663" i="10"/>
  <c r="D703" i="10"/>
  <c r="D929" i="10"/>
  <c r="D295" i="10"/>
  <c r="D905" i="10"/>
  <c r="D668" i="10"/>
  <c r="D955" i="10"/>
  <c r="D449" i="10"/>
  <c r="D951" i="10"/>
  <c r="D601" i="10"/>
  <c r="D970" i="10"/>
  <c r="D912" i="10"/>
  <c r="D604" i="10"/>
  <c r="D828" i="10"/>
  <c r="D838" i="10"/>
  <c r="D341" i="10"/>
  <c r="D354" i="10"/>
  <c r="D276" i="10"/>
  <c r="D214" i="10"/>
  <c r="D203" i="10"/>
  <c r="D707" i="10"/>
  <c r="D873" i="10"/>
  <c r="D991" i="10"/>
  <c r="D995" i="10"/>
  <c r="D310" i="10"/>
  <c r="D461" i="10"/>
  <c r="D609" i="10"/>
  <c r="D748" i="10"/>
  <c r="D681" i="10"/>
  <c r="D977" i="10"/>
  <c r="D360" i="10"/>
  <c r="D369" i="10"/>
  <c r="D268" i="10"/>
  <c r="D218" i="10"/>
  <c r="D311" i="10"/>
  <c r="D794" i="10"/>
  <c r="D197" i="10"/>
  <c r="D426" i="10"/>
  <c r="D722" i="10"/>
  <c r="D615" i="10"/>
  <c r="D370" i="10"/>
  <c r="D235" i="10"/>
  <c r="D249" i="10"/>
  <c r="D809" i="10"/>
  <c r="D304" i="10"/>
  <c r="D999" i="10"/>
  <c r="D811" i="10"/>
  <c r="D516" i="10"/>
  <c r="D649" i="10"/>
  <c r="D400" i="10"/>
  <c r="D344" i="10"/>
  <c r="D257" i="10"/>
  <c r="D207" i="10"/>
  <c r="D696" i="10"/>
  <c r="D282" i="10"/>
  <c r="D992" i="10"/>
  <c r="D804" i="10"/>
  <c r="D530" i="10"/>
  <c r="D540" i="10"/>
  <c r="D395" i="10"/>
  <c r="D350" i="10"/>
  <c r="D280" i="10"/>
  <c r="D234" i="10"/>
  <c r="D729" i="10"/>
  <c r="D514" i="10"/>
  <c r="D243" i="10"/>
  <c r="D85" i="10"/>
  <c r="D74" i="10"/>
  <c r="D140" i="10"/>
  <c r="D84" i="10"/>
  <c r="D144" i="10"/>
  <c r="D91" i="10"/>
  <c r="D93" i="10"/>
  <c r="D157" i="10"/>
  <c r="D137" i="10"/>
  <c r="D189" i="10"/>
  <c r="D106" i="10"/>
  <c r="D133" i="10"/>
  <c r="D125" i="10"/>
  <c r="D99" i="10"/>
  <c r="D101" i="10"/>
  <c r="D187" i="10"/>
  <c r="D71" i="10"/>
  <c r="D134" i="10"/>
  <c r="D150" i="10"/>
  <c r="D168" i="10"/>
  <c r="D120" i="10"/>
  <c r="D112" i="10"/>
  <c r="D81" i="10"/>
  <c r="D130" i="10"/>
  <c r="D148" i="10"/>
  <c r="D167" i="3"/>
  <c r="D172" i="3"/>
  <c r="D122" i="3"/>
  <c r="D101" i="3"/>
  <c r="D156" i="3"/>
  <c r="D103" i="3"/>
  <c r="D135" i="3"/>
  <c r="D91" i="3"/>
  <c r="D62" i="3"/>
  <c r="D3" i="3"/>
  <c r="D117" i="3"/>
  <c r="D146" i="3"/>
  <c r="D125" i="3"/>
  <c r="D160" i="3"/>
  <c r="D78" i="3"/>
  <c r="D158" i="3"/>
  <c r="D64" i="3"/>
  <c r="D183" i="3"/>
  <c r="D181" i="3"/>
  <c r="D56" i="3"/>
  <c r="D127" i="3"/>
  <c r="D153" i="3"/>
  <c r="D61" i="3"/>
  <c r="D142" i="3"/>
  <c r="D97" i="3"/>
  <c r="D147" i="3"/>
  <c r="D110" i="3"/>
  <c r="D84" i="3"/>
  <c r="D171" i="3"/>
  <c r="D60" i="3"/>
  <c r="D28" i="3"/>
  <c r="D43" i="3"/>
  <c r="D18" i="3"/>
  <c r="D17" i="3"/>
  <c r="D15" i="3"/>
  <c r="D16" i="3"/>
  <c r="D8" i="3"/>
  <c r="D48" i="3"/>
  <c r="D14" i="3"/>
  <c r="D25" i="3"/>
  <c r="D23" i="3"/>
  <c r="D45" i="3"/>
  <c r="D40" i="3"/>
  <c r="D32" i="10"/>
  <c r="D35" i="10"/>
  <c r="D28" i="10"/>
  <c r="D8" i="10"/>
  <c r="D31" i="10"/>
  <c r="D38" i="10"/>
  <c r="D37" i="10"/>
  <c r="D51" i="10"/>
  <c r="D42" i="10"/>
  <c r="D576" i="3"/>
  <c r="D819" i="10"/>
  <c r="D795" i="10"/>
  <c r="D877" i="10"/>
  <c r="D325" i="10"/>
  <c r="D608" i="10"/>
  <c r="D870" i="10"/>
  <c r="D453" i="10"/>
  <c r="D917" i="10"/>
  <c r="D949" i="10"/>
  <c r="D630" i="10"/>
  <c r="D291" i="10"/>
  <c r="D606" i="10"/>
  <c r="D782" i="3"/>
  <c r="D847" i="3"/>
  <c r="D539" i="3"/>
  <c r="D926" i="3"/>
  <c r="D292" i="3"/>
  <c r="D294" i="3"/>
  <c r="D281" i="3"/>
  <c r="D219" i="3"/>
  <c r="D206" i="3"/>
  <c r="D534" i="10"/>
  <c r="D897" i="10"/>
  <c r="D666" i="10"/>
  <c r="D928" i="10"/>
  <c r="D415" i="10"/>
  <c r="D692" i="10"/>
  <c r="D909" i="10"/>
  <c r="D963" i="10"/>
  <c r="D781" i="10"/>
  <c r="D786" i="10"/>
  <c r="D396" i="10"/>
  <c r="D623" i="10"/>
  <c r="D413" i="10"/>
  <c r="D779" i="10"/>
  <c r="D523" i="10"/>
  <c r="D307" i="10"/>
  <c r="D967" i="10"/>
  <c r="D721" i="10"/>
  <c r="D458" i="10"/>
  <c r="D724" i="10"/>
  <c r="D447" i="10"/>
  <c r="D742" i="10"/>
  <c r="D463" i="10"/>
  <c r="D678" i="10"/>
  <c r="D572" i="10"/>
  <c r="D704" i="10"/>
  <c r="D689" i="10"/>
  <c r="D590" i="10"/>
  <c r="D656" i="10"/>
  <c r="D688" i="10"/>
  <c r="D298" i="10"/>
  <c r="D439" i="10"/>
  <c r="D751" i="10"/>
  <c r="D402" i="10"/>
  <c r="D829" i="10"/>
  <c r="D948" i="10"/>
  <c r="D302" i="10"/>
  <c r="D772" i="10"/>
  <c r="D705" i="10"/>
  <c r="D512" i="10"/>
  <c r="D442" i="10"/>
  <c r="D633" i="10"/>
  <c r="D316" i="10"/>
  <c r="D352" i="10"/>
  <c r="D270" i="10"/>
  <c r="D215" i="10"/>
  <c r="D1001" i="10"/>
  <c r="D380" i="10"/>
  <c r="D741" i="10"/>
  <c r="D762" i="10"/>
  <c r="D824" i="10"/>
  <c r="D342" i="10"/>
  <c r="D545" i="10"/>
  <c r="D700" i="10"/>
  <c r="D588" i="10"/>
  <c r="D625" i="10"/>
  <c r="D996" i="10"/>
  <c r="D366" i="10"/>
  <c r="D357" i="10"/>
  <c r="D250" i="10"/>
  <c r="D202" i="10"/>
  <c r="D379" i="10"/>
  <c r="D526" i="10"/>
  <c r="D206" i="10"/>
  <c r="D765" i="10"/>
  <c r="D816" i="10"/>
  <c r="D837" i="10"/>
  <c r="D305" i="10"/>
  <c r="D241" i="10"/>
  <c r="D224" i="10"/>
  <c r="D410" i="10"/>
  <c r="D204" i="10"/>
  <c r="D691" i="10"/>
  <c r="D798" i="10"/>
  <c r="D965" i="10"/>
  <c r="D730" i="10"/>
  <c r="D637" i="10"/>
  <c r="D351" i="10"/>
  <c r="D267" i="10"/>
  <c r="D213" i="10"/>
  <c r="D670" i="10"/>
  <c r="D247" i="10"/>
  <c r="D624" i="10"/>
  <c r="D368" i="10"/>
  <c r="D581" i="10"/>
  <c r="D431" i="10"/>
  <c r="D636" i="10"/>
  <c r="D365" i="10"/>
  <c r="D275" i="10"/>
  <c r="D248" i="10"/>
  <c r="D567" i="10"/>
  <c r="D497" i="10"/>
  <c r="D181" i="10"/>
  <c r="D75" i="10"/>
  <c r="D67" i="10"/>
  <c r="D149" i="10"/>
  <c r="D88" i="10"/>
  <c r="D151" i="10"/>
  <c r="D173" i="10"/>
  <c r="D110" i="10"/>
  <c r="D159" i="10"/>
  <c r="D109" i="10"/>
  <c r="D178" i="10"/>
  <c r="D154" i="10"/>
  <c r="D165" i="10"/>
  <c r="D158" i="10"/>
  <c r="D143" i="10"/>
  <c r="D162" i="10"/>
  <c r="D170" i="10"/>
  <c r="D164" i="10"/>
  <c r="D163" i="10"/>
  <c r="D152" i="10"/>
  <c r="D172" i="10"/>
  <c r="D116" i="10"/>
  <c r="D94" i="10"/>
  <c r="D64" i="10"/>
  <c r="D147" i="10"/>
  <c r="D73" i="10"/>
  <c r="D186" i="3"/>
  <c r="D144" i="3"/>
  <c r="D114" i="3"/>
  <c r="D140" i="3"/>
  <c r="D157" i="3"/>
  <c r="D98" i="3"/>
  <c r="D92" i="3"/>
  <c r="D99" i="3"/>
  <c r="D185" i="3"/>
  <c r="D123" i="3"/>
  <c r="D94" i="3"/>
  <c r="D74" i="3"/>
  <c r="D133" i="3"/>
  <c r="D71" i="3"/>
  <c r="D69" i="3"/>
  <c r="D134" i="3"/>
  <c r="D90" i="3"/>
  <c r="D178" i="3"/>
  <c r="D4" i="3"/>
  <c r="D68" i="3"/>
  <c r="D154" i="3"/>
  <c r="D162" i="3"/>
  <c r="D58" i="3"/>
  <c r="D119" i="3"/>
  <c r="D88" i="3"/>
  <c r="D87" i="3"/>
  <c r="D113" i="3"/>
  <c r="D150" i="3"/>
  <c r="D129" i="3"/>
  <c r="D80" i="3"/>
  <c r="D33" i="3"/>
  <c r="D37" i="3"/>
  <c r="D35" i="3"/>
  <c r="D26" i="3"/>
  <c r="D30" i="3"/>
  <c r="D39" i="3"/>
  <c r="D9" i="3"/>
  <c r="D11" i="3"/>
  <c r="D10" i="3"/>
  <c r="D13" i="3"/>
  <c r="D34" i="3"/>
  <c r="D20" i="3"/>
  <c r="D38" i="3"/>
  <c r="D40" i="10"/>
  <c r="D22" i="10"/>
  <c r="D6" i="10"/>
  <c r="D11" i="10"/>
  <c r="D55" i="10"/>
  <c r="D26" i="10"/>
  <c r="D29" i="10"/>
  <c r="D27" i="10"/>
  <c r="D52" i="10"/>
  <c r="D33" i="10"/>
  <c r="D12" i="10"/>
  <c r="D34" i="10"/>
  <c r="D43" i="10"/>
  <c r="D496" i="3"/>
  <c r="D327" i="3"/>
  <c r="D256" i="3"/>
  <c r="D810" i="10"/>
  <c r="D858" i="10"/>
  <c r="D364" i="10"/>
  <c r="D451" i="10"/>
  <c r="D553" i="10"/>
  <c r="D485" i="10"/>
  <c r="D988" i="10"/>
  <c r="D957" i="10"/>
  <c r="D876" i="10"/>
  <c r="D826" i="10"/>
  <c r="D782" i="10"/>
  <c r="D728" i="10"/>
  <c r="D428" i="10"/>
  <c r="D680" i="10"/>
  <c r="D759" i="10"/>
  <c r="D969" i="10"/>
  <c r="D575" i="10"/>
  <c r="D317" i="10"/>
  <c r="D377" i="10"/>
  <c r="D693" i="10"/>
  <c r="D260" i="10"/>
  <c r="D217" i="10"/>
  <c r="D787" i="10"/>
  <c r="D521" i="10"/>
  <c r="D922" i="10"/>
  <c r="D576" i="10"/>
  <c r="D259" i="10"/>
  <c r="D205" i="10"/>
  <c r="D506" i="10"/>
  <c r="D770" i="10"/>
  <c r="D686" i="10"/>
  <c r="D193" i="10"/>
  <c r="D216" i="10"/>
  <c r="D286" i="10"/>
  <c r="D617" i="10"/>
  <c r="D699" i="10"/>
  <c r="D220" i="10"/>
  <c r="D335" i="10"/>
  <c r="D793" i="10"/>
  <c r="D509" i="10"/>
  <c r="D272" i="10"/>
  <c r="D326" i="10"/>
  <c r="D80" i="10"/>
  <c r="D79" i="10"/>
  <c r="D129" i="10"/>
  <c r="D76" i="10"/>
  <c r="D186" i="10"/>
  <c r="D111" i="10"/>
  <c r="D119" i="10"/>
  <c r="D83" i="3"/>
  <c r="D93" i="3"/>
  <c r="D180" i="3"/>
  <c r="D85" i="3"/>
  <c r="D89" i="3"/>
  <c r="D108" i="3"/>
  <c r="D44" i="3"/>
  <c r="D49" i="3"/>
  <c r="D53" i="3"/>
  <c r="D36" i="3"/>
  <c r="D39" i="10"/>
  <c r="D45" i="10"/>
  <c r="D9" i="10"/>
  <c r="D72" i="3"/>
  <c r="D165" i="3"/>
  <c r="D151" i="3"/>
  <c r="D29" i="3"/>
  <c r="D27" i="3"/>
  <c r="D13" i="10"/>
  <c r="D30" i="10"/>
  <c r="D57" i="3"/>
  <c r="D176" i="3"/>
  <c r="D169" i="3"/>
  <c r="D118" i="3"/>
  <c r="D52" i="3"/>
  <c r="D19" i="10"/>
  <c r="D24" i="10"/>
  <c r="D143" i="3"/>
  <c r="D102" i="3"/>
  <c r="D136" i="3"/>
  <c r="D138" i="3"/>
  <c r="D128" i="3"/>
  <c r="D141" i="3"/>
  <c r="D31" i="3"/>
  <c r="D32" i="3"/>
  <c r="D6" i="3"/>
  <c r="D50" i="10"/>
  <c r="D54" i="10"/>
  <c r="D10" i="10"/>
  <c r="D15" i="10"/>
  <c r="D175" i="3"/>
  <c r="D190" i="3"/>
  <c r="D116" i="3"/>
  <c r="D41" i="3"/>
  <c r="D48" i="10"/>
  <c r="D111" i="3"/>
  <c r="D75" i="3"/>
  <c r="D54" i="3"/>
  <c r="D51" i="3"/>
  <c r="D14" i="10"/>
  <c r="J44" i="8" l="1"/>
  <c r="K44" i="8"/>
  <c r="J41" i="8"/>
  <c r="K41" i="8"/>
  <c r="J74" i="8"/>
  <c r="K74" i="8"/>
  <c r="J159" i="8"/>
  <c r="K159" i="8"/>
  <c r="J76" i="8"/>
  <c r="K76" i="8"/>
  <c r="J32" i="8"/>
  <c r="K32" i="8"/>
  <c r="K121" i="8"/>
  <c r="J121" i="8"/>
  <c r="K138" i="8"/>
  <c r="J138" i="8"/>
  <c r="K97" i="8"/>
  <c r="J97" i="8"/>
  <c r="J48" i="8"/>
  <c r="K48" i="8"/>
  <c r="J22" i="8"/>
  <c r="K22" i="8"/>
  <c r="J63" i="8"/>
  <c r="K63" i="8"/>
  <c r="K139" i="8"/>
  <c r="J139" i="8"/>
  <c r="J11" i="8"/>
  <c r="K11" i="8"/>
  <c r="J25" i="8"/>
  <c r="K25" i="8"/>
  <c r="J14" i="8"/>
  <c r="K14" i="8"/>
  <c r="J40" i="8"/>
  <c r="K40" i="8"/>
  <c r="J112" i="8"/>
  <c r="K112" i="8"/>
  <c r="J80" i="8"/>
  <c r="K80" i="8"/>
  <c r="J35" i="8"/>
  <c r="K35" i="8"/>
  <c r="J28" i="8"/>
  <c r="K28" i="8"/>
  <c r="J12" i="8"/>
  <c r="K12" i="8"/>
  <c r="J148" i="8"/>
  <c r="K148" i="8"/>
  <c r="J171" i="8"/>
  <c r="K171" i="8"/>
  <c r="J166" i="8"/>
  <c r="K166" i="8"/>
  <c r="J160" i="8"/>
  <c r="K160" i="8"/>
  <c r="J89" i="8"/>
  <c r="K89" i="8"/>
  <c r="J52" i="8"/>
  <c r="K52" i="8"/>
  <c r="J9" i="8"/>
  <c r="K9" i="8"/>
  <c r="K131" i="8"/>
  <c r="J131" i="8"/>
  <c r="J169" i="8"/>
  <c r="K169" i="8"/>
  <c r="K134" i="8"/>
  <c r="J134" i="8"/>
  <c r="J158" i="8"/>
  <c r="K158" i="8"/>
  <c r="J85" i="8"/>
  <c r="K85" i="8"/>
  <c r="K93" i="8"/>
  <c r="J93" i="8"/>
  <c r="J115" i="8"/>
  <c r="K115" i="8"/>
  <c r="K96" i="8"/>
  <c r="J96" i="8"/>
  <c r="J73" i="8"/>
  <c r="K73" i="8"/>
  <c r="J66" i="8"/>
  <c r="K66" i="8"/>
  <c r="J42" i="8"/>
  <c r="K42" i="8"/>
  <c r="J19" i="8"/>
  <c r="K19" i="8"/>
  <c r="J26" i="8"/>
  <c r="K26" i="8"/>
  <c r="J54" i="8"/>
  <c r="K54" i="8"/>
  <c r="J61" i="8"/>
  <c r="K61" i="8"/>
  <c r="J105" i="8"/>
  <c r="K105" i="8"/>
  <c r="K106" i="8"/>
  <c r="J106" i="8"/>
  <c r="K108" i="8"/>
  <c r="J108" i="8"/>
  <c r="J146" i="8"/>
  <c r="K146" i="8"/>
  <c r="J161" i="8"/>
  <c r="K161" i="8"/>
  <c r="J71" i="8"/>
  <c r="K71" i="8"/>
  <c r="K143" i="8"/>
  <c r="J143" i="8"/>
  <c r="K109" i="8"/>
  <c r="J109" i="8"/>
  <c r="J157" i="8"/>
  <c r="K157" i="8"/>
  <c r="J78" i="8"/>
  <c r="K78" i="8"/>
  <c r="J16" i="8"/>
  <c r="K16" i="8"/>
  <c r="J46" i="8"/>
  <c r="K46" i="8"/>
  <c r="K130" i="8"/>
  <c r="J130" i="8"/>
  <c r="J56" i="8"/>
  <c r="K56" i="8"/>
  <c r="K117" i="8"/>
  <c r="J117" i="8"/>
  <c r="J152" i="8"/>
  <c r="K152" i="8"/>
  <c r="J33" i="8"/>
  <c r="K33" i="8"/>
  <c r="J72" i="8"/>
  <c r="K72" i="8"/>
  <c r="J86" i="8"/>
  <c r="K86" i="8"/>
  <c r="K124" i="8"/>
  <c r="J124" i="8"/>
  <c r="J50" i="8"/>
  <c r="K50" i="8"/>
  <c r="J58" i="8"/>
  <c r="K58" i="8"/>
  <c r="J90" i="8"/>
  <c r="K90" i="8"/>
  <c r="J59" i="8"/>
  <c r="K59" i="8"/>
  <c r="K136" i="8"/>
  <c r="J136" i="8"/>
  <c r="J15" i="8"/>
  <c r="K15" i="8"/>
  <c r="J20" i="8"/>
  <c r="K20" i="8"/>
  <c r="J81" i="8"/>
  <c r="K81" i="8"/>
  <c r="J13" i="8"/>
  <c r="K13" i="8"/>
  <c r="J30" i="8"/>
  <c r="K30" i="8"/>
  <c r="J7" i="8"/>
  <c r="K7" i="8"/>
  <c r="J65" i="8"/>
  <c r="K65" i="8"/>
  <c r="J153" i="8"/>
  <c r="K153" i="8"/>
  <c r="J163" i="8"/>
  <c r="K163" i="8"/>
  <c r="J155" i="8"/>
  <c r="K155" i="8"/>
  <c r="K111" i="8"/>
  <c r="J111" i="8"/>
  <c r="J150" i="8"/>
  <c r="K150" i="8"/>
  <c r="J38" i="8"/>
  <c r="K38" i="8"/>
  <c r="J29" i="8"/>
  <c r="K29" i="8"/>
  <c r="J82" i="8"/>
  <c r="K82" i="8"/>
  <c r="J151" i="8"/>
  <c r="K151" i="8"/>
  <c r="J102" i="8"/>
  <c r="K102" i="8"/>
  <c r="J107" i="8"/>
  <c r="K107" i="8"/>
  <c r="K94" i="8"/>
  <c r="J94" i="8"/>
  <c r="J141" i="8"/>
  <c r="K141" i="8"/>
  <c r="K104" i="8"/>
  <c r="J104" i="8"/>
  <c r="J132" i="8"/>
  <c r="K132" i="8"/>
  <c r="J167" i="8"/>
  <c r="K167" i="8"/>
  <c r="K125" i="8"/>
  <c r="J125" i="8"/>
  <c r="J45" i="8"/>
  <c r="K45" i="8"/>
  <c r="J24" i="8"/>
  <c r="K24" i="8"/>
  <c r="J18" i="8"/>
  <c r="K18" i="8"/>
  <c r="J6" i="8"/>
  <c r="K6" i="8"/>
  <c r="J84" i="8"/>
  <c r="K84" i="8"/>
  <c r="J60" i="8"/>
  <c r="K60" i="8"/>
  <c r="J123" i="8"/>
  <c r="K123" i="8"/>
  <c r="J156" i="8"/>
  <c r="K156" i="8"/>
  <c r="K142" i="8"/>
  <c r="J142" i="8"/>
  <c r="J64" i="8"/>
  <c r="K64" i="8"/>
  <c r="J70" i="8"/>
  <c r="K70" i="8"/>
  <c r="K133" i="8"/>
  <c r="J133" i="8"/>
  <c r="J62" i="8"/>
  <c r="K62" i="8"/>
  <c r="K116" i="8"/>
  <c r="J116" i="8"/>
  <c r="J69" i="8"/>
  <c r="K69" i="8"/>
  <c r="J67" i="8"/>
  <c r="K67" i="8"/>
  <c r="J168" i="8"/>
  <c r="K168" i="8"/>
  <c r="J118" i="8"/>
  <c r="K118" i="8"/>
  <c r="J31" i="8"/>
  <c r="K31" i="8"/>
  <c r="J120" i="8"/>
  <c r="K120" i="8"/>
  <c r="J53" i="8"/>
  <c r="K53" i="8"/>
  <c r="J165" i="8"/>
  <c r="K165" i="8"/>
  <c r="K110" i="8"/>
  <c r="J110" i="8"/>
  <c r="J43" i="8"/>
  <c r="K43" i="8"/>
  <c r="J149" i="8"/>
  <c r="K149" i="8"/>
  <c r="J126" i="8"/>
  <c r="K126" i="8"/>
  <c r="J145" i="8"/>
  <c r="K145" i="8"/>
  <c r="J87" i="8"/>
  <c r="K87" i="8"/>
  <c r="J37" i="8"/>
  <c r="K37" i="8"/>
  <c r="K119" i="8"/>
  <c r="J119" i="8"/>
  <c r="J147" i="8"/>
  <c r="K147" i="8"/>
  <c r="K122" i="8"/>
  <c r="J122" i="8"/>
  <c r="K101" i="8"/>
  <c r="J101" i="8"/>
  <c r="J79" i="8"/>
  <c r="K79" i="8"/>
  <c r="J55" i="8"/>
  <c r="K55" i="8"/>
  <c r="J49" i="8"/>
  <c r="K49" i="8"/>
  <c r="J51" i="8"/>
  <c r="K51" i="8"/>
  <c r="J10" i="8"/>
  <c r="K10" i="8"/>
  <c r="J77" i="8"/>
  <c r="K77" i="8"/>
  <c r="J34" i="8"/>
  <c r="K34" i="8"/>
  <c r="J27" i="8"/>
  <c r="K27" i="8"/>
  <c r="J23" i="8"/>
  <c r="K23" i="8"/>
  <c r="K95" i="8"/>
  <c r="J95" i="8"/>
  <c r="J164" i="8"/>
  <c r="K164" i="8"/>
  <c r="K144" i="8"/>
  <c r="J144" i="8"/>
  <c r="J68" i="8"/>
  <c r="K68" i="8"/>
  <c r="J39" i="8"/>
  <c r="K39" i="8"/>
  <c r="J36" i="8"/>
  <c r="K36" i="8"/>
  <c r="K113" i="8"/>
  <c r="J113" i="8"/>
  <c r="K135" i="8"/>
  <c r="J135" i="8"/>
  <c r="J100" i="8"/>
  <c r="K100" i="8"/>
  <c r="K92" i="8"/>
  <c r="J92" i="8"/>
  <c r="J75" i="8"/>
  <c r="K75" i="8"/>
  <c r="J103" i="8"/>
  <c r="K103" i="8"/>
  <c r="K137" i="8"/>
  <c r="J137" i="8"/>
  <c r="J128" i="8"/>
  <c r="K128" i="8"/>
  <c r="J172" i="8"/>
  <c r="K172" i="8"/>
  <c r="J8" i="8"/>
  <c r="K8" i="8"/>
  <c r="J47" i="8"/>
  <c r="K47" i="8"/>
  <c r="J21" i="8"/>
  <c r="K21" i="8"/>
  <c r="J17" i="8"/>
  <c r="K17" i="8"/>
  <c r="J162" i="8"/>
  <c r="K162" i="8"/>
  <c r="K129" i="8"/>
  <c r="J129" i="8"/>
  <c r="J88" i="8"/>
  <c r="K88" i="8"/>
  <c r="J154" i="8"/>
  <c r="K154" i="8"/>
  <c r="J83" i="8"/>
  <c r="K83" i="8"/>
  <c r="J114" i="8"/>
  <c r="K114" i="8"/>
  <c r="J170" i="8"/>
  <c r="K170" i="8"/>
  <c r="K98" i="8"/>
  <c r="J98" i="8"/>
  <c r="J91" i="8"/>
  <c r="K91" i="8"/>
  <c r="J140" i="8"/>
  <c r="K140" i="8"/>
  <c r="J57" i="8"/>
  <c r="K57" i="8"/>
  <c r="K99" i="8"/>
  <c r="J99" i="8"/>
  <c r="K127" i="8"/>
  <c r="J127" i="8"/>
  <c r="V170" i="4"/>
  <c r="K5" i="8"/>
  <c r="J5" i="8"/>
  <c r="V108" i="4"/>
  <c r="V166" i="4"/>
  <c r="U170" i="4"/>
  <c r="V77" i="4"/>
  <c r="V53" i="4"/>
  <c r="V128" i="4"/>
  <c r="W128" i="4" s="1"/>
  <c r="X128" i="4" s="1"/>
  <c r="Y128" i="4" s="1"/>
  <c r="V17" i="4"/>
  <c r="V30" i="4"/>
  <c r="V80" i="4"/>
  <c r="V466" i="4"/>
  <c r="U556" i="4"/>
  <c r="V499" i="4"/>
  <c r="V983" i="4"/>
  <c r="W983" i="4" s="1"/>
  <c r="X983" i="4" s="1"/>
  <c r="V464" i="4"/>
  <c r="V779" i="4"/>
  <c r="V641" i="4"/>
  <c r="S942" i="4"/>
  <c r="V526" i="4"/>
  <c r="S859" i="4"/>
  <c r="J847" i="11"/>
  <c r="V838" i="4"/>
  <c r="V343" i="4"/>
  <c r="J970" i="11"/>
  <c r="J877" i="11"/>
  <c r="I881" i="11"/>
  <c r="J901" i="11"/>
  <c r="V954" i="4"/>
  <c r="V935" i="4"/>
  <c r="V888" i="4"/>
  <c r="V722" i="4"/>
  <c r="V536" i="4"/>
  <c r="U630" i="4"/>
  <c r="T963" i="4"/>
  <c r="V706" i="4"/>
  <c r="V38" i="4"/>
  <c r="V102" i="4"/>
  <c r="V84" i="4"/>
  <c r="V36" i="4"/>
  <c r="U91" i="4"/>
  <c r="V171" i="4"/>
  <c r="U136" i="4"/>
  <c r="V92" i="4"/>
  <c r="V190" i="4"/>
  <c r="W190" i="4" s="1"/>
  <c r="V44" i="4"/>
  <c r="V107" i="4"/>
  <c r="V66" i="4"/>
  <c r="V131" i="4"/>
  <c r="V147" i="4"/>
  <c r="J51" i="3"/>
  <c r="K51" i="3"/>
  <c r="I51" i="3"/>
  <c r="K54" i="3"/>
  <c r="J54" i="3"/>
  <c r="I54" i="3"/>
  <c r="K75" i="3"/>
  <c r="J75" i="3"/>
  <c r="I75" i="3"/>
  <c r="K111" i="3"/>
  <c r="J111" i="3"/>
  <c r="K41" i="3"/>
  <c r="J41" i="3"/>
  <c r="J116" i="3"/>
  <c r="K116" i="3"/>
  <c r="I116" i="3"/>
  <c r="J190" i="3"/>
  <c r="K190" i="3"/>
  <c r="K175" i="3"/>
  <c r="J175" i="3"/>
  <c r="K6" i="3"/>
  <c r="I6" i="3"/>
  <c r="J6" i="3"/>
  <c r="K32" i="3"/>
  <c r="J32" i="3"/>
  <c r="K31" i="3"/>
  <c r="J31" i="3"/>
  <c r="I31" i="3"/>
  <c r="I141" i="3"/>
  <c r="K141" i="3"/>
  <c r="J141" i="3"/>
  <c r="H128" i="3"/>
  <c r="F128" i="3"/>
  <c r="J128" i="3"/>
  <c r="K128" i="3"/>
  <c r="I128" i="3"/>
  <c r="K138" i="3"/>
  <c r="J138" i="3"/>
  <c r="F136" i="3"/>
  <c r="J136" i="3"/>
  <c r="K136" i="3"/>
  <c r="I136" i="3"/>
  <c r="J102" i="3"/>
  <c r="K102" i="3"/>
  <c r="K143" i="3"/>
  <c r="J143" i="3"/>
  <c r="J52" i="3"/>
  <c r="K52" i="3"/>
  <c r="J118" i="3"/>
  <c r="K118" i="3"/>
  <c r="I118" i="3"/>
  <c r="J169" i="3"/>
  <c r="K169" i="3"/>
  <c r="I169" i="3"/>
  <c r="F176" i="3"/>
  <c r="K176" i="3"/>
  <c r="I176" i="3"/>
  <c r="H176" i="3"/>
  <c r="J176" i="3"/>
  <c r="K57" i="3"/>
  <c r="J57" i="3"/>
  <c r="I27" i="3"/>
  <c r="K27" i="3"/>
  <c r="J27" i="3"/>
  <c r="K29" i="3"/>
  <c r="J29" i="3"/>
  <c r="I29" i="3"/>
  <c r="K151" i="3"/>
  <c r="J151" i="3"/>
  <c r="K165" i="3"/>
  <c r="J165" i="3"/>
  <c r="I165" i="3"/>
  <c r="J72" i="3"/>
  <c r="K72" i="3"/>
  <c r="J36" i="3"/>
  <c r="K36" i="3"/>
  <c r="K53" i="3"/>
  <c r="J53" i="3"/>
  <c r="I53" i="3"/>
  <c r="K49" i="3"/>
  <c r="J49" i="3"/>
  <c r="K44" i="3"/>
  <c r="J44" i="3"/>
  <c r="K108" i="3"/>
  <c r="J108" i="3"/>
  <c r="J89" i="3"/>
  <c r="K89" i="3"/>
  <c r="K85" i="3"/>
  <c r="J85" i="3"/>
  <c r="I85" i="3"/>
  <c r="K180" i="3"/>
  <c r="J180" i="3"/>
  <c r="K93" i="3"/>
  <c r="I93" i="3"/>
  <c r="J93" i="3"/>
  <c r="K83" i="3"/>
  <c r="J83" i="3"/>
  <c r="I83" i="3"/>
  <c r="K794" i="8"/>
  <c r="J794" i="8"/>
  <c r="K700" i="8"/>
  <c r="J700" i="8"/>
  <c r="J771" i="8"/>
  <c r="K771" i="8"/>
  <c r="K923" i="8"/>
  <c r="J923" i="8"/>
  <c r="J788" i="8"/>
  <c r="K788" i="8"/>
  <c r="K694" i="8"/>
  <c r="J694" i="8"/>
  <c r="J970" i="8"/>
  <c r="K970" i="8"/>
  <c r="K760" i="8"/>
  <c r="J760" i="8"/>
  <c r="J729" i="8"/>
  <c r="K729" i="8"/>
  <c r="K783" i="8"/>
  <c r="J783" i="8"/>
  <c r="J827" i="8"/>
  <c r="K827" i="8"/>
  <c r="J877" i="8"/>
  <c r="K877" i="8"/>
  <c r="J958" i="8"/>
  <c r="K958" i="8"/>
  <c r="J989" i="8"/>
  <c r="K989" i="8"/>
  <c r="J859" i="8"/>
  <c r="K859" i="8"/>
  <c r="K811" i="8"/>
  <c r="J811" i="8"/>
  <c r="K256" i="3"/>
  <c r="J256" i="3"/>
  <c r="J327" i="3"/>
  <c r="K327" i="3"/>
  <c r="K496" i="3"/>
  <c r="J496" i="3"/>
  <c r="I496" i="3"/>
  <c r="F496" i="3"/>
  <c r="H496" i="3"/>
  <c r="K38" i="3"/>
  <c r="J38" i="3"/>
  <c r="I38" i="3"/>
  <c r="K20" i="3"/>
  <c r="J20" i="3"/>
  <c r="J34" i="3"/>
  <c r="K34" i="3"/>
  <c r="J13" i="3"/>
  <c r="K13" i="3"/>
  <c r="J10" i="3"/>
  <c r="K10" i="3"/>
  <c r="J11" i="3"/>
  <c r="K11" i="3"/>
  <c r="I11" i="3"/>
  <c r="J9" i="3"/>
  <c r="K9" i="3"/>
  <c r="K39" i="3"/>
  <c r="J39" i="3"/>
  <c r="I39" i="3"/>
  <c r="K30" i="3"/>
  <c r="J30" i="3"/>
  <c r="K26" i="3"/>
  <c r="J26" i="3"/>
  <c r="I26" i="3"/>
  <c r="K35" i="3"/>
  <c r="J35" i="3"/>
  <c r="J37" i="3"/>
  <c r="K37" i="3"/>
  <c r="J33" i="3"/>
  <c r="K33" i="3"/>
  <c r="I33" i="3"/>
  <c r="K80" i="3"/>
  <c r="J80" i="3"/>
  <c r="K129" i="3"/>
  <c r="J129" i="3"/>
  <c r="I129" i="3"/>
  <c r="J150" i="3"/>
  <c r="K150" i="3"/>
  <c r="K113" i="3"/>
  <c r="J113" i="3"/>
  <c r="I113" i="3"/>
  <c r="K87" i="3"/>
  <c r="J87" i="3"/>
  <c r="I87" i="3"/>
  <c r="K88" i="3"/>
  <c r="J88" i="3"/>
  <c r="J119" i="3"/>
  <c r="K119" i="3"/>
  <c r="K58" i="3"/>
  <c r="J58" i="3"/>
  <c r="I58" i="3"/>
  <c r="K162" i="3"/>
  <c r="J162" i="3"/>
  <c r="I162" i="3"/>
  <c r="K154" i="3"/>
  <c r="J154" i="3"/>
  <c r="I154" i="3"/>
  <c r="J68" i="3"/>
  <c r="K68" i="3"/>
  <c r="K4" i="3"/>
  <c r="J4" i="3"/>
  <c r="I4" i="3"/>
  <c r="K178" i="3"/>
  <c r="I178" i="3"/>
  <c r="J178" i="3"/>
  <c r="J90" i="3"/>
  <c r="K90" i="3"/>
  <c r="I90" i="3"/>
  <c r="J134" i="3"/>
  <c r="I134" i="3"/>
  <c r="K134" i="3"/>
  <c r="J69" i="3"/>
  <c r="K69" i="3"/>
  <c r="I69" i="3"/>
  <c r="K71" i="3"/>
  <c r="J71" i="3"/>
  <c r="I71" i="3"/>
  <c r="J133" i="3"/>
  <c r="K133" i="3"/>
  <c r="I133" i="3"/>
  <c r="J74" i="3"/>
  <c r="K74" i="3"/>
  <c r="K94" i="3"/>
  <c r="J94" i="3"/>
  <c r="I94" i="3"/>
  <c r="J123" i="3"/>
  <c r="K123" i="3"/>
  <c r="K185" i="3"/>
  <c r="J185" i="3"/>
  <c r="J99" i="3"/>
  <c r="K99" i="3"/>
  <c r="K92" i="3"/>
  <c r="J92" i="3"/>
  <c r="J98" i="3"/>
  <c r="K98" i="3"/>
  <c r="I98" i="3"/>
  <c r="F157" i="3"/>
  <c r="K157" i="3"/>
  <c r="H157" i="3"/>
  <c r="I157" i="3"/>
  <c r="J157" i="3"/>
  <c r="J140" i="3"/>
  <c r="K140" i="3"/>
  <c r="I140" i="3"/>
  <c r="J114" i="3"/>
  <c r="K114" i="3"/>
  <c r="K144" i="3"/>
  <c r="J144" i="3"/>
  <c r="I144" i="3"/>
  <c r="J186" i="3"/>
  <c r="K186" i="3"/>
  <c r="J731" i="8"/>
  <c r="K731" i="8"/>
  <c r="J966" i="8"/>
  <c r="K966" i="8"/>
  <c r="J799" i="8"/>
  <c r="K799" i="8"/>
  <c r="J692" i="8"/>
  <c r="K692" i="8"/>
  <c r="J838" i="8"/>
  <c r="K838" i="8"/>
  <c r="K817" i="8"/>
  <c r="J817" i="8"/>
  <c r="J766" i="8"/>
  <c r="K766" i="8"/>
  <c r="J997" i="8"/>
  <c r="K997" i="8"/>
  <c r="J701" i="8"/>
  <c r="K701" i="8"/>
  <c r="J825" i="8"/>
  <c r="K825" i="8"/>
  <c r="J763" i="8"/>
  <c r="K763" i="8"/>
  <c r="J742" i="8"/>
  <c r="K742" i="8"/>
  <c r="J1002" i="8"/>
  <c r="K1002" i="8"/>
  <c r="J706" i="8"/>
  <c r="K706" i="8"/>
  <c r="K773" i="8"/>
  <c r="J773" i="8"/>
  <c r="J949" i="8"/>
  <c r="K949" i="8"/>
  <c r="J830" i="8"/>
  <c r="K830" i="8"/>
  <c r="K752" i="8"/>
  <c r="J752" i="8"/>
  <c r="K705" i="8"/>
  <c r="J705" i="8"/>
  <c r="J743" i="8"/>
  <c r="K743" i="8"/>
  <c r="K725" i="8"/>
  <c r="J725" i="8"/>
  <c r="K722" i="8"/>
  <c r="J722" i="8"/>
  <c r="J968" i="8"/>
  <c r="K968" i="8"/>
  <c r="J780" i="8"/>
  <c r="K780" i="8"/>
  <c r="K787" i="8"/>
  <c r="J787" i="8"/>
  <c r="K782" i="8"/>
  <c r="J782" i="8"/>
  <c r="J964" i="8"/>
  <c r="K964" i="8"/>
  <c r="J910" i="8"/>
  <c r="K910" i="8"/>
  <c r="K693" i="8"/>
  <c r="J693" i="8"/>
  <c r="K929" i="8"/>
  <c r="J929" i="8"/>
  <c r="J898" i="8"/>
  <c r="K898" i="8"/>
  <c r="J206" i="3"/>
  <c r="K206" i="3"/>
  <c r="I206" i="3"/>
  <c r="K219" i="3"/>
  <c r="J219" i="3"/>
  <c r="K281" i="3"/>
  <c r="J281" i="3"/>
  <c r="K294" i="3"/>
  <c r="J294" i="3"/>
  <c r="I294" i="3"/>
  <c r="K292" i="3"/>
  <c r="J292" i="3"/>
  <c r="J926" i="3"/>
  <c r="F926" i="3"/>
  <c r="H926" i="3"/>
  <c r="K926" i="3"/>
  <c r="I926" i="3"/>
  <c r="K539" i="3"/>
  <c r="J539" i="3"/>
  <c r="I539" i="3"/>
  <c r="J847" i="3"/>
  <c r="F847" i="3"/>
  <c r="I847" i="3"/>
  <c r="K847" i="3"/>
  <c r="H847" i="3"/>
  <c r="H782" i="3"/>
  <c r="F782" i="3"/>
  <c r="J782" i="3"/>
  <c r="I782" i="3"/>
  <c r="K782" i="3"/>
  <c r="K950" i="8"/>
  <c r="J950" i="8"/>
  <c r="J918" i="8"/>
  <c r="K918" i="8"/>
  <c r="J871" i="8"/>
  <c r="K871" i="8"/>
  <c r="J878" i="8"/>
  <c r="K878" i="8"/>
  <c r="K796" i="8"/>
  <c r="J796" i="8"/>
  <c r="J820" i="8"/>
  <c r="K820" i="8"/>
  <c r="F576" i="3"/>
  <c r="J576" i="3"/>
  <c r="H576" i="3"/>
  <c r="K576" i="3"/>
  <c r="I576" i="3"/>
  <c r="F40" i="3"/>
  <c r="I40" i="3"/>
  <c r="J40" i="3"/>
  <c r="K40" i="3"/>
  <c r="K45" i="3"/>
  <c r="J45" i="3"/>
  <c r="I45" i="3"/>
  <c r="K23" i="3"/>
  <c r="J23" i="3"/>
  <c r="J25" i="3"/>
  <c r="K25" i="3"/>
  <c r="J14" i="3"/>
  <c r="K14" i="3"/>
  <c r="I14" i="3"/>
  <c r="J48" i="3"/>
  <c r="K48" i="3"/>
  <c r="J8" i="3"/>
  <c r="K8" i="3"/>
  <c r="I8" i="3"/>
  <c r="J16" i="3"/>
  <c r="K16" i="3"/>
  <c r="K15" i="3"/>
  <c r="J15" i="3"/>
  <c r="I15" i="3"/>
  <c r="J17" i="3"/>
  <c r="I17" i="3"/>
  <c r="K17" i="3"/>
  <c r="J18" i="3"/>
  <c r="K18" i="3"/>
  <c r="J43" i="3"/>
  <c r="K43" i="3"/>
  <c r="J28" i="3"/>
  <c r="K28" i="3"/>
  <c r="K60" i="3"/>
  <c r="J60" i="3"/>
  <c r="K171" i="3"/>
  <c r="J171" i="3"/>
  <c r="J84" i="3"/>
  <c r="K84" i="3"/>
  <c r="J110" i="3"/>
  <c r="K110" i="3"/>
  <c r="I110" i="3"/>
  <c r="K147" i="3"/>
  <c r="J147" i="3"/>
  <c r="J97" i="3"/>
  <c r="I97" i="3"/>
  <c r="K97" i="3"/>
  <c r="I142" i="3"/>
  <c r="J142" i="3"/>
  <c r="K142" i="3"/>
  <c r="K61" i="3"/>
  <c r="J61" i="3"/>
  <c r="I61" i="3"/>
  <c r="K153" i="3"/>
  <c r="J153" i="3"/>
  <c r="I153" i="3"/>
  <c r="K127" i="3"/>
  <c r="J127" i="3"/>
  <c r="K56" i="3"/>
  <c r="J56" i="3"/>
  <c r="K181" i="3"/>
  <c r="J181" i="3"/>
  <c r="I181" i="3"/>
  <c r="J183" i="3"/>
  <c r="K183" i="3"/>
  <c r="K64" i="3"/>
  <c r="J64" i="3"/>
  <c r="J158" i="3"/>
  <c r="K158" i="3"/>
  <c r="K78" i="3"/>
  <c r="I78" i="3"/>
  <c r="J78" i="3"/>
  <c r="J160" i="3"/>
  <c r="I160" i="3"/>
  <c r="K160" i="3"/>
  <c r="K125" i="3"/>
  <c r="J125" i="3"/>
  <c r="I125" i="3"/>
  <c r="J146" i="3"/>
  <c r="K146" i="3"/>
  <c r="K117" i="3"/>
  <c r="J117" i="3"/>
  <c r="I117" i="3"/>
  <c r="I3" i="3"/>
  <c r="K3" i="3"/>
  <c r="J3" i="3"/>
  <c r="K62" i="3"/>
  <c r="I62" i="3"/>
  <c r="J62" i="3"/>
  <c r="F91" i="3"/>
  <c r="J91" i="3"/>
  <c r="K91" i="3"/>
  <c r="I91" i="3"/>
  <c r="H91" i="3"/>
  <c r="J135" i="3"/>
  <c r="K135" i="3"/>
  <c r="K103" i="3"/>
  <c r="J103" i="3"/>
  <c r="I103" i="3"/>
  <c r="J156" i="3"/>
  <c r="K156" i="3"/>
  <c r="I156" i="3"/>
  <c r="K101" i="3"/>
  <c r="J101" i="3"/>
  <c r="I101" i="3"/>
  <c r="K122" i="3"/>
  <c r="J122" i="3"/>
  <c r="K172" i="3"/>
  <c r="J172" i="3"/>
  <c r="I172" i="3"/>
  <c r="K167" i="3"/>
  <c r="J167" i="3"/>
  <c r="J730" i="8"/>
  <c r="K730" i="8"/>
  <c r="K805" i="8"/>
  <c r="J805" i="8"/>
  <c r="J993" i="8"/>
  <c r="K993" i="8"/>
  <c r="J697" i="8"/>
  <c r="K697" i="8"/>
  <c r="K812" i="8"/>
  <c r="J812" i="8"/>
  <c r="J1000" i="8"/>
  <c r="K1000" i="8"/>
  <c r="K810" i="8"/>
  <c r="J810" i="8"/>
  <c r="J723" i="8"/>
  <c r="K723" i="8"/>
  <c r="J795" i="8"/>
  <c r="K795" i="8"/>
  <c r="K978" i="8"/>
  <c r="J978" i="8"/>
  <c r="K749" i="8"/>
  <c r="J749" i="8"/>
  <c r="J996" i="8"/>
  <c r="K996" i="8"/>
  <c r="K992" i="8"/>
  <c r="J992" i="8"/>
  <c r="K874" i="8"/>
  <c r="J874" i="8"/>
  <c r="J708" i="8"/>
  <c r="K708" i="8"/>
  <c r="K839" i="8"/>
  <c r="J839" i="8"/>
  <c r="J829" i="8"/>
  <c r="K829" i="8"/>
  <c r="K913" i="8"/>
  <c r="J913" i="8"/>
  <c r="J971" i="8"/>
  <c r="K971" i="8"/>
  <c r="K952" i="8"/>
  <c r="J952" i="8"/>
  <c r="J956" i="8"/>
  <c r="K956" i="8"/>
  <c r="J906" i="8"/>
  <c r="K906" i="8"/>
  <c r="K930" i="8"/>
  <c r="J930" i="8"/>
  <c r="J704" i="8"/>
  <c r="K704" i="8"/>
  <c r="K912" i="8"/>
  <c r="J912" i="8"/>
  <c r="K865" i="8"/>
  <c r="J865" i="8"/>
  <c r="J905" i="8"/>
  <c r="K905" i="8"/>
  <c r="J813" i="8"/>
  <c r="K813" i="8"/>
  <c r="J791" i="8"/>
  <c r="K791" i="8"/>
  <c r="J880" i="8"/>
  <c r="K880" i="8"/>
  <c r="K809" i="8"/>
  <c r="J809" i="8"/>
  <c r="J858" i="8"/>
  <c r="K858" i="8"/>
  <c r="J934" i="8"/>
  <c r="K934" i="8"/>
  <c r="J851" i="8"/>
  <c r="K851" i="8"/>
  <c r="J894" i="8"/>
  <c r="K894" i="8"/>
  <c r="K984" i="8"/>
  <c r="J984" i="8"/>
  <c r="J954" i="8"/>
  <c r="K954" i="8"/>
  <c r="K803" i="8"/>
  <c r="J803" i="8"/>
  <c r="J203" i="3"/>
  <c r="K203" i="3"/>
  <c r="K244" i="3"/>
  <c r="J244" i="3"/>
  <c r="J390" i="3"/>
  <c r="K390" i="3"/>
  <c r="K438" i="3"/>
  <c r="J438" i="3"/>
  <c r="J320" i="3"/>
  <c r="K320" i="3"/>
  <c r="I320" i="3"/>
  <c r="K567" i="3"/>
  <c r="J567" i="3"/>
  <c r="I567" i="3"/>
  <c r="J524" i="3"/>
  <c r="K524" i="3"/>
  <c r="J979" i="3"/>
  <c r="K979" i="3"/>
  <c r="I979" i="3"/>
  <c r="H979" i="3"/>
  <c r="F979" i="3"/>
  <c r="K668" i="3"/>
  <c r="J668" i="3"/>
  <c r="K182" i="3"/>
  <c r="J182" i="3"/>
  <c r="K70" i="3"/>
  <c r="J70" i="3"/>
  <c r="K105" i="3"/>
  <c r="J105" i="3"/>
  <c r="K59" i="3"/>
  <c r="J59" i="3"/>
  <c r="I59" i="3"/>
  <c r="K126" i="3"/>
  <c r="J126" i="3"/>
  <c r="I126" i="3"/>
  <c r="K170" i="3"/>
  <c r="J170" i="3"/>
  <c r="K808" i="8"/>
  <c r="J808" i="8"/>
  <c r="J977" i="8"/>
  <c r="K977" i="8"/>
  <c r="J980" i="8"/>
  <c r="K980" i="8"/>
  <c r="K936" i="8"/>
  <c r="J936" i="8"/>
  <c r="K751" i="8"/>
  <c r="J751" i="8"/>
  <c r="J900" i="8"/>
  <c r="K900" i="8"/>
  <c r="K916" i="8"/>
  <c r="J916" i="8"/>
  <c r="J994" i="8"/>
  <c r="K994" i="8"/>
  <c r="J819" i="8"/>
  <c r="K819" i="8"/>
  <c r="J762" i="8"/>
  <c r="K762" i="8"/>
  <c r="K719" i="8"/>
  <c r="J719" i="8"/>
  <c r="J699" i="8"/>
  <c r="K699" i="8"/>
  <c r="K915" i="8"/>
  <c r="J915" i="8"/>
  <c r="J892" i="8"/>
  <c r="K892" i="8"/>
  <c r="J191" i="3"/>
  <c r="K191" i="3"/>
  <c r="K350" i="3"/>
  <c r="J350" i="3"/>
  <c r="K833" i="3"/>
  <c r="J833" i="3"/>
  <c r="I833" i="3"/>
  <c r="F987" i="3"/>
  <c r="J987" i="3"/>
  <c r="H987" i="3"/>
  <c r="I987" i="3"/>
  <c r="K987" i="3"/>
  <c r="K46" i="3"/>
  <c r="I46" i="3"/>
  <c r="J46" i="3"/>
  <c r="J24" i="3"/>
  <c r="K24" i="3"/>
  <c r="I24" i="3"/>
  <c r="J7" i="3"/>
  <c r="K7" i="3"/>
  <c r="J21" i="3"/>
  <c r="K21" i="3"/>
  <c r="K55" i="3"/>
  <c r="H55" i="3"/>
  <c r="J55" i="3"/>
  <c r="J12" i="3"/>
  <c r="K12" i="3"/>
  <c r="J47" i="3"/>
  <c r="K47" i="3"/>
  <c r="I47" i="3"/>
  <c r="K19" i="3"/>
  <c r="I19" i="3"/>
  <c r="J19" i="3"/>
  <c r="K42" i="3"/>
  <c r="J42" i="3"/>
  <c r="I42" i="3"/>
  <c r="J5" i="3"/>
  <c r="K5" i="3"/>
  <c r="I5" i="3"/>
  <c r="K22" i="3"/>
  <c r="J22" i="3"/>
  <c r="I22" i="3"/>
  <c r="K50" i="3"/>
  <c r="J50" i="3"/>
  <c r="I50" i="3"/>
  <c r="J139" i="3"/>
  <c r="K139" i="3"/>
  <c r="F67" i="3"/>
  <c r="K67" i="3"/>
  <c r="I67" i="3"/>
  <c r="J67" i="3"/>
  <c r="H67" i="3"/>
  <c r="J173" i="3"/>
  <c r="K173" i="3"/>
  <c r="I173" i="3"/>
  <c r="K65" i="3"/>
  <c r="I65" i="3"/>
  <c r="J65" i="3"/>
  <c r="J174" i="3"/>
  <c r="K174" i="3"/>
  <c r="J159" i="3"/>
  <c r="K159" i="3"/>
  <c r="H159" i="3"/>
  <c r="K96" i="3"/>
  <c r="J96" i="3"/>
  <c r="J121" i="3"/>
  <c r="K121" i="3"/>
  <c r="K115" i="3"/>
  <c r="J115" i="3"/>
  <c r="K79" i="3"/>
  <c r="J79" i="3"/>
  <c r="I79" i="3"/>
  <c r="K137" i="3"/>
  <c r="J137" i="3"/>
  <c r="F120" i="3"/>
  <c r="J120" i="3"/>
  <c r="K120" i="3"/>
  <c r="H120" i="3"/>
  <c r="I120" i="3"/>
  <c r="J168" i="3"/>
  <c r="K168" i="3"/>
  <c r="I168" i="3"/>
  <c r="J166" i="3"/>
  <c r="K166" i="3"/>
  <c r="J76" i="3"/>
  <c r="K76" i="3"/>
  <c r="K188" i="3"/>
  <c r="J188" i="3"/>
  <c r="J109" i="3"/>
  <c r="I109" i="3"/>
  <c r="K109" i="3"/>
  <c r="K145" i="3"/>
  <c r="J145" i="3"/>
  <c r="K163" i="3"/>
  <c r="J163" i="3"/>
  <c r="K124" i="3"/>
  <c r="J124" i="3"/>
  <c r="I124" i="3"/>
  <c r="J77" i="3"/>
  <c r="K77" i="3"/>
  <c r="I77" i="3"/>
  <c r="J189" i="3"/>
  <c r="K189" i="3"/>
  <c r="K73" i="3"/>
  <c r="J73" i="3"/>
  <c r="J184" i="3"/>
  <c r="K184" i="3"/>
  <c r="I184" i="3"/>
  <c r="J106" i="3"/>
  <c r="K106" i="3"/>
  <c r="K152" i="3"/>
  <c r="I152" i="3"/>
  <c r="J152" i="3"/>
  <c r="K132" i="3"/>
  <c r="J132" i="3"/>
  <c r="I132" i="3"/>
  <c r="K164" i="3"/>
  <c r="J164" i="3"/>
  <c r="K131" i="3"/>
  <c r="J131" i="3"/>
  <c r="K187" i="3"/>
  <c r="J187" i="3"/>
  <c r="J3" i="8"/>
  <c r="K3" i="8"/>
  <c r="K815" i="8"/>
  <c r="J815" i="8"/>
  <c r="J922" i="8"/>
  <c r="K922" i="8"/>
  <c r="K967" i="8"/>
  <c r="J967" i="8"/>
  <c r="J903" i="8"/>
  <c r="K903" i="8"/>
  <c r="J862" i="8"/>
  <c r="K862" i="8"/>
  <c r="J969" i="8"/>
  <c r="K969" i="8"/>
  <c r="J823" i="8"/>
  <c r="K823" i="8"/>
  <c r="K779" i="8"/>
  <c r="J779" i="8"/>
  <c r="J703" i="8"/>
  <c r="K703" i="8"/>
  <c r="J824" i="8"/>
  <c r="K824" i="8"/>
  <c r="J902" i="8"/>
  <c r="K902" i="8"/>
  <c r="K816" i="8"/>
  <c r="J816" i="8"/>
  <c r="K848" i="8"/>
  <c r="J848" i="8"/>
  <c r="K917" i="8"/>
  <c r="J917" i="8"/>
  <c r="J712" i="8"/>
  <c r="K712" i="8"/>
  <c r="J695" i="8"/>
  <c r="K695" i="8"/>
  <c r="J843" i="8"/>
  <c r="K843" i="8"/>
  <c r="J957" i="8"/>
  <c r="K957" i="8"/>
  <c r="J691" i="8"/>
  <c r="K691" i="8"/>
  <c r="J987" i="8"/>
  <c r="K987" i="8"/>
  <c r="K785" i="8"/>
  <c r="J785" i="8"/>
  <c r="J710" i="8"/>
  <c r="K710" i="8"/>
  <c r="K931" i="8"/>
  <c r="J931" i="8"/>
  <c r="J698" i="8"/>
  <c r="K698" i="8"/>
  <c r="J769" i="8"/>
  <c r="K769" i="8"/>
  <c r="K717" i="8"/>
  <c r="J717" i="8"/>
  <c r="J995" i="8"/>
  <c r="K995" i="8"/>
  <c r="J864" i="8"/>
  <c r="K864" i="8"/>
  <c r="K846" i="8"/>
  <c r="J846" i="8"/>
  <c r="K757" i="8"/>
  <c r="J757" i="8"/>
  <c r="K724" i="8"/>
  <c r="J724" i="8"/>
  <c r="K941" i="8"/>
  <c r="J941" i="8"/>
  <c r="J832" i="8"/>
  <c r="K832" i="8"/>
  <c r="K702" i="8"/>
  <c r="J702" i="8"/>
  <c r="K218" i="3"/>
  <c r="J218" i="3"/>
  <c r="K237" i="3"/>
  <c r="J237" i="3"/>
  <c r="K339" i="3"/>
  <c r="J339" i="3"/>
  <c r="J405" i="3"/>
  <c r="K405" i="3"/>
  <c r="J406" i="3"/>
  <c r="K406" i="3"/>
  <c r="I406" i="3"/>
  <c r="K597" i="3"/>
  <c r="I597" i="3"/>
  <c r="J597" i="3"/>
  <c r="J561" i="3"/>
  <c r="K561" i="3"/>
  <c r="I561" i="3"/>
  <c r="J804" i="3"/>
  <c r="K804" i="3"/>
  <c r="I804" i="3"/>
  <c r="K693" i="3"/>
  <c r="J693" i="3"/>
  <c r="J257" i="3"/>
  <c r="K257" i="3"/>
  <c r="J259" i="3"/>
  <c r="K259" i="3"/>
  <c r="J308" i="3"/>
  <c r="K308" i="3"/>
  <c r="J364" i="3"/>
  <c r="K364" i="3"/>
  <c r="K394" i="3"/>
  <c r="J394" i="3"/>
  <c r="K355" i="3"/>
  <c r="J355" i="3"/>
  <c r="J425" i="3"/>
  <c r="K425" i="3"/>
  <c r="I425" i="3"/>
  <c r="J309" i="3"/>
  <c r="K309" i="3"/>
  <c r="K324" i="3"/>
  <c r="J324" i="3"/>
  <c r="I324" i="3"/>
  <c r="K378" i="3"/>
  <c r="I378" i="3"/>
  <c r="J378" i="3"/>
  <c r="J342" i="3"/>
  <c r="K342" i="3"/>
  <c r="J430" i="3"/>
  <c r="K430" i="3"/>
  <c r="J692" i="3"/>
  <c r="K692" i="3"/>
  <c r="K621" i="3"/>
  <c r="J621" i="3"/>
  <c r="I621" i="3"/>
  <c r="K603" i="3"/>
  <c r="J603" i="3"/>
  <c r="K799" i="3"/>
  <c r="J799" i="3"/>
  <c r="I799" i="3"/>
  <c r="J578" i="3"/>
  <c r="K578" i="3"/>
  <c r="I578" i="3"/>
  <c r="J544" i="3"/>
  <c r="I544" i="3"/>
  <c r="K544" i="3"/>
  <c r="H544" i="3"/>
  <c r="F544" i="3"/>
  <c r="K445" i="3"/>
  <c r="J445" i="3"/>
  <c r="J615" i="3"/>
  <c r="K615" i="3"/>
  <c r="J864" i="3"/>
  <c r="I864" i="3"/>
  <c r="F864" i="3"/>
  <c r="H864" i="3"/>
  <c r="K864" i="3"/>
  <c r="K728" i="3"/>
  <c r="J728" i="3"/>
  <c r="J751" i="3"/>
  <c r="K751" i="3"/>
  <c r="I751" i="3"/>
  <c r="J956" i="3"/>
  <c r="K956" i="3"/>
  <c r="F956" i="3"/>
  <c r="H956" i="3"/>
  <c r="I956" i="3"/>
  <c r="K589" i="3"/>
  <c r="J589" i="3"/>
  <c r="F944" i="3"/>
  <c r="J944" i="3"/>
  <c r="I944" i="3"/>
  <c r="K944" i="3"/>
  <c r="H944" i="3"/>
  <c r="K616" i="3"/>
  <c r="J616" i="3"/>
  <c r="I616" i="3"/>
  <c r="J580" i="3"/>
  <c r="K580" i="3"/>
  <c r="K82" i="3"/>
  <c r="J82" i="3"/>
  <c r="I82" i="3"/>
  <c r="K161" i="3"/>
  <c r="I161" i="3"/>
  <c r="J161" i="3"/>
  <c r="K95" i="3"/>
  <c r="J95" i="3"/>
  <c r="J104" i="3"/>
  <c r="K104" i="3"/>
  <c r="K100" i="3"/>
  <c r="J100" i="3"/>
  <c r="K155" i="3"/>
  <c r="J155" i="3"/>
  <c r="J179" i="3"/>
  <c r="K179" i="3"/>
  <c r="K86" i="3"/>
  <c r="J86" i="3"/>
  <c r="J148" i="3"/>
  <c r="K148" i="3"/>
  <c r="H63" i="3"/>
  <c r="J63" i="3"/>
  <c r="F63" i="3"/>
  <c r="K63" i="3"/>
  <c r="I63" i="3"/>
  <c r="K66" i="3"/>
  <c r="J66" i="3"/>
  <c r="I66" i="3"/>
  <c r="J81" i="3"/>
  <c r="K81" i="3"/>
  <c r="I107" i="3"/>
  <c r="K107" i="3"/>
  <c r="J107" i="3"/>
  <c r="H112" i="3"/>
  <c r="F112" i="3"/>
  <c r="I112" i="3"/>
  <c r="K112" i="3"/>
  <c r="J112" i="3"/>
  <c r="K130" i="3"/>
  <c r="J130" i="3"/>
  <c r="K149" i="3"/>
  <c r="J149" i="3"/>
  <c r="K2" i="3"/>
  <c r="J2" i="3"/>
  <c r="J177" i="3"/>
  <c r="K177" i="3"/>
  <c r="I177" i="3"/>
  <c r="J4" i="8"/>
  <c r="K4" i="8"/>
  <c r="K777" i="8"/>
  <c r="J777" i="8"/>
  <c r="J899" i="8"/>
  <c r="K899" i="8"/>
  <c r="J962" i="8"/>
  <c r="K962" i="8"/>
  <c r="J884" i="8"/>
  <c r="K884" i="8"/>
  <c r="J758" i="8"/>
  <c r="K758" i="8"/>
  <c r="K856" i="8"/>
  <c r="J856" i="8"/>
  <c r="J976" i="8"/>
  <c r="K976" i="8"/>
  <c r="J889" i="8"/>
  <c r="K889" i="8"/>
  <c r="K835" i="8"/>
  <c r="J835" i="8"/>
  <c r="K919" i="8"/>
  <c r="J919" i="8"/>
  <c r="K946" i="8"/>
  <c r="J946" i="8"/>
  <c r="J728" i="8"/>
  <c r="K728" i="8"/>
  <c r="K909" i="8"/>
  <c r="J909" i="8"/>
  <c r="J737" i="8"/>
  <c r="K737" i="8"/>
  <c r="J844" i="8"/>
  <c r="K844" i="8"/>
  <c r="J866" i="8"/>
  <c r="K866" i="8"/>
  <c r="J988" i="8"/>
  <c r="K988" i="8"/>
  <c r="J896" i="8"/>
  <c r="K896" i="8"/>
  <c r="K944" i="8"/>
  <c r="J944" i="8"/>
  <c r="K885" i="8"/>
  <c r="J885" i="8"/>
  <c r="J925" i="8"/>
  <c r="K925" i="8"/>
  <c r="J939" i="8"/>
  <c r="K939" i="8"/>
  <c r="K911" i="8"/>
  <c r="J911" i="8"/>
  <c r="K927" i="8"/>
  <c r="J927" i="8"/>
  <c r="J888" i="8"/>
  <c r="K888" i="8"/>
  <c r="J755" i="8"/>
  <c r="K755" i="8"/>
  <c r="K935" i="8"/>
  <c r="J935" i="8"/>
  <c r="J849" i="8"/>
  <c r="K849" i="8"/>
  <c r="J853" i="8"/>
  <c r="K853" i="8"/>
  <c r="K914" i="8"/>
  <c r="J914" i="8"/>
  <c r="J740" i="8"/>
  <c r="K740" i="8"/>
  <c r="J715" i="8"/>
  <c r="K715" i="8"/>
  <c r="J750" i="8"/>
  <c r="K750" i="8"/>
  <c r="J711" i="8"/>
  <c r="K711" i="8"/>
  <c r="J983" i="8"/>
  <c r="K983" i="8"/>
  <c r="J822" i="8"/>
  <c r="K822" i="8"/>
  <c r="K963" i="8"/>
  <c r="J963" i="8"/>
  <c r="J861" i="8"/>
  <c r="K861" i="8"/>
  <c r="J736" i="8"/>
  <c r="K736" i="8"/>
  <c r="J756" i="8"/>
  <c r="K756" i="8"/>
  <c r="K801" i="8"/>
  <c r="J801" i="8"/>
  <c r="K863" i="8"/>
  <c r="J863" i="8"/>
  <c r="K947" i="8"/>
  <c r="J947" i="8"/>
  <c r="K761" i="8"/>
  <c r="J761" i="8"/>
  <c r="K738" i="8"/>
  <c r="J738" i="8"/>
  <c r="K776" i="8"/>
  <c r="J776" i="8"/>
  <c r="J696" i="8"/>
  <c r="K696" i="8"/>
  <c r="J975" i="8"/>
  <c r="K975" i="8"/>
  <c r="K860" i="8"/>
  <c r="J860" i="8"/>
  <c r="J718" i="8"/>
  <c r="K718" i="8"/>
  <c r="J924" i="8"/>
  <c r="K924" i="8"/>
  <c r="J739" i="8"/>
  <c r="K739" i="8"/>
  <c r="J828" i="8"/>
  <c r="K828" i="8"/>
  <c r="J855" i="8"/>
  <c r="K855" i="8"/>
  <c r="J837" i="8"/>
  <c r="K837" i="8"/>
  <c r="J895" i="8"/>
  <c r="K895" i="8"/>
  <c r="K834" i="8"/>
  <c r="J834" i="8"/>
  <c r="J833" i="8"/>
  <c r="K833" i="8"/>
  <c r="J876" i="8"/>
  <c r="K876" i="8"/>
  <c r="K792" i="8"/>
  <c r="J792" i="8"/>
  <c r="J921" i="8"/>
  <c r="K921" i="8"/>
  <c r="K797" i="8"/>
  <c r="J797" i="8"/>
  <c r="K747" i="8"/>
  <c r="J747" i="8"/>
  <c r="J890" i="8"/>
  <c r="K890" i="8"/>
  <c r="K907" i="8"/>
  <c r="J907" i="8"/>
  <c r="J818" i="8"/>
  <c r="K818" i="8"/>
  <c r="K216" i="3"/>
  <c r="J216" i="3"/>
  <c r="J220" i="3"/>
  <c r="K220" i="3"/>
  <c r="J199" i="3"/>
  <c r="K199" i="3"/>
  <c r="J251" i="3"/>
  <c r="K251" i="3"/>
  <c r="J268" i="3"/>
  <c r="K268" i="3"/>
  <c r="J271" i="3"/>
  <c r="K271" i="3"/>
  <c r="I271" i="3"/>
  <c r="K338" i="3"/>
  <c r="J338" i="3"/>
  <c r="J347" i="3"/>
  <c r="K347" i="3"/>
  <c r="K409" i="3"/>
  <c r="J409" i="3"/>
  <c r="I409" i="3"/>
  <c r="K333" i="3"/>
  <c r="J333" i="3"/>
  <c r="J388" i="3"/>
  <c r="K388" i="3"/>
  <c r="K306" i="3"/>
  <c r="J306" i="3"/>
  <c r="J351" i="3"/>
  <c r="K351" i="3"/>
  <c r="J437" i="3"/>
  <c r="K437" i="3"/>
  <c r="K291" i="3"/>
  <c r="J291" i="3"/>
  <c r="I291" i="3"/>
  <c r="J398" i="3"/>
  <c r="K398" i="3"/>
  <c r="J458" i="3"/>
  <c r="K458" i="3"/>
  <c r="K508" i="3"/>
  <c r="J508" i="3"/>
  <c r="I508" i="3"/>
  <c r="K577" i="3"/>
  <c r="J577" i="3"/>
  <c r="I577" i="3"/>
  <c r="F860" i="3"/>
  <c r="H860" i="3"/>
  <c r="K860" i="3"/>
  <c r="I860" i="3"/>
  <c r="J860" i="3"/>
  <c r="J629" i="3"/>
  <c r="K629" i="3"/>
  <c r="I629" i="3"/>
  <c r="J604" i="3"/>
  <c r="K604" i="3"/>
  <c r="K476" i="3"/>
  <c r="J476" i="3"/>
  <c r="J982" i="3"/>
  <c r="F982" i="3"/>
  <c r="H982" i="3"/>
  <c r="K982" i="3"/>
  <c r="I982" i="3"/>
  <c r="K626" i="3"/>
  <c r="J626" i="3"/>
  <c r="F928" i="3"/>
  <c r="H928" i="3"/>
  <c r="K928" i="3"/>
  <c r="I928" i="3"/>
  <c r="J928" i="3"/>
  <c r="F980" i="3"/>
  <c r="H980" i="3"/>
  <c r="J980" i="3"/>
  <c r="I980" i="3"/>
  <c r="K980" i="3"/>
  <c r="J744" i="3"/>
  <c r="K744" i="3"/>
  <c r="I744" i="3"/>
  <c r="J451" i="3"/>
  <c r="K451" i="3"/>
  <c r="K447" i="3"/>
  <c r="J447" i="3"/>
  <c r="K691" i="3"/>
  <c r="J691" i="3"/>
  <c r="K824" i="3"/>
  <c r="J824" i="3"/>
  <c r="I824" i="3"/>
  <c r="K733" i="8"/>
  <c r="J733" i="8"/>
  <c r="J744" i="8"/>
  <c r="K744" i="8"/>
  <c r="K790" i="8"/>
  <c r="J790" i="8"/>
  <c r="J904" i="8"/>
  <c r="K904" i="8"/>
  <c r="J721" i="8"/>
  <c r="K721" i="8"/>
  <c r="J960" i="8"/>
  <c r="K960" i="8"/>
  <c r="K714" i="8"/>
  <c r="J714" i="8"/>
  <c r="J720" i="8"/>
  <c r="K720" i="8"/>
  <c r="J982" i="8"/>
  <c r="K982" i="8"/>
  <c r="K716" i="8"/>
  <c r="J716" i="8"/>
  <c r="K784" i="8"/>
  <c r="J784" i="8"/>
  <c r="J767" i="8"/>
  <c r="K767" i="8"/>
  <c r="J802" i="8"/>
  <c r="K802" i="8"/>
  <c r="K926" i="8"/>
  <c r="J926" i="8"/>
  <c r="J965" i="8"/>
  <c r="K965" i="8"/>
  <c r="J836" i="8"/>
  <c r="K836" i="8"/>
  <c r="J961" i="8"/>
  <c r="K961" i="8"/>
  <c r="J741" i="8"/>
  <c r="K741" i="8"/>
  <c r="J873" i="8"/>
  <c r="K873" i="8"/>
  <c r="J951" i="8"/>
  <c r="K951" i="8"/>
  <c r="J869" i="8"/>
  <c r="K869" i="8"/>
  <c r="J870" i="8"/>
  <c r="K870" i="8"/>
  <c r="K781" i="8"/>
  <c r="J781" i="8"/>
  <c r="J991" i="8"/>
  <c r="K991" i="8"/>
  <c r="J852" i="8"/>
  <c r="K852" i="8"/>
  <c r="K937" i="8"/>
  <c r="J937" i="8"/>
  <c r="K875" i="8"/>
  <c r="J875" i="8"/>
  <c r="K920" i="8"/>
  <c r="J920" i="8"/>
  <c r="K940" i="8"/>
  <c r="J940" i="8"/>
  <c r="K800" i="8"/>
  <c r="J800" i="8"/>
  <c r="K933" i="8"/>
  <c r="J933" i="8"/>
  <c r="K891" i="8"/>
  <c r="J891" i="8"/>
  <c r="J770" i="8"/>
  <c r="K770" i="8"/>
  <c r="J868" i="8"/>
  <c r="K868" i="8"/>
  <c r="J768" i="8"/>
  <c r="K768" i="8"/>
  <c r="J953" i="8"/>
  <c r="K953" i="8"/>
  <c r="K745" i="8"/>
  <c r="J745" i="8"/>
  <c r="J959" i="8"/>
  <c r="K959" i="8"/>
  <c r="J746" i="8"/>
  <c r="K746" i="8"/>
  <c r="J759" i="8"/>
  <c r="K759" i="8"/>
  <c r="J793" i="8"/>
  <c r="K793" i="8"/>
  <c r="J932" i="8"/>
  <c r="K932" i="8"/>
  <c r="J1001" i="8"/>
  <c r="K1001" i="8"/>
  <c r="J842" i="8"/>
  <c r="K842" i="8"/>
  <c r="J879" i="8"/>
  <c r="K879" i="8"/>
  <c r="K229" i="3"/>
  <c r="J229" i="3"/>
  <c r="J232" i="3"/>
  <c r="K232" i="3"/>
  <c r="K208" i="3"/>
  <c r="J208" i="3"/>
  <c r="J250" i="3"/>
  <c r="K250" i="3"/>
  <c r="J255" i="3"/>
  <c r="K255" i="3"/>
  <c r="I255" i="3"/>
  <c r="K275" i="3"/>
  <c r="J275" i="3"/>
  <c r="I275" i="3"/>
  <c r="K377" i="3"/>
  <c r="J377" i="3"/>
  <c r="J334" i="3"/>
  <c r="K334" i="3"/>
  <c r="K337" i="3"/>
  <c r="J337" i="3"/>
  <c r="K313" i="3"/>
  <c r="J313" i="3"/>
  <c r="J382" i="3"/>
  <c r="I382" i="3"/>
  <c r="K382" i="3"/>
  <c r="K384" i="3"/>
  <c r="J384" i="3"/>
  <c r="K343" i="3"/>
  <c r="J343" i="3"/>
  <c r="K366" i="3"/>
  <c r="J366" i="3"/>
  <c r="K326" i="3"/>
  <c r="J326" i="3"/>
  <c r="J404" i="3"/>
  <c r="K404" i="3"/>
  <c r="J637" i="3"/>
  <c r="K637" i="3"/>
  <c r="K762" i="3"/>
  <c r="J762" i="3"/>
  <c r="I762" i="3"/>
  <c r="H762" i="3"/>
  <c r="K623" i="3"/>
  <c r="J623" i="3"/>
  <c r="I925" i="3"/>
  <c r="H925" i="3"/>
  <c r="K925" i="3"/>
  <c r="F925" i="3"/>
  <c r="J925" i="3"/>
  <c r="K891" i="3"/>
  <c r="I891" i="3"/>
  <c r="H891" i="3"/>
  <c r="J891" i="3"/>
  <c r="F891" i="3"/>
  <c r="J566" i="3"/>
  <c r="K566" i="3"/>
  <c r="J922" i="3"/>
  <c r="K922" i="3"/>
  <c r="F922" i="3"/>
  <c r="H922" i="3"/>
  <c r="I922" i="3"/>
  <c r="J502" i="3"/>
  <c r="K502" i="3"/>
  <c r="J646" i="3"/>
  <c r="K646" i="3"/>
  <c r="J684" i="3"/>
  <c r="K684" i="3"/>
  <c r="I790" i="3"/>
  <c r="H790" i="3"/>
  <c r="J790" i="3"/>
  <c r="K790" i="3"/>
  <c r="F790" i="3"/>
  <c r="I995" i="3"/>
  <c r="J995" i="3"/>
  <c r="F995" i="3"/>
  <c r="H995" i="3"/>
  <c r="K995" i="3"/>
  <c r="J609" i="3"/>
  <c r="K609" i="3"/>
  <c r="I609" i="3"/>
  <c r="H729" i="3"/>
  <c r="J729" i="3"/>
  <c r="I729" i="3"/>
  <c r="F729" i="3"/>
  <c r="K729" i="3"/>
  <c r="K896" i="3"/>
  <c r="F896" i="3"/>
  <c r="H896" i="3"/>
  <c r="I896" i="3"/>
  <c r="J896" i="3"/>
  <c r="H859" i="3"/>
  <c r="K859" i="3"/>
  <c r="I859" i="3"/>
  <c r="J859" i="3"/>
  <c r="F859" i="3"/>
  <c r="K709" i="8"/>
  <c r="J709" i="8"/>
  <c r="J881" i="8"/>
  <c r="K881" i="8"/>
  <c r="K841" i="8"/>
  <c r="J841" i="8"/>
  <c r="K789" i="8"/>
  <c r="J789" i="8"/>
  <c r="K942" i="8"/>
  <c r="J942" i="8"/>
  <c r="J772" i="8"/>
  <c r="K772" i="8"/>
  <c r="K928" i="8"/>
  <c r="J928" i="8"/>
  <c r="K713" i="8"/>
  <c r="J713" i="8"/>
  <c r="J872" i="8"/>
  <c r="K872" i="8"/>
  <c r="J882" i="8"/>
  <c r="K882" i="8"/>
  <c r="K778" i="8"/>
  <c r="J778" i="8"/>
  <c r="K775" i="8"/>
  <c r="J775" i="8"/>
  <c r="J981" i="8"/>
  <c r="K981" i="8"/>
  <c r="J886" i="8"/>
  <c r="K886" i="8"/>
  <c r="K999" i="8"/>
  <c r="J999" i="8"/>
  <c r="J765" i="8"/>
  <c r="K765" i="8"/>
  <c r="J985" i="8"/>
  <c r="K985" i="8"/>
  <c r="K850" i="8"/>
  <c r="J850" i="8"/>
  <c r="K845" i="8"/>
  <c r="J845" i="8"/>
  <c r="J726" i="8"/>
  <c r="K726" i="8"/>
  <c r="J821" i="8"/>
  <c r="K821" i="8"/>
  <c r="J748" i="8"/>
  <c r="K748" i="8"/>
  <c r="K735" i="8"/>
  <c r="J735" i="8"/>
  <c r="J764" i="8"/>
  <c r="K764" i="8"/>
  <c r="K893" i="8"/>
  <c r="J893" i="8"/>
  <c r="J854" i="8"/>
  <c r="K854" i="8"/>
  <c r="J943" i="8"/>
  <c r="K943" i="8"/>
  <c r="J979" i="8"/>
  <c r="K979" i="8"/>
  <c r="J223" i="3"/>
  <c r="K223" i="3"/>
  <c r="K215" i="3"/>
  <c r="J215" i="3"/>
  <c r="J228" i="3"/>
  <c r="K228" i="3"/>
  <c r="K197" i="3"/>
  <c r="J197" i="3"/>
  <c r="J221" i="3"/>
  <c r="K221" i="3"/>
  <c r="K241" i="3"/>
  <c r="J241" i="3"/>
  <c r="K247" i="3"/>
  <c r="J247" i="3"/>
  <c r="K239" i="3"/>
  <c r="J239" i="3"/>
  <c r="K258" i="3"/>
  <c r="J258" i="3"/>
  <c r="J274" i="3"/>
  <c r="K274" i="3"/>
  <c r="K263" i="3"/>
  <c r="J263" i="3"/>
  <c r="K283" i="3"/>
  <c r="J283" i="3"/>
  <c r="K336" i="3"/>
  <c r="J336" i="3"/>
  <c r="K389" i="3"/>
  <c r="J389" i="3"/>
  <c r="J284" i="3"/>
  <c r="K284" i="3"/>
  <c r="K413" i="3"/>
  <c r="J413" i="3"/>
  <c r="K443" i="3"/>
  <c r="J443" i="3"/>
  <c r="J302" i="3"/>
  <c r="K302" i="3"/>
  <c r="K312" i="3"/>
  <c r="J312" i="3"/>
  <c r="J426" i="3"/>
  <c r="K426" i="3"/>
  <c r="K411" i="3"/>
  <c r="J411" i="3"/>
  <c r="K323" i="3"/>
  <c r="J323" i="3"/>
  <c r="K304" i="3"/>
  <c r="J304" i="3"/>
  <c r="J399" i="3"/>
  <c r="K399" i="3"/>
  <c r="J361" i="3"/>
  <c r="K361" i="3"/>
  <c r="K410" i="3"/>
  <c r="J410" i="3"/>
  <c r="K299" i="3"/>
  <c r="J299" i="3"/>
  <c r="J325" i="3"/>
  <c r="K325" i="3"/>
  <c r="K293" i="3"/>
  <c r="J293" i="3"/>
  <c r="K395" i="3"/>
  <c r="J395" i="3"/>
  <c r="K383" i="3"/>
  <c r="J383" i="3"/>
  <c r="K826" i="3"/>
  <c r="J826" i="3"/>
  <c r="I826" i="3"/>
  <c r="K798" i="3"/>
  <c r="J798" i="3"/>
  <c r="I798" i="3"/>
  <c r="F798" i="3"/>
  <c r="H798" i="3"/>
  <c r="I964" i="3"/>
  <c r="J964" i="3"/>
  <c r="H964" i="3"/>
  <c r="K964" i="3"/>
  <c r="F964" i="3"/>
  <c r="F929" i="3"/>
  <c r="K929" i="3"/>
  <c r="H929" i="3"/>
  <c r="J929" i="3"/>
  <c r="I929" i="3"/>
  <c r="J720" i="3"/>
  <c r="K720" i="3"/>
  <c r="I720" i="3"/>
  <c r="J560" i="3"/>
  <c r="K560" i="3"/>
  <c r="I560" i="3"/>
  <c r="I921" i="3"/>
  <c r="F921" i="3"/>
  <c r="K921" i="3"/>
  <c r="J921" i="3"/>
  <c r="H921" i="3"/>
  <c r="J810" i="3"/>
  <c r="K810" i="3"/>
  <c r="I810" i="3"/>
  <c r="K612" i="3"/>
  <c r="J612" i="3"/>
  <c r="N993" i="2"/>
  <c r="I999" i="3"/>
  <c r="H999" i="3"/>
  <c r="K999" i="3"/>
  <c r="F999" i="3"/>
  <c r="O993" i="2"/>
  <c r="J999" i="3"/>
  <c r="K754" i="3"/>
  <c r="I754" i="3"/>
  <c r="J754" i="3"/>
  <c r="F935" i="3"/>
  <c r="H935" i="3"/>
  <c r="K935" i="3"/>
  <c r="I935" i="3"/>
  <c r="J935" i="3"/>
  <c r="J832" i="3"/>
  <c r="K832" i="3"/>
  <c r="I832" i="3"/>
  <c r="J653" i="3"/>
  <c r="K653" i="3"/>
  <c r="K599" i="3"/>
  <c r="J599" i="3"/>
  <c r="K545" i="3"/>
  <c r="J545" i="3"/>
  <c r="I545" i="3"/>
  <c r="K490" i="3"/>
  <c r="J490" i="3"/>
  <c r="I726" i="3"/>
  <c r="K726" i="3"/>
  <c r="J726" i="3"/>
  <c r="K554" i="3"/>
  <c r="I554" i="3"/>
  <c r="J554" i="3"/>
  <c r="I507" i="3"/>
  <c r="K507" i="3"/>
  <c r="J507" i="3"/>
  <c r="K642" i="3"/>
  <c r="J642" i="3"/>
  <c r="H990" i="3"/>
  <c r="J990" i="3"/>
  <c r="F990" i="3"/>
  <c r="K990" i="3"/>
  <c r="I990" i="3"/>
  <c r="K686" i="3"/>
  <c r="J686" i="3"/>
  <c r="J788" i="3"/>
  <c r="K788" i="3"/>
  <c r="K477" i="3"/>
  <c r="J477" i="3"/>
  <c r="K687" i="3"/>
  <c r="J687" i="3"/>
  <c r="J827" i="3"/>
  <c r="K827" i="3"/>
  <c r="I827" i="3"/>
  <c r="H827" i="3"/>
  <c r="H837" i="3"/>
  <c r="K837" i="3"/>
  <c r="J837" i="3"/>
  <c r="F856" i="3"/>
  <c r="K856" i="3"/>
  <c r="H856" i="3"/>
  <c r="I856" i="3"/>
  <c r="J856" i="3"/>
  <c r="F901" i="3"/>
  <c r="K901" i="3"/>
  <c r="J901" i="3"/>
  <c r="I901" i="3"/>
  <c r="H901" i="3"/>
  <c r="I846" i="3"/>
  <c r="H846" i="3"/>
  <c r="J846" i="3"/>
  <c r="K846" i="3"/>
  <c r="F846" i="3"/>
  <c r="J610" i="3"/>
  <c r="K610" i="3"/>
  <c r="K722" i="3"/>
  <c r="I722" i="3"/>
  <c r="J722" i="3"/>
  <c r="K814" i="8"/>
  <c r="J814" i="8"/>
  <c r="J806" i="8"/>
  <c r="K806" i="8"/>
  <c r="J955" i="8"/>
  <c r="K955" i="8"/>
  <c r="K897" i="8"/>
  <c r="J897" i="8"/>
  <c r="J986" i="8"/>
  <c r="K986" i="8"/>
  <c r="J990" i="8"/>
  <c r="K990" i="8"/>
  <c r="J753" i="8"/>
  <c r="K753" i="8"/>
  <c r="K831" i="8"/>
  <c r="J831" i="8"/>
  <c r="K847" i="8"/>
  <c r="J847" i="8"/>
  <c r="J867" i="8"/>
  <c r="K867" i="8"/>
  <c r="K807" i="8"/>
  <c r="J807" i="8"/>
  <c r="K938" i="8"/>
  <c r="J938" i="8"/>
  <c r="K908" i="8"/>
  <c r="J908" i="8"/>
  <c r="K945" i="8"/>
  <c r="J945" i="8"/>
  <c r="J774" i="8"/>
  <c r="K774" i="8"/>
  <c r="J786" i="8"/>
  <c r="K786" i="8"/>
  <c r="K826" i="8"/>
  <c r="J826" i="8"/>
  <c r="J948" i="8"/>
  <c r="K948" i="8"/>
  <c r="J974" i="8"/>
  <c r="K974" i="8"/>
  <c r="K972" i="8"/>
  <c r="J972" i="8"/>
  <c r="J973" i="8"/>
  <c r="K973" i="8"/>
  <c r="K804" i="8"/>
  <c r="J804" i="8"/>
  <c r="J901" i="8"/>
  <c r="K901" i="8"/>
  <c r="J754" i="8"/>
  <c r="K754" i="8"/>
  <c r="K840" i="8"/>
  <c r="J840" i="8"/>
  <c r="J732" i="8"/>
  <c r="K732" i="8"/>
  <c r="J998" i="8"/>
  <c r="K998" i="8"/>
  <c r="K798" i="8"/>
  <c r="J798" i="8"/>
  <c r="K727" i="8"/>
  <c r="J727" i="8"/>
  <c r="J734" i="8"/>
  <c r="K734" i="8"/>
  <c r="K887" i="8"/>
  <c r="J887" i="8"/>
  <c r="J857" i="8"/>
  <c r="K857" i="8"/>
  <c r="K707" i="8"/>
  <c r="J707" i="8"/>
  <c r="J883" i="8"/>
  <c r="K883" i="8"/>
  <c r="J194" i="3"/>
  <c r="K194" i="3"/>
  <c r="J224" i="3"/>
  <c r="K224" i="3"/>
  <c r="J227" i="3"/>
  <c r="K227" i="3"/>
  <c r="K192" i="3"/>
  <c r="J192" i="3"/>
  <c r="J211" i="3"/>
  <c r="K211" i="3"/>
  <c r="J248" i="3"/>
  <c r="K248" i="3"/>
  <c r="K242" i="3"/>
  <c r="J242" i="3"/>
  <c r="K252" i="3"/>
  <c r="J252" i="3"/>
  <c r="K265" i="3"/>
  <c r="J265" i="3"/>
  <c r="K262" i="3"/>
  <c r="J262" i="3"/>
  <c r="K273" i="3"/>
  <c r="J273" i="3"/>
  <c r="I273" i="3"/>
  <c r="J279" i="3"/>
  <c r="K279" i="3"/>
  <c r="I279" i="3"/>
  <c r="J305" i="3"/>
  <c r="K305" i="3"/>
  <c r="K419" i="3"/>
  <c r="J419" i="3"/>
  <c r="J340" i="3"/>
  <c r="K340" i="3"/>
  <c r="I340" i="3"/>
  <c r="J391" i="3"/>
  <c r="K391" i="3"/>
  <c r="J440" i="3"/>
  <c r="K440" i="3"/>
  <c r="K295" i="3"/>
  <c r="J295" i="3"/>
  <c r="I295" i="3"/>
  <c r="K359" i="3"/>
  <c r="J359" i="3"/>
  <c r="J381" i="3"/>
  <c r="K381" i="3"/>
  <c r="I381" i="3"/>
  <c r="J433" i="3"/>
  <c r="K433" i="3"/>
  <c r="J358" i="3"/>
  <c r="K358" i="3"/>
  <c r="I358" i="3"/>
  <c r="J372" i="3"/>
  <c r="K372" i="3"/>
  <c r="I372" i="3"/>
  <c r="K397" i="3"/>
  <c r="J397" i="3"/>
  <c r="J301" i="3"/>
  <c r="K301" i="3"/>
  <c r="J412" i="3"/>
  <c r="K412" i="3"/>
  <c r="K315" i="3"/>
  <c r="J315" i="3"/>
  <c r="J319" i="3"/>
  <c r="K319" i="3"/>
  <c r="J321" i="3"/>
  <c r="K321" i="3"/>
  <c r="J417" i="3"/>
  <c r="K417" i="3"/>
  <c r="J385" i="3"/>
  <c r="K385" i="3"/>
  <c r="K620" i="3"/>
  <c r="J620" i="3"/>
  <c r="I620" i="3"/>
  <c r="F854" i="3"/>
  <c r="K854" i="3"/>
  <c r="I854" i="3"/>
  <c r="J854" i="3"/>
  <c r="H854" i="3"/>
  <c r="J682" i="3"/>
  <c r="K682" i="3"/>
  <c r="F563" i="3"/>
  <c r="K563" i="3"/>
  <c r="I563" i="3"/>
  <c r="H563" i="3"/>
  <c r="J563" i="3"/>
  <c r="J446" i="3"/>
  <c r="K446" i="3"/>
  <c r="I446" i="3"/>
  <c r="K643" i="3"/>
  <c r="J643" i="3"/>
  <c r="J937" i="3"/>
  <c r="F937" i="3"/>
  <c r="I937" i="3"/>
  <c r="H937" i="3"/>
  <c r="K937" i="3"/>
  <c r="J828" i="3"/>
  <c r="K828" i="3"/>
  <c r="I828" i="3"/>
  <c r="K946" i="3"/>
  <c r="J946" i="3"/>
  <c r="H946" i="3"/>
  <c r="F946" i="3"/>
  <c r="I946" i="3"/>
  <c r="K866" i="3"/>
  <c r="J866" i="3"/>
  <c r="I866" i="3"/>
  <c r="F866" i="3"/>
  <c r="H866" i="3"/>
  <c r="K645" i="3"/>
  <c r="J645" i="3"/>
  <c r="K689" i="3"/>
  <c r="J689" i="3"/>
  <c r="J732" i="3"/>
  <c r="K732" i="3"/>
  <c r="K533" i="3"/>
  <c r="J533" i="3"/>
  <c r="I533" i="3"/>
  <c r="J671" i="3"/>
  <c r="K671" i="3"/>
  <c r="K547" i="3"/>
  <c r="J547" i="3"/>
  <c r="I547" i="3"/>
  <c r="I885" i="3"/>
  <c r="H885" i="3"/>
  <c r="F885" i="3"/>
  <c r="K885" i="3"/>
  <c r="J885" i="3"/>
  <c r="K569" i="3"/>
  <c r="J569" i="3"/>
  <c r="I569" i="3"/>
  <c r="F930" i="3"/>
  <c r="I930" i="3"/>
  <c r="K930" i="3"/>
  <c r="H930" i="3"/>
  <c r="J930" i="3"/>
  <c r="J503" i="3"/>
  <c r="K503" i="3"/>
  <c r="K815" i="3"/>
  <c r="H815" i="3"/>
  <c r="I815" i="3"/>
  <c r="J815" i="3"/>
  <c r="F815" i="3"/>
  <c r="J521" i="3"/>
  <c r="K521" i="3"/>
  <c r="I521" i="3"/>
  <c r="H774" i="3"/>
  <c r="K774" i="3"/>
  <c r="F774" i="3"/>
  <c r="J774" i="3"/>
  <c r="I774" i="3"/>
  <c r="F890" i="3"/>
  <c r="K890" i="3"/>
  <c r="H890" i="3"/>
  <c r="I890" i="3"/>
  <c r="J890" i="3"/>
  <c r="J494" i="3"/>
  <c r="K494" i="3"/>
  <c r="K543" i="3"/>
  <c r="J543" i="3"/>
  <c r="I543" i="3"/>
  <c r="K464" i="3"/>
  <c r="J464" i="3"/>
  <c r="K733" i="3"/>
  <c r="J733" i="3"/>
  <c r="I733" i="3"/>
  <c r="H872" i="3"/>
  <c r="I872" i="3"/>
  <c r="J872" i="3"/>
  <c r="K872" i="3"/>
  <c r="F872" i="3"/>
  <c r="K789" i="3"/>
  <c r="J789" i="3"/>
  <c r="I789" i="3"/>
  <c r="K807" i="3"/>
  <c r="J807" i="3"/>
  <c r="I807" i="3"/>
  <c r="J639" i="3"/>
  <c r="K639" i="3"/>
  <c r="J231" i="3"/>
  <c r="K231" i="3"/>
  <c r="J225" i="3"/>
  <c r="K225" i="3"/>
  <c r="J222" i="3"/>
  <c r="K222" i="3"/>
  <c r="I222" i="3"/>
  <c r="K201" i="3"/>
  <c r="J201" i="3"/>
  <c r="J207" i="3"/>
  <c r="K207" i="3"/>
  <c r="K202" i="3"/>
  <c r="J202" i="3"/>
  <c r="K204" i="3"/>
  <c r="J204" i="3"/>
  <c r="J200" i="3"/>
  <c r="K200" i="3"/>
  <c r="J233" i="3"/>
  <c r="K233" i="3"/>
  <c r="K210" i="3"/>
  <c r="J210" i="3"/>
  <c r="K196" i="3"/>
  <c r="J196" i="3"/>
  <c r="K245" i="3"/>
  <c r="J245" i="3"/>
  <c r="K236" i="3"/>
  <c r="J236" i="3"/>
  <c r="J238" i="3"/>
  <c r="K238" i="3"/>
  <c r="K249" i="3"/>
  <c r="J249" i="3"/>
  <c r="J234" i="3"/>
  <c r="K234" i="3"/>
  <c r="J260" i="3"/>
  <c r="K260" i="3"/>
  <c r="K277" i="3"/>
  <c r="J277" i="3"/>
  <c r="K267" i="3"/>
  <c r="J267" i="3"/>
  <c r="K272" i="3"/>
  <c r="J272" i="3"/>
  <c r="J254" i="3"/>
  <c r="K254" i="3"/>
  <c r="J276" i="3"/>
  <c r="K276" i="3"/>
  <c r="J282" i="3"/>
  <c r="K282" i="3"/>
  <c r="J317" i="3"/>
  <c r="K317" i="3"/>
  <c r="J349" i="3"/>
  <c r="K349" i="3"/>
  <c r="K346" i="3"/>
  <c r="J346" i="3"/>
  <c r="I346" i="3"/>
  <c r="J396" i="3"/>
  <c r="K396" i="3"/>
  <c r="K316" i="3"/>
  <c r="J316" i="3"/>
  <c r="K311" i="3"/>
  <c r="J311" i="3"/>
  <c r="J289" i="3"/>
  <c r="K289" i="3"/>
  <c r="K344" i="3"/>
  <c r="J344" i="3"/>
  <c r="K376" i="3"/>
  <c r="J376" i="3"/>
  <c r="K432" i="3"/>
  <c r="J432" i="3"/>
  <c r="J439" i="3"/>
  <c r="K439" i="3"/>
  <c r="K307" i="3"/>
  <c r="J307" i="3"/>
  <c r="K288" i="3"/>
  <c r="J288" i="3"/>
  <c r="K300" i="3"/>
  <c r="J300" i="3"/>
  <c r="K310" i="3"/>
  <c r="J310" i="3"/>
  <c r="K373" i="3"/>
  <c r="J373" i="3"/>
  <c r="I373" i="3"/>
  <c r="K387" i="3"/>
  <c r="J387" i="3"/>
  <c r="K435" i="3"/>
  <c r="J435" i="3"/>
  <c r="J431" i="3"/>
  <c r="K431" i="3"/>
  <c r="K365" i="3"/>
  <c r="J365" i="3"/>
  <c r="J285" i="3"/>
  <c r="K285" i="3"/>
  <c r="K329" i="3"/>
  <c r="J329" i="3"/>
  <c r="J360" i="3"/>
  <c r="K360" i="3"/>
  <c r="I360" i="3"/>
  <c r="J434" i="3"/>
  <c r="K434" i="3"/>
  <c r="J436" i="3"/>
  <c r="K436" i="3"/>
  <c r="J322" i="3"/>
  <c r="K322" i="3"/>
  <c r="J297" i="3"/>
  <c r="K297" i="3"/>
  <c r="J416" i="3"/>
  <c r="K416" i="3"/>
  <c r="J408" i="3"/>
  <c r="K408" i="3"/>
  <c r="J442" i="3"/>
  <c r="K442" i="3"/>
  <c r="I442" i="3"/>
  <c r="J367" i="3"/>
  <c r="K367" i="3"/>
  <c r="J286" i="3"/>
  <c r="K286" i="3"/>
  <c r="J314" i="3"/>
  <c r="K314" i="3"/>
  <c r="K363" i="3"/>
  <c r="J363" i="3"/>
  <c r="J318" i="3"/>
  <c r="K318" i="3"/>
  <c r="I318" i="3"/>
  <c r="J370" i="3"/>
  <c r="K370" i="3"/>
  <c r="I370" i="3"/>
  <c r="J428" i="3"/>
  <c r="K428" i="3"/>
  <c r="K415" i="3"/>
  <c r="J415" i="3"/>
  <c r="J429" i="3"/>
  <c r="K429" i="3"/>
  <c r="K441" i="3"/>
  <c r="I441" i="3"/>
  <c r="J441" i="3"/>
  <c r="J557" i="3"/>
  <c r="K557" i="3"/>
  <c r="I557" i="3"/>
  <c r="F984" i="3"/>
  <c r="K984" i="3"/>
  <c r="J984" i="3"/>
  <c r="H984" i="3"/>
  <c r="I984" i="3"/>
  <c r="K771" i="3"/>
  <c r="J771" i="3"/>
  <c r="I771" i="3"/>
  <c r="K467" i="3"/>
  <c r="J467" i="3"/>
  <c r="J423" i="3"/>
  <c r="K423" i="3"/>
  <c r="J794" i="3"/>
  <c r="I794" i="3"/>
  <c r="F794" i="3"/>
  <c r="K794" i="3"/>
  <c r="H794" i="3"/>
  <c r="J755" i="3"/>
  <c r="K755" i="3"/>
  <c r="I755" i="3"/>
  <c r="K479" i="3"/>
  <c r="J479" i="3"/>
  <c r="K498" i="3"/>
  <c r="J498" i="3"/>
  <c r="J529" i="3"/>
  <c r="K529" i="3"/>
  <c r="I529" i="3"/>
  <c r="K780" i="3"/>
  <c r="J780" i="3"/>
  <c r="J712" i="3"/>
  <c r="K712" i="3"/>
  <c r="K568" i="3"/>
  <c r="J568" i="3"/>
  <c r="I568" i="3"/>
  <c r="J914" i="3"/>
  <c r="H914" i="3"/>
  <c r="F914" i="3"/>
  <c r="K914" i="3"/>
  <c r="I914" i="3"/>
  <c r="J666" i="3"/>
  <c r="K666" i="3"/>
  <c r="H880" i="3"/>
  <c r="J880" i="3"/>
  <c r="F880" i="3"/>
  <c r="K880" i="3"/>
  <c r="I880" i="3"/>
  <c r="J924" i="3"/>
  <c r="I924" i="3"/>
  <c r="F924" i="3"/>
  <c r="H924" i="3"/>
  <c r="K924" i="3"/>
  <c r="K483" i="3"/>
  <c r="J483" i="3"/>
  <c r="K721" i="3"/>
  <c r="J721" i="3"/>
  <c r="I721" i="3"/>
  <c r="H721" i="3"/>
  <c r="F721" i="3"/>
  <c r="J731" i="3"/>
  <c r="K731" i="3"/>
  <c r="I731" i="3"/>
  <c r="I933" i="3"/>
  <c r="J933" i="3"/>
  <c r="H933" i="3"/>
  <c r="F933" i="3"/>
  <c r="K933" i="3"/>
  <c r="F862" i="3"/>
  <c r="J862" i="3"/>
  <c r="I862" i="3"/>
  <c r="K862" i="3"/>
  <c r="H862" i="3"/>
  <c r="H899" i="3"/>
  <c r="J899" i="3"/>
  <c r="I899" i="3"/>
  <c r="K899" i="3"/>
  <c r="F899" i="3"/>
  <c r="K705" i="3"/>
  <c r="J705" i="3"/>
  <c r="K636" i="3"/>
  <c r="J636" i="3"/>
  <c r="J422" i="3"/>
  <c r="K422" i="3"/>
  <c r="I422" i="3"/>
  <c r="K711" i="3"/>
  <c r="J711" i="3"/>
  <c r="I711" i="3"/>
  <c r="I802" i="3"/>
  <c r="K802" i="3"/>
  <c r="J802" i="3"/>
  <c r="K461" i="3"/>
  <c r="J461" i="3"/>
  <c r="J484" i="3"/>
  <c r="K484" i="3"/>
  <c r="H559" i="3"/>
  <c r="J559" i="3"/>
  <c r="F559" i="3"/>
  <c r="K559" i="3"/>
  <c r="I559" i="3"/>
  <c r="J564" i="3"/>
  <c r="K564" i="3"/>
  <c r="K515" i="3"/>
  <c r="J515" i="3"/>
  <c r="K954" i="3"/>
  <c r="J954" i="3"/>
  <c r="H954" i="3"/>
  <c r="F954" i="3"/>
  <c r="I954" i="3"/>
  <c r="J624" i="3"/>
  <c r="K624" i="3"/>
  <c r="J463" i="3"/>
  <c r="K463" i="3"/>
  <c r="H1001" i="3"/>
  <c r="K1001" i="3"/>
  <c r="F1001" i="3"/>
  <c r="J1001" i="3"/>
  <c r="I1001" i="3"/>
  <c r="N995" i="2"/>
  <c r="O995" i="2"/>
  <c r="I462" i="3"/>
  <c r="J462" i="3"/>
  <c r="K462" i="3"/>
  <c r="J556" i="3"/>
  <c r="K556" i="3"/>
  <c r="J481" i="3"/>
  <c r="I481" i="3"/>
  <c r="K481" i="3"/>
  <c r="J607" i="3"/>
  <c r="K607" i="3"/>
  <c r="K800" i="3"/>
  <c r="J800" i="3"/>
  <c r="K632" i="3"/>
  <c r="J632" i="3"/>
  <c r="I758" i="3"/>
  <c r="K758" i="3"/>
  <c r="H758" i="3"/>
  <c r="J758" i="3"/>
  <c r="F758" i="3"/>
  <c r="K703" i="3"/>
  <c r="J703" i="3"/>
  <c r="I703" i="3"/>
  <c r="J736" i="3"/>
  <c r="K736" i="3"/>
  <c r="I736" i="3"/>
  <c r="J820" i="3"/>
  <c r="K820" i="3"/>
  <c r="I820" i="3"/>
  <c r="H820" i="3"/>
  <c r="F820" i="3"/>
  <c r="K628" i="3"/>
  <c r="J628" i="3"/>
  <c r="J725" i="3"/>
  <c r="K725" i="3"/>
  <c r="I725" i="3"/>
  <c r="J460" i="3"/>
  <c r="K460" i="3"/>
  <c r="H893" i="3"/>
  <c r="J893" i="3"/>
  <c r="F893" i="3"/>
  <c r="K893" i="3"/>
  <c r="I893" i="3"/>
  <c r="I889" i="3"/>
  <c r="J889" i="3"/>
  <c r="F889" i="3"/>
  <c r="H889" i="3"/>
  <c r="K889" i="3"/>
  <c r="J592" i="3"/>
  <c r="K592" i="3"/>
  <c r="F974" i="3"/>
  <c r="H974" i="3"/>
  <c r="I974" i="3"/>
  <c r="J974" i="3"/>
  <c r="K974" i="3"/>
  <c r="K565" i="3"/>
  <c r="J565" i="3"/>
  <c r="I565" i="3"/>
  <c r="K931" i="3"/>
  <c r="I931" i="3"/>
  <c r="J931" i="3"/>
  <c r="F931" i="3"/>
  <c r="H931" i="3"/>
  <c r="K650" i="3"/>
  <c r="J650" i="3"/>
  <c r="J831" i="3"/>
  <c r="K831" i="3"/>
  <c r="I831" i="3"/>
  <c r="J450" i="3"/>
  <c r="K450" i="3"/>
  <c r="H882" i="3"/>
  <c r="F882" i="3"/>
  <c r="K882" i="3"/>
  <c r="I882" i="3"/>
  <c r="J882" i="3"/>
  <c r="F917" i="3"/>
  <c r="K917" i="3"/>
  <c r="J917" i="3"/>
  <c r="H917" i="3"/>
  <c r="I917" i="3"/>
  <c r="K968" i="3"/>
  <c r="H968" i="3"/>
  <c r="J968" i="3"/>
  <c r="I968" i="3"/>
  <c r="F968" i="3"/>
  <c r="K489" i="3"/>
  <c r="J489" i="3"/>
  <c r="I489" i="3"/>
  <c r="J674" i="3"/>
  <c r="K674" i="3"/>
  <c r="J214" i="3"/>
  <c r="K214" i="3"/>
  <c r="K226" i="3"/>
  <c r="J226" i="3"/>
  <c r="J213" i="3"/>
  <c r="K213" i="3"/>
  <c r="K217" i="3"/>
  <c r="J217" i="3"/>
  <c r="K230" i="3"/>
  <c r="J230" i="3"/>
  <c r="J205" i="3"/>
  <c r="K205" i="3"/>
  <c r="K198" i="3"/>
  <c r="J198" i="3"/>
  <c r="K195" i="3"/>
  <c r="J195" i="3"/>
  <c r="J209" i="3"/>
  <c r="K209" i="3"/>
  <c r="J212" i="3"/>
  <c r="K212" i="3"/>
  <c r="J193" i="3"/>
  <c r="K193" i="3"/>
  <c r="K246" i="3"/>
  <c r="J246" i="3"/>
  <c r="K243" i="3"/>
  <c r="J243" i="3"/>
  <c r="J240" i="3"/>
  <c r="K240" i="3"/>
  <c r="K235" i="3"/>
  <c r="J235" i="3"/>
  <c r="K270" i="3"/>
  <c r="J270" i="3"/>
  <c r="J261" i="3"/>
  <c r="K261" i="3"/>
  <c r="J266" i="3"/>
  <c r="K266" i="3"/>
  <c r="K253" i="3"/>
  <c r="J253" i="3"/>
  <c r="K269" i="3"/>
  <c r="J269" i="3"/>
  <c r="K264" i="3"/>
  <c r="J264" i="3"/>
  <c r="K278" i="3"/>
  <c r="J278" i="3"/>
  <c r="J280" i="3"/>
  <c r="K280" i="3"/>
  <c r="K330" i="3"/>
  <c r="J330" i="3"/>
  <c r="K303" i="3"/>
  <c r="J303" i="3"/>
  <c r="J427" i="3"/>
  <c r="K427" i="3"/>
  <c r="K392" i="3"/>
  <c r="J392" i="3"/>
  <c r="J357" i="3"/>
  <c r="K357" i="3"/>
  <c r="I357" i="3"/>
  <c r="J345" i="3"/>
  <c r="K345" i="3"/>
  <c r="K296" i="3"/>
  <c r="J296" i="3"/>
  <c r="J290" i="3"/>
  <c r="K290" i="3"/>
  <c r="K407" i="3"/>
  <c r="J407" i="3"/>
  <c r="K444" i="3"/>
  <c r="J444" i="3"/>
  <c r="J352" i="3"/>
  <c r="K352" i="3"/>
  <c r="I352" i="3"/>
  <c r="J331" i="3"/>
  <c r="K331" i="3"/>
  <c r="K353" i="3"/>
  <c r="J353" i="3"/>
  <c r="K362" i="3"/>
  <c r="J362" i="3"/>
  <c r="J335" i="3"/>
  <c r="K335" i="3"/>
  <c r="J414" i="3"/>
  <c r="K414" i="3"/>
  <c r="K379" i="3"/>
  <c r="J379" i="3"/>
  <c r="J386" i="3"/>
  <c r="I386" i="3"/>
  <c r="K386" i="3"/>
  <c r="K380" i="3"/>
  <c r="J380" i="3"/>
  <c r="K368" i="3"/>
  <c r="J368" i="3"/>
  <c r="K375" i="3"/>
  <c r="J375" i="3"/>
  <c r="J356" i="3"/>
  <c r="K356" i="3"/>
  <c r="K401" i="3"/>
  <c r="J401" i="3"/>
  <c r="K418" i="3"/>
  <c r="J418" i="3"/>
  <c r="J374" i="3"/>
  <c r="K374" i="3"/>
  <c r="J354" i="3"/>
  <c r="K354" i="3"/>
  <c r="K328" i="3"/>
  <c r="J328" i="3"/>
  <c r="I328" i="3"/>
  <c r="K393" i="3"/>
  <c r="J393" i="3"/>
  <c r="K403" i="3"/>
  <c r="J403" i="3"/>
  <c r="J287" i="3"/>
  <c r="K287" i="3"/>
  <c r="J348" i="3"/>
  <c r="K348" i="3"/>
  <c r="K332" i="3"/>
  <c r="J332" i="3"/>
  <c r="J341" i="3"/>
  <c r="K341" i="3"/>
  <c r="I341" i="3"/>
  <c r="K369" i="3"/>
  <c r="J369" i="3"/>
  <c r="K298" i="3"/>
  <c r="J298" i="3"/>
  <c r="K371" i="3"/>
  <c r="J371" i="3"/>
  <c r="J420" i="3"/>
  <c r="K420" i="3"/>
  <c r="K400" i="3"/>
  <c r="J400" i="3"/>
  <c r="J402" i="3"/>
  <c r="K402" i="3"/>
  <c r="I402" i="3"/>
  <c r="H845" i="3"/>
  <c r="K845" i="3"/>
  <c r="I845" i="3"/>
  <c r="F845" i="3"/>
  <c r="J845" i="3"/>
  <c r="J448" i="3"/>
  <c r="K448" i="3"/>
  <c r="F942" i="3"/>
  <c r="J942" i="3"/>
  <c r="H942" i="3"/>
  <c r="I942" i="3"/>
  <c r="K942" i="3"/>
  <c r="J776" i="3"/>
  <c r="K776" i="3"/>
  <c r="I989" i="3"/>
  <c r="H989" i="3"/>
  <c r="K989" i="3"/>
  <c r="J989" i="3"/>
  <c r="F989" i="3"/>
  <c r="J781" i="3"/>
  <c r="K781" i="3"/>
  <c r="I781" i="3"/>
  <c r="K549" i="3"/>
  <c r="J549" i="3"/>
  <c r="I549" i="3"/>
  <c r="J584" i="3"/>
  <c r="K584" i="3"/>
  <c r="J661" i="3"/>
  <c r="K661" i="3"/>
  <c r="K998" i="3"/>
  <c r="I998" i="3"/>
  <c r="F998" i="3"/>
  <c r="J998" i="3"/>
  <c r="H998" i="3"/>
  <c r="K918" i="3"/>
  <c r="H918" i="3"/>
  <c r="J918" i="3"/>
  <c r="F918" i="3"/>
  <c r="I918" i="3"/>
  <c r="K622" i="3"/>
  <c r="J622" i="3"/>
  <c r="J465" i="3"/>
  <c r="K465" i="3"/>
  <c r="I465" i="3"/>
  <c r="H850" i="3"/>
  <c r="I850" i="3"/>
  <c r="J850" i="3"/>
  <c r="F850" i="3"/>
  <c r="K850" i="3"/>
  <c r="J598" i="3"/>
  <c r="K598" i="3"/>
  <c r="J814" i="3"/>
  <c r="K814" i="3"/>
  <c r="I814" i="3"/>
  <c r="I986" i="3"/>
  <c r="J986" i="3"/>
  <c r="F986" i="3"/>
  <c r="K986" i="3"/>
  <c r="H986" i="3"/>
  <c r="J600" i="3"/>
  <c r="K600" i="3"/>
  <c r="I600" i="3"/>
  <c r="K752" i="3"/>
  <c r="J752" i="3"/>
  <c r="I817" i="3"/>
  <c r="J817" i="3"/>
  <c r="K817" i="3"/>
  <c r="H817" i="3"/>
  <c r="F817" i="3"/>
  <c r="K883" i="3"/>
  <c r="I883" i="3"/>
  <c r="F883" i="3"/>
  <c r="J883" i="3"/>
  <c r="H883" i="3"/>
  <c r="F969" i="3"/>
  <c r="K969" i="3"/>
  <c r="J969" i="3"/>
  <c r="I969" i="3"/>
  <c r="H969" i="3"/>
  <c r="F961" i="3"/>
  <c r="I961" i="3"/>
  <c r="H961" i="3"/>
  <c r="K961" i="3"/>
  <c r="J961" i="3"/>
  <c r="J552" i="3"/>
  <c r="K552" i="3"/>
  <c r="I552" i="3"/>
  <c r="J630" i="3"/>
  <c r="K630" i="3"/>
  <c r="I630" i="3"/>
  <c r="K656" i="3"/>
  <c r="J656" i="3"/>
  <c r="J617" i="3"/>
  <c r="K617" i="3"/>
  <c r="I617" i="3"/>
  <c r="K485" i="3"/>
  <c r="I485" i="3"/>
  <c r="J485" i="3"/>
  <c r="K648" i="3"/>
  <c r="J648" i="3"/>
  <c r="K454" i="3"/>
  <c r="J454" i="3"/>
  <c r="J669" i="3"/>
  <c r="K669" i="3"/>
  <c r="J504" i="3"/>
  <c r="K504" i="3"/>
  <c r="I504" i="3"/>
  <c r="J738" i="3"/>
  <c r="K738" i="3"/>
  <c r="I738" i="3"/>
  <c r="J695" i="3"/>
  <c r="K695" i="3"/>
  <c r="I695" i="3"/>
  <c r="J696" i="3"/>
  <c r="K696" i="3"/>
  <c r="J743" i="3"/>
  <c r="K743" i="3"/>
  <c r="K868" i="3"/>
  <c r="F868" i="3"/>
  <c r="H868" i="3"/>
  <c r="I868" i="3"/>
  <c r="J868" i="3"/>
  <c r="I550" i="3"/>
  <c r="F550" i="3"/>
  <c r="H550" i="3"/>
  <c r="J550" i="3"/>
  <c r="K550" i="3"/>
  <c r="H855" i="3"/>
  <c r="K855" i="3"/>
  <c r="I855" i="3"/>
  <c r="J855" i="3"/>
  <c r="F855" i="3"/>
  <c r="J644" i="3"/>
  <c r="K644" i="3"/>
  <c r="I838" i="3"/>
  <c r="J838" i="3"/>
  <c r="K838" i="3"/>
  <c r="J532" i="3"/>
  <c r="K532" i="3"/>
  <c r="I532" i="3"/>
  <c r="K993" i="3"/>
  <c r="F993" i="3"/>
  <c r="H993" i="3"/>
  <c r="J993" i="3"/>
  <c r="I993" i="3"/>
  <c r="K583" i="3"/>
  <c r="J583" i="3"/>
  <c r="I816" i="3"/>
  <c r="J816" i="3"/>
  <c r="F816" i="3"/>
  <c r="H816" i="3"/>
  <c r="K816" i="3"/>
  <c r="F916" i="3"/>
  <c r="J916" i="3"/>
  <c r="I916" i="3"/>
  <c r="H916" i="3"/>
  <c r="K916" i="3"/>
  <c r="F927" i="3"/>
  <c r="I927" i="3"/>
  <c r="H927" i="3"/>
  <c r="K927" i="3"/>
  <c r="J927" i="3"/>
  <c r="K587" i="3"/>
  <c r="J587" i="3"/>
  <c r="I587" i="3"/>
  <c r="F909" i="3"/>
  <c r="H909" i="3"/>
  <c r="J909" i="3"/>
  <c r="K909" i="3"/>
  <c r="I909" i="3"/>
  <c r="K611" i="3"/>
  <c r="J611" i="3"/>
  <c r="J718" i="3"/>
  <c r="K718" i="3"/>
  <c r="J471" i="3"/>
  <c r="K471" i="3"/>
  <c r="K614" i="3"/>
  <c r="J614" i="3"/>
  <c r="I614" i="3"/>
  <c r="K593" i="3"/>
  <c r="J593" i="3"/>
  <c r="I593" i="3"/>
  <c r="K685" i="3"/>
  <c r="J685" i="3"/>
  <c r="K509" i="3"/>
  <c r="J509" i="3"/>
  <c r="I509" i="3"/>
  <c r="J680" i="3"/>
  <c r="K680" i="3"/>
  <c r="J698" i="3"/>
  <c r="K698" i="3"/>
  <c r="J540" i="3"/>
  <c r="K540" i="3"/>
  <c r="I540" i="3"/>
  <c r="K967" i="3"/>
  <c r="I967" i="3"/>
  <c r="J967" i="3"/>
  <c r="F967" i="3"/>
  <c r="H967" i="3"/>
  <c r="I849" i="3"/>
  <c r="F849" i="3"/>
  <c r="H849" i="3"/>
  <c r="J849" i="3"/>
  <c r="K849" i="3"/>
  <c r="K472" i="3"/>
  <c r="J472" i="3"/>
  <c r="K663" i="3"/>
  <c r="J663" i="3"/>
  <c r="I898" i="3"/>
  <c r="H898" i="3"/>
  <c r="J898" i="3"/>
  <c r="F898" i="3"/>
  <c r="K898" i="3"/>
  <c r="J457" i="3"/>
  <c r="K457" i="3"/>
  <c r="J734" i="3"/>
  <c r="K734" i="3"/>
  <c r="H734" i="3"/>
  <c r="F734" i="3"/>
  <c r="I734" i="3"/>
  <c r="K500" i="3"/>
  <c r="J500" i="3"/>
  <c r="J761" i="3"/>
  <c r="K761" i="3"/>
  <c r="K452" i="3"/>
  <c r="J452" i="3"/>
  <c r="K676" i="3"/>
  <c r="J676" i="3"/>
  <c r="J785" i="3"/>
  <c r="I785" i="3"/>
  <c r="K785" i="3"/>
  <c r="J745" i="3"/>
  <c r="I745" i="3"/>
  <c r="K745" i="3"/>
  <c r="I570" i="3"/>
  <c r="J570" i="3"/>
  <c r="K570" i="3"/>
  <c r="H570" i="3"/>
  <c r="F570" i="3"/>
  <c r="K562" i="3"/>
  <c r="J562" i="3"/>
  <c r="I562" i="3"/>
  <c r="J793" i="3"/>
  <c r="K793" i="3"/>
  <c r="J492" i="3"/>
  <c r="K492" i="3"/>
  <c r="I492" i="3"/>
  <c r="J821" i="3"/>
  <c r="K821" i="3"/>
  <c r="I821" i="3"/>
  <c r="H848" i="3"/>
  <c r="F848" i="3"/>
  <c r="J848" i="3"/>
  <c r="K848" i="3"/>
  <c r="I848" i="3"/>
  <c r="K742" i="3"/>
  <c r="J742" i="3"/>
  <c r="I742" i="3"/>
  <c r="F991" i="3"/>
  <c r="H991" i="3"/>
  <c r="I991" i="3"/>
  <c r="K991" i="3"/>
  <c r="J991" i="3"/>
  <c r="K523" i="3"/>
  <c r="J523" i="3"/>
  <c r="I523" i="3"/>
  <c r="K907" i="3"/>
  <c r="F907" i="3"/>
  <c r="J907" i="3"/>
  <c r="I907" i="3"/>
  <c r="H907" i="3"/>
  <c r="K475" i="3"/>
  <c r="J475" i="3"/>
  <c r="I475" i="3"/>
  <c r="J456" i="3"/>
  <c r="K456" i="3"/>
  <c r="I766" i="3"/>
  <c r="F766" i="3"/>
  <c r="H766" i="3"/>
  <c r="J766" i="3"/>
  <c r="K766" i="3"/>
  <c r="K649" i="3"/>
  <c r="J649" i="3"/>
  <c r="J823" i="3"/>
  <c r="K823" i="3"/>
  <c r="F869" i="3"/>
  <c r="I869" i="3"/>
  <c r="K869" i="3"/>
  <c r="J869" i="3"/>
  <c r="H869" i="3"/>
  <c r="J778" i="3"/>
  <c r="K778" i="3"/>
  <c r="I778" i="3"/>
  <c r="F778" i="3"/>
  <c r="H778" i="3"/>
  <c r="K908" i="3"/>
  <c r="I908" i="3"/>
  <c r="F908" i="3"/>
  <c r="H908" i="3"/>
  <c r="J908" i="3"/>
  <c r="H879" i="3"/>
  <c r="I879" i="3"/>
  <c r="F879" i="3"/>
  <c r="K879" i="3"/>
  <c r="J879" i="3"/>
  <c r="J713" i="3"/>
  <c r="K713" i="3"/>
  <c r="J791" i="3"/>
  <c r="K791" i="3"/>
  <c r="I791" i="3"/>
  <c r="J690" i="3"/>
  <c r="K690" i="3"/>
  <c r="I886" i="3"/>
  <c r="H886" i="3"/>
  <c r="J886" i="3"/>
  <c r="K886" i="3"/>
  <c r="F886" i="3"/>
  <c r="K822" i="3"/>
  <c r="J822" i="3"/>
  <c r="I822" i="3"/>
  <c r="K421" i="3"/>
  <c r="J421" i="3"/>
  <c r="J638" i="3"/>
  <c r="K638" i="3"/>
  <c r="J943" i="3"/>
  <c r="K943" i="3"/>
  <c r="H943" i="3"/>
  <c r="I943" i="3"/>
  <c r="F943" i="3"/>
  <c r="J527" i="3"/>
  <c r="K527" i="3"/>
  <c r="I527" i="3"/>
  <c r="K861" i="3"/>
  <c r="J861" i="3"/>
  <c r="F861" i="3"/>
  <c r="H861" i="3"/>
  <c r="I861" i="3"/>
  <c r="J558" i="3"/>
  <c r="K558" i="3"/>
  <c r="J625" i="3"/>
  <c r="K625" i="3"/>
  <c r="I625" i="3"/>
  <c r="J510" i="3"/>
  <c r="I510" i="3"/>
  <c r="K510" i="3"/>
  <c r="K938" i="3"/>
  <c r="I938" i="3"/>
  <c r="H938" i="3"/>
  <c r="J938" i="3"/>
  <c r="F938" i="3"/>
  <c r="K851" i="3"/>
  <c r="F851" i="3"/>
  <c r="I851" i="3"/>
  <c r="J851" i="3"/>
  <c r="H851" i="3"/>
  <c r="J842" i="3"/>
  <c r="F842" i="3"/>
  <c r="I842" i="3"/>
  <c r="K842" i="3"/>
  <c r="H842" i="3"/>
  <c r="F858" i="3"/>
  <c r="H858" i="3"/>
  <c r="K858" i="3"/>
  <c r="I858" i="3"/>
  <c r="J858" i="3"/>
  <c r="J950" i="3"/>
  <c r="K950" i="3"/>
  <c r="I950" i="3"/>
  <c r="F950" i="3"/>
  <c r="H950" i="3"/>
  <c r="J973" i="3"/>
  <c r="I973" i="3"/>
  <c r="H973" i="3"/>
  <c r="F973" i="3"/>
  <c r="K973" i="3"/>
  <c r="J853" i="3"/>
  <c r="K853" i="3"/>
  <c r="H853" i="3"/>
  <c r="F853" i="3"/>
  <c r="I853" i="3"/>
  <c r="J797" i="3"/>
  <c r="K797" i="3"/>
  <c r="I797" i="3"/>
  <c r="I875" i="3"/>
  <c r="F875" i="3"/>
  <c r="K875" i="3"/>
  <c r="J875" i="3"/>
  <c r="H875" i="3"/>
  <c r="J513" i="3"/>
  <c r="K513" i="3"/>
  <c r="K655" i="3"/>
  <c r="I655" i="3"/>
  <c r="J655" i="3"/>
  <c r="K996" i="3"/>
  <c r="I996" i="3"/>
  <c r="J996" i="3"/>
  <c r="H996" i="3"/>
  <c r="F996" i="3"/>
  <c r="K449" i="3"/>
  <c r="J449" i="3"/>
  <c r="I953" i="3"/>
  <c r="F953" i="3"/>
  <c r="J953" i="3"/>
  <c r="K953" i="3"/>
  <c r="H953" i="3"/>
  <c r="K748" i="3"/>
  <c r="J748" i="3"/>
  <c r="K520" i="3"/>
  <c r="I520" i="3"/>
  <c r="J520" i="3"/>
  <c r="K760" i="3"/>
  <c r="J760" i="3"/>
  <c r="H897" i="3"/>
  <c r="I897" i="3"/>
  <c r="F897" i="3"/>
  <c r="K897" i="3"/>
  <c r="J897" i="3"/>
  <c r="F910" i="3"/>
  <c r="J910" i="3"/>
  <c r="K910" i="3"/>
  <c r="I910" i="3"/>
  <c r="H910" i="3"/>
  <c r="K574" i="3"/>
  <c r="J574" i="3"/>
  <c r="K553" i="3"/>
  <c r="J553" i="3"/>
  <c r="I553" i="3"/>
  <c r="J424" i="3"/>
  <c r="K424" i="3"/>
  <c r="H955" i="3"/>
  <c r="F955" i="3"/>
  <c r="K955" i="3"/>
  <c r="J955" i="3"/>
  <c r="I955" i="3"/>
  <c r="K573" i="3"/>
  <c r="J573" i="3"/>
  <c r="I573" i="3"/>
  <c r="J912" i="3"/>
  <c r="I912" i="3"/>
  <c r="K912" i="3"/>
  <c r="H912" i="3"/>
  <c r="F912" i="3"/>
  <c r="J747" i="3"/>
  <c r="K747" i="3"/>
  <c r="I747" i="3"/>
  <c r="K773" i="3"/>
  <c r="J773" i="3"/>
  <c r="I773" i="3"/>
  <c r="J923" i="3"/>
  <c r="K923" i="3"/>
  <c r="I923" i="3"/>
  <c r="F923" i="3"/>
  <c r="H923" i="3"/>
  <c r="K767" i="3"/>
  <c r="J767" i="3"/>
  <c r="I767" i="3"/>
  <c r="K675" i="3"/>
  <c r="J675" i="3"/>
  <c r="K763" i="3"/>
  <c r="J763" i="3"/>
  <c r="I763" i="3"/>
  <c r="J753" i="3"/>
  <c r="K753" i="3"/>
  <c r="I753" i="3"/>
  <c r="J709" i="3"/>
  <c r="K709" i="3"/>
  <c r="I709" i="3"/>
  <c r="H877" i="3"/>
  <c r="F877" i="3"/>
  <c r="K877" i="3"/>
  <c r="I877" i="3"/>
  <c r="J877" i="3"/>
  <c r="K518" i="3"/>
  <c r="J518" i="3"/>
  <c r="I518" i="3"/>
  <c r="H951" i="3"/>
  <c r="K951" i="3"/>
  <c r="F951" i="3"/>
  <c r="I951" i="3"/>
  <c r="J951" i="3"/>
  <c r="K971" i="3"/>
  <c r="J971" i="3"/>
  <c r="I971" i="3"/>
  <c r="H971" i="3"/>
  <c r="F971" i="3"/>
  <c r="K834" i="3"/>
  <c r="J834" i="3"/>
  <c r="K818" i="3"/>
  <c r="J818" i="3"/>
  <c r="H932" i="3"/>
  <c r="F932" i="3"/>
  <c r="J932" i="3"/>
  <c r="I932" i="3"/>
  <c r="K932" i="3"/>
  <c r="F976" i="3"/>
  <c r="H976" i="3"/>
  <c r="I976" i="3"/>
  <c r="J976" i="3"/>
  <c r="K976" i="3"/>
  <c r="I959" i="3"/>
  <c r="K959" i="3"/>
  <c r="F959" i="3"/>
  <c r="J959" i="3"/>
  <c r="H959" i="3"/>
  <c r="J913" i="3"/>
  <c r="F913" i="3"/>
  <c r="H913" i="3"/>
  <c r="I913" i="3"/>
  <c r="K913" i="3"/>
  <c r="K517" i="3"/>
  <c r="J517" i="3"/>
  <c r="I517" i="3"/>
  <c r="K595" i="3"/>
  <c r="J595" i="3"/>
  <c r="J957" i="3"/>
  <c r="F957" i="3"/>
  <c r="I957" i="3"/>
  <c r="H957" i="3"/>
  <c r="K957" i="3"/>
  <c r="K741" i="3"/>
  <c r="J741" i="3"/>
  <c r="I741" i="3"/>
  <c r="K535" i="3"/>
  <c r="J535" i="3"/>
  <c r="I535" i="3"/>
  <c r="K706" i="3"/>
  <c r="J706" i="3"/>
  <c r="I706" i="3"/>
  <c r="K994" i="3"/>
  <c r="I994" i="3"/>
  <c r="H994" i="3"/>
  <c r="F994" i="3"/>
  <c r="J994" i="3"/>
  <c r="J786" i="3"/>
  <c r="K786" i="3"/>
  <c r="I786" i="3"/>
  <c r="K495" i="3"/>
  <c r="J495" i="3"/>
  <c r="I701" i="3"/>
  <c r="J701" i="3"/>
  <c r="K701" i="3"/>
  <c r="F920" i="3"/>
  <c r="H920" i="3"/>
  <c r="J920" i="3"/>
  <c r="K920" i="3"/>
  <c r="I920" i="3"/>
  <c r="H857" i="3"/>
  <c r="I857" i="3"/>
  <c r="K857" i="3"/>
  <c r="F857" i="3"/>
  <c r="J857" i="3"/>
  <c r="I963" i="3"/>
  <c r="F963" i="3"/>
  <c r="H963" i="3"/>
  <c r="K963" i="3"/>
  <c r="J963" i="3"/>
  <c r="J613" i="3"/>
  <c r="K613" i="3"/>
  <c r="I613" i="3"/>
  <c r="K459" i="3"/>
  <c r="J459" i="3"/>
  <c r="K596" i="3"/>
  <c r="J596" i="3"/>
  <c r="I596" i="3"/>
  <c r="J546" i="3"/>
  <c r="K546" i="3"/>
  <c r="I546" i="3"/>
  <c r="K915" i="3"/>
  <c r="H915" i="3"/>
  <c r="I915" i="3"/>
  <c r="J915" i="3"/>
  <c r="F915" i="3"/>
  <c r="K768" i="3"/>
  <c r="J768" i="3"/>
  <c r="J499" i="3"/>
  <c r="K499" i="3"/>
  <c r="J590" i="3"/>
  <c r="K590" i="3"/>
  <c r="I590" i="3"/>
  <c r="H981" i="3"/>
  <c r="I981" i="3"/>
  <c r="K981" i="3"/>
  <c r="F981" i="3"/>
  <c r="J981" i="3"/>
  <c r="J634" i="3"/>
  <c r="K634" i="3"/>
  <c r="J759" i="3"/>
  <c r="K759" i="3"/>
  <c r="I759" i="3"/>
  <c r="K571" i="3"/>
  <c r="J571" i="3"/>
  <c r="J749" i="3"/>
  <c r="K749" i="3"/>
  <c r="I749" i="3"/>
  <c r="J478" i="3"/>
  <c r="K478" i="3"/>
  <c r="I478" i="3"/>
  <c r="H962" i="3"/>
  <c r="F962" i="3"/>
  <c r="I962" i="3"/>
  <c r="J962" i="3"/>
  <c r="K962" i="3"/>
  <c r="J983" i="3"/>
  <c r="I983" i="3"/>
  <c r="H983" i="3"/>
  <c r="K983" i="3"/>
  <c r="F983" i="3"/>
  <c r="J784" i="3"/>
  <c r="K784" i="3"/>
  <c r="J586" i="3"/>
  <c r="K586" i="3"/>
  <c r="J936" i="3"/>
  <c r="F936" i="3"/>
  <c r="K936" i="3"/>
  <c r="I936" i="3"/>
  <c r="H936" i="3"/>
  <c r="F887" i="3"/>
  <c r="J887" i="3"/>
  <c r="I887" i="3"/>
  <c r="H887" i="3"/>
  <c r="K887" i="3"/>
  <c r="K783" i="3"/>
  <c r="I783" i="3"/>
  <c r="J783" i="3"/>
  <c r="J787" i="3"/>
  <c r="K787" i="3"/>
  <c r="I787" i="3"/>
  <c r="I525" i="3"/>
  <c r="K525" i="3"/>
  <c r="J525" i="3"/>
  <c r="F985" i="3"/>
  <c r="K985" i="3"/>
  <c r="H985" i="3"/>
  <c r="J985" i="3"/>
  <c r="I985" i="3"/>
  <c r="K635" i="3"/>
  <c r="J635" i="3"/>
  <c r="J809" i="3"/>
  <c r="K809" i="3"/>
  <c r="I809" i="3"/>
  <c r="F960" i="3"/>
  <c r="K960" i="3"/>
  <c r="I960" i="3"/>
  <c r="H960" i="3"/>
  <c r="J960" i="3"/>
  <c r="K835" i="3"/>
  <c r="I835" i="3"/>
  <c r="J835" i="3"/>
  <c r="J825" i="3"/>
  <c r="K825" i="3"/>
  <c r="J769" i="3"/>
  <c r="K769" i="3"/>
  <c r="I769" i="3"/>
  <c r="J651" i="3"/>
  <c r="K651" i="3"/>
  <c r="J572" i="3"/>
  <c r="I572" i="3"/>
  <c r="K572" i="3"/>
  <c r="K934" i="3"/>
  <c r="I934" i="3"/>
  <c r="J934" i="3"/>
  <c r="H934" i="3"/>
  <c r="F934" i="3"/>
  <c r="J575" i="3"/>
  <c r="K575" i="3"/>
  <c r="I575" i="3"/>
  <c r="J534" i="3"/>
  <c r="K534" i="3"/>
  <c r="K627" i="3"/>
  <c r="J627" i="3"/>
  <c r="J679" i="3"/>
  <c r="K679" i="3"/>
  <c r="J662" i="3"/>
  <c r="K662" i="3"/>
  <c r="F881" i="3"/>
  <c r="I881" i="3"/>
  <c r="K881" i="3"/>
  <c r="J881" i="3"/>
  <c r="H881" i="3"/>
  <c r="K538" i="3"/>
  <c r="J538" i="3"/>
  <c r="I538" i="3"/>
  <c r="J594" i="3"/>
  <c r="K594" i="3"/>
  <c r="K591" i="3"/>
  <c r="J591" i="3"/>
  <c r="I591" i="3"/>
  <c r="K740" i="3"/>
  <c r="J740" i="3"/>
  <c r="I740" i="3"/>
  <c r="J708" i="3"/>
  <c r="K708" i="3"/>
  <c r="I708" i="3"/>
  <c r="K602" i="3"/>
  <c r="J602" i="3"/>
  <c r="I602" i="3"/>
  <c r="K739" i="3"/>
  <c r="J739" i="3"/>
  <c r="F852" i="3"/>
  <c r="I852" i="3"/>
  <c r="H852" i="3"/>
  <c r="K852" i="3"/>
  <c r="J852" i="3"/>
  <c r="K601" i="3"/>
  <c r="I601" i="3"/>
  <c r="J601" i="3"/>
  <c r="I873" i="3"/>
  <c r="K873" i="3"/>
  <c r="F873" i="3"/>
  <c r="J873" i="3"/>
  <c r="H873" i="3"/>
  <c r="I975" i="3"/>
  <c r="H975" i="3"/>
  <c r="F975" i="3"/>
  <c r="K975" i="3"/>
  <c r="J975" i="3"/>
  <c r="K841" i="3"/>
  <c r="J841" i="3"/>
  <c r="I841" i="3"/>
  <c r="K579" i="3"/>
  <c r="H579" i="3"/>
  <c r="J579" i="3"/>
  <c r="F579" i="3"/>
  <c r="I579" i="3"/>
  <c r="K813" i="3"/>
  <c r="J813" i="3"/>
  <c r="I813" i="3"/>
  <c r="J779" i="3"/>
  <c r="K779" i="3"/>
  <c r="I779" i="3"/>
  <c r="K803" i="3"/>
  <c r="J803" i="3"/>
  <c r="I803" i="3"/>
  <c r="J792" i="3"/>
  <c r="K792" i="3"/>
  <c r="J905" i="3"/>
  <c r="F905" i="3"/>
  <c r="H905" i="3"/>
  <c r="K905" i="3"/>
  <c r="I905" i="3"/>
  <c r="K704" i="3"/>
  <c r="J704" i="3"/>
  <c r="I704" i="3"/>
  <c r="F795" i="3"/>
  <c r="H795" i="3"/>
  <c r="K795" i="3"/>
  <c r="I795" i="3"/>
  <c r="J795" i="3"/>
  <c r="J765" i="3"/>
  <c r="K765" i="3"/>
  <c r="I765" i="3"/>
  <c r="K871" i="3"/>
  <c r="H871" i="3"/>
  <c r="J871" i="3"/>
  <c r="I871" i="3"/>
  <c r="F871" i="3"/>
  <c r="I939" i="3"/>
  <c r="J939" i="3"/>
  <c r="F939" i="3"/>
  <c r="H939" i="3"/>
  <c r="K939" i="3"/>
  <c r="H947" i="3"/>
  <c r="K947" i="3"/>
  <c r="F947" i="3"/>
  <c r="I947" i="3"/>
  <c r="J947" i="3"/>
  <c r="K493" i="3"/>
  <c r="J493" i="3"/>
  <c r="K723" i="3"/>
  <c r="J723" i="3"/>
  <c r="I723" i="3"/>
  <c r="K541" i="3"/>
  <c r="J541" i="3"/>
  <c r="I541" i="3"/>
  <c r="J737" i="3"/>
  <c r="K737" i="3"/>
  <c r="I737" i="3"/>
  <c r="I988" i="3"/>
  <c r="K988" i="3"/>
  <c r="H988" i="3"/>
  <c r="J988" i="3"/>
  <c r="F988" i="3"/>
  <c r="K619" i="3"/>
  <c r="J619" i="3"/>
  <c r="K497" i="3"/>
  <c r="J497" i="3"/>
  <c r="I497" i="3"/>
  <c r="J839" i="3"/>
  <c r="K839" i="3"/>
  <c r="I839" i="3"/>
  <c r="H812" i="3"/>
  <c r="J812" i="3"/>
  <c r="F812" i="3"/>
  <c r="K812" i="3"/>
  <c r="I812" i="3"/>
  <c r="J516" i="3"/>
  <c r="K516" i="3"/>
  <c r="J700" i="3"/>
  <c r="K700" i="3"/>
  <c r="I482" i="3"/>
  <c r="J482" i="3"/>
  <c r="K482" i="3"/>
  <c r="J903" i="3"/>
  <c r="K903" i="3"/>
  <c r="H903" i="3"/>
  <c r="I903" i="3"/>
  <c r="F903" i="3"/>
  <c r="K829" i="3"/>
  <c r="I829" i="3"/>
  <c r="J829" i="3"/>
  <c r="K811" i="3"/>
  <c r="J811" i="3"/>
  <c r="I949" i="3"/>
  <c r="F949" i="3"/>
  <c r="K949" i="3"/>
  <c r="J949" i="3"/>
  <c r="H949" i="3"/>
  <c r="I710" i="3"/>
  <c r="K710" i="3"/>
  <c r="J710" i="3"/>
  <c r="K830" i="3"/>
  <c r="J830" i="3"/>
  <c r="K764" i="3"/>
  <c r="J764" i="3"/>
  <c r="K537" i="3"/>
  <c r="J537" i="3"/>
  <c r="I537" i="3"/>
  <c r="K474" i="3"/>
  <c r="J474" i="3"/>
  <c r="I474" i="3"/>
  <c r="F843" i="3"/>
  <c r="J843" i="3"/>
  <c r="H843" i="3"/>
  <c r="I843" i="3"/>
  <c r="K843" i="3"/>
  <c r="F874" i="3"/>
  <c r="H874" i="3"/>
  <c r="I874" i="3"/>
  <c r="J874" i="3"/>
  <c r="K874" i="3"/>
  <c r="H941" i="3"/>
  <c r="K941" i="3"/>
  <c r="F941" i="3"/>
  <c r="I941" i="3"/>
  <c r="J941" i="3"/>
  <c r="J473" i="3"/>
  <c r="K473" i="3"/>
  <c r="J528" i="3"/>
  <c r="K528" i="3"/>
  <c r="I528" i="3"/>
  <c r="J658" i="3"/>
  <c r="K658" i="3"/>
  <c r="K777" i="3"/>
  <c r="J777" i="3"/>
  <c r="J715" i="3"/>
  <c r="K715" i="3"/>
  <c r="I715" i="3"/>
  <c r="J453" i="3"/>
  <c r="K453" i="3"/>
  <c r="I453" i="3"/>
  <c r="J631" i="3"/>
  <c r="K631" i="3"/>
  <c r="I919" i="3"/>
  <c r="H919" i="3"/>
  <c r="J919" i="3"/>
  <c r="F919" i="3"/>
  <c r="K919" i="3"/>
  <c r="J906" i="3"/>
  <c r="I906" i="3"/>
  <c r="K906" i="3"/>
  <c r="F906" i="3"/>
  <c r="H906" i="3"/>
  <c r="K641" i="3"/>
  <c r="J641" i="3"/>
  <c r="I641" i="3"/>
  <c r="K654" i="3"/>
  <c r="J654" i="3"/>
  <c r="H844" i="3"/>
  <c r="F844" i="3"/>
  <c r="J844" i="3"/>
  <c r="I844" i="3"/>
  <c r="K844" i="3"/>
  <c r="K900" i="3"/>
  <c r="H900" i="3"/>
  <c r="F900" i="3"/>
  <c r="I900" i="3"/>
  <c r="J900" i="3"/>
  <c r="J501" i="3"/>
  <c r="K501" i="3"/>
  <c r="I501" i="3"/>
  <c r="J660" i="3"/>
  <c r="K660" i="3"/>
  <c r="J526" i="3"/>
  <c r="I526" i="3"/>
  <c r="K526" i="3"/>
  <c r="K806" i="3"/>
  <c r="J806" i="3"/>
  <c r="I806" i="3"/>
  <c r="I952" i="3"/>
  <c r="J952" i="3"/>
  <c r="K952" i="3"/>
  <c r="F952" i="3"/>
  <c r="H952" i="3"/>
  <c r="J801" i="3"/>
  <c r="K801" i="3"/>
  <c r="I801" i="3"/>
  <c r="K505" i="3"/>
  <c r="J505" i="3"/>
  <c r="I505" i="3"/>
  <c r="K972" i="3"/>
  <c r="H972" i="3"/>
  <c r="I972" i="3"/>
  <c r="J972" i="3"/>
  <c r="F972" i="3"/>
  <c r="K455" i="3"/>
  <c r="J455" i="3"/>
  <c r="H992" i="3"/>
  <c r="K992" i="3"/>
  <c r="I992" i="3"/>
  <c r="J992" i="3"/>
  <c r="F992" i="3"/>
  <c r="K902" i="3"/>
  <c r="I902" i="3"/>
  <c r="J902" i="3"/>
  <c r="F902" i="3"/>
  <c r="H902" i="3"/>
  <c r="I519" i="3"/>
  <c r="K519" i="3"/>
  <c r="J519" i="3"/>
  <c r="K727" i="3"/>
  <c r="J727" i="3"/>
  <c r="I727" i="3"/>
  <c r="H940" i="3"/>
  <c r="K940" i="3"/>
  <c r="J940" i="3"/>
  <c r="I940" i="3"/>
  <c r="F940" i="3"/>
  <c r="I894" i="3"/>
  <c r="K894" i="3"/>
  <c r="F894" i="3"/>
  <c r="H894" i="3"/>
  <c r="J894" i="3"/>
  <c r="J865" i="3"/>
  <c r="I865" i="3"/>
  <c r="F865" i="3"/>
  <c r="H865" i="3"/>
  <c r="K865" i="3"/>
  <c r="O994" i="2"/>
  <c r="N994" i="2"/>
  <c r="H1000" i="3"/>
  <c r="I1000" i="3"/>
  <c r="K1000" i="3"/>
  <c r="J1000" i="3"/>
  <c r="F1000" i="3"/>
  <c r="K840" i="3"/>
  <c r="J840" i="3"/>
  <c r="H948" i="3"/>
  <c r="K948" i="3"/>
  <c r="J948" i="3"/>
  <c r="I948" i="3"/>
  <c r="F948" i="3"/>
  <c r="K531" i="3"/>
  <c r="J531" i="3"/>
  <c r="I531" i="3"/>
  <c r="I506" i="3"/>
  <c r="K506" i="3"/>
  <c r="J506" i="3"/>
  <c r="K970" i="3"/>
  <c r="H970" i="3"/>
  <c r="F970" i="3"/>
  <c r="I970" i="3"/>
  <c r="J970" i="3"/>
  <c r="K702" i="3"/>
  <c r="J702" i="3"/>
  <c r="K694" i="3"/>
  <c r="J694" i="3"/>
  <c r="J735" i="3"/>
  <c r="K735" i="3"/>
  <c r="J876" i="3"/>
  <c r="F876" i="3"/>
  <c r="K876" i="3"/>
  <c r="H876" i="3"/>
  <c r="I876" i="3"/>
  <c r="J681" i="3"/>
  <c r="K681" i="3"/>
  <c r="I724" i="3"/>
  <c r="J724" i="3"/>
  <c r="K724" i="3"/>
  <c r="J486" i="3"/>
  <c r="K486" i="3"/>
  <c r="I486" i="3"/>
  <c r="J536" i="3"/>
  <c r="I536" i="3"/>
  <c r="K536" i="3"/>
  <c r="H536" i="3"/>
  <c r="K633" i="3"/>
  <c r="J633" i="3"/>
  <c r="I633" i="3"/>
  <c r="I904" i="3"/>
  <c r="K904" i="3"/>
  <c r="J904" i="3"/>
  <c r="H904" i="3"/>
  <c r="F904" i="3"/>
  <c r="K480" i="3"/>
  <c r="J480" i="3"/>
  <c r="I978" i="3"/>
  <c r="F978" i="3"/>
  <c r="K978" i="3"/>
  <c r="J978" i="3"/>
  <c r="H978" i="3"/>
  <c r="J512" i="3"/>
  <c r="K512" i="3"/>
  <c r="J678" i="3"/>
  <c r="K678" i="3"/>
  <c r="K688" i="3"/>
  <c r="J688" i="3"/>
  <c r="J647" i="3"/>
  <c r="K647" i="3"/>
  <c r="K487" i="3"/>
  <c r="J487" i="3"/>
  <c r="J652" i="3"/>
  <c r="K652" i="3"/>
  <c r="K667" i="3"/>
  <c r="J667" i="3"/>
  <c r="J469" i="3"/>
  <c r="K469" i="3"/>
  <c r="I469" i="3"/>
  <c r="I863" i="3"/>
  <c r="F863" i="3"/>
  <c r="H863" i="3"/>
  <c r="J863" i="3"/>
  <c r="K863" i="3"/>
  <c r="J719" i="3"/>
  <c r="K719" i="3"/>
  <c r="I719" i="3"/>
  <c r="K585" i="3"/>
  <c r="J585" i="3"/>
  <c r="I585" i="3"/>
  <c r="K672" i="3"/>
  <c r="J672" i="3"/>
  <c r="J808" i="3"/>
  <c r="K808" i="3"/>
  <c r="I808" i="3"/>
  <c r="J468" i="3"/>
  <c r="K468" i="3"/>
  <c r="K870" i="3"/>
  <c r="H870" i="3"/>
  <c r="F870" i="3"/>
  <c r="J870" i="3"/>
  <c r="I870" i="3"/>
  <c r="H966" i="3"/>
  <c r="F966" i="3"/>
  <c r="J966" i="3"/>
  <c r="K966" i="3"/>
  <c r="I966" i="3"/>
  <c r="K659" i="3"/>
  <c r="J659" i="3"/>
  <c r="F965" i="3"/>
  <c r="H965" i="3"/>
  <c r="K965" i="3"/>
  <c r="I965" i="3"/>
  <c r="J965" i="3"/>
  <c r="J714" i="3"/>
  <c r="K714" i="3"/>
  <c r="J836" i="3"/>
  <c r="K836" i="3"/>
  <c r="I836" i="3"/>
  <c r="K819" i="3"/>
  <c r="J819" i="3"/>
  <c r="K511" i="3"/>
  <c r="J511" i="3"/>
  <c r="H511" i="3"/>
  <c r="I511" i="3"/>
  <c r="J775" i="3"/>
  <c r="K775" i="3"/>
  <c r="I775" i="3"/>
  <c r="J677" i="3"/>
  <c r="K677" i="3"/>
  <c r="J618" i="3"/>
  <c r="K618" i="3"/>
  <c r="I618" i="3"/>
  <c r="K491" i="3"/>
  <c r="J491" i="3"/>
  <c r="I491" i="3"/>
  <c r="K665" i="3"/>
  <c r="J665" i="3"/>
  <c r="J470" i="3"/>
  <c r="K470" i="3"/>
  <c r="K608" i="3"/>
  <c r="J608" i="3"/>
  <c r="I608" i="3"/>
  <c r="H888" i="3"/>
  <c r="K888" i="3"/>
  <c r="J888" i="3"/>
  <c r="I888" i="3"/>
  <c r="F888" i="3"/>
  <c r="K683" i="3"/>
  <c r="J683" i="3"/>
  <c r="J664" i="3"/>
  <c r="K664" i="3"/>
  <c r="K581" i="3"/>
  <c r="J581" i="3"/>
  <c r="K911" i="3"/>
  <c r="H911" i="3"/>
  <c r="J911" i="3"/>
  <c r="I911" i="3"/>
  <c r="F911" i="3"/>
  <c r="J582" i="3"/>
  <c r="K582" i="3"/>
  <c r="K530" i="3"/>
  <c r="J530" i="3"/>
  <c r="I530" i="3"/>
  <c r="K772" i="3"/>
  <c r="J772" i="3"/>
  <c r="J867" i="3"/>
  <c r="F867" i="3"/>
  <c r="H867" i="3"/>
  <c r="K867" i="3"/>
  <c r="I867" i="3"/>
  <c r="K673" i="3"/>
  <c r="J673" i="3"/>
  <c r="H750" i="3"/>
  <c r="I750" i="3"/>
  <c r="F750" i="3"/>
  <c r="J750" i="3"/>
  <c r="K750" i="3"/>
  <c r="J588" i="3"/>
  <c r="K588" i="3"/>
  <c r="J770" i="3"/>
  <c r="K770" i="3"/>
  <c r="I770" i="3"/>
  <c r="J542" i="3"/>
  <c r="K542" i="3"/>
  <c r="I542" i="3"/>
  <c r="F892" i="3"/>
  <c r="I892" i="3"/>
  <c r="J892" i="3"/>
  <c r="H892" i="3"/>
  <c r="K892" i="3"/>
  <c r="I555" i="3"/>
  <c r="K555" i="3"/>
  <c r="J555" i="3"/>
  <c r="J548" i="3"/>
  <c r="K548" i="3"/>
  <c r="I548" i="3"/>
  <c r="J884" i="3"/>
  <c r="H884" i="3"/>
  <c r="I884" i="3"/>
  <c r="F884" i="3"/>
  <c r="K884" i="3"/>
  <c r="J551" i="3"/>
  <c r="K551" i="3"/>
  <c r="I551" i="3"/>
  <c r="J657" i="3"/>
  <c r="K657" i="3"/>
  <c r="J730" i="3"/>
  <c r="K730" i="3"/>
  <c r="J488" i="3"/>
  <c r="K488" i="3"/>
  <c r="K895" i="3"/>
  <c r="J895" i="3"/>
  <c r="F895" i="3"/>
  <c r="H895" i="3"/>
  <c r="I895" i="3"/>
  <c r="J796" i="3"/>
  <c r="K796" i="3"/>
  <c r="J746" i="3"/>
  <c r="K746" i="3"/>
  <c r="I746" i="3"/>
  <c r="J466" i="3"/>
  <c r="K466" i="3"/>
  <c r="K757" i="3"/>
  <c r="J757" i="3"/>
  <c r="I757" i="3"/>
  <c r="K997" i="3"/>
  <c r="F997" i="3"/>
  <c r="I997" i="3"/>
  <c r="H997" i="3"/>
  <c r="J997" i="3"/>
  <c r="H878" i="3"/>
  <c r="J878" i="3"/>
  <c r="K878" i="3"/>
  <c r="F878" i="3"/>
  <c r="I878" i="3"/>
  <c r="K699" i="3"/>
  <c r="I699" i="3"/>
  <c r="J699" i="3"/>
  <c r="H945" i="3"/>
  <c r="I945" i="3"/>
  <c r="K945" i="3"/>
  <c r="J945" i="3"/>
  <c r="F945" i="3"/>
  <c r="J670" i="3"/>
  <c r="K670" i="3"/>
  <c r="K707" i="3"/>
  <c r="J707" i="3"/>
  <c r="I707" i="3"/>
  <c r="J697" i="3"/>
  <c r="K697" i="3"/>
  <c r="K514" i="3"/>
  <c r="J514" i="3"/>
  <c r="I606" i="3"/>
  <c r="K606" i="3"/>
  <c r="J606" i="3"/>
  <c r="J522" i="3"/>
  <c r="K522" i="3"/>
  <c r="J640" i="3"/>
  <c r="K640" i="3"/>
  <c r="K716" i="3"/>
  <c r="J716" i="3"/>
  <c r="K805" i="3"/>
  <c r="I805" i="3"/>
  <c r="J805" i="3"/>
  <c r="I605" i="3"/>
  <c r="K605" i="3"/>
  <c r="J605" i="3"/>
  <c r="J756" i="3"/>
  <c r="K756" i="3"/>
  <c r="J717" i="3"/>
  <c r="K717" i="3"/>
  <c r="I717" i="3"/>
  <c r="K958" i="3"/>
  <c r="J958" i="3"/>
  <c r="H958" i="3"/>
  <c r="I958" i="3"/>
  <c r="F958" i="3"/>
  <c r="I977" i="3"/>
  <c r="F977" i="3"/>
  <c r="J977" i="3"/>
  <c r="K977" i="3"/>
  <c r="H977" i="3"/>
  <c r="I2" i="3"/>
  <c r="Y985" i="4"/>
  <c r="AI985" i="4" s="1"/>
  <c r="X985" i="4"/>
  <c r="K172" i="11"/>
  <c r="M172" i="11" s="1"/>
  <c r="L101" i="11"/>
  <c r="N101" i="11" s="1"/>
  <c r="V538" i="4"/>
  <c r="V823" i="4"/>
  <c r="V968" i="4"/>
  <c r="V483" i="4"/>
  <c r="V784" i="4"/>
  <c r="V945" i="4"/>
  <c r="V392" i="4"/>
  <c r="V692" i="4"/>
  <c r="W692" i="4" s="1"/>
  <c r="X692" i="4" s="1"/>
  <c r="I890" i="11"/>
  <c r="I886" i="11"/>
  <c r="V661" i="4"/>
  <c r="S972" i="4"/>
  <c r="U972" i="4" s="1"/>
  <c r="V508" i="4"/>
  <c r="V987" i="4"/>
  <c r="V848" i="4"/>
  <c r="V648" i="4"/>
  <c r="W648" i="4" s="1"/>
  <c r="X648" i="4" s="1"/>
  <c r="V596" i="4"/>
  <c r="W596" i="4" s="1"/>
  <c r="R846" i="4"/>
  <c r="V750" i="4"/>
  <c r="V515" i="4"/>
  <c r="V284" i="4"/>
  <c r="S882" i="4"/>
  <c r="U882" i="4" s="1"/>
  <c r="I971" i="11"/>
  <c r="I877" i="11"/>
  <c r="J845" i="11"/>
  <c r="J955" i="11"/>
  <c r="V519" i="4"/>
  <c r="S880" i="4"/>
  <c r="U880" i="4" s="1"/>
  <c r="U376" i="4"/>
  <c r="V430" i="4"/>
  <c r="V756" i="4"/>
  <c r="U525" i="4"/>
  <c r="V532" i="4"/>
  <c r="V316" i="4"/>
  <c r="V879" i="4"/>
  <c r="Y886" i="4"/>
  <c r="V632" i="4"/>
  <c r="U97" i="4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W30" i="4" s="1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V129" i="4"/>
  <c r="V69" i="4"/>
  <c r="W69" i="4" s="1"/>
  <c r="X69" i="4" s="1"/>
  <c r="Y69" i="4" s="1"/>
  <c r="V22" i="4"/>
  <c r="V145" i="4"/>
  <c r="V140" i="4"/>
  <c r="W140" i="4" s="1"/>
  <c r="X140" i="4" s="1"/>
  <c r="U41" i="4"/>
  <c r="U120" i="4"/>
  <c r="V109" i="4"/>
  <c r="U22" i="4"/>
  <c r="U20" i="4"/>
  <c r="W20" i="4" s="1"/>
  <c r="X20" i="4" s="1"/>
  <c r="Y20" i="4" s="1"/>
  <c r="V5" i="4"/>
  <c r="W5" i="4" s="1"/>
  <c r="X5" i="4" s="1"/>
  <c r="Y5" i="4" s="1"/>
  <c r="V10" i="4"/>
  <c r="W10" i="4" s="1"/>
  <c r="X10" i="4" s="1"/>
  <c r="V34" i="4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V89" i="4"/>
  <c r="U147" i="4"/>
  <c r="V178" i="4"/>
  <c r="V18" i="4"/>
  <c r="V26" i="4"/>
  <c r="W26" i="4" s="1"/>
  <c r="V6" i="4"/>
  <c r="V79" i="4"/>
  <c r="V118" i="4"/>
  <c r="V27" i="4"/>
  <c r="W27" i="4" s="1"/>
  <c r="X27" i="4" s="1"/>
  <c r="Y27" i="4" s="1"/>
  <c r="V198" i="4"/>
  <c r="V19" i="4"/>
  <c r="W19" i="4" s="1"/>
  <c r="X19" i="4" s="1"/>
  <c r="Y19" i="4" s="1"/>
  <c r="V268" i="4"/>
  <c r="V374" i="4"/>
  <c r="V436" i="4"/>
  <c r="W409" i="4"/>
  <c r="X409" i="4" s="1"/>
  <c r="Y409" i="4" s="1"/>
  <c r="V258" i="4"/>
  <c r="W258" i="4" s="1"/>
  <c r="X258" i="4" s="1"/>
  <c r="Y258" i="4" s="1"/>
  <c r="V340" i="4"/>
  <c r="W340" i="4" s="1"/>
  <c r="V332" i="4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S960" i="4"/>
  <c r="U960" i="4" s="1"/>
  <c r="S863" i="4"/>
  <c r="V984" i="4"/>
  <c r="V960" i="4"/>
  <c r="W960" i="4" s="1"/>
  <c r="V662" i="4"/>
  <c r="AJ884" i="4"/>
  <c r="AK884" i="4"/>
  <c r="AH884" i="4"/>
  <c r="AF884" i="4"/>
  <c r="AG884" i="4"/>
  <c r="AI884" i="4"/>
  <c r="Y944" i="4"/>
  <c r="X944" i="4"/>
  <c r="AG912" i="4"/>
  <c r="W1000" i="4"/>
  <c r="I57" i="3"/>
  <c r="I105" i="3"/>
  <c r="I16" i="3"/>
  <c r="T940" i="4"/>
  <c r="I73" i="3"/>
  <c r="I143" i="3"/>
  <c r="I135" i="3"/>
  <c r="I127" i="3"/>
  <c r="I119" i="3"/>
  <c r="I111" i="3"/>
  <c r="V810" i="4"/>
  <c r="V576" i="4"/>
  <c r="S997" i="4"/>
  <c r="I36" i="3"/>
  <c r="I146" i="3"/>
  <c r="I12" i="3"/>
  <c r="S917" i="4"/>
  <c r="I130" i="3"/>
  <c r="I114" i="3"/>
  <c r="V492" i="4"/>
  <c r="V473" i="4"/>
  <c r="W473" i="4" s="1"/>
  <c r="V552" i="4"/>
  <c r="AI912" i="4"/>
  <c r="V549" i="4"/>
  <c r="AF985" i="4"/>
  <c r="AK985" i="4"/>
  <c r="V812" i="4"/>
  <c r="V941" i="4"/>
  <c r="V151" i="4"/>
  <c r="V439" i="4"/>
  <c r="U902" i="4"/>
  <c r="I145" i="3"/>
  <c r="I89" i="3"/>
  <c r="T964" i="4"/>
  <c r="V15" i="4"/>
  <c r="V61" i="4"/>
  <c r="W61" i="4" s="1"/>
  <c r="X61" i="4" s="1"/>
  <c r="V728" i="4"/>
  <c r="W728" i="4" s="1"/>
  <c r="X728" i="4" s="1"/>
  <c r="V608" i="4"/>
  <c r="I139" i="3"/>
  <c r="I131" i="3"/>
  <c r="I123" i="3"/>
  <c r="I115" i="3"/>
  <c r="V419" i="4"/>
  <c r="V437" i="4"/>
  <c r="W437" i="4" s="1"/>
  <c r="V953" i="4"/>
  <c r="V759" i="4"/>
  <c r="V741" i="4"/>
  <c r="V634" i="4"/>
  <c r="V854" i="4"/>
  <c r="T859" i="4"/>
  <c r="V583" i="4"/>
  <c r="W583" i="4" s="1"/>
  <c r="X583" i="4" s="1"/>
  <c r="V545" i="4"/>
  <c r="W545" i="4" s="1"/>
  <c r="V521" i="4"/>
  <c r="V606" i="4"/>
  <c r="V357" i="4"/>
  <c r="T880" i="4"/>
  <c r="V880" i="4" s="1"/>
  <c r="S872" i="4"/>
  <c r="S974" i="4"/>
  <c r="H136" i="3"/>
  <c r="H40" i="3"/>
  <c r="S904" i="4"/>
  <c r="I137" i="3"/>
  <c r="I121" i="3"/>
  <c r="I95" i="3"/>
  <c r="I43" i="3"/>
  <c r="R916" i="4"/>
  <c r="T916" i="4"/>
  <c r="I138" i="3"/>
  <c r="I122" i="3"/>
  <c r="T917" i="4"/>
  <c r="S916" i="4"/>
  <c r="S908" i="4"/>
  <c r="J976" i="11"/>
  <c r="L176" i="11"/>
  <c r="N176" i="11" s="1"/>
  <c r="L66" i="11"/>
  <c r="N66" i="11" s="1"/>
  <c r="U15" i="4"/>
  <c r="W15" i="4" s="1"/>
  <c r="X15" i="4" s="1"/>
  <c r="Y15" i="4" s="1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U997" i="4"/>
  <c r="V442" i="4"/>
  <c r="V458" i="4"/>
  <c r="V445" i="4"/>
  <c r="AF912" i="4"/>
  <c r="V51" i="4"/>
  <c r="W51" i="4" s="1"/>
  <c r="X51" i="4" s="1"/>
  <c r="Y51" i="4" s="1"/>
  <c r="V989" i="4"/>
  <c r="W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V635" i="4"/>
  <c r="V981" i="4"/>
  <c r="V768" i="4"/>
  <c r="T972" i="4"/>
  <c r="V972" i="4" s="1"/>
  <c r="W972" i="4" s="1"/>
  <c r="V472" i="4"/>
  <c r="V497" i="4"/>
  <c r="AK912" i="4"/>
  <c r="AJ912" i="4"/>
  <c r="V650" i="4"/>
  <c r="V787" i="4"/>
  <c r="U576" i="4"/>
  <c r="Y983" i="4"/>
  <c r="V123" i="4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V997" i="4" s="1"/>
  <c r="W997" i="4" s="1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V695" i="4"/>
  <c r="V174" i="4"/>
  <c r="V168" i="4"/>
  <c r="V970" i="4"/>
  <c r="W970" i="4" s="1"/>
  <c r="Y970" i="4" s="1"/>
  <c r="V857" i="4"/>
  <c r="V814" i="4"/>
  <c r="T894" i="4"/>
  <c r="V405" i="4"/>
  <c r="W405" i="4" s="1"/>
  <c r="X405" i="4" s="1"/>
  <c r="V200" i="4"/>
  <c r="V242" i="4"/>
  <c r="V211" i="4"/>
  <c r="V215" i="4"/>
  <c r="W166" i="4"/>
  <c r="V172" i="4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V209" i="4"/>
  <c r="I187" i="3"/>
  <c r="I201" i="3"/>
  <c r="I192" i="3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I249" i="3"/>
  <c r="I186" i="3"/>
  <c r="I253" i="3"/>
  <c r="I221" i="3"/>
  <c r="I199" i="3"/>
  <c r="I188" i="3"/>
  <c r="U198" i="4"/>
  <c r="I193" i="3"/>
  <c r="I254" i="3"/>
  <c r="I265" i="3"/>
  <c r="I195" i="3"/>
  <c r="I189" i="3"/>
  <c r="I256" i="3"/>
  <c r="I217" i="3"/>
  <c r="I250" i="3"/>
  <c r="I245" i="3"/>
  <c r="I224" i="3"/>
  <c r="I235" i="3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V469" i="4"/>
  <c r="I289" i="3"/>
  <c r="I284" i="3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I244" i="3"/>
  <c r="I261" i="3"/>
  <c r="I219" i="3"/>
  <c r="H269" i="3"/>
  <c r="I257" i="3"/>
  <c r="I304" i="3"/>
  <c r="I290" i="3"/>
  <c r="H280" i="3"/>
  <c r="I264" i="3"/>
  <c r="I267" i="3"/>
  <c r="I263" i="3"/>
  <c r="I251" i="3"/>
  <c r="I300" i="3"/>
  <c r="I229" i="3"/>
  <c r="I220" i="3"/>
  <c r="I210" i="3"/>
  <c r="I190" i="3"/>
  <c r="V220" i="4"/>
  <c r="T905" i="4"/>
  <c r="V905" i="4" s="1"/>
  <c r="I238" i="3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W113" i="4" s="1"/>
  <c r="X113" i="4" s="1"/>
  <c r="U174" i="4"/>
  <c r="W174" i="4" s="1"/>
  <c r="X174" i="4" s="1"/>
  <c r="S929" i="4"/>
  <c r="Y938" i="4"/>
  <c r="V311" i="4"/>
  <c r="W109" i="4"/>
  <c r="X109" i="4" s="1"/>
  <c r="Y109" i="4" s="1"/>
  <c r="V963" i="4"/>
  <c r="I99" i="3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T958" i="4"/>
  <c r="V958" i="4" s="1"/>
  <c r="W958" i="4" s="1"/>
  <c r="V306" i="4"/>
  <c r="W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V770" i="4"/>
  <c r="W17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U874" i="4"/>
  <c r="V448" i="4"/>
  <c r="W448" i="4" s="1"/>
  <c r="X448" i="4" s="1"/>
  <c r="Y448" i="4" s="1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I454" i="3"/>
  <c r="I393" i="3"/>
  <c r="W91" i="4"/>
  <c r="X91" i="4" s="1"/>
  <c r="Y91" i="4" s="1"/>
  <c r="I437" i="3"/>
  <c r="V874" i="4"/>
  <c r="I418" i="3"/>
  <c r="V180" i="4"/>
  <c r="W180" i="4" s="1"/>
  <c r="X180" i="4" s="1"/>
  <c r="L411" i="11"/>
  <c r="N411" i="11" s="1"/>
  <c r="K411" i="11"/>
  <c r="M411" i="11" s="1"/>
  <c r="I280" i="3"/>
  <c r="I209" i="3"/>
  <c r="I296" i="3"/>
  <c r="I211" i="3"/>
  <c r="I339" i="3"/>
  <c r="I233" i="3"/>
  <c r="V262" i="4"/>
  <c r="W262" i="4" s="1"/>
  <c r="X262" i="4" s="1"/>
  <c r="V573" i="4"/>
  <c r="W573" i="4" s="1"/>
  <c r="W442" i="4"/>
  <c r="I642" i="3"/>
  <c r="H657" i="3"/>
  <c r="I645" i="3"/>
  <c r="I639" i="3"/>
  <c r="V644" i="4"/>
  <c r="W644" i="4" s="1"/>
  <c r="X644" i="4" s="1"/>
  <c r="Y644" i="4" s="1"/>
  <c r="I649" i="3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I662" i="3"/>
  <c r="I651" i="3"/>
  <c r="I685" i="3"/>
  <c r="I694" i="3"/>
  <c r="I692" i="3"/>
  <c r="I679" i="3"/>
  <c r="I648" i="3"/>
  <c r="I678" i="3"/>
  <c r="I664" i="3"/>
  <c r="I687" i="3"/>
  <c r="I672" i="3"/>
  <c r="I654" i="3"/>
  <c r="I646" i="3"/>
  <c r="I659" i="3"/>
  <c r="I674" i="3"/>
  <c r="I693" i="3"/>
  <c r="I671" i="3"/>
  <c r="I688" i="3"/>
  <c r="I643" i="3"/>
  <c r="I690" i="3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I394" i="3"/>
  <c r="I410" i="3"/>
  <c r="W408" i="4"/>
  <c r="W844" i="4"/>
  <c r="X844" i="4" s="1"/>
  <c r="Y844" i="4" s="1"/>
  <c r="W888" i="4"/>
  <c r="W812" i="4"/>
  <c r="W168" i="4"/>
  <c r="V150" i="4"/>
  <c r="W66" i="4"/>
  <c r="X66" i="4" s="1"/>
  <c r="Y66" i="4" s="1"/>
  <c r="V56" i="4"/>
  <c r="W101" i="4"/>
  <c r="W963" i="4"/>
  <c r="Y963" i="4" s="1"/>
  <c r="W53" i="4"/>
  <c r="X53" i="4" s="1"/>
  <c r="Y53" i="4" s="1"/>
  <c r="W147" i="4"/>
  <c r="W139" i="4"/>
  <c r="W12" i="4"/>
  <c r="X12" i="4" s="1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T965" i="4"/>
  <c r="V709" i="4"/>
  <c r="W709" i="4" s="1"/>
  <c r="X709" i="4" s="1"/>
  <c r="Y709" i="4" s="1"/>
  <c r="W896" i="4"/>
  <c r="X896" i="4" s="1"/>
  <c r="W176" i="4"/>
  <c r="X176" i="4" s="1"/>
  <c r="W71" i="4"/>
  <c r="W136" i="4"/>
  <c r="X136" i="4" s="1"/>
  <c r="W905" i="4"/>
  <c r="W179" i="4"/>
  <c r="X179" i="4" s="1"/>
  <c r="Y179" i="4" s="1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X102" i="4" s="1"/>
  <c r="Y102" i="4" s="1"/>
  <c r="W92" i="4"/>
  <c r="X92" i="4" s="1"/>
  <c r="Y92" i="4" s="1"/>
  <c r="W995" i="4"/>
  <c r="Y995" i="4" s="1"/>
  <c r="V982" i="4"/>
  <c r="W941" i="4"/>
  <c r="W79" i="4"/>
  <c r="X79" i="4" s="1"/>
  <c r="W984" i="4"/>
  <c r="X984" i="4" s="1"/>
  <c r="W959" i="4"/>
  <c r="W951" i="4"/>
  <c r="W857" i="4"/>
  <c r="R936" i="4"/>
  <c r="S936" i="4"/>
  <c r="T930" i="4"/>
  <c r="W89" i="4"/>
  <c r="X89" i="4" s="1"/>
  <c r="Y89" i="4" s="1"/>
  <c r="S909" i="4"/>
  <c r="V903" i="4"/>
  <c r="W903" i="4" s="1"/>
  <c r="S930" i="4"/>
  <c r="U930" i="4" s="1"/>
  <c r="W386" i="4"/>
  <c r="X386" i="4" s="1"/>
  <c r="Y386" i="4" s="1"/>
  <c r="V359" i="4"/>
  <c r="W759" i="4"/>
  <c r="X759" i="4" s="1"/>
  <c r="W59" i="4"/>
  <c r="X59" i="4" s="1"/>
  <c r="W118" i="4"/>
  <c r="X118" i="4" s="1"/>
  <c r="W151" i="4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V380" i="4"/>
  <c r="S918" i="4"/>
  <c r="U918" i="4" s="1"/>
  <c r="V665" i="4"/>
  <c r="V106" i="4"/>
  <c r="W106" i="4" s="1"/>
  <c r="X106" i="4" s="1"/>
  <c r="Y106" i="4" s="1"/>
  <c r="W981" i="4"/>
  <c r="V891" i="4"/>
  <c r="W873" i="4"/>
  <c r="S42" i="4"/>
  <c r="W547" i="4"/>
  <c r="X547" i="4" s="1"/>
  <c r="Y547" i="4" s="1"/>
  <c r="W131" i="4"/>
  <c r="X131" i="4" s="1"/>
  <c r="W879" i="4"/>
  <c r="W848" i="4"/>
  <c r="W880" i="4"/>
  <c r="S957" i="4"/>
  <c r="W107" i="4"/>
  <c r="X107" i="4" s="1"/>
  <c r="W123" i="4"/>
  <c r="X123" i="4" s="1"/>
  <c r="Y123" i="4" s="1"/>
  <c r="W97" i="4"/>
  <c r="X97" i="4" s="1"/>
  <c r="S892" i="4"/>
  <c r="U892" i="4" s="1"/>
  <c r="I306" i="3"/>
  <c r="I334" i="3"/>
  <c r="W18" i="4"/>
  <c r="X18" i="4" s="1"/>
  <c r="Y18" i="4" s="1"/>
  <c r="W88" i="4"/>
  <c r="W171" i="4"/>
  <c r="X171" i="4" s="1"/>
  <c r="Y171" i="4" s="1"/>
  <c r="W115" i="4"/>
  <c r="X115" i="4" s="1"/>
  <c r="Y115" i="4" s="1"/>
  <c r="W80" i="4"/>
  <c r="X80" i="4" s="1"/>
  <c r="Y80" i="4" s="1"/>
  <c r="W108" i="4"/>
  <c r="S925" i="4"/>
  <c r="S966" i="4"/>
  <c r="V993" i="4"/>
  <c r="W993" i="4" s="1"/>
  <c r="W897" i="4"/>
  <c r="V875" i="4"/>
  <c r="T42" i="4"/>
  <c r="W8" i="4"/>
  <c r="W170" i="4"/>
  <c r="X170" i="4" s="1"/>
  <c r="Y170" i="4" s="1"/>
  <c r="W145" i="4"/>
  <c r="X145" i="4" s="1"/>
  <c r="S950" i="4"/>
  <c r="U950" i="4" s="1"/>
  <c r="I350" i="3"/>
  <c r="I262" i="3"/>
  <c r="T973" i="4"/>
  <c r="T966" i="4"/>
  <c r="S885" i="4"/>
  <c r="W40" i="4"/>
  <c r="X40" i="4" s="1"/>
  <c r="Y40" i="4" s="1"/>
  <c r="AG40" i="4" s="1"/>
  <c r="I338" i="3"/>
  <c r="I298" i="3"/>
  <c r="I269" i="3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H648" i="4"/>
  <c r="AG648" i="4"/>
  <c r="AE648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W249" i="4" s="1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W666" i="4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120" i="4"/>
  <c r="W38" i="4"/>
  <c r="W515" i="4"/>
  <c r="W623" i="4"/>
  <c r="X623" i="4" s="1"/>
  <c r="Y623" i="4" s="1"/>
  <c r="W129" i="4"/>
  <c r="X129" i="4" s="1"/>
  <c r="AC727" i="4"/>
  <c r="W48" i="4"/>
  <c r="X48" i="4" s="1"/>
  <c r="Y48" i="4" s="1"/>
  <c r="W935" i="4"/>
  <c r="V780" i="4"/>
  <c r="U780" i="4"/>
  <c r="U800" i="4"/>
  <c r="V800" i="4"/>
  <c r="U678" i="4"/>
  <c r="V678" i="4"/>
  <c r="I713" i="3"/>
  <c r="I49" i="3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H786" i="3"/>
  <c r="F786" i="3"/>
  <c r="F762" i="3"/>
  <c r="F785" i="3"/>
  <c r="H785" i="3"/>
  <c r="AJ106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W251" i="4" s="1"/>
  <c r="X251" i="4" s="1"/>
  <c r="Y251" i="4" s="1"/>
  <c r="V349" i="4"/>
  <c r="W349" i="4" s="1"/>
  <c r="X349" i="4" s="1"/>
  <c r="Y349" i="4" s="1"/>
  <c r="AA34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I149" i="3"/>
  <c r="I25" i="3"/>
  <c r="I13" i="3"/>
  <c r="U674" i="4"/>
  <c r="V674" i="4"/>
  <c r="V712" i="4"/>
  <c r="U712" i="4"/>
  <c r="U578" i="4"/>
  <c r="V578" i="4"/>
  <c r="I171" i="3"/>
  <c r="I23" i="3"/>
  <c r="F159" i="3"/>
  <c r="I159" i="3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U885" i="4"/>
  <c r="T883" i="4"/>
  <c r="T868" i="4"/>
  <c r="T867" i="4"/>
  <c r="S860" i="4"/>
  <c r="U860" i="4" s="1"/>
  <c r="U162" i="4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I9" i="3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V297" i="4"/>
  <c r="U406" i="4"/>
  <c r="V307" i="4"/>
  <c r="W307" i="4" s="1"/>
  <c r="W72" i="4"/>
  <c r="X72" i="4" s="1"/>
  <c r="V994" i="4"/>
  <c r="W987" i="4"/>
  <c r="S949" i="4"/>
  <c r="S933" i="4"/>
  <c r="W913" i="4"/>
  <c r="X913" i="4" s="1"/>
  <c r="W614" i="4"/>
  <c r="AD727" i="4"/>
  <c r="AH68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I81" i="3"/>
  <c r="I41" i="3"/>
  <c r="H15" i="3"/>
  <c r="F15" i="3"/>
  <c r="I644" i="3"/>
  <c r="I7" i="3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I167" i="3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1" i="3"/>
  <c r="I202" i="3"/>
  <c r="I194" i="3"/>
  <c r="I203" i="3"/>
  <c r="I214" i="3"/>
  <c r="I204" i="3"/>
  <c r="I198" i="3"/>
  <c r="I292" i="3"/>
  <c r="I246" i="3"/>
  <c r="I218" i="3"/>
  <c r="I371" i="3"/>
  <c r="I355" i="3"/>
  <c r="I237" i="3"/>
  <c r="I281" i="3"/>
  <c r="I316" i="3"/>
  <c r="I252" i="3"/>
  <c r="I242" i="3"/>
  <c r="I351" i="3"/>
  <c r="I325" i="3"/>
  <c r="I293" i="3"/>
  <c r="I315" i="3"/>
  <c r="I266" i="3"/>
  <c r="I347" i="3"/>
  <c r="I345" i="3"/>
  <c r="I321" i="3"/>
  <c r="I364" i="3"/>
  <c r="I278" i="3"/>
  <c r="I258" i="3"/>
  <c r="I248" i="3"/>
  <c r="I359" i="3"/>
  <c r="I305" i="3"/>
  <c r="I297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36" i="3"/>
  <c r="I331" i="3"/>
  <c r="I243" i="3"/>
  <c r="I330" i="3"/>
  <c r="I327" i="3"/>
  <c r="I283" i="3"/>
  <c r="I228" i="3"/>
  <c r="I303" i="3"/>
  <c r="I326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I574" i="3"/>
  <c r="X1000" i="4"/>
  <c r="Y1000" i="4"/>
  <c r="X756" i="4"/>
  <c r="X166" i="4"/>
  <c r="X961" i="4"/>
  <c r="Y961" i="4"/>
  <c r="X787" i="4"/>
  <c r="Y787" i="4" s="1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AK124" i="4"/>
  <c r="AF124" i="4"/>
  <c r="AJ124" i="4"/>
  <c r="AG124" i="4"/>
  <c r="AH124" i="4"/>
  <c r="AI124" i="4"/>
  <c r="I344" i="3"/>
  <c r="I260" i="3"/>
  <c r="W512" i="4"/>
  <c r="W460" i="4"/>
  <c r="W432" i="4"/>
  <c r="X432" i="4" s="1"/>
  <c r="Y432" i="4" s="1"/>
  <c r="W472" i="4"/>
  <c r="X472" i="4" s="1"/>
  <c r="I356" i="3"/>
  <c r="I230" i="3"/>
  <c r="I332" i="3"/>
  <c r="I212" i="3"/>
  <c r="I213" i="3"/>
  <c r="I205" i="3"/>
  <c r="I197" i="3"/>
  <c r="I348" i="3"/>
  <c r="I308" i="3"/>
  <c r="I274" i="3"/>
  <c r="I365" i="3"/>
  <c r="I349" i="3"/>
  <c r="I333" i="3"/>
  <c r="I313" i="3"/>
  <c r="I285" i="3"/>
  <c r="I329" i="3"/>
  <c r="I286" i="3"/>
  <c r="I270" i="3"/>
  <c r="I367" i="3"/>
  <c r="I335" i="3"/>
  <c r="V253" i="4"/>
  <c r="W253" i="4" s="1"/>
  <c r="X253" i="4" s="1"/>
  <c r="I309" i="3"/>
  <c r="I301" i="3"/>
  <c r="I314" i="3"/>
  <c r="I282" i="3"/>
  <c r="I363" i="3"/>
  <c r="I361" i="3"/>
  <c r="I307" i="3"/>
  <c r="I310" i="3"/>
  <c r="I343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421" i="4"/>
  <c r="X421" i="4" s="1"/>
  <c r="Y421" i="4" s="1"/>
  <c r="I319" i="3"/>
  <c r="I276" i="3"/>
  <c r="I247" i="3"/>
  <c r="I342" i="3"/>
  <c r="I223" i="3"/>
  <c r="I196" i="3"/>
  <c r="I231" i="3"/>
  <c r="I312" i="3"/>
  <c r="I272" i="3"/>
  <c r="I259" i="3"/>
  <c r="I240" i="3"/>
  <c r="I302" i="3"/>
  <c r="I311" i="3"/>
  <c r="I268" i="3"/>
  <c r="I239" i="3"/>
  <c r="I227" i="3"/>
  <c r="I207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989" i="4"/>
  <c r="Y989" i="4"/>
  <c r="X941" i="4"/>
  <c r="Y941" i="4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Y931" i="4"/>
  <c r="X931" i="4"/>
  <c r="AJ128" i="4"/>
  <c r="AF128" i="4"/>
  <c r="AI128" i="4"/>
  <c r="AK128" i="4"/>
  <c r="AG128" i="4"/>
  <c r="AH128" i="4"/>
  <c r="I622" i="3"/>
  <c r="I615" i="3"/>
  <c r="I599" i="3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X564" i="4"/>
  <c r="Y564" i="4" s="1"/>
  <c r="AB564" i="4" s="1"/>
  <c r="X998" i="4"/>
  <c r="Y998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H29" i="3"/>
  <c r="F29" i="3"/>
  <c r="U974" i="4"/>
  <c r="V974" i="4"/>
  <c r="F575" i="3"/>
  <c r="H575" i="3"/>
  <c r="H172" i="3"/>
  <c r="F172" i="3"/>
  <c r="F521" i="3"/>
  <c r="H521" i="3"/>
  <c r="F553" i="3"/>
  <c r="H553" i="3"/>
  <c r="X888" i="4"/>
  <c r="AJ888" i="4" s="1"/>
  <c r="Y888" i="4"/>
  <c r="X120" i="4"/>
  <c r="Y120" i="4" s="1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H27" i="3"/>
  <c r="F27" i="3"/>
  <c r="U126" i="4"/>
  <c r="V126" i="4"/>
  <c r="H181" i="3"/>
  <c r="F181" i="3"/>
  <c r="F770" i="3"/>
  <c r="H770" i="3"/>
  <c r="H805" i="3"/>
  <c r="F805" i="3"/>
  <c r="H829" i="3"/>
  <c r="F829" i="3"/>
  <c r="X995" i="4"/>
  <c r="AI995" i="4" s="1"/>
  <c r="X981" i="4"/>
  <c r="Y981" i="4"/>
  <c r="V976" i="4"/>
  <c r="U976" i="4"/>
  <c r="Y897" i="4"/>
  <c r="X897" i="4"/>
  <c r="Y873" i="4"/>
  <c r="X873" i="4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V55" i="4"/>
  <c r="U55" i="4"/>
  <c r="U46" i="4"/>
  <c r="V46" i="4"/>
  <c r="U42" i="4"/>
  <c r="X8" i="4"/>
  <c r="Y8" i="4" s="1"/>
  <c r="V4" i="4"/>
  <c r="U4" i="4"/>
  <c r="V7" i="4"/>
  <c r="U7" i="4"/>
  <c r="F31" i="3"/>
  <c r="H31" i="3"/>
  <c r="H53" i="3"/>
  <c r="F53" i="3"/>
  <c r="H69" i="3"/>
  <c r="F69" i="3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U90" i="4"/>
  <c r="V90" i="4"/>
  <c r="U149" i="4"/>
  <c r="V149" i="4"/>
  <c r="U541" i="4"/>
  <c r="Y759" i="4"/>
  <c r="Z759" i="4" s="1"/>
  <c r="W968" i="4"/>
  <c r="V28" i="4"/>
  <c r="U28" i="4"/>
  <c r="V25" i="4"/>
  <c r="U25" i="4"/>
  <c r="W794" i="4"/>
  <c r="W798" i="4"/>
  <c r="W806" i="4"/>
  <c r="W838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U994" i="4"/>
  <c r="Y98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W117" i="4" s="1"/>
  <c r="U70" i="4"/>
  <c r="V70" i="4"/>
  <c r="V65" i="4"/>
  <c r="U65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77" i="4"/>
  <c r="W60" i="4"/>
  <c r="W696" i="4"/>
  <c r="U911" i="4"/>
  <c r="V911" i="4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E985" i="4"/>
  <c r="AQ985" i="4" s="1"/>
  <c r="AC985" i="4"/>
  <c r="AO985" i="4" s="1"/>
  <c r="AV985" i="4"/>
  <c r="AB985" i="4"/>
  <c r="AD985" i="4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H87" i="3"/>
  <c r="F87" i="3"/>
  <c r="Y625" i="4"/>
  <c r="AB625" i="4" s="1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U56" i="4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V159" i="4"/>
  <c r="U159" i="4"/>
  <c r="X147" i="4"/>
  <c r="Y147" i="4" s="1"/>
  <c r="U143" i="4"/>
  <c r="V143" i="4"/>
  <c r="X139" i="4"/>
  <c r="Y139" i="4" s="1"/>
  <c r="V64" i="4"/>
  <c r="U64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I179" i="3"/>
  <c r="I174" i="3"/>
  <c r="H154" i="3"/>
  <c r="F154" i="3"/>
  <c r="F152" i="3"/>
  <c r="H152" i="3"/>
  <c r="H146" i="3"/>
  <c r="F146" i="3"/>
  <c r="I108" i="3"/>
  <c r="I104" i="3"/>
  <c r="I92" i="3"/>
  <c r="I88" i="3"/>
  <c r="I74" i="3"/>
  <c r="I70" i="3"/>
  <c r="I60" i="3"/>
  <c r="I56" i="3"/>
  <c r="I44" i="3"/>
  <c r="I37" i="3"/>
  <c r="I34" i="3"/>
  <c r="I30" i="3"/>
  <c r="F26" i="3"/>
  <c r="H26" i="3"/>
  <c r="I20" i="3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W5" i="4" s="1"/>
  <c r="AC5" i="4"/>
  <c r="Z5" i="4"/>
  <c r="AA5" i="4"/>
  <c r="AB5" i="4"/>
  <c r="AD5" i="4"/>
  <c r="U43" i="4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I185" i="3"/>
  <c r="I175" i="3"/>
  <c r="I166" i="3"/>
  <c r="I158" i="3"/>
  <c r="F98" i="3"/>
  <c r="H98" i="3"/>
  <c r="F94" i="3"/>
  <c r="H94" i="3"/>
  <c r="F82" i="3"/>
  <c r="H82" i="3"/>
  <c r="H78" i="3"/>
  <c r="F78" i="3"/>
  <c r="F66" i="3"/>
  <c r="H66" i="3"/>
  <c r="F62" i="3"/>
  <c r="H62" i="3"/>
  <c r="I48" i="3"/>
  <c r="I28" i="3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X549" i="4"/>
  <c r="Y549" i="4" s="1"/>
  <c r="AB549" i="4" s="1"/>
  <c r="X958" i="4"/>
  <c r="Y958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W154" i="4"/>
  <c r="W630" i="4"/>
  <c r="W650" i="4"/>
  <c r="AG888" i="4"/>
  <c r="AI888" i="4"/>
  <c r="AG954" i="4"/>
  <c r="U863" i="4"/>
  <c r="U743" i="4"/>
  <c r="V743" i="4"/>
  <c r="AI711" i="4"/>
  <c r="AG812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H809" i="3"/>
  <c r="F809" i="3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F61" i="3"/>
  <c r="H61" i="3"/>
  <c r="F77" i="3"/>
  <c r="H77" i="3"/>
  <c r="T2" i="4"/>
  <c r="F2" i="3"/>
  <c r="H2" i="3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E132" i="4"/>
  <c r="AB132" i="4"/>
  <c r="AC132" i="4"/>
  <c r="AA116" i="4"/>
  <c r="Z116" i="4"/>
  <c r="AC116" i="4"/>
  <c r="AE116" i="4"/>
  <c r="AQ116" i="4" s="1"/>
  <c r="AW116" i="4" s="1"/>
  <c r="AB116" i="4"/>
  <c r="AD116" i="4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AA124" i="4"/>
  <c r="Z124" i="4"/>
  <c r="AL124" i="4" s="1"/>
  <c r="AR124" i="4" s="1"/>
  <c r="AE124" i="4"/>
  <c r="AB124" i="4"/>
  <c r="AD124" i="4"/>
  <c r="AC124" i="4"/>
  <c r="V177" i="4"/>
  <c r="U177" i="4"/>
  <c r="X519" i="4"/>
  <c r="Z845" i="4"/>
  <c r="AC845" i="4"/>
  <c r="AE845" i="4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V14" i="4"/>
  <c r="U14" i="4"/>
  <c r="U13" i="4"/>
  <c r="V13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Y879" i="4"/>
  <c r="X879" i="4"/>
  <c r="U955" i="4"/>
  <c r="V955" i="4"/>
  <c r="U927" i="4"/>
  <c r="V927" i="4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X880" i="4"/>
  <c r="Y880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A152" i="4"/>
  <c r="U52" i="4"/>
  <c r="V52" i="4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803" i="3"/>
  <c r="F803" i="3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E128" i="4"/>
  <c r="AA128" i="4"/>
  <c r="Z128" i="4"/>
  <c r="AB128" i="4"/>
  <c r="AC128" i="4"/>
  <c r="AO128" i="4" s="1"/>
  <c r="AU128" i="4" s="1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I183" i="3"/>
  <c r="H178" i="3"/>
  <c r="F178" i="3"/>
  <c r="I170" i="3"/>
  <c r="I163" i="3"/>
  <c r="H162" i="3"/>
  <c r="F162" i="3"/>
  <c r="I150" i="3"/>
  <c r="I147" i="3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I106" i="3"/>
  <c r="I102" i="3"/>
  <c r="F90" i="3"/>
  <c r="H90" i="3"/>
  <c r="I86" i="3"/>
  <c r="I76" i="3"/>
  <c r="I72" i="3"/>
  <c r="F58" i="3"/>
  <c r="H58" i="3"/>
  <c r="H54" i="3"/>
  <c r="F54" i="3"/>
  <c r="H38" i="3"/>
  <c r="F38" i="3"/>
  <c r="I32" i="3"/>
  <c r="I18" i="3"/>
  <c r="H12" i="3"/>
  <c r="F12" i="3"/>
  <c r="I10" i="3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I182" i="3"/>
  <c r="I180" i="3"/>
  <c r="H168" i="3"/>
  <c r="F168" i="3"/>
  <c r="I164" i="3"/>
  <c r="I155" i="3"/>
  <c r="I151" i="3"/>
  <c r="I148" i="3"/>
  <c r="I100" i="3"/>
  <c r="I96" i="3"/>
  <c r="I84" i="3"/>
  <c r="I80" i="3"/>
  <c r="I68" i="3"/>
  <c r="I64" i="3"/>
  <c r="I52" i="3"/>
  <c r="F42" i="3"/>
  <c r="H42" i="3"/>
  <c r="I35" i="3"/>
  <c r="I21" i="3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AJ334" i="4"/>
  <c r="AE334" i="4"/>
  <c r="AK334" i="4"/>
  <c r="AA334" i="4"/>
  <c r="AJ255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V269" i="4"/>
  <c r="W368" i="4"/>
  <c r="U219" i="4"/>
  <c r="V219" i="4"/>
  <c r="U301" i="4"/>
  <c r="I216" i="3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AF342" i="4"/>
  <c r="V364" i="4"/>
  <c r="U364" i="4"/>
  <c r="U330" i="4"/>
  <c r="V330" i="4"/>
  <c r="Z349" i="4"/>
  <c r="AC349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H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I418" i="4"/>
  <c r="AA418" i="4"/>
  <c r="T402" i="4"/>
  <c r="W397" i="4"/>
  <c r="AB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G258" i="4"/>
  <c r="AI258" i="4"/>
  <c r="AK258" i="4"/>
  <c r="AF258" i="4"/>
  <c r="AH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D382" i="4"/>
  <c r="AA382" i="4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I358" i="4"/>
  <c r="X340" i="4"/>
  <c r="Y340" i="4" s="1"/>
  <c r="Z258" i="4"/>
  <c r="AB258" i="4"/>
  <c r="AD258" i="4"/>
  <c r="AA258" i="4"/>
  <c r="AC258" i="4"/>
  <c r="AE258" i="4"/>
  <c r="X306" i="4"/>
  <c r="Y306" i="4" s="1"/>
  <c r="AG228" i="4"/>
  <c r="X294" i="4"/>
  <c r="Y294" i="4" s="1"/>
  <c r="X274" i="4"/>
  <c r="Y274" i="4" s="1"/>
  <c r="AA274" i="4" s="1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I5" i="8" s="1"/>
  <c r="K4" i="11"/>
  <c r="M4" i="11" s="1"/>
  <c r="H5" i="8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W172" i="4" l="1"/>
  <c r="X172" i="4" s="1"/>
  <c r="W44" i="4"/>
  <c r="X44" i="4" s="1"/>
  <c r="X190" i="4"/>
  <c r="Y190" i="4" s="1"/>
  <c r="AE190" i="4" s="1"/>
  <c r="AF873" i="4"/>
  <c r="AG985" i="4"/>
  <c r="AM985" i="4" s="1"/>
  <c r="AJ985" i="4"/>
  <c r="AP985" i="4" s="1"/>
  <c r="AH985" i="4"/>
  <c r="AN985" i="4" s="1"/>
  <c r="AN5" i="4"/>
  <c r="AT5" i="4" s="1"/>
  <c r="AN128" i="4"/>
  <c r="AT128" i="4" s="1"/>
  <c r="AL132" i="4"/>
  <c r="AR132" i="4" s="1"/>
  <c r="AL128" i="4"/>
  <c r="AR128" i="4" s="1"/>
  <c r="G128" i="4" s="1"/>
  <c r="AH152" i="4"/>
  <c r="AP5" i="4"/>
  <c r="AV5" i="4" s="1"/>
  <c r="AB152" i="4"/>
  <c r="W162" i="4"/>
  <c r="V42" i="4"/>
  <c r="W42" i="4" s="1"/>
  <c r="X42" i="4" s="1"/>
  <c r="Y9" i="4"/>
  <c r="AJ9" i="4" s="1"/>
  <c r="AE241" i="4"/>
  <c r="AB241" i="4"/>
  <c r="Z270" i="4"/>
  <c r="AK270" i="4"/>
  <c r="AJ241" i="4"/>
  <c r="AK241" i="4"/>
  <c r="AC241" i="4"/>
  <c r="AF241" i="4"/>
  <c r="AA270" i="4"/>
  <c r="AB270" i="4"/>
  <c r="AJ270" i="4"/>
  <c r="AI270" i="4"/>
  <c r="AA241" i="4"/>
  <c r="AH241" i="4"/>
  <c r="Z241" i="4"/>
  <c r="AG241" i="4"/>
  <c r="Y191" i="4"/>
  <c r="Z191" i="4" s="1"/>
  <c r="AP128" i="4"/>
  <c r="AV128" i="4" s="1"/>
  <c r="AK152" i="4"/>
  <c r="AC152" i="4"/>
  <c r="AE152" i="4"/>
  <c r="AN124" i="4"/>
  <c r="AT124" i="4" s="1"/>
  <c r="AP132" i="4"/>
  <c r="AV132" i="4" s="1"/>
  <c r="AM5" i="4"/>
  <c r="AS5" i="4" s="1"/>
  <c r="AE250" i="4"/>
  <c r="AD228" i="4"/>
  <c r="AF250" i="4"/>
  <c r="AJ152" i="4"/>
  <c r="AI152" i="4"/>
  <c r="AO152" i="4" s="1"/>
  <c r="AU152" i="4" s="1"/>
  <c r="AD152" i="4"/>
  <c r="AQ124" i="4"/>
  <c r="AW124" i="4" s="1"/>
  <c r="AA228" i="4"/>
  <c r="AG250" i="4"/>
  <c r="AF152" i="4"/>
  <c r="AG152" i="4"/>
  <c r="Z152" i="4"/>
  <c r="AP116" i="4"/>
  <c r="AV116" i="4" s="1"/>
  <c r="AQ128" i="4"/>
  <c r="AW128" i="4" s="1"/>
  <c r="Y24" i="4"/>
  <c r="AA24" i="4" s="1"/>
  <c r="AG96" i="4"/>
  <c r="AD96" i="4"/>
  <c r="AO124" i="4"/>
  <c r="AU124" i="4" s="1"/>
  <c r="AM124" i="4"/>
  <c r="AS124" i="4" s="1"/>
  <c r="AN116" i="4"/>
  <c r="AT116" i="4" s="1"/>
  <c r="AO116" i="4"/>
  <c r="AU116" i="4" s="1"/>
  <c r="AN132" i="4"/>
  <c r="AT132" i="4" s="1"/>
  <c r="AM132" i="4"/>
  <c r="AS132" i="4" s="1"/>
  <c r="AL5" i="4"/>
  <c r="AR5" i="4" s="1"/>
  <c r="F5" i="4" s="1"/>
  <c r="J5" i="4" s="1"/>
  <c r="W56" i="4"/>
  <c r="Y112" i="4"/>
  <c r="AC112" i="4" s="1"/>
  <c r="Y144" i="4"/>
  <c r="AF144" i="4" s="1"/>
  <c r="X960" i="4"/>
  <c r="Y960" i="4"/>
  <c r="W847" i="4"/>
  <c r="U908" i="4"/>
  <c r="V908" i="4"/>
  <c r="W908" i="4" s="1"/>
  <c r="X908" i="4" s="1"/>
  <c r="X437" i="4"/>
  <c r="Y437" i="4"/>
  <c r="AI687" i="4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AP241" i="4" s="1"/>
  <c r="AV241" i="4" s="1"/>
  <c r="Y180" i="4"/>
  <c r="Z180" i="4" s="1"/>
  <c r="V185" i="4"/>
  <c r="X997" i="4"/>
  <c r="Y997" i="4"/>
  <c r="Y972" i="4"/>
  <c r="X972" i="4"/>
  <c r="X671" i="4"/>
  <c r="Y671" i="4"/>
  <c r="AL465" i="4"/>
  <c r="AR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Z377" i="4"/>
  <c r="AE349" i="4"/>
  <c r="AH349" i="4"/>
  <c r="AJ349" i="4"/>
  <c r="AI342" i="4"/>
  <c r="AB342" i="4"/>
  <c r="AA342" i="4"/>
  <c r="AL258" i="4"/>
  <c r="AR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E648" i="4" s="1"/>
  <c r="I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B845" i="4"/>
  <c r="AN845" i="4" s="1"/>
  <c r="AT845" i="4" s="1"/>
  <c r="AG759" i="4"/>
  <c r="AK759" i="4"/>
  <c r="AM116" i="4"/>
  <c r="AS116" i="4" s="1"/>
  <c r="AG711" i="4"/>
  <c r="AK711" i="4"/>
  <c r="AH954" i="4"/>
  <c r="AK888" i="4"/>
  <c r="F269" i="3"/>
  <c r="AO5" i="4"/>
  <c r="AU5" i="4" s="1"/>
  <c r="AA970" i="4"/>
  <c r="AU970" i="4"/>
  <c r="F280" i="3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992" i="4"/>
  <c r="AA845" i="4"/>
  <c r="AD845" i="4"/>
  <c r="AP124" i="4"/>
  <c r="AV124" i="4" s="1"/>
  <c r="AJ759" i="4"/>
  <c r="AF759" i="4"/>
  <c r="AM709" i="4"/>
  <c r="AS709" i="4" s="1"/>
  <c r="AJ711" i="4"/>
  <c r="AF711" i="4"/>
  <c r="AF888" i="4"/>
  <c r="AV970" i="4"/>
  <c r="AT970" i="4"/>
  <c r="AS970" i="4"/>
  <c r="AG941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B96" i="4"/>
  <c r="AH759" i="4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D652" i="4"/>
  <c r="W646" i="4"/>
  <c r="X646" i="4" s="1"/>
  <c r="AB350" i="4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W62" i="4"/>
  <c r="X62" i="4" s="1"/>
  <c r="W75" i="4"/>
  <c r="X75" i="4" s="1"/>
  <c r="Y75" i="4" s="1"/>
  <c r="AK75" i="4" s="1"/>
  <c r="Z350" i="4"/>
  <c r="W929" i="4"/>
  <c r="AF981" i="4"/>
  <c r="AG950" i="4"/>
  <c r="AJ896" i="4"/>
  <c r="F99" i="3"/>
  <c r="H99" i="3"/>
  <c r="AG995" i="4"/>
  <c r="AI369" i="4"/>
  <c r="AH873" i="4"/>
  <c r="AK995" i="4"/>
  <c r="AF812" i="4"/>
  <c r="AK950" i="4"/>
  <c r="AF896" i="4"/>
  <c r="AI950" i="4"/>
  <c r="AF599" i="4"/>
  <c r="AL599" i="4" s="1"/>
  <c r="AR599" i="4" s="1"/>
  <c r="AK106" i="4"/>
  <c r="AQ106" i="4" s="1"/>
  <c r="AW106" i="4" s="1"/>
  <c r="AF106" i="4"/>
  <c r="AL106" i="4" s="1"/>
  <c r="AR106" i="4" s="1"/>
  <c r="AJ599" i="4"/>
  <c r="AI599" i="4"/>
  <c r="Y835" i="4"/>
  <c r="AA835" i="4" s="1"/>
  <c r="AB413" i="4"/>
  <c r="Y842" i="4"/>
  <c r="AB842" i="4" s="1"/>
  <c r="V962" i="4"/>
  <c r="AJ350" i="4"/>
  <c r="AE350" i="4"/>
  <c r="AQ350" i="4" s="1"/>
  <c r="AW350" i="4" s="1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D116" i="4" s="1"/>
  <c r="H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Y823" i="4"/>
  <c r="AI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V446" i="4"/>
  <c r="W446" i="4" s="1"/>
  <c r="X446" i="4" s="1"/>
  <c r="Y446" i="4" s="1"/>
  <c r="Y245" i="4"/>
  <c r="AB245" i="4" s="1"/>
  <c r="AG350" i="4"/>
  <c r="AH350" i="4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I896" i="4"/>
  <c r="AH989" i="4"/>
  <c r="AD599" i="4"/>
  <c r="AG106" i="4"/>
  <c r="AM106" i="4" s="1"/>
  <c r="AS106" i="4" s="1"/>
  <c r="AB599" i="4"/>
  <c r="AN599" i="4" s="1"/>
  <c r="AT599" i="4" s="1"/>
  <c r="AH694" i="4"/>
  <c r="AN694" i="4" s="1"/>
  <c r="AT694" i="4" s="1"/>
  <c r="AG845" i="4"/>
  <c r="AM845" i="4" s="1"/>
  <c r="AS845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K897" i="4"/>
  <c r="AK981" i="4"/>
  <c r="AK954" i="4"/>
  <c r="AJ950" i="4"/>
  <c r="AH950" i="4"/>
  <c r="AH896" i="4"/>
  <c r="AG896" i="4"/>
  <c r="AJ941" i="4"/>
  <c r="AJ660" i="4"/>
  <c r="AP660" i="4" s="1"/>
  <c r="AV660" i="4" s="1"/>
  <c r="V919" i="4"/>
  <c r="Z694" i="4"/>
  <c r="AI694" i="4"/>
  <c r="AF694" i="4"/>
  <c r="AD350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X43" i="4" s="1"/>
  <c r="Y43" i="4" s="1"/>
  <c r="W183" i="4"/>
  <c r="X183" i="4" s="1"/>
  <c r="Y183" i="4" s="1"/>
  <c r="AF183" i="4" s="1"/>
  <c r="AP727" i="4"/>
  <c r="AV727" i="4" s="1"/>
  <c r="Y908" i="4"/>
  <c r="AI908" i="4" s="1"/>
  <c r="Y655" i="4"/>
  <c r="W975" i="4"/>
  <c r="W894" i="4"/>
  <c r="X894" i="4" s="1"/>
  <c r="V892" i="4"/>
  <c r="W892" i="4" s="1"/>
  <c r="AJ694" i="4"/>
  <c r="AP694" i="4" s="1"/>
  <c r="AV694" i="4" s="1"/>
  <c r="AI959" i="4"/>
  <c r="W974" i="4"/>
  <c r="Y974" i="4" s="1"/>
  <c r="W855" i="4"/>
  <c r="W885" i="4"/>
  <c r="W988" i="4"/>
  <c r="V898" i="4"/>
  <c r="W898" i="4" s="1"/>
  <c r="Y898" i="4" s="1"/>
  <c r="AG694" i="4"/>
  <c r="AM694" i="4" s="1"/>
  <c r="AS694" i="4" s="1"/>
  <c r="W657" i="4"/>
  <c r="U962" i="4"/>
  <c r="W962" i="4" s="1"/>
  <c r="Y946" i="4"/>
  <c r="X946" i="4"/>
  <c r="AC350" i="4"/>
  <c r="AA350" i="4"/>
  <c r="W965" i="4"/>
  <c r="X965" i="4" s="1"/>
  <c r="W911" i="4"/>
  <c r="W955" i="4"/>
  <c r="W185" i="4"/>
  <c r="X874" i="4"/>
  <c r="Y874" i="4"/>
  <c r="W104" i="4"/>
  <c r="X104" i="4" s="1"/>
  <c r="Y104" i="4" s="1"/>
  <c r="W64" i="4"/>
  <c r="W74" i="4"/>
  <c r="W148" i="4"/>
  <c r="X148" i="4" s="1"/>
  <c r="Y148" i="4" s="1"/>
  <c r="W579" i="4"/>
  <c r="F648" i="4"/>
  <c r="J648" i="4" s="1"/>
  <c r="Y654" i="4"/>
  <c r="AA654" i="4" s="1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P612" i="4" s="1"/>
  <c r="AV612" i="4" s="1"/>
  <c r="AH612" i="4"/>
  <c r="AA612" i="4"/>
  <c r="AE612" i="4"/>
  <c r="AB612" i="4"/>
  <c r="AN612" i="4" s="1"/>
  <c r="AT612" i="4" s="1"/>
  <c r="W633" i="4"/>
  <c r="X579" i="4"/>
  <c r="Y579" i="4" s="1"/>
  <c r="AC579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O694" i="4"/>
  <c r="AU694" i="4" s="1"/>
  <c r="AG660" i="4"/>
  <c r="AK660" i="4"/>
  <c r="AQ660" i="4" s="1"/>
  <c r="AW660" i="4" s="1"/>
  <c r="Z669" i="4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P625" i="4" s="1"/>
  <c r="AV625" i="4" s="1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AA601" i="4"/>
  <c r="W859" i="4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N333" i="4" s="1"/>
  <c r="AT333" i="4" s="1"/>
  <c r="AJ308" i="4"/>
  <c r="AP308" i="4" s="1"/>
  <c r="AV30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105" i="4"/>
  <c r="X105" i="4" s="1"/>
  <c r="Y105" i="4" s="1"/>
  <c r="W21" i="4"/>
  <c r="W87" i="4"/>
  <c r="X87" i="4" s="1"/>
  <c r="W141" i="4"/>
  <c r="X141" i="4" s="1"/>
  <c r="W173" i="4"/>
  <c r="X173" i="4" s="1"/>
  <c r="W967" i="4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Y597" i="4"/>
  <c r="AD597" i="4" s="1"/>
  <c r="AN207" i="4"/>
  <c r="AT207" i="4" s="1"/>
  <c r="AE336" i="4"/>
  <c r="AD336" i="4"/>
  <c r="AH336" i="4"/>
  <c r="AC191" i="4"/>
  <c r="AF191" i="4"/>
  <c r="AL191" i="4" s="1"/>
  <c r="AR191" i="4" s="1"/>
  <c r="AK191" i="4"/>
  <c r="AH562" i="4"/>
  <c r="Y422" i="4"/>
  <c r="AA422" i="4" s="1"/>
  <c r="X657" i="4"/>
  <c r="Y657" i="4" s="1"/>
  <c r="AP255" i="4"/>
  <c r="AV255" i="4" s="1"/>
  <c r="AM400" i="4"/>
  <c r="AS400" i="4" s="1"/>
  <c r="AE441" i="4"/>
  <c r="AJ441" i="4"/>
  <c r="AP441" i="4" s="1"/>
  <c r="AV441" i="4" s="1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X846" i="4" s="1"/>
  <c r="Y846" i="4" s="1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AE663" i="4"/>
  <c r="Z663" i="4"/>
  <c r="W871" i="4"/>
  <c r="W720" i="4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AL562" i="4"/>
  <c r="AR562" i="4" s="1"/>
  <c r="G562" i="4" s="1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F669" i="4" s="1"/>
  <c r="J669" i="4" s="1"/>
  <c r="AF728" i="4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W127" i="4"/>
  <c r="X127" i="4" s="1"/>
  <c r="Y127" i="4" s="1"/>
  <c r="AG127" i="4" s="1"/>
  <c r="W52" i="4"/>
  <c r="X52" i="4" s="1"/>
  <c r="Y52" i="4" s="1"/>
  <c r="AG52" i="4" s="1"/>
  <c r="W925" i="4"/>
  <c r="AO96" i="4"/>
  <c r="AU96" i="4" s="1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X13" i="4" s="1"/>
  <c r="Y13" i="4" s="1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AJ860" i="4" s="1"/>
  <c r="Y860" i="4"/>
  <c r="Y890" i="4"/>
  <c r="X890" i="4"/>
  <c r="X956" i="4"/>
  <c r="AI956" i="4" s="1"/>
  <c r="Y956" i="4"/>
  <c r="H167" i="3"/>
  <c r="F167" i="3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X975" i="4"/>
  <c r="Y975" i="4"/>
  <c r="AP419" i="4"/>
  <c r="AV419" i="4" s="1"/>
  <c r="AB615" i="4"/>
  <c r="AG15" i="4"/>
  <c r="AF18" i="4"/>
  <c r="AK22" i="4"/>
  <c r="AP647" i="4"/>
  <c r="AV647" i="4" s="1"/>
  <c r="W70" i="4"/>
  <c r="X70" i="4" s="1"/>
  <c r="Y70" i="4" s="1"/>
  <c r="W7" i="4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K695" i="4"/>
  <c r="Z695" i="4"/>
  <c r="AL695" i="4" s="1"/>
  <c r="AR695" i="4" s="1"/>
  <c r="AG494" i="4"/>
  <c r="AK494" i="4"/>
  <c r="AJ494" i="4"/>
  <c r="AH494" i="4"/>
  <c r="AF494" i="4"/>
  <c r="AI494" i="4"/>
  <c r="Y933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AF891" i="4" s="1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E124" i="4"/>
  <c r="I124" i="4" s="1"/>
  <c r="D124" i="4"/>
  <c r="H124" i="4" s="1"/>
  <c r="F124" i="4"/>
  <c r="J124" i="4" s="1"/>
  <c r="F562" i="4"/>
  <c r="J562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G654" i="4"/>
  <c r="AI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AB963" i="4"/>
  <c r="AC963" i="4"/>
  <c r="AE963" i="4"/>
  <c r="Z963" i="4"/>
  <c r="AA963" i="4"/>
  <c r="AW963" i="4"/>
  <c r="AU963" i="4"/>
  <c r="AT963" i="4"/>
  <c r="AD963" i="4"/>
  <c r="AS963" i="4"/>
  <c r="AV963" i="4"/>
  <c r="X21" i="4"/>
  <c r="Y21" i="4" s="1"/>
  <c r="X125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D5" i="4"/>
  <c r="H5" i="4" s="1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C770" i="4"/>
  <c r="X64" i="4"/>
  <c r="AB139" i="4"/>
  <c r="AA139" i="4"/>
  <c r="Z139" i="4"/>
  <c r="AL139" i="4" s="1"/>
  <c r="AR139" i="4" s="1"/>
  <c r="AD139" i="4"/>
  <c r="AP139" i="4" s="1"/>
  <c r="AV139" i="4" s="1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AF911" i="4" s="1"/>
  <c r="X60" i="4"/>
  <c r="X119" i="4"/>
  <c r="AL727" i="4"/>
  <c r="AR727" i="4" s="1"/>
  <c r="AN727" i="4"/>
  <c r="AT727" i="4" s="1"/>
  <c r="AK963" i="4"/>
  <c r="AF963" i="4"/>
  <c r="AJ963" i="4"/>
  <c r="X6" i="4"/>
  <c r="AI15" i="4"/>
  <c r="AK15" i="4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G651" i="4"/>
  <c r="AK665" i="4"/>
  <c r="AF665" i="4"/>
  <c r="AH667" i="4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AF59" i="4"/>
  <c r="AH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N557" i="4" s="1"/>
  <c r="AT557" i="4" s="1"/>
  <c r="AE557" i="4"/>
  <c r="AA557" i="4"/>
  <c r="AM557" i="4" s="1"/>
  <c r="AS557" i="4" s="1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X137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D36" i="4"/>
  <c r="AB36" i="4"/>
  <c r="AN36" i="4" s="1"/>
  <c r="AT36" i="4" s="1"/>
  <c r="AA36" i="4"/>
  <c r="AC36" i="4"/>
  <c r="Z36" i="4"/>
  <c r="AI646" i="4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Y97" i="4"/>
  <c r="Z97" i="4" s="1"/>
  <c r="D128" i="4"/>
  <c r="H128" i="4" s="1"/>
  <c r="AI725" i="4"/>
  <c r="AF725" i="4"/>
  <c r="AK725" i="4"/>
  <c r="AH725" i="4"/>
  <c r="AG725" i="4"/>
  <c r="AM725" i="4" s="1"/>
  <c r="AS725" i="4" s="1"/>
  <c r="AJ725" i="4"/>
  <c r="Y107" i="4"/>
  <c r="Z107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AN615" i="4"/>
  <c r="AT615" i="4" s="1"/>
  <c r="AM663" i="4"/>
  <c r="AS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D136" i="4"/>
  <c r="AE136" i="4"/>
  <c r="Z880" i="4"/>
  <c r="AE880" i="4"/>
  <c r="AQ880" i="4" s="1"/>
  <c r="AS880" i="4"/>
  <c r="AW880" i="4"/>
  <c r="AC880" i="4"/>
  <c r="AB880" i="4"/>
  <c r="AV880" i="4"/>
  <c r="AA880" i="4"/>
  <c r="AD880" i="4"/>
  <c r="AU880" i="4"/>
  <c r="AT880" i="4"/>
  <c r="AC848" i="4"/>
  <c r="Z848" i="4"/>
  <c r="AA848" i="4"/>
  <c r="AD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B11" i="4"/>
  <c r="W14" i="4"/>
  <c r="Z15" i="4"/>
  <c r="AB15" i="4"/>
  <c r="AC15" i="4"/>
  <c r="AE15" i="4"/>
  <c r="AA15" i="4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E22" i="4"/>
  <c r="AD22" i="4"/>
  <c r="AB22" i="4"/>
  <c r="Z22" i="4"/>
  <c r="AA22" i="4"/>
  <c r="AC22" i="4"/>
  <c r="AA59" i="4"/>
  <c r="AD59" i="4"/>
  <c r="Z59" i="4"/>
  <c r="AB59" i="4"/>
  <c r="AC59" i="4"/>
  <c r="AE59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F116" i="4"/>
  <c r="J116" i="4" s="1"/>
  <c r="Y592" i="4"/>
  <c r="AC592" i="4" s="1"/>
  <c r="X32" i="4"/>
  <c r="Y32" i="4" s="1"/>
  <c r="AG32" i="4" s="1"/>
  <c r="X49" i="4"/>
  <c r="Y49" i="4" s="1"/>
  <c r="AF49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U969" i="4"/>
  <c r="V969" i="4"/>
  <c r="X999" i="4"/>
  <c r="Y999" i="4"/>
  <c r="AC100" i="4"/>
  <c r="Y72" i="4"/>
  <c r="AB72" i="4" s="1"/>
  <c r="Y991" i="4"/>
  <c r="X991" i="4"/>
  <c r="AK803" i="4"/>
  <c r="AG803" i="4"/>
  <c r="AD38" i="4"/>
  <c r="AA646" i="4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AG978" i="4"/>
  <c r="AH978" i="4"/>
  <c r="W971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Z148" i="4"/>
  <c r="AG148" i="4"/>
  <c r="AF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H24" i="4"/>
  <c r="AK24" i="4"/>
  <c r="AI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A180" i="4"/>
  <c r="Z770" i="4"/>
  <c r="AA770" i="4"/>
  <c r="AH97" i="4"/>
  <c r="AC123" i="4"/>
  <c r="Z123" i="4"/>
  <c r="AD123" i="4"/>
  <c r="AE123" i="4"/>
  <c r="AA123" i="4"/>
  <c r="AB123" i="4"/>
  <c r="AN123" i="4" s="1"/>
  <c r="AT123" i="4" s="1"/>
  <c r="AB147" i="4"/>
  <c r="AN147" i="4" s="1"/>
  <c r="AT147" i="4" s="1"/>
  <c r="AA147" i="4"/>
  <c r="AM147" i="4" s="1"/>
  <c r="AS147" i="4" s="1"/>
  <c r="Z147" i="4"/>
  <c r="AL147" i="4" s="1"/>
  <c r="AR147" i="4" s="1"/>
  <c r="AE147" i="4"/>
  <c r="AD147" i="4"/>
  <c r="AC147" i="4"/>
  <c r="AE179" i="4"/>
  <c r="AQ179" i="4" s="1"/>
  <c r="AW179" i="4" s="1"/>
  <c r="Z179" i="4"/>
  <c r="AB179" i="4"/>
  <c r="AC179" i="4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K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B164" i="4"/>
  <c r="Z164" i="4"/>
  <c r="AL164" i="4" s="1"/>
  <c r="AR164" i="4" s="1"/>
  <c r="AA164" i="4"/>
  <c r="AM164" i="4" s="1"/>
  <c r="AS164" i="4" s="1"/>
  <c r="AC164" i="4"/>
  <c r="AE164" i="4"/>
  <c r="Z20" i="4"/>
  <c r="AC20" i="4"/>
  <c r="AO20" i="4" s="1"/>
  <c r="AU20" i="4" s="1"/>
  <c r="AA20" i="4"/>
  <c r="AB20" i="4"/>
  <c r="AE20" i="4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G136" i="4"/>
  <c r="AH53" i="4"/>
  <c r="AF53" i="4"/>
  <c r="AK53" i="4"/>
  <c r="AH880" i="4"/>
  <c r="AF880" i="4"/>
  <c r="AG880" i="4"/>
  <c r="AH848" i="4"/>
  <c r="AF848" i="4"/>
  <c r="AG848" i="4"/>
  <c r="AM599" i="4"/>
  <c r="AS599" i="4" s="1"/>
  <c r="AL886" i="4"/>
  <c r="AO886" i="4"/>
  <c r="AM886" i="4"/>
  <c r="X34" i="4"/>
  <c r="X681" i="4"/>
  <c r="AG61" i="4"/>
  <c r="AJ572" i="4"/>
  <c r="AG572" i="4"/>
  <c r="AI572" i="4"/>
  <c r="AJ879" i="4"/>
  <c r="AI879" i="4"/>
  <c r="AF879" i="4"/>
  <c r="AI911" i="4"/>
  <c r="X696" i="4"/>
  <c r="X77" i="4"/>
  <c r="Y77" i="4" s="1"/>
  <c r="W93" i="4"/>
  <c r="AK101" i="4"/>
  <c r="AG101" i="4"/>
  <c r="AA115" i="4"/>
  <c r="AM115" i="4" s="1"/>
  <c r="AS115" i="4" s="1"/>
  <c r="AE115" i="4"/>
  <c r="AD115" i="4"/>
  <c r="AP115" i="4" s="1"/>
  <c r="AV115" i="4" s="1"/>
  <c r="Z115" i="4"/>
  <c r="AB115" i="4"/>
  <c r="AC115" i="4"/>
  <c r="AB163" i="4"/>
  <c r="AE163" i="4"/>
  <c r="Z163" i="4"/>
  <c r="AD163" i="4"/>
  <c r="AA163" i="4"/>
  <c r="AC163" i="4"/>
  <c r="AO163" i="4" s="1"/>
  <c r="AU163" i="4" s="1"/>
  <c r="AC171" i="4"/>
  <c r="AO171" i="4" s="1"/>
  <c r="AU171" i="4" s="1"/>
  <c r="Z171" i="4"/>
  <c r="AD171" i="4"/>
  <c r="AE171" i="4"/>
  <c r="AA171" i="4"/>
  <c r="AB171" i="4"/>
  <c r="AI963" i="4"/>
  <c r="AH963" i="4"/>
  <c r="AG963" i="4"/>
  <c r="X16" i="4"/>
  <c r="Y16" i="4" s="1"/>
  <c r="AH15" i="4"/>
  <c r="AF15" i="4"/>
  <c r="AJ15" i="4"/>
  <c r="X26" i="4"/>
  <c r="Y26" i="4" s="1"/>
  <c r="Z31" i="4"/>
  <c r="AL31" i="4" s="1"/>
  <c r="AR31" i="4" s="1"/>
  <c r="AD31" i="4"/>
  <c r="AP31" i="4" s="1"/>
  <c r="AV31" i="4" s="1"/>
  <c r="AC31" i="4"/>
  <c r="AB31" i="4"/>
  <c r="AN31" i="4" s="1"/>
  <c r="AT31" i="4" s="1"/>
  <c r="AE31" i="4"/>
  <c r="AA31" i="4"/>
  <c r="W65" i="4"/>
  <c r="Z91" i="4"/>
  <c r="AC91" i="4"/>
  <c r="AB91" i="4"/>
  <c r="AN91" i="4" s="1"/>
  <c r="AT91" i="4" s="1"/>
  <c r="AE91" i="4"/>
  <c r="AD91" i="4"/>
  <c r="AA91" i="4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94" i="4"/>
  <c r="AJ994" i="4"/>
  <c r="AG994" i="4"/>
  <c r="AI994" i="4"/>
  <c r="AK994" i="4"/>
  <c r="AH994" i="4"/>
  <c r="AJ88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W90" i="4"/>
  <c r="AB726" i="4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592" i="4"/>
  <c r="V2" i="4"/>
  <c r="U2" i="4"/>
  <c r="X7" i="4"/>
  <c r="AD170" i="4"/>
  <c r="AC170" i="4"/>
  <c r="AO170" i="4" s="1"/>
  <c r="AU170" i="4" s="1"/>
  <c r="Z170" i="4"/>
  <c r="AE170" i="4"/>
  <c r="AB170" i="4"/>
  <c r="AN170" i="4" s="1"/>
  <c r="AT170" i="4" s="1"/>
  <c r="AA170" i="4"/>
  <c r="AB8" i="4"/>
  <c r="AE8" i="4"/>
  <c r="AD8" i="4"/>
  <c r="AP8" i="4" s="1"/>
  <c r="AV8" i="4" s="1"/>
  <c r="Z8" i="4"/>
  <c r="AA8" i="4"/>
  <c r="AC8" i="4"/>
  <c r="AB27" i="4"/>
  <c r="AN27" i="4" s="1"/>
  <c r="AT27" i="4" s="1"/>
  <c r="AA27" i="4"/>
  <c r="AE27" i="4"/>
  <c r="Z27" i="4"/>
  <c r="AC27" i="4"/>
  <c r="AD27" i="4"/>
  <c r="AE66" i="4"/>
  <c r="AQ66" i="4" s="1"/>
  <c r="AW66" i="4" s="1"/>
  <c r="AD66" i="4"/>
  <c r="AB66" i="4"/>
  <c r="AN66" i="4" s="1"/>
  <c r="AT66" i="4" s="1"/>
  <c r="Z66" i="4"/>
  <c r="AA66" i="4"/>
  <c r="AM66" i="4" s="1"/>
  <c r="AS66" i="4" s="1"/>
  <c r="AC66" i="4"/>
  <c r="Y71" i="4"/>
  <c r="AA71" i="4" s="1"/>
  <c r="W95" i="4"/>
  <c r="W98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J100" i="4"/>
  <c r="AC92" i="4"/>
  <c r="AA92" i="4"/>
  <c r="AE92" i="4"/>
  <c r="AD92" i="4"/>
  <c r="AP92" i="4" s="1"/>
  <c r="AV92" i="4" s="1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A521" i="4"/>
  <c r="AM521" i="4" s="1"/>
  <c r="AS521" i="4" s="1"/>
  <c r="Z521" i="4"/>
  <c r="AL521" i="4" s="1"/>
  <c r="AR521" i="4" s="1"/>
  <c r="AB521" i="4"/>
  <c r="AN521" i="4" s="1"/>
  <c r="AT521" i="4" s="1"/>
  <c r="AD521" i="4"/>
  <c r="AK795" i="4"/>
  <c r="AK38" i="4"/>
  <c r="AA102" i="4"/>
  <c r="Z102" i="4"/>
  <c r="AB102" i="4"/>
  <c r="AD102" i="4"/>
  <c r="AP102" i="4" s="1"/>
  <c r="AV102" i="4" s="1"/>
  <c r="AE102" i="4"/>
  <c r="AQ102" i="4" s="1"/>
  <c r="AW102" i="4" s="1"/>
  <c r="AC102" i="4"/>
  <c r="X603" i="4"/>
  <c r="Y603" i="4" s="1"/>
  <c r="AJ603" i="4" s="1"/>
  <c r="W618" i="4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K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C120" i="4"/>
  <c r="AE120" i="4"/>
  <c r="AB120" i="4"/>
  <c r="AD120" i="4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D151" i="4"/>
  <c r="AP151" i="4" s="1"/>
  <c r="AV151" i="4" s="1"/>
  <c r="AA151" i="4"/>
  <c r="AE151" i="4"/>
  <c r="AQ151" i="4" s="1"/>
  <c r="AW151" i="4" s="1"/>
  <c r="AB151" i="4"/>
  <c r="AC151" i="4"/>
  <c r="AN776" i="4"/>
  <c r="AT776" i="4" s="1"/>
  <c r="AB69" i="4"/>
  <c r="AA69" i="4"/>
  <c r="AE69" i="4"/>
  <c r="AQ69" i="4" s="1"/>
  <c r="AW69" i="4" s="1"/>
  <c r="AD69" i="4"/>
  <c r="Z69" i="4"/>
  <c r="AC69" i="4"/>
  <c r="Z89" i="4"/>
  <c r="AL89" i="4" s="1"/>
  <c r="AR89" i="4" s="1"/>
  <c r="AD89" i="4"/>
  <c r="AC89" i="4"/>
  <c r="AB89" i="4"/>
  <c r="AE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Q755" i="4" s="1"/>
  <c r="AW755" i="4" s="1"/>
  <c r="AB755" i="4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D769" i="4"/>
  <c r="H769" i="4" s="1"/>
  <c r="Y825" i="4"/>
  <c r="Z825" i="4" s="1"/>
  <c r="AC793" i="4"/>
  <c r="AB793" i="4"/>
  <c r="AD793" i="4"/>
  <c r="AC833" i="4"/>
  <c r="AB833" i="4"/>
  <c r="AD833" i="4"/>
  <c r="AO797" i="4"/>
  <c r="AU797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G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O223" i="4"/>
  <c r="AU223" i="4" s="1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O191" i="4" s="1"/>
  <c r="AU191" i="4" s="1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Q223" i="4"/>
  <c r="AW223" i="4" s="1"/>
  <c r="AO356" i="4"/>
  <c r="AU356" i="4" s="1"/>
  <c r="AL207" i="4"/>
  <c r="AR207" i="4" s="1"/>
  <c r="G207" i="4" s="1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F433" i="4"/>
  <c r="J433" i="4" s="1"/>
  <c r="G433" i="4"/>
  <c r="AL419" i="4"/>
  <c r="AR419" i="4" s="1"/>
  <c r="AQ419" i="4"/>
  <c r="AW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E395" i="4"/>
  <c r="AD395" i="4"/>
  <c r="AP395" i="4" s="1"/>
  <c r="AV395" i="4" s="1"/>
  <c r="AC395" i="4"/>
  <c r="AT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O447" i="4" s="1"/>
  <c r="AU447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N376" i="4" s="1"/>
  <c r="AT376" i="4" s="1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O378" i="4"/>
  <c r="AU378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AE314" i="4"/>
  <c r="AI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Z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X454" i="4"/>
  <c r="Y454" i="4" s="1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D448" i="4"/>
  <c r="AP448" i="4" s="1"/>
  <c r="AV448" i="4" s="1"/>
  <c r="AE448" i="4"/>
  <c r="AQ448" i="4" s="1"/>
  <c r="AW448" i="4" s="1"/>
  <c r="AQ152" i="4" l="1"/>
  <c r="AW152" i="4" s="1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AQ164" i="4"/>
  <c r="AW164" i="4" s="1"/>
  <c r="AO123" i="4"/>
  <c r="AU123" i="4" s="1"/>
  <c r="Z100" i="4"/>
  <c r="AD174" i="4"/>
  <c r="AP18" i="4"/>
  <c r="AV18" i="4" s="1"/>
  <c r="E128" i="4"/>
  <c r="I128" i="4" s="1"/>
  <c r="AN69" i="4"/>
  <c r="AT69" i="4" s="1"/>
  <c r="AL27" i="4"/>
  <c r="AR27" i="4" s="1"/>
  <c r="AN163" i="4"/>
  <c r="AT163" i="4" s="1"/>
  <c r="AH10" i="4"/>
  <c r="AD100" i="4"/>
  <c r="AP100" i="4" s="1"/>
  <c r="AV100" i="4" s="1"/>
  <c r="Z10" i="4"/>
  <c r="F128" i="4"/>
  <c r="J128" i="4" s="1"/>
  <c r="AH100" i="4"/>
  <c r="AE100" i="4"/>
  <c r="AP36" i="4"/>
  <c r="AV36" i="4" s="1"/>
  <c r="Y172" i="4"/>
  <c r="AI172" i="4"/>
  <c r="AJ172" i="4"/>
  <c r="Z172" i="4"/>
  <c r="AL172" i="4" s="1"/>
  <c r="AR172" i="4" s="1"/>
  <c r="AF172" i="4"/>
  <c r="AB172" i="4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AH949" i="4"/>
  <c r="AK949" i="4"/>
  <c r="AG949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I451" i="4"/>
  <c r="AO451" i="4" s="1"/>
  <c r="AU451" i="4" s="1"/>
  <c r="AJ451" i="4"/>
  <c r="E467" i="4"/>
  <c r="I467" i="4" s="1"/>
  <c r="AA451" i="4"/>
  <c r="AF639" i="4"/>
  <c r="AL639" i="4" s="1"/>
  <c r="AR639" i="4" s="1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J891" i="4"/>
  <c r="AH891" i="4"/>
  <c r="AO818" i="4"/>
  <c r="AU818" i="4" s="1"/>
  <c r="Z654" i="4"/>
  <c r="AQ147" i="4"/>
  <c r="AW147" i="4" s="1"/>
  <c r="AB646" i="4"/>
  <c r="AJ803" i="4"/>
  <c r="AG967" i="4"/>
  <c r="AH955" i="4"/>
  <c r="AB136" i="4"/>
  <c r="Y965" i="4"/>
  <c r="X974" i="4"/>
  <c r="AO36" i="4"/>
  <c r="AU36" i="4" s="1"/>
  <c r="AF651" i="4"/>
  <c r="AJ651" i="4"/>
  <c r="AB654" i="4"/>
  <c r="X943" i="4"/>
  <c r="AD943" i="4" s="1"/>
  <c r="AK654" i="4"/>
  <c r="E562" i="4"/>
  <c r="I562" i="4" s="1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P639" i="4" s="1"/>
  <c r="AV639" i="4" s="1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J91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Q22" i="4"/>
  <c r="AW22" i="4" s="1"/>
  <c r="AH967" i="4"/>
  <c r="AN527" i="4"/>
  <c r="AT527" i="4" s="1"/>
  <c r="AF955" i="4"/>
  <c r="AQ848" i="4"/>
  <c r="AW848" i="4" s="1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F654" i="4"/>
  <c r="AH654" i="4"/>
  <c r="D562" i="4"/>
  <c r="H562" i="4" s="1"/>
  <c r="AO644" i="4"/>
  <c r="AU644" i="4" s="1"/>
  <c r="AK641" i="4"/>
  <c r="AQ641" i="4" s="1"/>
  <c r="AW641" i="4" s="1"/>
  <c r="W917" i="4"/>
  <c r="W904" i="4"/>
  <c r="X904" i="4" s="1"/>
  <c r="AA405" i="4"/>
  <c r="AL376" i="4"/>
  <c r="AR376" i="4" s="1"/>
  <c r="AK192" i="4"/>
  <c r="AH451" i="4"/>
  <c r="Y420" i="4"/>
  <c r="AD420" i="4" s="1"/>
  <c r="AK451" i="4"/>
  <c r="AL395" i="4"/>
  <c r="AR395" i="4" s="1"/>
  <c r="AI639" i="4"/>
  <c r="AO639" i="4" s="1"/>
  <c r="AU639" i="4" s="1"/>
  <c r="AK639" i="4"/>
  <c r="AE639" i="4"/>
  <c r="AI684" i="4"/>
  <c r="AE684" i="4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Z832" i="4"/>
  <c r="AJ775" i="4"/>
  <c r="AG646" i="4"/>
  <c r="AM646" i="4" s="1"/>
  <c r="AS646" i="4" s="1"/>
  <c r="AI795" i="4"/>
  <c r="AG72" i="4"/>
  <c r="AL170" i="4"/>
  <c r="AR170" i="4" s="1"/>
  <c r="D170" i="4" s="1"/>
  <c r="H170" i="4" s="1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AO646" i="4" s="1"/>
  <c r="AU646" i="4" s="1"/>
  <c r="Z646" i="4"/>
  <c r="AH803" i="4"/>
  <c r="AF803" i="4"/>
  <c r="AP623" i="4"/>
  <c r="AV623" i="4" s="1"/>
  <c r="AL527" i="4"/>
  <c r="AR527" i="4" s="1"/>
  <c r="G527" i="4" s="1"/>
  <c r="AC136" i="4"/>
  <c r="AA136" i="4"/>
  <c r="AM136" i="4" s="1"/>
  <c r="AS136" i="4" s="1"/>
  <c r="AI651" i="4"/>
  <c r="AC654" i="4"/>
  <c r="AO654" i="4" s="1"/>
  <c r="AU654" i="4" s="1"/>
  <c r="AJ654" i="4"/>
  <c r="AO695" i="4"/>
  <c r="AU695" i="4" s="1"/>
  <c r="AN596" i="4"/>
  <c r="AT596" i="4" s="1"/>
  <c r="AL152" i="4"/>
  <c r="AR152" i="4" s="1"/>
  <c r="G152" i="4" s="1"/>
  <c r="AP152" i="4"/>
  <c r="AV152" i="4" s="1"/>
  <c r="AE9" i="4"/>
  <c r="AQ8" i="4"/>
  <c r="AW8" i="4" s="1"/>
  <c r="E5" i="4"/>
  <c r="I5" i="4" s="1"/>
  <c r="AN8" i="4"/>
  <c r="AT8" i="4" s="1"/>
  <c r="G5" i="4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E174" i="4"/>
  <c r="AL22" i="4"/>
  <c r="AR22" i="4" s="1"/>
  <c r="E22" i="4" s="1"/>
  <c r="I22" i="4" s="1"/>
  <c r="AF100" i="4"/>
  <c r="AK136" i="4"/>
  <c r="AQ136" i="4" s="1"/>
  <c r="AW136" i="4" s="1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44" i="4"/>
  <c r="AK148" i="4"/>
  <c r="AB148" i="4"/>
  <c r="AE148" i="4"/>
  <c r="AQ15" i="4"/>
  <c r="AW15" i="4" s="1"/>
  <c r="AC44" i="4"/>
  <c r="AO44" i="4" s="1"/>
  <c r="AU44" i="4" s="1"/>
  <c r="AF136" i="4"/>
  <c r="AL136" i="4" s="1"/>
  <c r="AR136" i="4" s="1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AP66" i="4"/>
  <c r="AV66" i="4" s="1"/>
  <c r="AP27" i="4"/>
  <c r="AV27" i="4" s="1"/>
  <c r="AG11" i="4"/>
  <c r="AP171" i="4"/>
  <c r="AV171" i="4" s="1"/>
  <c r="AK107" i="4"/>
  <c r="AH44" i="4"/>
  <c r="AN44" i="4" s="1"/>
  <c r="AT44" i="4" s="1"/>
  <c r="AJ148" i="4"/>
  <c r="AI148" i="4"/>
  <c r="AC148" i="4"/>
  <c r="AE11" i="4"/>
  <c r="Z44" i="4"/>
  <c r="AN139" i="4"/>
  <c r="AT139" i="4" s="1"/>
  <c r="AK112" i="4"/>
  <c r="AA112" i="4"/>
  <c r="AM112" i="4" s="1"/>
  <c r="AS112" i="4" s="1"/>
  <c r="AH9" i="4"/>
  <c r="AB9" i="4"/>
  <c r="AI9" i="4"/>
  <c r="AF9" i="4"/>
  <c r="AD9" i="4"/>
  <c r="AP9" i="4" s="1"/>
  <c r="AV9" i="4" s="1"/>
  <c r="AK9" i="4"/>
  <c r="Z9" i="4"/>
  <c r="AA9" i="4"/>
  <c r="AM9" i="4" s="1"/>
  <c r="AS9" i="4" s="1"/>
  <c r="D241" i="4"/>
  <c r="H241" i="4" s="1"/>
  <c r="E241" i="4"/>
  <c r="I241" i="4" s="1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Q170" i="4"/>
  <c r="AW170" i="4" s="1"/>
  <c r="AI174" i="4"/>
  <c r="AO115" i="4"/>
  <c r="AU115" i="4" s="1"/>
  <c r="AG180" i="4"/>
  <c r="AM180" i="4" s="1"/>
  <c r="AS180" i="4" s="1"/>
  <c r="Z174" i="4"/>
  <c r="AB174" i="4"/>
  <c r="AN174" i="4" s="1"/>
  <c r="AT174" i="4" s="1"/>
  <c r="AM15" i="4"/>
  <c r="AS15" i="4" s="1"/>
  <c r="AJ174" i="4"/>
  <c r="AP174" i="4" s="1"/>
  <c r="AV174" i="4" s="1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O180" i="4" s="1"/>
  <c r="AU180" i="4" s="1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AN120" i="4"/>
  <c r="AT120" i="4" s="1"/>
  <c r="AF113" i="4"/>
  <c r="AL113" i="4" s="1"/>
  <c r="AR113" i="4" s="1"/>
  <c r="F113" i="4" s="1"/>
  <c r="J113" i="4" s="1"/>
  <c r="AM170" i="4"/>
  <c r="AS170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N960" i="4" s="1"/>
  <c r="AV960" i="4"/>
  <c r="AK956" i="4"/>
  <c r="AB322" i="4"/>
  <c r="Z405" i="4"/>
  <c r="AD405" i="4"/>
  <c r="AP405" i="4" s="1"/>
  <c r="AV405" i="4" s="1"/>
  <c r="AI405" i="4"/>
  <c r="AK405" i="4"/>
  <c r="AE405" i="4"/>
  <c r="X917" i="4"/>
  <c r="Y917" i="4"/>
  <c r="X872" i="4"/>
  <c r="Y872" i="4"/>
  <c r="Y904" i="4"/>
  <c r="AA437" i="4"/>
  <c r="AK437" i="4"/>
  <c r="AJ437" i="4"/>
  <c r="AD437" i="4"/>
  <c r="AG437" i="4"/>
  <c r="AM437" i="4" s="1"/>
  <c r="AS437" i="4" s="1"/>
  <c r="AF437" i="4"/>
  <c r="Z437" i="4"/>
  <c r="AL437" i="4" s="1"/>
  <c r="AR437" i="4" s="1"/>
  <c r="F437" i="4" s="1"/>
  <c r="J437" i="4" s="1"/>
  <c r="AH437" i="4"/>
  <c r="AI437" i="4"/>
  <c r="AO437" i="4" s="1"/>
  <c r="AU437" i="4" s="1"/>
  <c r="AB437" i="4"/>
  <c r="AE437" i="4"/>
  <c r="AQ437" i="4" s="1"/>
  <c r="AW437" i="4" s="1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AM405" i="4"/>
  <c r="AS40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O972" i="4" s="1"/>
  <c r="AG972" i="4"/>
  <c r="AA972" i="4"/>
  <c r="AS972" i="4"/>
  <c r="AB972" i="4"/>
  <c r="AN972" i="4" s="1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N405" i="4"/>
  <c r="AT405" i="4" s="1"/>
  <c r="AG671" i="4"/>
  <c r="AB671" i="4"/>
  <c r="AF671" i="4"/>
  <c r="AK671" i="4"/>
  <c r="AC671" i="4"/>
  <c r="AO671" i="4" s="1"/>
  <c r="AU671" i="4" s="1"/>
  <c r="AE671" i="4"/>
  <c r="AA671" i="4"/>
  <c r="AJ671" i="4"/>
  <c r="Z671" i="4"/>
  <c r="AD671" i="4"/>
  <c r="AH671" i="4"/>
  <c r="AQ405" i="4"/>
  <c r="AW405" i="4" s="1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AO225" i="4" s="1"/>
  <c r="AU225" i="4" s="1"/>
  <c r="Z225" i="4"/>
  <c r="AE262" i="4"/>
  <c r="G241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N11" i="4" s="1"/>
  <c r="AT11" i="4" s="1"/>
  <c r="AO139" i="4"/>
  <c r="AU139" i="4" s="1"/>
  <c r="AF230" i="4"/>
  <c r="F241" i="4"/>
  <c r="J241" i="4" s="1"/>
  <c r="AK225" i="4"/>
  <c r="AJ262" i="4"/>
  <c r="AI262" i="4"/>
  <c r="AO262" i="4" s="1"/>
  <c r="AU262" i="4" s="1"/>
  <c r="Z262" i="4"/>
  <c r="AH225" i="4"/>
  <c r="AN225" i="4" s="1"/>
  <c r="AT225" i="4" s="1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M11" i="4" s="1"/>
  <c r="AS11" i="4" s="1"/>
  <c r="AD10" i="4"/>
  <c r="AL36" i="4"/>
  <c r="AR36" i="4" s="1"/>
  <c r="D36" i="4" s="1"/>
  <c r="H36" i="4" s="1"/>
  <c r="AL358" i="4"/>
  <c r="AR358" i="4" s="1"/>
  <c r="AM350" i="4"/>
  <c r="AS350" i="4" s="1"/>
  <c r="AQ369" i="4"/>
  <c r="AW369" i="4" s="1"/>
  <c r="AN350" i="4"/>
  <c r="AT350" i="4" s="1"/>
  <c r="AL333" i="4"/>
  <c r="AR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L322" i="4" s="1"/>
  <c r="AR322" i="4" s="1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P187" i="4" s="1"/>
  <c r="AV187" i="4" s="1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G943" i="4"/>
  <c r="Y962" i="4"/>
  <c r="X962" i="4"/>
  <c r="AN343" i="4"/>
  <c r="AT343" i="4" s="1"/>
  <c r="AJ118" i="4"/>
  <c r="AF131" i="4"/>
  <c r="AL59" i="4"/>
  <c r="AR59" i="4" s="1"/>
  <c r="D59" i="4" s="1"/>
  <c r="H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M869" i="4"/>
  <c r="AS869" i="4" s="1"/>
  <c r="AH885" i="4"/>
  <c r="AG956" i="4"/>
  <c r="AF343" i="4"/>
  <c r="AI365" i="4"/>
  <c r="AO365" i="4" s="1"/>
  <c r="AU365" i="4" s="1"/>
  <c r="AH365" i="4"/>
  <c r="AN365" i="4" s="1"/>
  <c r="AT365" i="4" s="1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M842" i="4" s="1"/>
  <c r="AS842" i="4" s="1"/>
  <c r="AD842" i="4"/>
  <c r="AK842" i="4"/>
  <c r="AE842" i="4"/>
  <c r="AF842" i="4"/>
  <c r="AL842" i="4" s="1"/>
  <c r="AR842" i="4" s="1"/>
  <c r="E842" i="4" s="1"/>
  <c r="I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K876" i="4" s="1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Q666" i="4" s="1"/>
  <c r="AW666" i="4" s="1"/>
  <c r="AB666" i="4"/>
  <c r="AN793" i="4"/>
  <c r="AT793" i="4" s="1"/>
  <c r="AQ833" i="4"/>
  <c r="AW833" i="4" s="1"/>
  <c r="AL99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D140" i="4" s="1"/>
  <c r="H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E437" i="4"/>
  <c r="I437" i="4" s="1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E451" i="4" s="1"/>
  <c r="I451" i="4" s="1"/>
  <c r="AE203" i="4"/>
  <c r="AQ203" i="4" s="1"/>
  <c r="AW203" i="4" s="1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P310" i="4" s="1"/>
  <c r="AV310" i="4" s="1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X906" i="4" s="1"/>
  <c r="AB962" i="4"/>
  <c r="AE962" i="4"/>
  <c r="AC962" i="4"/>
  <c r="AF962" i="4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J411" i="4"/>
  <c r="AH674" i="4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D842" i="4"/>
  <c r="H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P513" i="4"/>
  <c r="AV513" i="4" s="1"/>
  <c r="AD777" i="4"/>
  <c r="AP777" i="4" s="1"/>
  <c r="AV777" i="4" s="1"/>
  <c r="Z777" i="4"/>
  <c r="AE777" i="4"/>
  <c r="AQ777" i="4" s="1"/>
  <c r="AW777" i="4" s="1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AB783" i="4"/>
  <c r="AK967" i="4"/>
  <c r="W866" i="4"/>
  <c r="X866" i="4" s="1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O958" i="4"/>
  <c r="AN958" i="4"/>
  <c r="AQ59" i="4"/>
  <c r="AW59" i="4" s="1"/>
  <c r="AP118" i="4"/>
  <c r="AV11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L107" i="4"/>
  <c r="AR107" i="4" s="1"/>
  <c r="E107" i="4" s="1"/>
  <c r="I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L587" i="4" s="1"/>
  <c r="AR587" i="4" s="1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P191" i="4"/>
  <c r="AV191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N24" i="4"/>
  <c r="AT24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M17" i="4" s="1"/>
  <c r="AS17" i="4" s="1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V898" i="4"/>
  <c r="AI898" i="4"/>
  <c r="AS898" i="4"/>
  <c r="AW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E587" i="4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D109" i="4"/>
  <c r="H109" i="4" s="1"/>
  <c r="E160" i="4"/>
  <c r="I160" i="4" s="1"/>
  <c r="G160" i="4"/>
  <c r="F160" i="4"/>
  <c r="J160" i="4" s="1"/>
  <c r="D160" i="4"/>
  <c r="H160" i="4" s="1"/>
  <c r="E641" i="4"/>
  <c r="I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G22" i="4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F48" i="4"/>
  <c r="J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E69" i="4"/>
  <c r="I6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170" i="4"/>
  <c r="E170" i="4"/>
  <c r="I170" i="4" s="1"/>
  <c r="F828" i="4"/>
  <c r="J828" i="4" s="1"/>
  <c r="G59" i="4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102" i="4"/>
  <c r="H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G8" i="4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G91" i="4"/>
  <c r="E31" i="4"/>
  <c r="I31" i="4" s="1"/>
  <c r="D31" i="4"/>
  <c r="H31" i="4" s="1"/>
  <c r="F31" i="4"/>
  <c r="J31" i="4" s="1"/>
  <c r="G31" i="4"/>
  <c r="E163" i="4"/>
  <c r="I163" i="4" s="1"/>
  <c r="AL632" i="4"/>
  <c r="AR632" i="4" s="1"/>
  <c r="AN632" i="4"/>
  <c r="AT632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F147" i="4"/>
  <c r="J147" i="4" s="1"/>
  <c r="G147" i="4"/>
  <c r="E147" i="4"/>
  <c r="I147" i="4" s="1"/>
  <c r="D147" i="4"/>
  <c r="H147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P958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E18" i="4"/>
  <c r="I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E36" i="4"/>
  <c r="I36" i="4" s="1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Z12" i="4"/>
  <c r="AC12" i="4"/>
  <c r="AB12" i="4"/>
  <c r="AN12" i="4" s="1"/>
  <c r="AT12" i="4" s="1"/>
  <c r="E24" i="4"/>
  <c r="I24" i="4" s="1"/>
  <c r="F24" i="4"/>
  <c r="J24" i="4" s="1"/>
  <c r="G24" i="4"/>
  <c r="D24" i="4"/>
  <c r="H24" i="4" s="1"/>
  <c r="AQ24" i="4"/>
  <c r="AW24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E943" i="4"/>
  <c r="Z943" i="4"/>
  <c r="AT943" i="4"/>
  <c r="AB101" i="4"/>
  <c r="AA101" i="4"/>
  <c r="AM101" i="4" s="1"/>
  <c r="AS101" i="4" s="1"/>
  <c r="AD101" i="4"/>
  <c r="AO879" i="4"/>
  <c r="AQ879" i="4"/>
  <c r="AL879" i="4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E152" i="4"/>
  <c r="I152" i="4" s="1"/>
  <c r="AJ52" i="4"/>
  <c r="AI52" i="4"/>
  <c r="AM48" i="4"/>
  <c r="AS48" i="4" s="1"/>
  <c r="AJ127" i="4"/>
  <c r="AI127" i="4"/>
  <c r="AN97" i="4"/>
  <c r="AT97" i="4" s="1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M335" i="4" s="1"/>
  <c r="AS335" i="4" s="1"/>
  <c r="AL814" i="4"/>
  <c r="AR814" i="4" s="1"/>
  <c r="AM814" i="4"/>
  <c r="AS814" i="4" s="1"/>
  <c r="AK100" i="4"/>
  <c r="AB949" i="4"/>
  <c r="AN949" i="4" s="1"/>
  <c r="AC949" i="4"/>
  <c r="AE949" i="4"/>
  <c r="AQ949" i="4" s="1"/>
  <c r="AV949" i="4"/>
  <c r="AW949" i="4"/>
  <c r="AD949" i="4"/>
  <c r="AT949" i="4"/>
  <c r="Z949" i="4"/>
  <c r="AL949" i="4" s="1"/>
  <c r="AA949" i="4"/>
  <c r="AM949" i="4" s="1"/>
  <c r="AU949" i="4"/>
  <c r="AS949" i="4"/>
  <c r="AB933" i="4"/>
  <c r="AC933" i="4"/>
  <c r="AE933" i="4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L321" i="4" s="1"/>
  <c r="AR321" i="4" s="1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M668" i="4"/>
  <c r="AS668" i="4" s="1"/>
  <c r="D649" i="4"/>
  <c r="H649" i="4" s="1"/>
  <c r="AK716" i="4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N934" i="4" s="1"/>
  <c r="AE934" i="4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D171" i="4"/>
  <c r="H171" i="4" s="1"/>
  <c r="AH101" i="4"/>
  <c r="X93" i="4"/>
  <c r="Y93" i="4" s="1"/>
  <c r="Z85" i="4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M788" i="4" s="1"/>
  <c r="AS788" i="4" s="1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Q38" i="4" s="1"/>
  <c r="AW38" i="4" s="1"/>
  <c r="AE82" i="4"/>
  <c r="AD82" i="4"/>
  <c r="AA82" i="4"/>
  <c r="AM82" i="4" s="1"/>
  <c r="AC82" i="4"/>
  <c r="Z82" i="4"/>
  <c r="AB82" i="4"/>
  <c r="AN82" i="4" s="1"/>
  <c r="AT82" i="4" s="1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A49" i="4"/>
  <c r="AE32" i="4"/>
  <c r="AD32" i="4"/>
  <c r="AB32" i="4"/>
  <c r="AA32" i="4"/>
  <c r="AM32" i="4" s="1"/>
  <c r="AS32" i="4" s="1"/>
  <c r="AC32" i="4"/>
  <c r="Z32" i="4"/>
  <c r="AL174" i="4"/>
  <c r="AR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I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O136" i="4"/>
  <c r="AU136" i="4" s="1"/>
  <c r="AP136" i="4"/>
  <c r="AV136" i="4" s="1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Z756" i="4"/>
  <c r="AC756" i="4"/>
  <c r="AO756" i="4" s="1"/>
  <c r="AU756" i="4" s="1"/>
  <c r="AD756" i="4"/>
  <c r="AD166" i="4"/>
  <c r="AC166" i="4"/>
  <c r="Z79" i="4"/>
  <c r="AD79" i="4"/>
  <c r="AA79" i="4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P974" i="4" s="1"/>
  <c r="AV974" i="4"/>
  <c r="AW974" i="4"/>
  <c r="AU974" i="4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M114" i="4" s="1"/>
  <c r="AS114" i="4" s="1"/>
  <c r="AE114" i="4"/>
  <c r="Z114" i="4"/>
  <c r="AG113" i="4"/>
  <c r="AJ113" i="4"/>
  <c r="AD71" i="4"/>
  <c r="AP71" i="4" s="1"/>
  <c r="AV71" i="4" s="1"/>
  <c r="AC71" i="4"/>
  <c r="AE71" i="4"/>
  <c r="AB71" i="4"/>
  <c r="AN71" i="4" s="1"/>
  <c r="AT71" i="4" s="1"/>
  <c r="AE55" i="4"/>
  <c r="AA55" i="4"/>
  <c r="AD55" i="4"/>
  <c r="AC55" i="4"/>
  <c r="Z55" i="4"/>
  <c r="AB55" i="4"/>
  <c r="AF46" i="4"/>
  <c r="AK46" i="4"/>
  <c r="AI46" i="4"/>
  <c r="AF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N25" i="4" s="1"/>
  <c r="AT25" i="4" s="1"/>
  <c r="AE25" i="4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Q611" i="4" s="1"/>
  <c r="AW611" i="4" s="1"/>
  <c r="AL602" i="4"/>
  <c r="AR602" i="4" s="1"/>
  <c r="Y533" i="4"/>
  <c r="AC533" i="4" s="1"/>
  <c r="AA145" i="4"/>
  <c r="AE145" i="4"/>
  <c r="AQ145" i="4" s="1"/>
  <c r="AW145" i="4" s="1"/>
  <c r="Z145" i="4"/>
  <c r="AF129" i="4"/>
  <c r="AL129" i="4" s="1"/>
  <c r="AR129" i="4" s="1"/>
  <c r="AK129" i="4"/>
  <c r="Y117" i="4"/>
  <c r="AC117" i="4" s="1"/>
  <c r="AD70" i="4"/>
  <c r="AC70" i="4"/>
  <c r="Z70" i="4"/>
  <c r="AL70" i="4" s="1"/>
  <c r="AE70" i="4"/>
  <c r="AQ70" i="4" s="1"/>
  <c r="AW70" i="4" s="1"/>
  <c r="AB70" i="4"/>
  <c r="AA70" i="4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Y662" i="4"/>
  <c r="AC662" i="4" s="1"/>
  <c r="AG791" i="4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A12" i="4"/>
  <c r="AE12" i="4"/>
  <c r="AQ12" i="4" s="1"/>
  <c r="AW12" i="4" s="1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D182" i="4"/>
  <c r="Z182" i="4"/>
  <c r="AL182" i="4" s="1"/>
  <c r="AR182" i="4" s="1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A937" i="4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Q747" i="4" s="1"/>
  <c r="AW747" i="4" s="1"/>
  <c r="AC747" i="4"/>
  <c r="AO747" i="4" s="1"/>
  <c r="AU747" i="4" s="1"/>
  <c r="Z747" i="4"/>
  <c r="Z731" i="4"/>
  <c r="AL731" i="4" s="1"/>
  <c r="AR731" i="4" s="1"/>
  <c r="AD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D705" i="4"/>
  <c r="AE705" i="4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AB942" i="4"/>
  <c r="AN942" i="4" s="1"/>
  <c r="AE942" i="4"/>
  <c r="AQ942" i="4" s="1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AN922" i="4"/>
  <c r="AO922" i="4"/>
  <c r="AM922" i="4"/>
  <c r="AC88" i="4"/>
  <c r="AE88" i="4"/>
  <c r="AD88" i="4"/>
  <c r="AP88" i="4" s="1"/>
  <c r="AV88" i="4" s="1"/>
  <c r="AB967" i="4"/>
  <c r="AN967" i="4" s="1"/>
  <c r="AD967" i="4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Z720" i="4"/>
  <c r="AL720" i="4" s="1"/>
  <c r="AR720" i="4" s="1"/>
  <c r="AA720" i="4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D185" i="4"/>
  <c r="AP185" i="4" s="1"/>
  <c r="AV185" i="4" s="1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M21" i="4" s="1"/>
  <c r="AS21" i="4" s="1"/>
  <c r="AB21" i="4"/>
  <c r="AE21" i="4"/>
  <c r="AC17" i="4"/>
  <c r="AA13" i="4"/>
  <c r="AB13" i="4"/>
  <c r="AN13" i="4" s="1"/>
  <c r="AT13" i="4" s="1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O97" i="4" s="1"/>
  <c r="AU97" i="4" s="1"/>
  <c r="AB35" i="4"/>
  <c r="AA35" i="4"/>
  <c r="AE35" i="4"/>
  <c r="Z35" i="4"/>
  <c r="AC35" i="4"/>
  <c r="AO35" i="4" s="1"/>
  <c r="AU35" i="4" s="1"/>
  <c r="AD35" i="4"/>
  <c r="Y33" i="4"/>
  <c r="Z33" i="4" s="1"/>
  <c r="Z23" i="4"/>
  <c r="AD23" i="4"/>
  <c r="AP23" i="4" s="1"/>
  <c r="AV23" i="4" s="1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L43" i="4" s="1"/>
  <c r="AR43" i="4" s="1"/>
  <c r="AE43" i="4"/>
  <c r="AQ43" i="4" s="1"/>
  <c r="AW43" i="4" s="1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M891" i="4" s="1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39" i="4"/>
  <c r="AW639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75" i="4"/>
  <c r="I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G451" i="4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I291" i="4"/>
  <c r="Y361" i="4"/>
  <c r="AA361" i="4" s="1"/>
  <c r="AF295" i="4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Q107" i="4" l="1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AL61" i="4"/>
  <c r="AR61" i="4" s="1"/>
  <c r="AO17" i="4"/>
  <c r="AU17" i="4" s="1"/>
  <c r="D144" i="4"/>
  <c r="H144" i="4" s="1"/>
  <c r="AL104" i="4"/>
  <c r="AR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F170" i="4"/>
  <c r="J170" i="4" s="1"/>
  <c r="E66" i="4"/>
  <c r="I66" i="4" s="1"/>
  <c r="F69" i="4"/>
  <c r="J69" i="4" s="1"/>
  <c r="F22" i="4"/>
  <c r="J22" i="4" s="1"/>
  <c r="AQ9" i="4"/>
  <c r="AW9" i="4" s="1"/>
  <c r="AK172" i="4"/>
  <c r="AD172" i="4"/>
  <c r="AP172" i="4" s="1"/>
  <c r="AV172" i="4" s="1"/>
  <c r="AH172" i="4"/>
  <c r="AN172" i="4" s="1"/>
  <c r="AT172" i="4" s="1"/>
  <c r="AC172" i="4"/>
  <c r="AO172" i="4" s="1"/>
  <c r="AU172" i="4" s="1"/>
  <c r="AA172" i="4"/>
  <c r="AE172" i="4"/>
  <c r="AQ172" i="4" s="1"/>
  <c r="AW172" i="4" s="1"/>
  <c r="AG172" i="4"/>
  <c r="AN55" i="4"/>
  <c r="AT55" i="4" s="1"/>
  <c r="AN114" i="4"/>
  <c r="AT114" i="4" s="1"/>
  <c r="D22" i="4"/>
  <c r="H22" i="4" s="1"/>
  <c r="AM97" i="4"/>
  <c r="AS97" i="4" s="1"/>
  <c r="AO142" i="4"/>
  <c r="AU142" i="4" s="1"/>
  <c r="AO50" i="4"/>
  <c r="AU50" i="4" s="1"/>
  <c r="AQ44" i="4"/>
  <c r="AW44" i="4" s="1"/>
  <c r="AM38" i="4"/>
  <c r="AS38" i="4" s="1"/>
  <c r="G66" i="4"/>
  <c r="AQ148" i="4"/>
  <c r="AW148" i="4" s="1"/>
  <c r="AL100" i="4"/>
  <c r="AR100" i="4" s="1"/>
  <c r="E172" i="4"/>
  <c r="I172" i="4" s="1"/>
  <c r="F172" i="4"/>
  <c r="J172" i="4" s="1"/>
  <c r="D172" i="4"/>
  <c r="H172" i="4" s="1"/>
  <c r="G172" i="4"/>
  <c r="AN437" i="4"/>
  <c r="AT437" i="4" s="1"/>
  <c r="AM832" i="4"/>
  <c r="AS832" i="4" s="1"/>
  <c r="AL684" i="4"/>
  <c r="AR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F587" i="4"/>
  <c r="J587" i="4" s="1"/>
  <c r="D587" i="4"/>
  <c r="H587" i="4" s="1"/>
  <c r="E587" i="4"/>
  <c r="I587" i="4" s="1"/>
  <c r="G587" i="4"/>
  <c r="F664" i="4"/>
  <c r="J664" i="4" s="1"/>
  <c r="G664" i="4"/>
  <c r="D664" i="4"/>
  <c r="H664" i="4" s="1"/>
  <c r="E664" i="4"/>
  <c r="I664" i="4" s="1"/>
  <c r="G405" i="4"/>
  <c r="D405" i="4"/>
  <c r="H405" i="4" s="1"/>
  <c r="E405" i="4"/>
  <c r="I405" i="4" s="1"/>
  <c r="F405" i="4"/>
  <c r="J405" i="4" s="1"/>
  <c r="G684" i="4"/>
  <c r="D684" i="4"/>
  <c r="H684" i="4" s="1"/>
  <c r="F684" i="4"/>
  <c r="J684" i="4" s="1"/>
  <c r="E684" i="4"/>
  <c r="I684" i="4" s="1"/>
  <c r="G639" i="4"/>
  <c r="F639" i="4"/>
  <c r="J639" i="4" s="1"/>
  <c r="E639" i="4"/>
  <c r="I639" i="4" s="1"/>
  <c r="D639" i="4"/>
  <c r="H639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M937" i="4"/>
  <c r="AL142" i="4"/>
  <c r="AR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F842" i="4"/>
  <c r="J842" i="4" s="1"/>
  <c r="AO674" i="4"/>
  <c r="AU674" i="4" s="1"/>
  <c r="D437" i="4"/>
  <c r="H437" i="4" s="1"/>
  <c r="G350" i="4"/>
  <c r="AH943" i="4"/>
  <c r="AL646" i="4"/>
  <c r="AR646" i="4" s="1"/>
  <c r="AH974" i="4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D152" i="4"/>
  <c r="H152" i="4" s="1"/>
  <c r="AU943" i="4"/>
  <c r="AS943" i="4"/>
  <c r="AB943" i="4"/>
  <c r="AN943" i="4" s="1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G842" i="4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P149" i="4"/>
  <c r="AV149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M791" i="4"/>
  <c r="AS791" i="4" s="1"/>
  <c r="AO784" i="4"/>
  <c r="AU784" i="4" s="1"/>
  <c r="AM145" i="4"/>
  <c r="AS145" i="4" s="1"/>
  <c r="AO25" i="4"/>
  <c r="AU25" i="4" s="1"/>
  <c r="Z149" i="4"/>
  <c r="AL122" i="4"/>
  <c r="AR122" i="4" s="1"/>
  <c r="AN974" i="4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D100" i="4"/>
  <c r="H100" i="4" s="1"/>
  <c r="G100" i="4"/>
  <c r="E100" i="4"/>
  <c r="I100" i="4" s="1"/>
  <c r="F100" i="4"/>
  <c r="J100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O174" i="4"/>
  <c r="AU174" i="4" s="1"/>
  <c r="D262" i="4"/>
  <c r="H262" i="4" s="1"/>
  <c r="F262" i="4"/>
  <c r="J262" i="4" s="1"/>
  <c r="G262" i="4"/>
  <c r="AM105" i="4"/>
  <c r="AS105" i="4" s="1"/>
  <c r="AO105" i="4"/>
  <c r="AU105" i="4" s="1"/>
  <c r="AL23" i="4"/>
  <c r="AR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AM55" i="4"/>
  <c r="AS55" i="4" s="1"/>
  <c r="AL114" i="4"/>
  <c r="AR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Q917" i="4" s="1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O904" i="4" s="1"/>
  <c r="AD904" i="4"/>
  <c r="AP904" i="4" s="1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E59" i="4"/>
  <c r="I59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F59" i="4"/>
  <c r="J59" i="4" s="1"/>
  <c r="D641" i="4"/>
  <c r="H641" i="4" s="1"/>
  <c r="AQ890" i="4"/>
  <c r="AO924" i="4"/>
  <c r="AG678" i="4"/>
  <c r="F422" i="4"/>
  <c r="J422" i="4" s="1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AO997" i="4"/>
  <c r="D671" i="4"/>
  <c r="H671" i="4" s="1"/>
  <c r="E671" i="4"/>
  <c r="I671" i="4" s="1"/>
  <c r="G671" i="4"/>
  <c r="F671" i="4"/>
  <c r="J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149" i="4"/>
  <c r="AR149" i="4" s="1"/>
  <c r="AM847" i="4"/>
  <c r="AS847" i="4" s="1"/>
  <c r="AL55" i="4"/>
  <c r="AR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AO88" i="4"/>
  <c r="AU88" i="4" s="1"/>
  <c r="AF62" i="4"/>
  <c r="AP142" i="4"/>
  <c r="AV142" i="4" s="1"/>
  <c r="AQ25" i="4"/>
  <c r="AW25" i="4" s="1"/>
  <c r="AL25" i="4"/>
  <c r="AR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AQ183" i="4"/>
  <c r="AW183" i="4" s="1"/>
  <c r="AM183" i="4"/>
  <c r="AS183" i="4" s="1"/>
  <c r="AM46" i="4"/>
  <c r="AS46" i="4" s="1"/>
  <c r="AL12" i="4"/>
  <c r="AR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G413" i="4"/>
  <c r="E413" i="4"/>
  <c r="I41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F76" i="4"/>
  <c r="J76" i="4" s="1"/>
  <c r="D76" i="4"/>
  <c r="H76" i="4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E25" i="4"/>
  <c r="I25" i="4" s="1"/>
  <c r="G25" i="4"/>
  <c r="D25" i="4"/>
  <c r="H25" i="4" s="1"/>
  <c r="F25" i="4"/>
  <c r="J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E185" i="4"/>
  <c r="I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O64" i="4" s="1"/>
  <c r="AU64" i="4" s="1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L758" i="4" s="1"/>
  <c r="AR758" i="4" s="1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A78" i="4"/>
  <c r="AC86" i="4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Z173" i="4"/>
  <c r="AB173" i="4"/>
  <c r="AN173" i="4" s="1"/>
  <c r="AT173" i="4" s="1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P45" i="4" s="1"/>
  <c r="AV45" i="4" s="1"/>
  <c r="AC45" i="4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O811" i="4" s="1"/>
  <c r="AU811" i="4" s="1"/>
  <c r="AE811" i="4"/>
  <c r="AQ811" i="4" s="1"/>
  <c r="AW811" i="4" s="1"/>
  <c r="AD819" i="4"/>
  <c r="AP819" i="4" s="1"/>
  <c r="AV819" i="4" s="1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L137" i="4" s="1"/>
  <c r="AR137" i="4" s="1"/>
  <c r="AE137" i="4"/>
  <c r="AQ137" i="4" s="1"/>
  <c r="AW137" i="4" s="1"/>
  <c r="AD137" i="4"/>
  <c r="AP137" i="4" s="1"/>
  <c r="AV137" i="4" s="1"/>
  <c r="AD146" i="4"/>
  <c r="AE146" i="4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Z126" i="4"/>
  <c r="AL126" i="4" s="1"/>
  <c r="AR126" i="4" s="1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L361" i="4" s="1"/>
  <c r="AR361" i="4" s="1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AP285" i="4" s="1"/>
  <c r="AV285" i="4" s="1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N361" i="4" s="1"/>
  <c r="AT361" i="4" s="1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E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P196" i="4" l="1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O916" i="4" s="1"/>
  <c r="AF916" i="4"/>
  <c r="AL916" i="4" s="1"/>
  <c r="AJ916" i="4"/>
  <c r="AP916" i="4" s="1"/>
  <c r="AH916" i="4"/>
  <c r="AN916" i="4" s="1"/>
  <c r="AG916" i="4"/>
  <c r="AK916" i="4"/>
  <c r="AL391" i="4"/>
  <c r="AR391" i="4" s="1"/>
  <c r="AL551" i="4"/>
  <c r="AR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G539" i="4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E159" i="4"/>
  <c r="I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E173" i="4"/>
  <c r="I173" i="4" s="1"/>
  <c r="G87" i="4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G186" i="4" l="1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G83" i="4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G153" i="4"/>
  <c r="D153" i="4"/>
  <c r="H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D165" i="4"/>
  <c r="H165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F90" i="4"/>
  <c r="J90" i="4" s="1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212" i="4" l="1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<sst xmlns="http://schemas.openxmlformats.org/spreadsheetml/2006/main" count="1490" uniqueCount="433">
  <si>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</si>
  <si>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</si>
  <si>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</si>
  <si>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</si>
  <si>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</si>
  <si>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</si>
  <si>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</si>
  <si>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</si>
  <si>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</si>
  <si>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</si>
  <si>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</si>
  <si>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</si>
  <si>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</si>
  <si>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</si>
  <si>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</si>
  <si>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</si>
  <si>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</si>
  <si>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</si>
  <si>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</si>
  <si>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</si>
  <si>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</si>
  <si>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</si>
  <si>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</si>
  <si>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</si>
  <si>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</si>
  <si>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</si>
  <si>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</si>
  <si>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</si>
  <si>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</si>
  <si>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</si>
  <si>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</si>
  <si>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</si>
  <si>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</si>
  <si>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</si>
  <si>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</si>
  <si>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</si>
  <si>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</si>
  <si>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</si>
  <si>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</si>
  <si>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</si>
  <si>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</si>
  <si>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</si>
  <si>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</si>
  <si>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</si>
  <si>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</si>
  <si>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</si>
  <si>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</si>
  <si>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</si>
  <si>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</si>
  <si>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</si>
  <si>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</si>
  <si>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</si>
  <si>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</si>
  <si>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</si>
  <si>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</si>
  <si>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</si>
  <si>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</si>
  <si>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</si>
  <si>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</si>
  <si>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</si>
  <si>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</si>
  <si>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</si>
  <si>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</si>
  <si>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</si>
  <si>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</si>
  <si>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</si>
  <si>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</si>
  <si>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</si>
  <si>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Accrington</t>
  </si>
  <si>
    <t>Oxford</t>
  </si>
  <si>
    <t>Grimsby</t>
  </si>
  <si>
    <t>Altrincham</t>
  </si>
  <si>
    <t>Wrexham</t>
  </si>
  <si>
    <t>Dag and Red</t>
  </si>
  <si>
    <t>Solihull</t>
  </si>
  <si>
    <t>Woking</t>
  </si>
  <si>
    <t>Torquay</t>
  </si>
  <si>
    <t>Dover Athletic</t>
  </si>
  <si>
    <t>Wealdstone</t>
  </si>
  <si>
    <t>Bromley</t>
  </si>
  <si>
    <t>E2</t>
  </si>
  <si>
    <t>EC</t>
  </si>
  <si>
    <t>Sandhausen</t>
  </si>
  <si>
    <t>QPR</t>
  </si>
  <si>
    <t>Luton</t>
  </si>
  <si>
    <t>St Pauli</t>
  </si>
  <si>
    <t>Sheffield United</t>
  </si>
  <si>
    <t>Coventry</t>
  </si>
  <si>
    <t>Bristol City</t>
  </si>
  <si>
    <t>Blackburn</t>
  </si>
  <si>
    <t>Fulham</t>
  </si>
  <si>
    <t>Barnsley</t>
  </si>
  <si>
    <t>Huddersfield</t>
  </si>
  <si>
    <t>West Brom</t>
  </si>
  <si>
    <t>Hull</t>
  </si>
  <si>
    <t>Birmingham</t>
  </si>
  <si>
    <t>Middlesbrough</t>
  </si>
  <si>
    <t>Millwall</t>
  </si>
  <si>
    <t>Preston</t>
  </si>
  <si>
    <t>Cardiff</t>
  </si>
  <si>
    <t>Reading</t>
  </si>
  <si>
    <t>Nottm Forest</t>
  </si>
  <si>
    <t>Stoke</t>
  </si>
  <si>
    <t>Peterboro</t>
  </si>
  <si>
    <t>Swansea</t>
  </si>
  <si>
    <t>Blackpool</t>
  </si>
  <si>
    <t>Fleetwood Town</t>
  </si>
  <si>
    <t>Sunderland</t>
  </si>
  <si>
    <t>Derby</t>
  </si>
  <si>
    <t>Bournemouth</t>
  </si>
  <si>
    <t>D2</t>
  </si>
  <si>
    <t>E1</t>
  </si>
  <si>
    <t>SC0</t>
  </si>
  <si>
    <t>Aldershot</t>
  </si>
  <si>
    <t>Ross County</t>
  </si>
  <si>
    <t>Hibernian</t>
  </si>
  <si>
    <t>St. Gilloise</t>
  </si>
  <si>
    <t>Oud-Heverlee Leuven</t>
  </si>
  <si>
    <t>Stuttgart</t>
  </si>
  <si>
    <t>Mainz</t>
  </si>
  <si>
    <t>Fortuna Dusseldorf</t>
  </si>
  <si>
    <t>Heidenheim</t>
  </si>
  <si>
    <t>Regensburg</t>
  </si>
  <si>
    <t>Dresden</t>
  </si>
  <si>
    <t>Lens</t>
  </si>
  <si>
    <t>Angers</t>
  </si>
  <si>
    <t>Cagliari</t>
  </si>
  <si>
    <t>Salernitana</t>
  </si>
  <si>
    <t>Crotone</t>
  </si>
  <si>
    <t>Vicenza</t>
  </si>
  <si>
    <t>Lecce</t>
  </si>
  <si>
    <t>Ternana</t>
  </si>
  <si>
    <t>Nijmegen</t>
  </si>
  <si>
    <t>Cambuur</t>
  </si>
  <si>
    <t>Gil Vicente</t>
  </si>
  <si>
    <t>Ath Bilbao</t>
  </si>
  <si>
    <t>Granada</t>
  </si>
  <si>
    <t>Alcorcon</t>
  </si>
  <si>
    <t>Lugo</t>
  </si>
  <si>
    <t>Mirandes</t>
  </si>
  <si>
    <t>Oviedo</t>
  </si>
  <si>
    <t>Ad. Demirspor</t>
  </si>
  <si>
    <t>Kasimpasa</t>
  </si>
  <si>
    <t>Buyuksehyr</t>
  </si>
  <si>
    <t>Altay</t>
  </si>
  <si>
    <t>Seraing</t>
  </si>
  <si>
    <t>St Truiden</t>
  </si>
  <si>
    <t>Cercle Brugge</t>
  </si>
  <si>
    <t>Mechelen</t>
  </si>
  <si>
    <t>Eupen</t>
  </si>
  <si>
    <t>Kortrijk</t>
  </si>
  <si>
    <t>Charleroi</t>
  </si>
  <si>
    <t>Anderlecht</t>
  </si>
  <si>
    <t>Bochum</t>
  </si>
  <si>
    <t>Freiburg</t>
  </si>
  <si>
    <t>FC Koln</t>
  </si>
  <si>
    <t>Mgladbach</t>
  </si>
  <si>
    <t>Greuther Furth</t>
  </si>
  <si>
    <t>Hoffenheim</t>
  </si>
  <si>
    <t>Hertha</t>
  </si>
  <si>
    <t>Augsburg</t>
  </si>
  <si>
    <t>Wolfsburg</t>
  </si>
  <si>
    <t>Dortmund</t>
  </si>
  <si>
    <t>Bayern Munich</t>
  </si>
  <si>
    <t>Bielefeld</t>
  </si>
  <si>
    <t>Erzgebirge Aue</t>
  </si>
  <si>
    <t>Darmstadt</t>
  </si>
  <si>
    <t>Karlsruhe</t>
  </si>
  <si>
    <t>Hannover</t>
  </si>
  <si>
    <t>Schalke 04</t>
  </si>
  <si>
    <t>Holstein Kiel</t>
  </si>
  <si>
    <t>Werder Bremen</t>
  </si>
  <si>
    <t>Arsenal</t>
  </si>
  <si>
    <t>Newcastle</t>
  </si>
  <si>
    <t>Crystal Palace</t>
  </si>
  <si>
    <t>Aston Villa</t>
  </si>
  <si>
    <t>Liverpool</t>
  </si>
  <si>
    <t>Southampton</t>
  </si>
  <si>
    <t>Norwich</t>
  </si>
  <si>
    <t>Wolves</t>
  </si>
  <si>
    <t>Brighton</t>
  </si>
  <si>
    <t>Leeds</t>
  </si>
  <si>
    <t>Barnet</t>
  </si>
  <si>
    <t>Lille</t>
  </si>
  <si>
    <t>Nantes</t>
  </si>
  <si>
    <t>Nice</t>
  </si>
  <si>
    <t>Metz</t>
  </si>
  <si>
    <t>Asteras Tripolis</t>
  </si>
  <si>
    <t>Atromitos</t>
  </si>
  <si>
    <t>Apollon</t>
  </si>
  <si>
    <t>Lamia</t>
  </si>
  <si>
    <t>Giannina</t>
  </si>
  <si>
    <t>AEK</t>
  </si>
  <si>
    <t>Empoli</t>
  </si>
  <si>
    <t>Fiorentina</t>
  </si>
  <si>
    <t>Sampdoria</t>
  </si>
  <si>
    <t>Verona</t>
  </si>
  <si>
    <t>Juventus</t>
  </si>
  <si>
    <t>Atalanta</t>
  </si>
  <si>
    <t>Venezia</t>
  </si>
  <si>
    <t>Inter</t>
  </si>
  <si>
    <t>Alessandria</t>
  </si>
  <si>
    <t>Cremonese</t>
  </si>
  <si>
    <t>Ascoli</t>
  </si>
  <si>
    <t>Monza</t>
  </si>
  <si>
    <t>Benevento</t>
  </si>
  <si>
    <t>Reggina</t>
  </si>
  <si>
    <t>Cosenza</t>
  </si>
  <si>
    <t>Spal</t>
  </si>
  <si>
    <t>Frosinone</t>
  </si>
  <si>
    <t>Pordenone</t>
  </si>
  <si>
    <t>Brescia</t>
  </si>
  <si>
    <t>Pisa</t>
  </si>
  <si>
    <t>Perugia</t>
  </si>
  <si>
    <t>Cittadella</t>
  </si>
  <si>
    <t>For Sittard</t>
  </si>
  <si>
    <t>Groningen</t>
  </si>
  <si>
    <t>Zwolle</t>
  </si>
  <si>
    <t>Waalwijk</t>
  </si>
  <si>
    <t>Go Ahead Eagles</t>
  </si>
  <si>
    <t>Famalicao</t>
  </si>
  <si>
    <t>Portimonense</t>
  </si>
  <si>
    <t>Arouca</t>
  </si>
  <si>
    <t>Boavista</t>
  </si>
  <si>
    <t>Benfica</t>
  </si>
  <si>
    <t>Dundee</t>
  </si>
  <si>
    <t>Motherwell</t>
  </si>
  <si>
    <t>Hearts</t>
  </si>
  <si>
    <t>St Mirren</t>
  </si>
  <si>
    <t>Dundee United</t>
  </si>
  <si>
    <t>St Johnstone</t>
  </si>
  <si>
    <t>Alaves</t>
  </si>
  <si>
    <t>Celta</t>
  </si>
  <si>
    <t>Valencia</t>
  </si>
  <si>
    <t>Vallecano</t>
  </si>
  <si>
    <t>Mallorca</t>
  </si>
  <si>
    <t>Getafe</t>
  </si>
  <si>
    <t>Villarreal</t>
  </si>
  <si>
    <t>Barcelona</t>
  </si>
  <si>
    <t>Burgos</t>
  </si>
  <si>
    <t>Malaga</t>
  </si>
  <si>
    <t>Almeria</t>
  </si>
  <si>
    <t>Huesca</t>
  </si>
  <si>
    <t>Sp Gijon</t>
  </si>
  <si>
    <t>Fuenlabrada</t>
  </si>
  <si>
    <t>Valladolid</t>
  </si>
  <si>
    <t>Cartagena</t>
  </si>
  <si>
    <t>Antalyaspor</t>
  </si>
  <si>
    <t>Alanyaspor</t>
  </si>
  <si>
    <t>Rizespor</t>
  </si>
  <si>
    <t>Kayserispor</t>
  </si>
  <si>
    <t>Besiktas</t>
  </si>
  <si>
    <t>Giresunspor</t>
  </si>
  <si>
    <t>Genk</t>
  </si>
  <si>
    <t>Club Brugge</t>
  </si>
  <si>
    <t>Waregem</t>
  </si>
  <si>
    <t>Beerschot VA</t>
  </si>
  <si>
    <t>Gent</t>
  </si>
  <si>
    <t>Standard</t>
  </si>
  <si>
    <t>Antwerp</t>
  </si>
  <si>
    <t>Oostende</t>
  </si>
  <si>
    <t>Ein Frankfurt</t>
  </si>
  <si>
    <t>Union Berlin</t>
  </si>
  <si>
    <t>RB Leipzig</t>
  </si>
  <si>
    <t>Leverkusen</t>
  </si>
  <si>
    <t>Hamburg</t>
  </si>
  <si>
    <t>Ingolstadt</t>
  </si>
  <si>
    <t>Nurnberg</t>
  </si>
  <si>
    <t>Paderborn</t>
  </si>
  <si>
    <t>Hansa Rostock</t>
  </si>
  <si>
    <t>Brentford</t>
  </si>
  <si>
    <t>Everton</t>
  </si>
  <si>
    <t>Burnley</t>
  </si>
  <si>
    <t>Tottenham</t>
  </si>
  <si>
    <t>Leicester</t>
  </si>
  <si>
    <t>Watford</t>
  </si>
  <si>
    <t>Man City</t>
  </si>
  <si>
    <t>West Ham</t>
  </si>
  <si>
    <t>Chelsea</t>
  </si>
  <si>
    <t>Man United</t>
  </si>
  <si>
    <t>St Etienne</t>
  </si>
  <si>
    <t>Paris SG</t>
  </si>
  <si>
    <t>Bordeaux</t>
  </si>
  <si>
    <t>Brest</t>
  </si>
  <si>
    <t>Lorient</t>
  </si>
  <si>
    <t>Rennes</t>
  </si>
  <si>
    <t>Monaco</t>
  </si>
  <si>
    <t>Strasbourg</t>
  </si>
  <si>
    <t>Reims</t>
  </si>
  <si>
    <t>Clermont</t>
  </si>
  <si>
    <t>Montpellier</t>
  </si>
  <si>
    <t>Lyon</t>
  </si>
  <si>
    <t>Marseille</t>
  </si>
  <si>
    <t>Troyes</t>
  </si>
  <si>
    <t>OFI Crete</t>
  </si>
  <si>
    <t>Ionikos</t>
  </si>
  <si>
    <t>Olympiakos</t>
  </si>
  <si>
    <t>Volos NFC</t>
  </si>
  <si>
    <t>Panathinaikos</t>
  </si>
  <si>
    <t>Panetolikos</t>
  </si>
  <si>
    <t>PAOK</t>
  </si>
  <si>
    <t>Aris</t>
  </si>
  <si>
    <t>Udinese</t>
  </si>
  <si>
    <t>Genoa</t>
  </si>
  <si>
    <t>Milan</t>
  </si>
  <si>
    <t>Sassuolo</t>
  </si>
  <si>
    <t>Spezia</t>
  </si>
  <si>
    <t>Bologna</t>
  </si>
  <si>
    <t>Roma</t>
  </si>
  <si>
    <t>Torino</t>
  </si>
  <si>
    <t>Napoli</t>
  </si>
  <si>
    <t>Lazio</t>
  </si>
  <si>
    <t>Como</t>
  </si>
  <si>
    <t>Parma</t>
  </si>
  <si>
    <t>Sparta Rotterdam</t>
  </si>
  <si>
    <t>Twente</t>
  </si>
  <si>
    <t>Feyenoord</t>
  </si>
  <si>
    <t>Utrecht</t>
  </si>
  <si>
    <t>Heracles</t>
  </si>
  <si>
    <t>Heerenveen</t>
  </si>
  <si>
    <t>PSV Eindhoven</t>
  </si>
  <si>
    <t>Vitesse</t>
  </si>
  <si>
    <t>AZ Alkmaar</t>
  </si>
  <si>
    <t>Maritimo</t>
  </si>
  <si>
    <t>Pacos Ferreira</t>
  </si>
  <si>
    <t>Sp Lisbon</t>
  </si>
  <si>
    <t>Porto</t>
  </si>
  <si>
    <t>Guimaraes</t>
  </si>
  <si>
    <t>Livingston</t>
  </si>
  <si>
    <t>Rangers</t>
  </si>
  <si>
    <t>Celtic</t>
  </si>
  <si>
    <t>Aberdeen</t>
  </si>
  <si>
    <t>Betis</t>
  </si>
  <si>
    <t>Levante</t>
  </si>
  <si>
    <t>Espanol</t>
  </si>
  <si>
    <t>Sociedad</t>
  </si>
  <si>
    <t>Cadiz</t>
  </si>
  <si>
    <t>Ath Madrid</t>
  </si>
  <si>
    <t>Real Madrid</t>
  </si>
  <si>
    <t>Sevilla</t>
  </si>
  <si>
    <t>Leganes</t>
  </si>
  <si>
    <t>Las Palmas</t>
  </si>
  <si>
    <t>Amorebieta</t>
  </si>
  <si>
    <t>Zaragoza</t>
  </si>
  <si>
    <t>Ibiza</t>
  </si>
  <si>
    <t>Ponferradina</t>
  </si>
  <si>
    <t>Tenerife</t>
  </si>
  <si>
    <t>Sociedad B</t>
  </si>
  <si>
    <t>Gaziantep</t>
  </si>
  <si>
    <t>Konyaspor</t>
  </si>
  <si>
    <t>Karagumruk</t>
  </si>
  <si>
    <t>Trabzonspor</t>
  </si>
  <si>
    <t>Sivasspor</t>
  </si>
  <si>
    <t>Hatayspor</t>
  </si>
  <si>
    <t>Yeni Malatyaspor</t>
  </si>
  <si>
    <t>Galatasaray</t>
  </si>
  <si>
    <t>Estoril</t>
  </si>
  <si>
    <t>Santa Clara</t>
  </si>
  <si>
    <t>Osasuna</t>
  </si>
  <si>
    <t>Elche</t>
  </si>
  <si>
    <t>Eibar</t>
  </si>
  <si>
    <t>Girona</t>
  </si>
  <si>
    <t>Goztep</t>
  </si>
  <si>
    <t>Fenerbahce</t>
  </si>
  <si>
    <t>Sp Braga</t>
  </si>
  <si>
    <t>B1</t>
  </si>
  <si>
    <t>D1</t>
  </si>
  <si>
    <t>F1</t>
  </si>
  <si>
    <t>I1</t>
  </si>
  <si>
    <t>I2</t>
  </si>
  <si>
    <t>N1</t>
  </si>
  <si>
    <t>P1</t>
  </si>
  <si>
    <t>SP1</t>
  </si>
  <si>
    <t>SP2</t>
  </si>
  <si>
    <t>T1</t>
  </si>
  <si>
    <t>E0</t>
  </si>
  <si>
    <t>G1</t>
  </si>
  <si>
    <t>Ajaccio</t>
  </si>
  <si>
    <t>Valenciennes</t>
  </si>
  <si>
    <t>Amiens</t>
  </si>
  <si>
    <t>Dunkerque</t>
  </si>
  <si>
    <t>Grenoble</t>
  </si>
  <si>
    <t>Le Havre</t>
  </si>
  <si>
    <t>Guingamp</t>
  </si>
  <si>
    <t>Dijon</t>
  </si>
  <si>
    <t>Paris FC</t>
  </si>
  <si>
    <t>Bastia</t>
  </si>
  <si>
    <t>Quevilly Rouen</t>
  </si>
  <si>
    <t>Nancy</t>
  </si>
  <si>
    <t>Rodez</t>
  </si>
  <si>
    <t>Nimes</t>
  </si>
  <si>
    <t>Sochaux</t>
  </si>
  <si>
    <t>Pau FC</t>
  </si>
  <si>
    <t>Inverness C</t>
  </si>
  <si>
    <t>Kilmarnock</t>
  </si>
  <si>
    <t>Edinburgh City</t>
  </si>
  <si>
    <t>Annan Athletic</t>
  </si>
  <si>
    <t>Maidenhead</t>
  </si>
  <si>
    <t>Weymouth</t>
  </si>
  <si>
    <t>Auxerre</t>
  </si>
  <si>
    <t>Caen</t>
  </si>
  <si>
    <t>Arbroath</t>
  </si>
  <si>
    <t>Raith Rvs</t>
  </si>
  <si>
    <t>Hamilton</t>
  </si>
  <si>
    <t>Dunfermline</t>
  </si>
  <si>
    <t>Morton</t>
  </si>
  <si>
    <t>Ayr</t>
  </si>
  <si>
    <t>Queen of Sth</t>
  </si>
  <si>
    <t>Partick</t>
  </si>
  <si>
    <t>Clyde</t>
  </si>
  <si>
    <t>Peterhead</t>
  </si>
  <si>
    <t>Cove Rangers</t>
  </si>
  <si>
    <t>Dumbarton</t>
  </si>
  <si>
    <t>East Fife</t>
  </si>
  <si>
    <t>Alloa</t>
  </si>
  <si>
    <t>Queens Park</t>
  </si>
  <si>
    <t>Falkirk</t>
  </si>
  <si>
    <t>Albion Rvs</t>
  </si>
  <si>
    <t>Forfar</t>
  </si>
  <si>
    <t>Cowdenbeath</t>
  </si>
  <si>
    <t>Stirling</t>
  </si>
  <si>
    <t>Stenhousemuir</t>
  </si>
  <si>
    <t>Stranraer</t>
  </si>
  <si>
    <t>Niort</t>
  </si>
  <si>
    <t>Toulouse</t>
  </si>
  <si>
    <t>03/12/2021</t>
  </si>
  <si>
    <t>04/12/2021</t>
  </si>
  <si>
    <t>05/12/2021</t>
  </si>
  <si>
    <t>06/12/2021</t>
  </si>
  <si>
    <t>F2</t>
  </si>
  <si>
    <t>SC1</t>
  </si>
  <si>
    <t>SC3</t>
  </si>
  <si>
    <t>SC2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</si>
</sst>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4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1" fillId="2" borderId="0" xfId="0" applyNumberFormat="1" applyFont="1" applyFill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 t="e">
        <f ca="1">solve_for_d('True_Odds_Calculator_2-way'!A3,'True_Odds_Calculator_2-way'!#REF!,'True_Odds_Calculator_2-way'!B3,'Log_working_2-way'!B$1,'Log_working_2-way'!B$2)</f>
        <v>#NAME?</v>
      </c>
      <c r="F2" s="6"/>
      <c r="H2" s="6"/>
      <c r="I2" s="6"/>
      <c r="J2" s="6"/>
      <c r="K2" s="6"/>
    </row>
    <row r="3" spans="1:11" x14ac:dyDescent="0.25">
      <c r="D3" t="e">
        <f ca="1">solve_for_d('True_Odds_Calculator_2-way'!A4,'True_Odds_Calculator_2-way'!#REF!,'True_Odds_Calculator_2-way'!B4,'Log_working_2-way'!B$1,'Log_working_2-way'!B$2)</f>
        <v>#NAME?</v>
      </c>
      <c r="F3" s="6"/>
      <c r="H3" s="6"/>
      <c r="I3" s="6"/>
      <c r="J3" s="6"/>
      <c r="K3" s="6"/>
    </row>
    <row r="4" spans="1:11" x14ac:dyDescent="0.25">
      <c r="D4" t="e">
        <f ca="1">solve_for_d('True_Odds_Calculator_2-way'!A5,'True_Odds_Calculator_2-way'!#REF!,'True_Odds_Calculator_2-way'!B5,'Log_working_2-way'!B$1,'Log_working_2-way'!B$2)</f>
        <v>#NAME?</v>
      </c>
      <c r="F4" s="6"/>
      <c r="H4" s="6"/>
      <c r="I4" s="6"/>
      <c r="J4" s="6"/>
      <c r="K4" s="6"/>
    </row>
    <row r="5" spans="1:11" x14ac:dyDescent="0.25">
      <c r="D5" t="e">
        <f ca="1">solve_for_d('True_Odds_Calculator_2-way'!A6,'True_Odds_Calculator_2-way'!#REF!,'True_Odds_Calculator_2-way'!B6,'Log_working_2-way'!B$1,'Log_working_2-way'!B$2)</f>
        <v>#NAME?</v>
      </c>
      <c r="F5" s="6"/>
      <c r="H5" s="6"/>
      <c r="I5" s="6"/>
      <c r="J5" s="6"/>
      <c r="K5" s="6"/>
    </row>
    <row r="6" spans="1:11" x14ac:dyDescent="0.25">
      <c r="D6" t="e">
        <f ca="1">solve_for_d('True_Odds_Calculator_2-way'!A7,'True_Odds_Calculator_2-way'!#REF!,'True_Odds_Calculator_2-way'!B7,'Log_working_2-way'!B$1,'Log_working_2-way'!B$2)</f>
        <v>#NAME?</v>
      </c>
      <c r="F6" s="6"/>
      <c r="H6" s="6"/>
      <c r="I6" s="6"/>
      <c r="J6" s="6"/>
      <c r="K6" s="6"/>
    </row>
    <row r="7" spans="1:11" x14ac:dyDescent="0.25">
      <c r="D7" t="e">
        <f ca="1">solve_for_d('True_Odds_Calculator_2-way'!A8,'True_Odds_Calculator_2-way'!#REF!,'True_Odds_Calculator_2-way'!B8,'Log_working_2-way'!B$1,'Log_working_2-way'!B$2)</f>
        <v>#NAME?</v>
      </c>
      <c r="F7" s="6"/>
      <c r="H7" s="6"/>
      <c r="I7" s="6"/>
      <c r="J7" s="6"/>
      <c r="K7" s="6"/>
    </row>
    <row r="8" spans="1:11" x14ac:dyDescent="0.25">
      <c r="D8" t="e">
        <f ca="1">solve_for_d('True_Odds_Calculator_2-way'!A9,'True_Odds_Calculator_2-way'!#REF!,'True_Odds_Calculator_2-way'!B9,'Log_working_2-way'!B$1,'Log_working_2-way'!B$2)</f>
        <v>#NAME?</v>
      </c>
      <c r="F8" s="6"/>
      <c r="H8" s="6"/>
      <c r="I8" s="6"/>
      <c r="J8" s="6"/>
      <c r="K8" s="6"/>
    </row>
    <row r="9" spans="1:11" x14ac:dyDescent="0.25">
      <c r="D9" t="e">
        <f ca="1">solve_for_d('True_Odds_Calculator_2-way'!A10,'True_Odds_Calculator_2-way'!#REF!,'True_Odds_Calculator_2-way'!B10,'Log_working_2-way'!B$1,'Log_working_2-way'!B$2)</f>
        <v>#NAME?</v>
      </c>
      <c r="F9" s="6"/>
      <c r="H9" s="6"/>
      <c r="I9" s="6"/>
      <c r="J9" s="6"/>
      <c r="K9" s="6"/>
    </row>
    <row r="10" spans="1:11" x14ac:dyDescent="0.25">
      <c r="D10" t="e">
        <f ca="1">solve_for_d('True_Odds_Calculator_2-way'!A11,'True_Odds_Calculator_2-way'!#REF!,'True_Odds_Calculator_2-way'!B11,'Log_working_2-way'!B$1,'Log_working_2-way'!B$2)</f>
        <v>#NAME?</v>
      </c>
      <c r="F10" s="6"/>
      <c r="H10" s="6"/>
      <c r="I10" s="6"/>
      <c r="J10" s="6"/>
      <c r="K10" s="6"/>
    </row>
    <row r="11" spans="1:11" x14ac:dyDescent="0.25">
      <c r="D11" t="e">
        <f ca="1">solve_for_d('True_Odds_Calculator_2-way'!A12,'True_Odds_Calculator_2-way'!#REF!,'True_Odds_Calculator_2-way'!B12,'Log_working_2-way'!B$1,'Log_working_2-way'!B$2)</f>
        <v>#NAME?</v>
      </c>
      <c r="F11" s="6"/>
      <c r="H11" s="6"/>
      <c r="I11" s="6"/>
      <c r="J11" s="6"/>
      <c r="K11" s="6"/>
    </row>
    <row r="12" spans="1:11" x14ac:dyDescent="0.25">
      <c r="D12" t="e">
        <f ca="1">solve_for_d('True_Odds_Calculator_2-way'!A13,'True_Odds_Calculator_2-way'!#REF!,'True_Odds_Calculator_2-way'!B13,'Log_working_2-way'!B$1,'Log_working_2-way'!B$2)</f>
        <v>#NAME?</v>
      </c>
      <c r="F12" s="6"/>
      <c r="H12" s="6"/>
      <c r="I12" s="6"/>
      <c r="J12" s="6"/>
      <c r="K12" s="6"/>
    </row>
    <row r="13" spans="1:11" x14ac:dyDescent="0.25">
      <c r="D13" t="e">
        <f ca="1">solve_for_d('True_Odds_Calculator_2-way'!A14,'True_Odds_Calculator_2-way'!#REF!,'True_Odds_Calculator_2-way'!B14,'Log_working_2-way'!B$1,'Log_working_2-way'!B$2)</f>
        <v>#NAME?</v>
      </c>
      <c r="F13" s="6"/>
      <c r="H13" s="6"/>
      <c r="I13" s="6"/>
      <c r="J13" s="6"/>
      <c r="K13" s="6"/>
    </row>
    <row r="14" spans="1:11" x14ac:dyDescent="0.25">
      <c r="D14" t="e">
        <f ca="1">solve_for_d('True_Odds_Calculator_2-way'!A15,'True_Odds_Calculator_2-way'!#REF!,'True_Odds_Calculator_2-way'!B15,'Log_working_2-way'!B$1,'Log_working_2-way'!B$2)</f>
        <v>#NAME?</v>
      </c>
      <c r="F14" s="6"/>
      <c r="H14" s="6"/>
      <c r="I14" s="6"/>
      <c r="J14" s="6"/>
      <c r="K14" s="6"/>
    </row>
    <row r="15" spans="1:11" x14ac:dyDescent="0.25">
      <c r="D15" t="e">
        <f ca="1">solve_for_d('True_Odds_Calculator_2-way'!A16,'True_Odds_Calculator_2-way'!#REF!,'True_Odds_Calculator_2-way'!B16,'Log_working_2-way'!B$1,'Log_working_2-way'!B$2)</f>
        <v>#NAME?</v>
      </c>
      <c r="F15" s="6"/>
      <c r="H15" s="6"/>
      <c r="I15" s="6"/>
      <c r="J15" s="6"/>
      <c r="K15" s="6"/>
    </row>
    <row r="16" spans="1:11" x14ac:dyDescent="0.25">
      <c r="D16" t="e">
        <f ca="1">solve_for_d('True_Odds_Calculator_2-way'!A17,'True_Odds_Calculator_2-way'!#REF!,'True_Odds_Calculator_2-way'!B17,'Log_working_2-way'!B$1,'Log_working_2-way'!B$2)</f>
        <v>#NAME?</v>
      </c>
      <c r="F16" s="6"/>
      <c r="H16" s="6"/>
      <c r="I16" s="6"/>
      <c r="J16" s="6"/>
      <c r="K16" s="6"/>
    </row>
    <row r="17" spans="4:11" x14ac:dyDescent="0.25">
      <c r="D17" t="e">
        <f ca="1">solve_for_d('True_Odds_Calculator_2-way'!A18,'True_Odds_Calculator_2-way'!#REF!,'True_Odds_Calculator_2-way'!B18,'Log_working_2-way'!B$1,'Log_working_2-way'!B$2)</f>
        <v>#NAME?</v>
      </c>
      <c r="F17" s="6"/>
      <c r="H17" s="6"/>
      <c r="I17" s="6"/>
      <c r="J17" s="6"/>
      <c r="K17" s="6"/>
    </row>
    <row r="18" spans="4:11" x14ac:dyDescent="0.25">
      <c r="D18" t="e">
        <f ca="1">solve_for_d('True_Odds_Calculator_2-way'!A19,'True_Odds_Calculator_2-way'!#REF!,'True_Odds_Calculator_2-way'!B19,'Log_working_2-way'!B$1,'Log_working_2-way'!B$2)</f>
        <v>#NAME?</v>
      </c>
      <c r="F18" s="6"/>
      <c r="H18" s="6"/>
      <c r="I18" s="6"/>
      <c r="J18" s="6"/>
      <c r="K18" s="6"/>
    </row>
    <row r="19" spans="4:11" x14ac:dyDescent="0.25">
      <c r="D19" t="e">
        <f ca="1">solve_for_d('True_Odds_Calculator_2-way'!A20,'True_Odds_Calculator_2-way'!#REF!,'True_Odds_Calculator_2-way'!B20,'Log_working_2-way'!B$1,'Log_working_2-way'!B$2)</f>
        <v>#NAME?</v>
      </c>
      <c r="F19" s="6"/>
      <c r="H19" s="6"/>
      <c r="I19" s="6"/>
      <c r="J19" s="6"/>
      <c r="K19" s="6"/>
    </row>
    <row r="20" spans="4:11" x14ac:dyDescent="0.25">
      <c r="D20" t="e">
        <f ca="1">solve_for_d('True_Odds_Calculator_2-way'!A21,'True_Odds_Calculator_2-way'!#REF!,'True_Odds_Calculator_2-way'!B21,'Log_working_2-way'!B$1,'Log_working_2-way'!B$2)</f>
        <v>#NAME?</v>
      </c>
      <c r="F20" s="6"/>
      <c r="H20" s="6"/>
      <c r="I20" s="6"/>
      <c r="J20" s="6"/>
      <c r="K20" s="6"/>
    </row>
    <row r="21" spans="4:11" x14ac:dyDescent="0.25">
      <c r="D21" t="e">
        <f ca="1">solve_for_d('True_Odds_Calculator_2-way'!A22,'True_Odds_Calculator_2-way'!#REF!,'True_Odds_Calculator_2-way'!B22,'Log_working_2-way'!B$1,'Log_working_2-way'!B$2)</f>
        <v>#NAME?</v>
      </c>
      <c r="F21" s="6"/>
      <c r="H21" s="6"/>
      <c r="I21" s="6"/>
      <c r="J21" s="6"/>
      <c r="K21" s="6"/>
    </row>
    <row r="22" spans="4:11" x14ac:dyDescent="0.25">
      <c r="D22" t="e">
        <f ca="1">solve_for_d('True_Odds_Calculator_2-way'!A23,'True_Odds_Calculator_2-way'!#REF!,'True_Odds_Calculator_2-way'!B23,'Log_working_2-way'!B$1,'Log_working_2-way'!B$2)</f>
        <v>#NAME?</v>
      </c>
      <c r="F22" s="6"/>
      <c r="H22" s="6"/>
      <c r="I22" s="6"/>
      <c r="J22" s="6"/>
      <c r="K22" s="6"/>
    </row>
    <row r="23" spans="4:11" x14ac:dyDescent="0.25">
      <c r="D23" t="e">
        <f ca="1">solve_for_d('True_Odds_Calculator_2-way'!A24,'True_Odds_Calculator_2-way'!#REF!,'True_Odds_Calculator_2-way'!B24,'Log_working_2-way'!B$1,'Log_working_2-way'!B$2)</f>
        <v>#NAME?</v>
      </c>
      <c r="F23" s="6"/>
      <c r="H23" s="6"/>
      <c r="I23" s="6"/>
      <c r="J23" s="6"/>
      <c r="K23" s="6"/>
    </row>
    <row r="24" spans="4:11" x14ac:dyDescent="0.25">
      <c r="D24" t="e">
        <f ca="1">solve_for_d('True_Odds_Calculator_2-way'!A25,'True_Odds_Calculator_2-way'!#REF!,'True_Odds_Calculator_2-way'!B25,'Log_working_2-way'!B$1,'Log_working_2-way'!B$2)</f>
        <v>#NAME?</v>
      </c>
      <c r="F24" s="6"/>
      <c r="H24" s="6"/>
      <c r="I24" s="6"/>
      <c r="J24" s="6"/>
      <c r="K24" s="6"/>
    </row>
    <row r="25" spans="4:11" x14ac:dyDescent="0.25">
      <c r="D25" t="e">
        <f ca="1">solve_for_d('True_Odds_Calculator_2-way'!A26,'True_Odds_Calculator_2-way'!#REF!,'True_Odds_Calculator_2-way'!B26,'Log_working_2-way'!B$1,'Log_working_2-way'!B$2)</f>
        <v>#NAME?</v>
      </c>
      <c r="F25" s="6"/>
      <c r="H25" s="6"/>
      <c r="I25" s="6"/>
      <c r="J25" s="6"/>
      <c r="K25" s="6"/>
    </row>
    <row r="26" spans="4:11" x14ac:dyDescent="0.25">
      <c r="D26" t="e">
        <f ca="1">solve_for_d('True_Odds_Calculator_2-way'!A27,'True_Odds_Calculator_2-way'!#REF!,'True_Odds_Calculator_2-way'!B27,'Log_working_2-way'!B$1,'Log_working_2-way'!B$2)</f>
        <v>#NAME?</v>
      </c>
      <c r="F26" s="6"/>
      <c r="H26" s="6"/>
      <c r="I26" s="6"/>
      <c r="J26" s="6"/>
      <c r="K26" s="6"/>
    </row>
    <row r="27" spans="4:11" x14ac:dyDescent="0.25">
      <c r="D27" t="e">
        <f ca="1">solve_for_d('True_Odds_Calculator_2-way'!A28,'True_Odds_Calculator_2-way'!#REF!,'True_Odds_Calculator_2-way'!B28,'Log_working_2-way'!B$1,'Log_working_2-way'!B$2)</f>
        <v>#NAME?</v>
      </c>
      <c r="F27" s="6"/>
      <c r="H27" s="6"/>
      <c r="I27" s="6"/>
      <c r="J27" s="6"/>
      <c r="K27" s="6"/>
    </row>
    <row r="28" spans="4:11" x14ac:dyDescent="0.25">
      <c r="D28" t="e">
        <f ca="1">solve_for_d('True_Odds_Calculator_2-way'!A29,'True_Odds_Calculator_2-way'!#REF!,'True_Odds_Calculator_2-way'!B29,'Log_working_2-way'!B$1,'Log_working_2-way'!B$2)</f>
        <v>#NAME?</v>
      </c>
      <c r="F28" s="6"/>
      <c r="H28" s="6"/>
      <c r="I28" s="6"/>
      <c r="J28" s="6"/>
      <c r="K28" s="6"/>
    </row>
    <row r="29" spans="4:11" x14ac:dyDescent="0.25">
      <c r="D29" t="e">
        <f ca="1">solve_for_d('True_Odds_Calculator_2-way'!A30,'True_Odds_Calculator_2-way'!#REF!,'True_Odds_Calculator_2-way'!B30,'Log_working_2-way'!B$1,'Log_working_2-way'!B$2)</f>
        <v>#NAME?</v>
      </c>
      <c r="F29" s="6"/>
      <c r="H29" s="6"/>
      <c r="I29" s="6"/>
      <c r="J29" s="6"/>
      <c r="K29" s="6"/>
    </row>
    <row r="30" spans="4:11" x14ac:dyDescent="0.25">
      <c r="D30" t="e">
        <f ca="1">solve_for_d('True_Odds_Calculator_2-way'!A31,'True_Odds_Calculator_2-way'!#REF!,'True_Odds_Calculator_2-way'!B31,'Log_working_2-way'!B$1,'Log_working_2-way'!B$2)</f>
        <v>#NAME?</v>
      </c>
      <c r="F30" s="6"/>
      <c r="H30" s="6"/>
      <c r="I30" s="6"/>
      <c r="J30" s="6"/>
      <c r="K30" s="6"/>
    </row>
    <row r="31" spans="4:11" x14ac:dyDescent="0.25">
      <c r="D31" t="e">
        <f ca="1">solve_for_d('True_Odds_Calculator_2-way'!A32,'True_Odds_Calculator_2-way'!#REF!,'True_Odds_Calculator_2-way'!B32,'Log_working_2-way'!B$1,'Log_working_2-way'!B$2)</f>
        <v>#NAME?</v>
      </c>
      <c r="F31" s="6"/>
      <c r="H31" s="6"/>
      <c r="I31" s="6"/>
      <c r="J31" s="6"/>
      <c r="K31" s="6"/>
    </row>
    <row r="32" spans="4:11" x14ac:dyDescent="0.25">
      <c r="D32" t="e">
        <f ca="1">solve_for_d('True_Odds_Calculator_2-way'!A33,'True_Odds_Calculator_2-way'!#REF!,'True_Odds_Calculator_2-way'!B33,'Log_working_2-way'!B$1,'Log_working_2-way'!B$2)</f>
        <v>#NAME?</v>
      </c>
      <c r="F32" s="6"/>
      <c r="H32" s="6"/>
      <c r="I32" s="6"/>
      <c r="J32" s="6"/>
      <c r="K32" s="6"/>
    </row>
    <row r="33" spans="4:11" x14ac:dyDescent="0.25">
      <c r="D33" t="e">
        <f ca="1">solve_for_d('True_Odds_Calculator_2-way'!A34,'True_Odds_Calculator_2-way'!#REF!,'True_Odds_Calculator_2-way'!B34,'Log_working_2-way'!B$1,'Log_working_2-way'!B$2)</f>
        <v>#NAME?</v>
      </c>
      <c r="F33" s="6"/>
      <c r="H33" s="6"/>
      <c r="I33" s="6"/>
      <c r="J33" s="6"/>
      <c r="K33" s="6"/>
    </row>
    <row r="34" spans="4:11" x14ac:dyDescent="0.25">
      <c r="D34" t="e">
        <f ca="1">solve_for_d('True_Odds_Calculator_2-way'!A35,'True_Odds_Calculator_2-way'!#REF!,'True_Odds_Calculator_2-way'!B35,'Log_working_2-way'!B$1,'Log_working_2-way'!B$2)</f>
        <v>#NAME?</v>
      </c>
      <c r="F34" s="6"/>
      <c r="H34" s="6"/>
      <c r="I34" s="6"/>
      <c r="J34" s="6"/>
      <c r="K34" s="6"/>
    </row>
    <row r="35" spans="4:11" x14ac:dyDescent="0.25">
      <c r="D35" t="e">
        <f ca="1">solve_for_d('True_Odds_Calculator_2-way'!A36,'True_Odds_Calculator_2-way'!#REF!,'True_Odds_Calculator_2-way'!B36,'Log_working_2-way'!B$1,'Log_working_2-way'!B$2)</f>
        <v>#NAME?</v>
      </c>
      <c r="F35" s="6"/>
      <c r="H35" s="6"/>
      <c r="I35" s="6"/>
      <c r="J35" s="6"/>
      <c r="K35" s="6"/>
    </row>
    <row r="36" spans="4:11" x14ac:dyDescent="0.25">
      <c r="D36" t="e">
        <f ca="1">solve_for_d('True_Odds_Calculator_2-way'!A37,'True_Odds_Calculator_2-way'!#REF!,'True_Odds_Calculator_2-way'!B37,'Log_working_2-way'!B$1,'Log_working_2-way'!B$2)</f>
        <v>#NAME?</v>
      </c>
      <c r="F36" s="6"/>
      <c r="H36" s="6"/>
      <c r="I36" s="6"/>
      <c r="J36" s="6"/>
      <c r="K36" s="6"/>
    </row>
    <row r="37" spans="4:11" x14ac:dyDescent="0.25">
      <c r="D37" t="e">
        <f ca="1">solve_for_d('True_Odds_Calculator_2-way'!A38,'True_Odds_Calculator_2-way'!#REF!,'True_Odds_Calculator_2-way'!B38,'Log_working_2-way'!B$1,'Log_working_2-way'!B$2)</f>
        <v>#NAME?</v>
      </c>
      <c r="F37" s="6"/>
      <c r="H37" s="6"/>
      <c r="I37" s="6"/>
      <c r="J37" s="6"/>
      <c r="K37" s="6"/>
    </row>
    <row r="38" spans="4:11" x14ac:dyDescent="0.25">
      <c r="D38" t="e">
        <f ca="1">solve_for_d('True_Odds_Calculator_2-way'!A39,'True_Odds_Calculator_2-way'!#REF!,'True_Odds_Calculator_2-way'!B39,'Log_working_2-way'!B$1,'Log_working_2-way'!B$2)</f>
        <v>#NAME?</v>
      </c>
      <c r="F38" s="6"/>
      <c r="H38" s="6"/>
      <c r="I38" s="6"/>
      <c r="J38" s="6"/>
      <c r="K38" s="6"/>
    </row>
    <row r="39" spans="4:11" x14ac:dyDescent="0.25">
      <c r="D39" t="e">
        <f ca="1">solve_for_d('True_Odds_Calculator_2-way'!A40,'True_Odds_Calculator_2-way'!#REF!,'True_Odds_Calculator_2-way'!B40,'Log_working_2-way'!B$1,'Log_working_2-way'!B$2)</f>
        <v>#NAME?</v>
      </c>
      <c r="F39" s="6"/>
      <c r="H39" s="6"/>
      <c r="I39" s="6"/>
      <c r="J39" s="6"/>
      <c r="K39" s="6"/>
    </row>
    <row r="40" spans="4:11" x14ac:dyDescent="0.25">
      <c r="D40" t="e">
        <f ca="1">solve_for_d('True_Odds_Calculator_2-way'!A41,'True_Odds_Calculator_2-way'!#REF!,'True_Odds_Calculator_2-way'!B41,'Log_working_2-way'!B$1,'Log_working_2-way'!B$2)</f>
        <v>#NAME?</v>
      </c>
      <c r="F40" s="6"/>
      <c r="H40" s="6"/>
      <c r="I40" s="6"/>
      <c r="J40" s="6"/>
      <c r="K40" s="6"/>
    </row>
    <row r="41" spans="4:11" x14ac:dyDescent="0.25">
      <c r="D41" t="e">
        <f ca="1">solve_for_d('True_Odds_Calculator_2-way'!A42,'True_Odds_Calculator_2-way'!#REF!,'True_Odds_Calculator_2-way'!B42,'Log_working_2-way'!B$1,'Log_working_2-way'!B$2)</f>
        <v>#NAME?</v>
      </c>
      <c r="F41" s="6"/>
      <c r="H41" s="6"/>
      <c r="I41" s="6"/>
      <c r="J41" s="6"/>
      <c r="K41" s="6"/>
    </row>
    <row r="42" spans="4:11" x14ac:dyDescent="0.25">
      <c r="D42" t="e">
        <f ca="1">solve_for_d('True_Odds_Calculator_2-way'!A43,'True_Odds_Calculator_2-way'!#REF!,'True_Odds_Calculator_2-way'!B43,'Log_working_2-way'!B$1,'Log_working_2-way'!B$2)</f>
        <v>#NAME?</v>
      </c>
      <c r="F42" s="6"/>
      <c r="H42" s="6"/>
      <c r="I42" s="6"/>
      <c r="J42" s="6"/>
      <c r="K42" s="6"/>
    </row>
    <row r="43" spans="4:11" x14ac:dyDescent="0.25">
      <c r="D43" t="e">
        <f ca="1">solve_for_d('True_Odds_Calculator_2-way'!A44,'True_Odds_Calculator_2-way'!#REF!,'True_Odds_Calculator_2-way'!B44,'Log_working_2-way'!B$1,'Log_working_2-way'!B$2)</f>
        <v>#NAME?</v>
      </c>
      <c r="F43" s="6"/>
      <c r="H43" s="6"/>
      <c r="I43" s="6"/>
      <c r="J43" s="6"/>
      <c r="K43" s="6"/>
    </row>
    <row r="44" spans="4:11" x14ac:dyDescent="0.25">
      <c r="D44" t="e">
        <f ca="1">solve_for_d('True_Odds_Calculator_2-way'!A45,'True_Odds_Calculator_2-way'!#REF!,'True_Odds_Calculator_2-way'!B45,'Log_working_2-way'!B$1,'Log_working_2-way'!B$2)</f>
        <v>#NAME?</v>
      </c>
      <c r="F44" s="6"/>
      <c r="H44" s="6"/>
      <c r="I44" s="6"/>
      <c r="J44" s="6"/>
      <c r="K44" s="6"/>
    </row>
    <row r="45" spans="4:11" x14ac:dyDescent="0.25">
      <c r="D45" t="e">
        <f ca="1">solve_for_d('True_Odds_Calculator_2-way'!A46,'True_Odds_Calculator_2-way'!#REF!,'True_Odds_Calculator_2-way'!B46,'Log_working_2-way'!B$1,'Log_working_2-way'!B$2)</f>
        <v>#NAME?</v>
      </c>
      <c r="F45" s="6"/>
      <c r="H45" s="6"/>
      <c r="I45" s="6"/>
      <c r="J45" s="6"/>
      <c r="K45" s="6"/>
    </row>
    <row r="46" spans="4:11" x14ac:dyDescent="0.25">
      <c r="D46" t="e">
        <f ca="1">solve_for_d('True_Odds_Calculator_2-way'!A47,'True_Odds_Calculator_2-way'!#REF!,'True_Odds_Calculator_2-way'!B47,'Log_working_2-way'!B$1,'Log_working_2-way'!B$2)</f>
        <v>#NAME?</v>
      </c>
      <c r="F46" s="6"/>
      <c r="H46" s="6"/>
      <c r="I46" s="6"/>
      <c r="J46" s="6"/>
      <c r="K46" s="6"/>
    </row>
    <row r="47" spans="4:11" x14ac:dyDescent="0.25">
      <c r="D47" t="e">
        <f ca="1">solve_for_d('True_Odds_Calculator_2-way'!A48,'True_Odds_Calculator_2-way'!#REF!,'True_Odds_Calculator_2-way'!B48,'Log_working_2-way'!B$1,'Log_working_2-way'!B$2)</f>
        <v>#NAME?</v>
      </c>
      <c r="F47" s="6"/>
      <c r="H47" s="6"/>
      <c r="I47" s="6"/>
      <c r="J47" s="6"/>
      <c r="K47" s="6"/>
    </row>
    <row r="48" spans="4:11" x14ac:dyDescent="0.25">
      <c r="D48" t="e">
        <f ca="1">solve_for_d('True_Odds_Calculator_2-way'!A49,'True_Odds_Calculator_2-way'!#REF!,'True_Odds_Calculator_2-way'!B49,'Log_working_2-way'!B$1,'Log_working_2-way'!B$2)</f>
        <v>#NAME?</v>
      </c>
      <c r="F48" s="6"/>
      <c r="H48" s="6"/>
      <c r="I48" s="6"/>
      <c r="J48" s="6"/>
      <c r="K48" s="6"/>
    </row>
    <row r="49" spans="4:11" x14ac:dyDescent="0.25">
      <c r="D49" t="e">
        <f ca="1">solve_for_d('True_Odds_Calculator_2-way'!A50,'True_Odds_Calculator_2-way'!#REF!,'True_Odds_Calculator_2-way'!B50,'Log_working_2-way'!B$1,'Log_working_2-way'!B$2)</f>
        <v>#NAME?</v>
      </c>
      <c r="F49" s="6"/>
      <c r="H49" s="6"/>
      <c r="I49" s="6"/>
      <c r="J49" s="6"/>
      <c r="K49" s="6"/>
    </row>
    <row r="50" spans="4:11" x14ac:dyDescent="0.25">
      <c r="D50" t="e">
        <f ca="1">solve_for_d('True_Odds_Calculator_2-way'!A51,'True_Odds_Calculator_2-way'!#REF!,'True_Odds_Calculator_2-way'!B51,'Log_working_2-way'!B$1,'Log_working_2-way'!B$2)</f>
        <v>#NAME?</v>
      </c>
      <c r="F50" s="6"/>
      <c r="H50" s="6"/>
      <c r="I50" s="6"/>
      <c r="J50" s="6"/>
      <c r="K50" s="6"/>
    </row>
    <row r="51" spans="4:11" x14ac:dyDescent="0.25">
      <c r="D51" t="e">
        <f ca="1">solve_for_d('True_Odds_Calculator_2-way'!A52,'True_Odds_Calculator_2-way'!#REF!,'True_Odds_Calculator_2-way'!B52,'Log_working_2-way'!B$1,'Log_working_2-way'!B$2)</f>
        <v>#NAME?</v>
      </c>
      <c r="F51" s="6"/>
      <c r="H51" s="6"/>
      <c r="I51" s="6"/>
      <c r="J51" s="6"/>
      <c r="K51" s="6"/>
    </row>
    <row r="52" spans="4:11" x14ac:dyDescent="0.25">
      <c r="D52" t="e">
        <f ca="1">solve_for_d('True_Odds_Calculator_2-way'!A53,'True_Odds_Calculator_2-way'!#REF!,'True_Odds_Calculator_2-way'!B53,'Log_working_2-way'!B$1,'Log_working_2-way'!B$2)</f>
        <v>#NAME?</v>
      </c>
      <c r="F52" s="6"/>
      <c r="H52" s="6"/>
      <c r="I52" s="6"/>
      <c r="J52" s="6"/>
      <c r="K52" s="6"/>
    </row>
    <row r="53" spans="4:11" x14ac:dyDescent="0.25">
      <c r="D53" t="e">
        <f ca="1">solve_for_d('True_Odds_Calculator_2-way'!A54,'True_Odds_Calculator_2-way'!#REF!,'True_Odds_Calculator_2-way'!B54,'Log_working_2-way'!B$1,'Log_working_2-way'!B$2)</f>
        <v>#NAME?</v>
      </c>
      <c r="F53" s="6"/>
      <c r="H53" s="6"/>
      <c r="I53" s="6"/>
      <c r="J53" s="6"/>
      <c r="K53" s="6"/>
    </row>
    <row r="54" spans="4:11" x14ac:dyDescent="0.25">
      <c r="D54" t="e">
        <f ca="1">solve_for_d('True_Odds_Calculator_2-way'!A55,'True_Odds_Calculator_2-way'!#REF!,'True_Odds_Calculator_2-way'!B55,'Log_working_2-way'!B$1,'Log_working_2-way'!B$2)</f>
        <v>#NAME?</v>
      </c>
      <c r="F54" s="6"/>
      <c r="H54" s="6"/>
      <c r="I54" s="6"/>
      <c r="J54" s="6"/>
      <c r="K54" s="6"/>
    </row>
    <row r="55" spans="4:11" x14ac:dyDescent="0.25">
      <c r="D55" t="e">
        <f ca="1">solve_for_d('True_Odds_Calculator_2-way'!A56,'True_Odds_Calculator_2-way'!#REF!,'True_Odds_Calculator_2-way'!B56,'Log_working_2-way'!B$1,'Log_working_2-way'!B$2)</f>
        <v>#NAME?</v>
      </c>
      <c r="F55" s="6"/>
      <c r="H55" s="6"/>
      <c r="I55" s="6"/>
      <c r="J55" s="6"/>
      <c r="K55" s="6"/>
    </row>
    <row r="56" spans="4:11" x14ac:dyDescent="0.25">
      <c r="D56" t="e">
        <f ca="1">solve_for_d('True_Odds_Calculator_2-way'!A57,'True_Odds_Calculator_2-way'!#REF!,'True_Odds_Calculator_2-way'!B57,'Log_working_2-way'!B$1,'Log_working_2-way'!B$2)</f>
        <v>#NAME?</v>
      </c>
      <c r="F56" s="6"/>
      <c r="H56" s="6"/>
      <c r="I56" s="6"/>
      <c r="J56" s="6"/>
      <c r="K56" s="6"/>
    </row>
    <row r="57" spans="4:11" x14ac:dyDescent="0.25">
      <c r="D57" t="e">
        <f ca="1">solve_for_d('True_Odds_Calculator_2-way'!A58,'True_Odds_Calculator_2-way'!#REF!,'True_Odds_Calculator_2-way'!B58,'Log_working_2-way'!B$1,'Log_working_2-way'!B$2)</f>
        <v>#NAME?</v>
      </c>
      <c r="F57" s="6"/>
      <c r="H57" s="6"/>
      <c r="I57" s="6"/>
      <c r="J57" s="6"/>
      <c r="K57" s="6"/>
    </row>
    <row r="58" spans="4:11" x14ac:dyDescent="0.25">
      <c r="D58" t="e">
        <f ca="1">solve_for_d('True_Odds_Calculator_2-way'!A59,'True_Odds_Calculator_2-way'!#REF!,'True_Odds_Calculator_2-way'!B59,'Log_working_2-way'!B$1,'Log_working_2-way'!B$2)</f>
        <v>#NAME?</v>
      </c>
      <c r="F58" s="6"/>
      <c r="H58" s="6"/>
      <c r="I58" s="6"/>
      <c r="J58" s="6"/>
      <c r="K58" s="6"/>
    </row>
    <row r="59" spans="4:11" x14ac:dyDescent="0.25">
      <c r="D59" t="e">
        <f ca="1">solve_for_d('True_Odds_Calculator_2-way'!A60,'True_Odds_Calculator_2-way'!#REF!,'True_Odds_Calculator_2-way'!B60,'Log_working_2-way'!B$1,'Log_working_2-way'!B$2)</f>
        <v>#NAME?</v>
      </c>
      <c r="F59" s="6"/>
      <c r="H59" s="6"/>
      <c r="I59" s="6"/>
      <c r="J59" s="6"/>
      <c r="K59" s="6"/>
    </row>
    <row r="60" spans="4:11" x14ac:dyDescent="0.25">
      <c r="D60" t="e">
        <f ca="1">solve_for_d('True_Odds_Calculator_2-way'!A61,'True_Odds_Calculator_2-way'!#REF!,'True_Odds_Calculator_2-way'!B61,'Log_working_2-way'!B$1,'Log_working_2-way'!B$2)</f>
        <v>#NAME?</v>
      </c>
      <c r="F60" s="6"/>
      <c r="H60" s="6"/>
      <c r="I60" s="6"/>
      <c r="J60" s="6"/>
      <c r="K60" s="6"/>
    </row>
    <row r="61" spans="4:11" x14ac:dyDescent="0.25">
      <c r="D61" t="e">
        <f ca="1">solve_for_d('True_Odds_Calculator_2-way'!A62,'True_Odds_Calculator_2-way'!#REF!,'True_Odds_Calculator_2-way'!B62,'Log_working_2-way'!B$1,'Log_working_2-way'!B$2)</f>
        <v>#NAME?</v>
      </c>
      <c r="F61" s="6"/>
      <c r="H61" s="6"/>
      <c r="I61" s="6"/>
      <c r="J61" s="6"/>
      <c r="K61" s="6"/>
    </row>
    <row r="62" spans="4:11" x14ac:dyDescent="0.25">
      <c r="D62" t="e">
        <f ca="1">solve_for_d('True_Odds_Calculator_2-way'!A63,'True_Odds_Calculator_2-way'!#REF!,'True_Odds_Calculator_2-way'!B63,'Log_working_2-way'!B$1,'Log_working_2-way'!B$2)</f>
        <v>#NAME?</v>
      </c>
      <c r="F62" s="6"/>
      <c r="H62" s="6"/>
      <c r="I62" s="6"/>
      <c r="J62" s="6"/>
      <c r="K62" s="6"/>
    </row>
    <row r="63" spans="4:11" x14ac:dyDescent="0.25">
      <c r="D63" t="e">
        <f ca="1">solve_for_d('True_Odds_Calculator_2-way'!A64,'True_Odds_Calculator_2-way'!#REF!,'True_Odds_Calculator_2-way'!B64,'Log_working_2-way'!B$1,'Log_working_2-way'!B$2)</f>
        <v>#NAME?</v>
      </c>
      <c r="F63" s="6"/>
      <c r="H63" s="6"/>
      <c r="I63" s="6"/>
      <c r="J63" s="6"/>
      <c r="K63" s="6"/>
    </row>
    <row r="64" spans="4:11" x14ac:dyDescent="0.25">
      <c r="D64" t="e">
        <f ca="1">solve_for_d('True_Odds_Calculator_2-way'!A65,'True_Odds_Calculator_2-way'!#REF!,'True_Odds_Calculator_2-way'!B65,'Log_working_2-way'!B$1,'Log_working_2-way'!B$2)</f>
        <v>#NAME?</v>
      </c>
      <c r="F64" s="6"/>
      <c r="H64" s="6"/>
      <c r="I64" s="6"/>
      <c r="J64" s="6"/>
      <c r="K64" s="6"/>
    </row>
    <row r="65" spans="4:11" x14ac:dyDescent="0.25">
      <c r="D65" t="e">
        <f ca="1">solve_for_d('True_Odds_Calculator_2-way'!A66,'True_Odds_Calculator_2-way'!#REF!,'True_Odds_Calculator_2-way'!B66,'Log_working_2-way'!B$1,'Log_working_2-way'!B$2)</f>
        <v>#NAME?</v>
      </c>
      <c r="F65" s="6"/>
      <c r="H65" s="6"/>
      <c r="I65" s="6"/>
      <c r="J65" s="6"/>
      <c r="K65" s="6"/>
    </row>
    <row r="66" spans="4:11" x14ac:dyDescent="0.25">
      <c r="D66" t="e">
        <f ca="1">solve_for_d('True_Odds_Calculator_2-way'!A67,'True_Odds_Calculator_2-way'!#REF!,'True_Odds_Calculator_2-way'!B67,'Log_working_2-way'!B$1,'Log_working_2-way'!B$2)</f>
        <v>#NAME?</v>
      </c>
      <c r="F66" s="6"/>
      <c r="H66" s="6"/>
      <c r="I66" s="6"/>
      <c r="J66" s="6"/>
      <c r="K66" s="6"/>
    </row>
    <row r="67" spans="4:11" x14ac:dyDescent="0.25">
      <c r="D67" t="e">
        <f ca="1">solve_for_d('True_Odds_Calculator_2-way'!A68,'True_Odds_Calculator_2-way'!#REF!,'True_Odds_Calculator_2-way'!B68,'Log_working_2-way'!B$1,'Log_working_2-way'!B$2)</f>
        <v>#NAME?</v>
      </c>
      <c r="F67" s="6"/>
      <c r="H67" s="6"/>
      <c r="I67" s="6"/>
      <c r="J67" s="6"/>
      <c r="K67" s="6"/>
    </row>
    <row r="68" spans="4:11" x14ac:dyDescent="0.25">
      <c r="D68" t="e">
        <f ca="1">solve_for_d('True_Odds_Calculator_2-way'!A69,'True_Odds_Calculator_2-way'!#REF!,'True_Odds_Calculator_2-way'!B69,'Log_working_2-way'!B$1,'Log_working_2-way'!B$2)</f>
        <v>#NAME?</v>
      </c>
      <c r="F68" s="6"/>
      <c r="H68" s="6"/>
      <c r="I68" s="6"/>
      <c r="J68" s="6"/>
      <c r="K68" s="6"/>
    </row>
    <row r="69" spans="4:11" x14ac:dyDescent="0.25">
      <c r="D69" t="e">
        <f ca="1">solve_for_d('True_Odds_Calculator_2-way'!A70,'True_Odds_Calculator_2-way'!#REF!,'True_Odds_Calculator_2-way'!B70,'Log_working_2-way'!B$1,'Log_working_2-way'!B$2)</f>
        <v>#NAME?</v>
      </c>
      <c r="F69" s="6"/>
      <c r="H69" s="6"/>
      <c r="I69" s="6"/>
      <c r="J69" s="6"/>
      <c r="K69" s="6"/>
    </row>
    <row r="70" spans="4:11" x14ac:dyDescent="0.25">
      <c r="D70" t="e">
        <f ca="1">solve_for_d('True_Odds_Calculator_2-way'!A71,'True_Odds_Calculator_2-way'!#REF!,'True_Odds_Calculator_2-way'!B71,'Log_working_2-way'!B$1,'Log_working_2-way'!B$2)</f>
        <v>#NAME?</v>
      </c>
      <c r="F70" s="6"/>
      <c r="H70" s="6"/>
      <c r="I70" s="6"/>
      <c r="J70" s="6"/>
      <c r="K70" s="6"/>
    </row>
    <row r="71" spans="4:11" x14ac:dyDescent="0.25">
      <c r="D71" t="e">
        <f ca="1">solve_for_d('True_Odds_Calculator_2-way'!A72,'True_Odds_Calculator_2-way'!#REF!,'True_Odds_Calculator_2-way'!B72,'Log_working_2-way'!B$1,'Log_working_2-way'!B$2)</f>
        <v>#NAME?</v>
      </c>
      <c r="F71" s="6"/>
      <c r="H71" s="6"/>
      <c r="I71" s="6"/>
      <c r="J71" s="6"/>
      <c r="K71" s="6"/>
    </row>
    <row r="72" spans="4:11" x14ac:dyDescent="0.25">
      <c r="D72" t="e">
        <f ca="1">solve_for_d('True_Odds_Calculator_2-way'!A73,'True_Odds_Calculator_2-way'!#REF!,'True_Odds_Calculator_2-way'!B73,'Log_working_2-way'!B$1,'Log_working_2-way'!B$2)</f>
        <v>#NAME?</v>
      </c>
      <c r="F72" s="6"/>
      <c r="H72" s="6"/>
      <c r="I72" s="6"/>
      <c r="J72" s="6"/>
      <c r="K72" s="6"/>
    </row>
    <row r="73" spans="4:11" x14ac:dyDescent="0.25">
      <c r="D73" t="e">
        <f ca="1">solve_for_d('True_Odds_Calculator_2-way'!A74,'True_Odds_Calculator_2-way'!#REF!,'True_Odds_Calculator_2-way'!B74,'Log_working_2-way'!B$1,'Log_working_2-way'!B$2)</f>
        <v>#NAME?</v>
      </c>
      <c r="F73" s="6"/>
      <c r="H73" s="6"/>
      <c r="I73" s="6"/>
      <c r="J73" s="6"/>
      <c r="K73" s="6"/>
    </row>
    <row r="74" spans="4:11" x14ac:dyDescent="0.25">
      <c r="D74" t="e">
        <f ca="1">solve_for_d('True_Odds_Calculator_2-way'!A75,'True_Odds_Calculator_2-way'!#REF!,'True_Odds_Calculator_2-way'!B75,'Log_working_2-way'!B$1,'Log_working_2-way'!B$2)</f>
        <v>#NAME?</v>
      </c>
      <c r="F74" s="6"/>
      <c r="H74" s="6"/>
      <c r="I74" s="6"/>
      <c r="J74" s="6"/>
      <c r="K74" s="6"/>
    </row>
    <row r="75" spans="4:11" x14ac:dyDescent="0.25">
      <c r="D75" t="e">
        <f ca="1">solve_for_d('True_Odds_Calculator_2-way'!A76,'True_Odds_Calculator_2-way'!#REF!,'True_Odds_Calculator_2-way'!B76,'Log_working_2-way'!B$1,'Log_working_2-way'!B$2)</f>
        <v>#NAME?</v>
      </c>
      <c r="F75" s="6"/>
      <c r="H75" s="6"/>
      <c r="I75" s="6"/>
      <c r="J75" s="6"/>
      <c r="K75" s="6"/>
    </row>
    <row r="76" spans="4:11" x14ac:dyDescent="0.25">
      <c r="D76" t="e">
        <f ca="1">solve_for_d('True_Odds_Calculator_2-way'!A77,'True_Odds_Calculator_2-way'!#REF!,'True_Odds_Calculator_2-way'!B77,'Log_working_2-way'!B$1,'Log_working_2-way'!B$2)</f>
        <v>#NAME?</v>
      </c>
      <c r="F76" s="6"/>
      <c r="H76" s="6"/>
      <c r="I76" s="6"/>
      <c r="J76" s="6"/>
      <c r="K76" s="6"/>
    </row>
    <row r="77" spans="4:11" x14ac:dyDescent="0.25">
      <c r="D77" t="e">
        <f ca="1">solve_for_d('True_Odds_Calculator_2-way'!A78,'True_Odds_Calculator_2-way'!#REF!,'True_Odds_Calculator_2-way'!B78,'Log_working_2-way'!B$1,'Log_working_2-way'!B$2)</f>
        <v>#NAME?</v>
      </c>
      <c r="F77" s="6"/>
      <c r="H77" s="6"/>
      <c r="I77" s="6"/>
      <c r="J77" s="6"/>
      <c r="K77" s="6"/>
    </row>
    <row r="78" spans="4:11" x14ac:dyDescent="0.25">
      <c r="D78" t="e">
        <f ca="1">solve_for_d('True_Odds_Calculator_2-way'!A79,'True_Odds_Calculator_2-way'!#REF!,'True_Odds_Calculator_2-way'!B79,'Log_working_2-way'!B$1,'Log_working_2-way'!B$2)</f>
        <v>#NAME?</v>
      </c>
      <c r="F78" s="6"/>
      <c r="H78" s="6"/>
      <c r="I78" s="6"/>
      <c r="J78" s="6"/>
      <c r="K78" s="6"/>
    </row>
    <row r="79" spans="4:11" x14ac:dyDescent="0.25">
      <c r="D79" t="e">
        <f ca="1">solve_for_d('True_Odds_Calculator_2-way'!A80,'True_Odds_Calculator_2-way'!#REF!,'True_Odds_Calculator_2-way'!B80,'Log_working_2-way'!B$1,'Log_working_2-way'!B$2)</f>
        <v>#NAME?</v>
      </c>
      <c r="F79" s="6"/>
      <c r="H79" s="6"/>
      <c r="I79" s="6"/>
      <c r="J79" s="6"/>
      <c r="K79" s="6"/>
    </row>
    <row r="80" spans="4:11" x14ac:dyDescent="0.25">
      <c r="D80" t="e">
        <f ca="1">solve_for_d('True_Odds_Calculator_2-way'!A81,'True_Odds_Calculator_2-way'!#REF!,'True_Odds_Calculator_2-way'!B81,'Log_working_2-way'!B$1,'Log_working_2-way'!B$2)</f>
        <v>#NAME?</v>
      </c>
      <c r="F80" s="6"/>
      <c r="H80" s="6"/>
      <c r="I80" s="6"/>
      <c r="J80" s="6"/>
      <c r="K80" s="6"/>
    </row>
    <row r="81" spans="4:11" x14ac:dyDescent="0.25">
      <c r="D81" t="e">
        <f ca="1">solve_for_d('True_Odds_Calculator_2-way'!A82,'True_Odds_Calculator_2-way'!#REF!,'True_Odds_Calculator_2-way'!B82,'Log_working_2-way'!B$1,'Log_working_2-way'!B$2)</f>
        <v>#NAME?</v>
      </c>
      <c r="F81" s="6"/>
      <c r="H81" s="6"/>
      <c r="I81" s="6"/>
      <c r="J81" s="6"/>
      <c r="K81" s="6"/>
    </row>
    <row r="82" spans="4:11" x14ac:dyDescent="0.25">
      <c r="D82" t="e">
        <f ca="1">solve_for_d('True_Odds_Calculator_2-way'!A83,'True_Odds_Calculator_2-way'!#REF!,'True_Odds_Calculator_2-way'!B83,'Log_working_2-way'!B$1,'Log_working_2-way'!B$2)</f>
        <v>#NAME?</v>
      </c>
      <c r="F82" s="6"/>
      <c r="H82" s="6"/>
      <c r="I82" s="6"/>
      <c r="J82" s="6"/>
      <c r="K82" s="6"/>
    </row>
    <row r="83" spans="4:11" x14ac:dyDescent="0.25">
      <c r="D83" t="e">
        <f ca="1">solve_for_d('True_Odds_Calculator_2-way'!A84,'True_Odds_Calculator_2-way'!#REF!,'True_Odds_Calculator_2-way'!B84,'Log_working_2-way'!B$1,'Log_working_2-way'!B$2)</f>
        <v>#NAME?</v>
      </c>
      <c r="F83" s="6"/>
      <c r="H83" s="6"/>
      <c r="I83" s="6"/>
      <c r="J83" s="6"/>
      <c r="K83" s="6"/>
    </row>
    <row r="84" spans="4:11" x14ac:dyDescent="0.25">
      <c r="D84" t="e">
        <f ca="1">solve_for_d('True_Odds_Calculator_2-way'!A85,'True_Odds_Calculator_2-way'!#REF!,'True_Odds_Calculator_2-way'!B85,'Log_working_2-way'!B$1,'Log_working_2-way'!B$2)</f>
        <v>#NAME?</v>
      </c>
      <c r="F84" s="6"/>
      <c r="H84" s="6"/>
      <c r="I84" s="6"/>
      <c r="J84" s="6"/>
      <c r="K84" s="6"/>
    </row>
    <row r="85" spans="4:11" x14ac:dyDescent="0.25">
      <c r="D85" t="e">
        <f ca="1">solve_for_d('True_Odds_Calculator_2-way'!A86,'True_Odds_Calculator_2-way'!#REF!,'True_Odds_Calculator_2-way'!B86,'Log_working_2-way'!B$1,'Log_working_2-way'!B$2)</f>
        <v>#NAME?</v>
      </c>
      <c r="F85" s="6"/>
      <c r="H85" s="6"/>
      <c r="I85" s="6"/>
      <c r="J85" s="6"/>
      <c r="K85" s="6"/>
    </row>
    <row r="86" spans="4:11" x14ac:dyDescent="0.25">
      <c r="D86" t="e">
        <f ca="1">solve_for_d('True_Odds_Calculator_2-way'!A87,'True_Odds_Calculator_2-way'!#REF!,'True_Odds_Calculator_2-way'!B87,'Log_working_2-way'!B$1,'Log_working_2-way'!B$2)</f>
        <v>#NAME?</v>
      </c>
      <c r="F86" s="6"/>
      <c r="H86" s="6"/>
      <c r="I86" s="6"/>
      <c r="J86" s="6"/>
      <c r="K86" s="6"/>
    </row>
    <row r="87" spans="4:11" x14ac:dyDescent="0.25">
      <c r="D87" t="e">
        <f ca="1">solve_for_d('True_Odds_Calculator_2-way'!A88,'True_Odds_Calculator_2-way'!#REF!,'True_Odds_Calculator_2-way'!B88,'Log_working_2-way'!B$1,'Log_working_2-way'!B$2)</f>
        <v>#NAME?</v>
      </c>
      <c r="F87" s="6"/>
      <c r="H87" s="6"/>
      <c r="I87" s="6"/>
      <c r="J87" s="6"/>
      <c r="K87" s="6"/>
    </row>
    <row r="88" spans="4:11" x14ac:dyDescent="0.25">
      <c r="D88" t="e">
        <f ca="1">solve_for_d('True_Odds_Calculator_2-way'!A89,'True_Odds_Calculator_2-way'!#REF!,'True_Odds_Calculator_2-way'!B89,'Log_working_2-way'!B$1,'Log_working_2-way'!B$2)</f>
        <v>#NAME?</v>
      </c>
      <c r="F88" s="6"/>
      <c r="H88" s="6"/>
      <c r="I88" s="6"/>
      <c r="J88" s="6"/>
      <c r="K88" s="6"/>
    </row>
    <row r="89" spans="4:11" x14ac:dyDescent="0.25">
      <c r="D89" t="e">
        <f ca="1">solve_for_d('True_Odds_Calculator_2-way'!A90,'True_Odds_Calculator_2-way'!#REF!,'True_Odds_Calculator_2-way'!B90,'Log_working_2-way'!B$1,'Log_working_2-way'!B$2)</f>
        <v>#NAME?</v>
      </c>
      <c r="F89" s="6"/>
      <c r="H89" s="6"/>
      <c r="I89" s="6"/>
      <c r="J89" s="6"/>
      <c r="K89" s="6"/>
    </row>
    <row r="90" spans="4:11" x14ac:dyDescent="0.25">
      <c r="D90" t="e">
        <f ca="1">solve_for_d('True_Odds_Calculator_2-way'!A91,'True_Odds_Calculator_2-way'!#REF!,'True_Odds_Calculator_2-way'!B91,'Log_working_2-way'!B$1,'Log_working_2-way'!B$2)</f>
        <v>#NAME?</v>
      </c>
      <c r="F90" s="6"/>
      <c r="H90" s="6"/>
      <c r="I90" s="6"/>
      <c r="J90" s="6"/>
      <c r="K90" s="6"/>
    </row>
    <row r="91" spans="4:11" x14ac:dyDescent="0.25">
      <c r="D91" t="e">
        <f ca="1">solve_for_d('True_Odds_Calculator_2-way'!A92,'True_Odds_Calculator_2-way'!#REF!,'True_Odds_Calculator_2-way'!B92,'Log_working_2-way'!B$1,'Log_working_2-way'!B$2)</f>
        <v>#NAME?</v>
      </c>
      <c r="F91" s="6"/>
      <c r="H91" s="6"/>
      <c r="I91" s="6"/>
      <c r="J91" s="6"/>
      <c r="K91" s="6"/>
    </row>
    <row r="92" spans="4:11" x14ac:dyDescent="0.25">
      <c r="D92" t="e">
        <f ca="1">solve_for_d('True_Odds_Calculator_2-way'!A93,'True_Odds_Calculator_2-way'!#REF!,'True_Odds_Calculator_2-way'!B93,'Log_working_2-way'!B$1,'Log_working_2-way'!B$2)</f>
        <v>#NAME?</v>
      </c>
      <c r="F92" s="6"/>
      <c r="H92" s="6"/>
      <c r="I92" s="6"/>
      <c r="J92" s="6"/>
      <c r="K92" s="6"/>
    </row>
    <row r="93" spans="4:11" x14ac:dyDescent="0.25">
      <c r="D93" t="e">
        <f ca="1">solve_for_d('True_Odds_Calculator_2-way'!A94,'True_Odds_Calculator_2-way'!#REF!,'True_Odds_Calculator_2-way'!B94,'Log_working_2-way'!B$1,'Log_working_2-way'!B$2)</f>
        <v>#NAME?</v>
      </c>
      <c r="F93" s="6"/>
      <c r="H93" s="6"/>
      <c r="I93" s="6"/>
      <c r="J93" s="6"/>
      <c r="K93" s="6"/>
    </row>
    <row r="94" spans="4:11" x14ac:dyDescent="0.25">
      <c r="D94" t="e">
        <f ca="1">solve_for_d('True_Odds_Calculator_2-way'!A95,'True_Odds_Calculator_2-way'!#REF!,'True_Odds_Calculator_2-way'!B95,'Log_working_2-way'!B$1,'Log_working_2-way'!B$2)</f>
        <v>#NAME?</v>
      </c>
      <c r="F94" s="6"/>
      <c r="H94" s="6"/>
      <c r="I94" s="6"/>
      <c r="J94" s="6"/>
      <c r="K94" s="6"/>
    </row>
    <row r="95" spans="4:11" x14ac:dyDescent="0.25">
      <c r="D95" t="e">
        <f ca="1">solve_for_d('True_Odds_Calculator_2-way'!A96,'True_Odds_Calculator_2-way'!#REF!,'True_Odds_Calculator_2-way'!B96,'Log_working_2-way'!B$1,'Log_working_2-way'!B$2)</f>
        <v>#NAME?</v>
      </c>
      <c r="F95" s="6"/>
      <c r="H95" s="6"/>
      <c r="I95" s="6"/>
      <c r="J95" s="6"/>
      <c r="K95" s="6"/>
    </row>
    <row r="96" spans="4:11" x14ac:dyDescent="0.25">
      <c r="D96" t="e">
        <f ca="1">solve_for_d('True_Odds_Calculator_2-way'!A97,'True_Odds_Calculator_2-way'!#REF!,'True_Odds_Calculator_2-way'!B97,'Log_working_2-way'!B$1,'Log_working_2-way'!B$2)</f>
        <v>#NAME?</v>
      </c>
      <c r="F96" s="6"/>
      <c r="H96" s="6"/>
      <c r="I96" s="6"/>
      <c r="J96" s="6"/>
      <c r="K96" s="6"/>
    </row>
    <row r="97" spans="4:11" x14ac:dyDescent="0.25">
      <c r="D97" t="e">
        <f ca="1">solve_for_d('True_Odds_Calculator_2-way'!A98,'True_Odds_Calculator_2-way'!#REF!,'True_Odds_Calculator_2-way'!B98,'Log_working_2-way'!B$1,'Log_working_2-way'!B$2)</f>
        <v>#NAME?</v>
      </c>
      <c r="F97" s="6"/>
      <c r="H97" s="6"/>
      <c r="I97" s="6"/>
      <c r="J97" s="6"/>
      <c r="K97" s="6"/>
    </row>
    <row r="98" spans="4:11" x14ac:dyDescent="0.25">
      <c r="D98" t="e">
        <f ca="1">solve_for_d('True_Odds_Calculator_2-way'!A99,'True_Odds_Calculator_2-way'!#REF!,'True_Odds_Calculator_2-way'!B99,'Log_working_2-way'!B$1,'Log_working_2-way'!B$2)</f>
        <v>#NAME?</v>
      </c>
      <c r="F98" s="6"/>
      <c r="H98" s="6"/>
      <c r="I98" s="6"/>
      <c r="J98" s="6"/>
      <c r="K98" s="6"/>
    </row>
    <row r="99" spans="4:11" x14ac:dyDescent="0.25">
      <c r="D99" t="e">
        <f ca="1">solve_for_d('True_Odds_Calculator_2-way'!A100,'True_Odds_Calculator_2-way'!#REF!,'True_Odds_Calculator_2-way'!B100,'Log_working_2-way'!B$1,'Log_working_2-way'!B$2)</f>
        <v>#NAME?</v>
      </c>
      <c r="F99" s="6"/>
      <c r="H99" s="6"/>
      <c r="I99" s="6"/>
      <c r="J99" s="6"/>
      <c r="K99" s="6"/>
    </row>
    <row r="100" spans="4:11" x14ac:dyDescent="0.25">
      <c r="D100" t="e">
        <f ca="1">solve_for_d('True_Odds_Calculator_2-way'!A101,'True_Odds_Calculator_2-way'!#REF!,'True_Odds_Calculator_2-way'!B101,'Log_working_2-way'!B$1,'Log_working_2-way'!B$2)</f>
        <v>#NAME?</v>
      </c>
      <c r="F100" s="6"/>
      <c r="H100" s="6"/>
      <c r="I100" s="6"/>
      <c r="J100" s="6"/>
      <c r="K100" s="6"/>
    </row>
    <row r="101" spans="4:11" x14ac:dyDescent="0.25">
      <c r="D101" t="e">
        <f ca="1">solve_for_d('True_Odds_Calculator_2-way'!A102,'True_Odds_Calculator_2-way'!#REF!,'True_Odds_Calculator_2-way'!B102,'Log_working_2-way'!B$1,'Log_working_2-way'!B$2)</f>
        <v>#NAME?</v>
      </c>
      <c r="F101" s="6"/>
      <c r="H101" s="6"/>
      <c r="I101" s="6"/>
      <c r="J101" s="6"/>
      <c r="K101" s="6"/>
    </row>
    <row r="102" spans="4:11" x14ac:dyDescent="0.25">
      <c r="D102" t="e">
        <f ca="1">solve_for_d('True_Odds_Calculator_2-way'!A103,'True_Odds_Calculator_2-way'!#REF!,'True_Odds_Calculator_2-way'!B103,'Log_working_2-way'!B$1,'Log_working_2-way'!B$2)</f>
        <v>#NAME?</v>
      </c>
      <c r="F102" s="6"/>
      <c r="H102" s="6"/>
      <c r="I102" s="6"/>
      <c r="J102" s="6"/>
      <c r="K102" s="6"/>
    </row>
    <row r="103" spans="4:11" x14ac:dyDescent="0.25">
      <c r="D103" t="e">
        <f ca="1">solve_for_d('True_Odds_Calculator_2-way'!A104,'True_Odds_Calculator_2-way'!#REF!,'True_Odds_Calculator_2-way'!B104,'Log_working_2-way'!B$1,'Log_working_2-way'!B$2)</f>
        <v>#NAME?</v>
      </c>
      <c r="F103" s="6"/>
      <c r="H103" s="6"/>
      <c r="I103" s="6"/>
      <c r="J103" s="6"/>
      <c r="K103" s="6"/>
    </row>
    <row r="104" spans="4:11" x14ac:dyDescent="0.25">
      <c r="D104" t="e">
        <f ca="1">solve_for_d('True_Odds_Calculator_2-way'!A105,'True_Odds_Calculator_2-way'!#REF!,'True_Odds_Calculator_2-way'!B105,'Log_working_2-way'!B$1,'Log_working_2-way'!B$2)</f>
        <v>#NAME?</v>
      </c>
      <c r="F104" s="6"/>
      <c r="H104" s="6"/>
      <c r="I104" s="6"/>
      <c r="J104" s="6"/>
      <c r="K104" s="6"/>
    </row>
    <row r="105" spans="4:11" x14ac:dyDescent="0.25">
      <c r="D105" t="e">
        <f ca="1">solve_for_d('True_Odds_Calculator_2-way'!A106,'True_Odds_Calculator_2-way'!#REF!,'True_Odds_Calculator_2-way'!B106,'Log_working_2-way'!B$1,'Log_working_2-way'!B$2)</f>
        <v>#NAME?</v>
      </c>
      <c r="F105" s="6"/>
      <c r="H105" s="6"/>
      <c r="I105" s="6"/>
      <c r="J105" s="6"/>
      <c r="K105" s="6"/>
    </row>
    <row r="106" spans="4:11" x14ac:dyDescent="0.25">
      <c r="D106" t="e">
        <f ca="1">solve_for_d('True_Odds_Calculator_2-way'!A107,'True_Odds_Calculator_2-way'!#REF!,'True_Odds_Calculator_2-way'!B107,'Log_working_2-way'!B$1,'Log_working_2-way'!B$2)</f>
        <v>#NAME?</v>
      </c>
      <c r="F106" s="6"/>
      <c r="H106" s="6"/>
      <c r="I106" s="6"/>
      <c r="J106" s="6"/>
      <c r="K106" s="6"/>
    </row>
    <row r="107" spans="4:11" x14ac:dyDescent="0.25">
      <c r="D107" t="e">
        <f ca="1">solve_for_d('True_Odds_Calculator_2-way'!A108,'True_Odds_Calculator_2-way'!#REF!,'True_Odds_Calculator_2-way'!B108,'Log_working_2-way'!B$1,'Log_working_2-way'!B$2)</f>
        <v>#NAME?</v>
      </c>
      <c r="F107" s="6"/>
      <c r="H107" s="6"/>
      <c r="I107" s="6"/>
      <c r="J107" s="6"/>
      <c r="K107" s="6"/>
    </row>
    <row r="108" spans="4:11" x14ac:dyDescent="0.25">
      <c r="D108" t="e">
        <f ca="1">solve_for_d('True_Odds_Calculator_2-way'!A109,'True_Odds_Calculator_2-way'!#REF!,'True_Odds_Calculator_2-way'!B109,'Log_working_2-way'!B$1,'Log_working_2-way'!B$2)</f>
        <v>#NAME?</v>
      </c>
      <c r="F108" s="6"/>
      <c r="H108" s="6"/>
      <c r="I108" s="6"/>
      <c r="J108" s="6"/>
      <c r="K108" s="6"/>
    </row>
    <row r="109" spans="4:11" x14ac:dyDescent="0.25">
      <c r="D109" t="e">
        <f ca="1">solve_for_d('True_Odds_Calculator_2-way'!A110,'True_Odds_Calculator_2-way'!#REF!,'True_Odds_Calculator_2-way'!B110,'Log_working_2-way'!B$1,'Log_working_2-way'!B$2)</f>
        <v>#NAME?</v>
      </c>
      <c r="F109" s="6"/>
      <c r="H109" s="6"/>
      <c r="I109" s="6"/>
      <c r="J109" s="6"/>
      <c r="K109" s="6"/>
    </row>
    <row r="110" spans="4:11" x14ac:dyDescent="0.25">
      <c r="D110" t="e">
        <f ca="1">solve_for_d('True_Odds_Calculator_2-way'!A111,'True_Odds_Calculator_2-way'!#REF!,'True_Odds_Calculator_2-way'!B111,'Log_working_2-way'!B$1,'Log_working_2-way'!B$2)</f>
        <v>#NAME?</v>
      </c>
      <c r="F110" s="6"/>
      <c r="H110" s="6"/>
      <c r="I110" s="6"/>
      <c r="J110" s="6"/>
      <c r="K110" s="6"/>
    </row>
    <row r="111" spans="4:11" x14ac:dyDescent="0.25">
      <c r="D111" t="e">
        <f ca="1">solve_for_d('True_Odds_Calculator_2-way'!A112,'True_Odds_Calculator_2-way'!#REF!,'True_Odds_Calculator_2-way'!B112,'Log_working_2-way'!B$1,'Log_working_2-way'!B$2)</f>
        <v>#NAME?</v>
      </c>
      <c r="F111" s="6"/>
      <c r="H111" s="6"/>
      <c r="I111" s="6"/>
      <c r="J111" s="6"/>
      <c r="K111" s="6"/>
    </row>
    <row r="112" spans="4:11" x14ac:dyDescent="0.25">
      <c r="D112" t="e">
        <f ca="1">solve_for_d('True_Odds_Calculator_2-way'!A113,'True_Odds_Calculator_2-way'!#REF!,'True_Odds_Calculator_2-way'!B113,'Log_working_2-way'!B$1,'Log_working_2-way'!B$2)</f>
        <v>#NAME?</v>
      </c>
      <c r="F112" s="6"/>
      <c r="H112" s="6"/>
      <c r="I112" s="6"/>
      <c r="J112" s="6"/>
      <c r="K112" s="6"/>
    </row>
    <row r="113" spans="4:11" x14ac:dyDescent="0.25">
      <c r="D113" t="e">
        <f ca="1">solve_for_d('True_Odds_Calculator_2-way'!A114,'True_Odds_Calculator_2-way'!#REF!,'True_Odds_Calculator_2-way'!B114,'Log_working_2-way'!B$1,'Log_working_2-way'!B$2)</f>
        <v>#NAME?</v>
      </c>
      <c r="F113" s="6"/>
      <c r="H113" s="6"/>
      <c r="I113" s="6"/>
      <c r="J113" s="6"/>
      <c r="K113" s="6"/>
    </row>
    <row r="114" spans="4:11" x14ac:dyDescent="0.25">
      <c r="D114" t="e">
        <f ca="1">solve_for_d('True_Odds_Calculator_2-way'!A115,'True_Odds_Calculator_2-way'!#REF!,'True_Odds_Calculator_2-way'!B115,'Log_working_2-way'!B$1,'Log_working_2-way'!B$2)</f>
        <v>#NAME?</v>
      </c>
      <c r="F114" s="6"/>
      <c r="H114" s="6"/>
      <c r="I114" s="6"/>
      <c r="J114" s="6"/>
      <c r="K114" s="6"/>
    </row>
    <row r="115" spans="4:11" x14ac:dyDescent="0.25">
      <c r="D115" t="e">
        <f ca="1">solve_for_d('True_Odds_Calculator_2-way'!A116,'True_Odds_Calculator_2-way'!#REF!,'True_Odds_Calculator_2-way'!B116,'Log_working_2-way'!B$1,'Log_working_2-way'!B$2)</f>
        <v>#NAME?</v>
      </c>
      <c r="F115" s="6"/>
      <c r="H115" s="6"/>
      <c r="I115" s="6"/>
      <c r="J115" s="6"/>
      <c r="K115" s="6"/>
    </row>
    <row r="116" spans="4:11" x14ac:dyDescent="0.25">
      <c r="D116" t="e">
        <f ca="1">solve_for_d('True_Odds_Calculator_2-way'!A117,'True_Odds_Calculator_2-way'!#REF!,'True_Odds_Calculator_2-way'!B117,'Log_working_2-way'!B$1,'Log_working_2-way'!B$2)</f>
        <v>#NAME?</v>
      </c>
      <c r="F116" s="6"/>
      <c r="H116" s="6"/>
      <c r="I116" s="6"/>
      <c r="J116" s="6"/>
      <c r="K116" s="6"/>
    </row>
    <row r="117" spans="4:11" x14ac:dyDescent="0.25">
      <c r="D117" t="e">
        <f ca="1">solve_for_d('True_Odds_Calculator_2-way'!A118,'True_Odds_Calculator_2-way'!#REF!,'True_Odds_Calculator_2-way'!B118,'Log_working_2-way'!B$1,'Log_working_2-way'!B$2)</f>
        <v>#NAME?</v>
      </c>
      <c r="F117" s="6"/>
      <c r="H117" s="6"/>
      <c r="I117" s="6"/>
      <c r="J117" s="6"/>
      <c r="K117" s="6"/>
    </row>
    <row r="118" spans="4:11" x14ac:dyDescent="0.25">
      <c r="D118" t="e">
        <f ca="1">solve_for_d('True_Odds_Calculator_2-way'!A119,'True_Odds_Calculator_2-way'!#REF!,'True_Odds_Calculator_2-way'!B119,'Log_working_2-way'!B$1,'Log_working_2-way'!B$2)</f>
        <v>#NAME?</v>
      </c>
      <c r="F118" s="6"/>
      <c r="H118" s="6"/>
      <c r="I118" s="6"/>
      <c r="J118" s="6"/>
      <c r="K118" s="6"/>
    </row>
    <row r="119" spans="4:11" x14ac:dyDescent="0.25">
      <c r="D119" t="e">
        <f ca="1">solve_for_d('True_Odds_Calculator_2-way'!A120,'True_Odds_Calculator_2-way'!#REF!,'True_Odds_Calculator_2-way'!B120,'Log_working_2-way'!B$1,'Log_working_2-way'!B$2)</f>
        <v>#NAME?</v>
      </c>
      <c r="F119" s="6"/>
      <c r="H119" s="6"/>
      <c r="I119" s="6"/>
      <c r="J119" s="6"/>
      <c r="K119" s="6"/>
    </row>
    <row r="120" spans="4:11" x14ac:dyDescent="0.25">
      <c r="D120" t="e">
        <f ca="1">solve_for_d('True_Odds_Calculator_2-way'!A121,'True_Odds_Calculator_2-way'!#REF!,'True_Odds_Calculator_2-way'!B121,'Log_working_2-way'!B$1,'Log_working_2-way'!B$2)</f>
        <v>#NAME?</v>
      </c>
      <c r="F120" s="6"/>
      <c r="H120" s="6"/>
      <c r="I120" s="6"/>
      <c r="J120" s="6"/>
      <c r="K120" s="6"/>
    </row>
    <row r="121" spans="4:11" x14ac:dyDescent="0.25">
      <c r="D121" t="e">
        <f ca="1">solve_for_d('True_Odds_Calculator_2-way'!A122,'True_Odds_Calculator_2-way'!#REF!,'True_Odds_Calculator_2-way'!B122,'Log_working_2-way'!B$1,'Log_working_2-way'!B$2)</f>
        <v>#NAME?</v>
      </c>
      <c r="F121" s="6"/>
      <c r="H121" s="6"/>
      <c r="I121" s="6"/>
      <c r="J121" s="6"/>
      <c r="K121" s="6"/>
    </row>
    <row r="122" spans="4:11" x14ac:dyDescent="0.25">
      <c r="D122" t="e">
        <f ca="1">solve_for_d('True_Odds_Calculator_2-way'!A123,'True_Odds_Calculator_2-way'!#REF!,'True_Odds_Calculator_2-way'!B123,'Log_working_2-way'!B$1,'Log_working_2-way'!B$2)</f>
        <v>#NAME?</v>
      </c>
      <c r="F122" s="6"/>
      <c r="H122" s="6"/>
      <c r="I122" s="6"/>
      <c r="J122" s="6"/>
      <c r="K122" s="6"/>
    </row>
    <row r="123" spans="4:11" x14ac:dyDescent="0.25">
      <c r="D123" t="e">
        <f ca="1">solve_for_d('True_Odds_Calculator_2-way'!A124,'True_Odds_Calculator_2-way'!#REF!,'True_Odds_Calculator_2-way'!B124,'Log_working_2-way'!B$1,'Log_working_2-way'!B$2)</f>
        <v>#NAME?</v>
      </c>
      <c r="F123" s="6"/>
      <c r="H123" s="6"/>
      <c r="I123" s="6"/>
      <c r="J123" s="6"/>
      <c r="K123" s="6"/>
    </row>
    <row r="124" spans="4:11" x14ac:dyDescent="0.25">
      <c r="D124" t="e">
        <f ca="1">solve_for_d('True_Odds_Calculator_2-way'!A125,'True_Odds_Calculator_2-way'!#REF!,'True_Odds_Calculator_2-way'!B125,'Log_working_2-way'!B$1,'Log_working_2-way'!B$2)</f>
        <v>#NAME?</v>
      </c>
      <c r="F124" s="6"/>
      <c r="H124" s="6"/>
      <c r="I124" s="6"/>
      <c r="J124" s="6"/>
      <c r="K124" s="6"/>
    </row>
    <row r="125" spans="4:11" x14ac:dyDescent="0.25">
      <c r="D125" t="e">
        <f ca="1">solve_for_d('True_Odds_Calculator_2-way'!A126,'True_Odds_Calculator_2-way'!#REF!,'True_Odds_Calculator_2-way'!B126,'Log_working_2-way'!B$1,'Log_working_2-way'!B$2)</f>
        <v>#NAME?</v>
      </c>
      <c r="F125" s="6"/>
      <c r="H125" s="6"/>
      <c r="I125" s="6"/>
      <c r="J125" s="6"/>
      <c r="K125" s="6"/>
    </row>
    <row r="126" spans="4:11" x14ac:dyDescent="0.25">
      <c r="D126" t="e">
        <f ca="1">solve_for_d('True_Odds_Calculator_2-way'!A127,'True_Odds_Calculator_2-way'!#REF!,'True_Odds_Calculator_2-way'!B127,'Log_working_2-way'!B$1,'Log_working_2-way'!B$2)</f>
        <v>#NAME?</v>
      </c>
      <c r="F126" s="6"/>
      <c r="H126" s="6"/>
      <c r="I126" s="6"/>
      <c r="J126" s="6"/>
      <c r="K126" s="6"/>
    </row>
    <row r="127" spans="4:11" x14ac:dyDescent="0.25">
      <c r="D127" t="e">
        <f ca="1">solve_for_d('True_Odds_Calculator_2-way'!A128,'True_Odds_Calculator_2-way'!#REF!,'True_Odds_Calculator_2-way'!B128,'Log_working_2-way'!B$1,'Log_working_2-way'!B$2)</f>
        <v>#NAME?</v>
      </c>
      <c r="F127" s="6"/>
      <c r="H127" s="6"/>
      <c r="I127" s="6"/>
      <c r="J127" s="6"/>
      <c r="K127" s="6"/>
    </row>
    <row r="128" spans="4:11" x14ac:dyDescent="0.25">
      <c r="D128" t="e">
        <f ca="1">solve_for_d('True_Odds_Calculator_2-way'!A129,'True_Odds_Calculator_2-way'!#REF!,'True_Odds_Calculator_2-way'!B129,'Log_working_2-way'!B$1,'Log_working_2-way'!B$2)</f>
        <v>#NAME?</v>
      </c>
      <c r="F128" s="6"/>
      <c r="H128" s="6"/>
      <c r="I128" s="6"/>
      <c r="J128" s="6"/>
      <c r="K128" s="6"/>
    </row>
    <row r="129" spans="4:11" x14ac:dyDescent="0.25">
      <c r="D129" t="e">
        <f ca="1">solve_for_d('True_Odds_Calculator_2-way'!A130,'True_Odds_Calculator_2-way'!#REF!,'True_Odds_Calculator_2-way'!B130,'Log_working_2-way'!B$1,'Log_working_2-way'!B$2)</f>
        <v>#NAME?</v>
      </c>
      <c r="F129" s="6"/>
      <c r="H129" s="6"/>
      <c r="I129" s="6"/>
      <c r="J129" s="6"/>
      <c r="K129" s="6"/>
    </row>
    <row r="130" spans="4:11" x14ac:dyDescent="0.25">
      <c r="D130" t="e">
        <f ca="1">solve_for_d('True_Odds_Calculator_2-way'!A131,'True_Odds_Calculator_2-way'!#REF!,'True_Odds_Calculator_2-way'!B131,'Log_working_2-way'!B$1,'Log_working_2-way'!B$2)</f>
        <v>#NAME?</v>
      </c>
      <c r="F130" s="6"/>
      <c r="H130" s="6"/>
      <c r="I130" s="6"/>
      <c r="J130" s="6"/>
      <c r="K130" s="6"/>
    </row>
    <row r="131" spans="4:11" x14ac:dyDescent="0.25">
      <c r="D131" t="e">
        <f ca="1">solve_for_d('True_Odds_Calculator_2-way'!A132,'True_Odds_Calculator_2-way'!#REF!,'True_Odds_Calculator_2-way'!B132,'Log_working_2-way'!B$1,'Log_working_2-way'!B$2)</f>
        <v>#NAME?</v>
      </c>
      <c r="F131" s="6"/>
      <c r="H131" s="6"/>
      <c r="I131" s="6"/>
      <c r="J131" s="6"/>
      <c r="K131" s="6"/>
    </row>
    <row r="132" spans="4:11" x14ac:dyDescent="0.25">
      <c r="D132" t="e">
        <f ca="1">solve_for_d('True_Odds_Calculator_2-way'!A133,'True_Odds_Calculator_2-way'!#REF!,'True_Odds_Calculator_2-way'!B133,'Log_working_2-way'!B$1,'Log_working_2-way'!B$2)</f>
        <v>#NAME?</v>
      </c>
      <c r="F132" s="6"/>
      <c r="H132" s="6"/>
      <c r="I132" s="6"/>
      <c r="J132" s="6"/>
      <c r="K132" s="6"/>
    </row>
    <row r="133" spans="4:11" x14ac:dyDescent="0.25">
      <c r="D133" t="e">
        <f ca="1">solve_for_d('True_Odds_Calculator_2-way'!A134,'True_Odds_Calculator_2-way'!#REF!,'True_Odds_Calculator_2-way'!B134,'Log_working_2-way'!B$1,'Log_working_2-way'!B$2)</f>
        <v>#NAME?</v>
      </c>
      <c r="F133" s="6"/>
      <c r="H133" s="6"/>
      <c r="I133" s="6"/>
      <c r="J133" s="6"/>
      <c r="K133" s="6"/>
    </row>
    <row r="134" spans="4:11" x14ac:dyDescent="0.25">
      <c r="D134" t="e">
        <f ca="1">solve_for_d('True_Odds_Calculator_2-way'!A135,'True_Odds_Calculator_2-way'!#REF!,'True_Odds_Calculator_2-way'!B135,'Log_working_2-way'!B$1,'Log_working_2-way'!B$2)</f>
        <v>#NAME?</v>
      </c>
      <c r="F134" s="6"/>
      <c r="H134" s="6"/>
      <c r="I134" s="6"/>
      <c r="J134" s="6"/>
      <c r="K134" s="6"/>
    </row>
    <row r="135" spans="4:11" x14ac:dyDescent="0.25">
      <c r="D135" t="e">
        <f ca="1">solve_for_d('True_Odds_Calculator_2-way'!A136,'True_Odds_Calculator_2-way'!#REF!,'True_Odds_Calculator_2-way'!B136,'Log_working_2-way'!B$1,'Log_working_2-way'!B$2)</f>
        <v>#NAME?</v>
      </c>
      <c r="F135" s="6"/>
      <c r="H135" s="6"/>
      <c r="I135" s="6"/>
      <c r="J135" s="6"/>
      <c r="K135" s="6"/>
    </row>
    <row r="136" spans="4:11" x14ac:dyDescent="0.25">
      <c r="D136" t="e">
        <f ca="1">solve_for_d('True_Odds_Calculator_2-way'!A137,'True_Odds_Calculator_2-way'!#REF!,'True_Odds_Calculator_2-way'!B137,'Log_working_2-way'!B$1,'Log_working_2-way'!B$2)</f>
        <v>#NAME?</v>
      </c>
      <c r="F136" s="6"/>
      <c r="H136" s="6"/>
      <c r="I136" s="6"/>
      <c r="J136" s="6"/>
      <c r="K136" s="6"/>
    </row>
    <row r="137" spans="4:11" x14ac:dyDescent="0.25">
      <c r="D137" t="e">
        <f ca="1">solve_for_d('True_Odds_Calculator_2-way'!A138,'True_Odds_Calculator_2-way'!#REF!,'True_Odds_Calculator_2-way'!B138,'Log_working_2-way'!B$1,'Log_working_2-way'!B$2)</f>
        <v>#NAME?</v>
      </c>
      <c r="F137" s="6"/>
      <c r="H137" s="6"/>
      <c r="I137" s="6"/>
      <c r="J137" s="6"/>
      <c r="K137" s="6"/>
    </row>
    <row r="138" spans="4:11" x14ac:dyDescent="0.25">
      <c r="D138" t="e">
        <f ca="1">solve_for_d('True_Odds_Calculator_2-way'!A139,'True_Odds_Calculator_2-way'!#REF!,'True_Odds_Calculator_2-way'!B139,'Log_working_2-way'!B$1,'Log_working_2-way'!B$2)</f>
        <v>#NAME?</v>
      </c>
      <c r="F138" s="6"/>
      <c r="H138" s="6"/>
      <c r="I138" s="6"/>
      <c r="J138" s="6"/>
      <c r="K138" s="6"/>
    </row>
    <row r="139" spans="4:11" x14ac:dyDescent="0.25">
      <c r="D139" t="e">
        <f ca="1">solve_for_d('True_Odds_Calculator_2-way'!A140,'True_Odds_Calculator_2-way'!#REF!,'True_Odds_Calculator_2-way'!B140,'Log_working_2-way'!B$1,'Log_working_2-way'!B$2)</f>
        <v>#NAME?</v>
      </c>
      <c r="F139" s="6"/>
      <c r="H139" s="6"/>
      <c r="I139" s="6"/>
      <c r="J139" s="6"/>
      <c r="K139" s="6"/>
    </row>
    <row r="140" spans="4:11" x14ac:dyDescent="0.25">
      <c r="D140" t="e">
        <f ca="1">solve_for_d('True_Odds_Calculator_2-way'!A141,'True_Odds_Calculator_2-way'!#REF!,'True_Odds_Calculator_2-way'!B141,'Log_working_2-way'!B$1,'Log_working_2-way'!B$2)</f>
        <v>#NAME?</v>
      </c>
      <c r="F140" s="6"/>
      <c r="H140" s="6"/>
      <c r="I140" s="6"/>
      <c r="J140" s="6"/>
      <c r="K140" s="6"/>
    </row>
    <row r="141" spans="4:11" x14ac:dyDescent="0.25">
      <c r="D141" t="e">
        <f ca="1">solve_for_d('True_Odds_Calculator_2-way'!A142,'True_Odds_Calculator_2-way'!#REF!,'True_Odds_Calculator_2-way'!B142,'Log_working_2-way'!B$1,'Log_working_2-way'!B$2)</f>
        <v>#NAME?</v>
      </c>
      <c r="F141" s="6"/>
      <c r="H141" s="6"/>
      <c r="I141" s="6"/>
      <c r="J141" s="6"/>
      <c r="K141" s="6"/>
    </row>
    <row r="142" spans="4:11" x14ac:dyDescent="0.25">
      <c r="D142" t="e">
        <f ca="1">solve_for_d('True_Odds_Calculator_2-way'!A143,'True_Odds_Calculator_2-way'!#REF!,'True_Odds_Calculator_2-way'!B143,'Log_working_2-way'!B$1,'Log_working_2-way'!B$2)</f>
        <v>#NAME?</v>
      </c>
      <c r="F142" s="6"/>
      <c r="H142" s="6"/>
      <c r="I142" s="6"/>
      <c r="J142" s="6"/>
      <c r="K142" s="6"/>
    </row>
    <row r="143" spans="4:11" x14ac:dyDescent="0.25">
      <c r="D143" t="e">
        <f ca="1">solve_for_d('True_Odds_Calculator_2-way'!A144,'True_Odds_Calculator_2-way'!#REF!,'True_Odds_Calculator_2-way'!B144,'Log_working_2-way'!B$1,'Log_working_2-way'!B$2)</f>
        <v>#NAME?</v>
      </c>
      <c r="F143" s="6"/>
      <c r="H143" s="6"/>
      <c r="I143" s="6"/>
      <c r="J143" s="6"/>
      <c r="K143" s="6"/>
    </row>
    <row r="144" spans="4:11" x14ac:dyDescent="0.25">
      <c r="D144" t="e">
        <f ca="1">solve_for_d('True_Odds_Calculator_2-way'!A145,'True_Odds_Calculator_2-way'!#REF!,'True_Odds_Calculator_2-way'!B145,'Log_working_2-way'!B$1,'Log_working_2-way'!B$2)</f>
        <v>#NAME?</v>
      </c>
      <c r="F144" s="6"/>
      <c r="H144" s="6"/>
      <c r="I144" s="6"/>
      <c r="J144" s="6"/>
      <c r="K144" s="6"/>
    </row>
    <row r="145" spans="4:11" x14ac:dyDescent="0.25">
      <c r="D145" t="e">
        <f ca="1">solve_for_d('True_Odds_Calculator_2-way'!A146,'True_Odds_Calculator_2-way'!#REF!,'True_Odds_Calculator_2-way'!B146,'Log_working_2-way'!B$1,'Log_working_2-way'!B$2)</f>
        <v>#NAME?</v>
      </c>
      <c r="F145" s="6"/>
      <c r="H145" s="6"/>
      <c r="I145" s="6"/>
      <c r="J145" s="6"/>
      <c r="K145" s="6"/>
    </row>
    <row r="146" spans="4:11" x14ac:dyDescent="0.25">
      <c r="D146" t="e">
        <f ca="1">solve_for_d('True_Odds_Calculator_2-way'!A147,'True_Odds_Calculator_2-way'!#REF!,'True_Odds_Calculator_2-way'!B147,'Log_working_2-way'!B$1,'Log_working_2-way'!B$2)</f>
        <v>#NAME?</v>
      </c>
      <c r="F146" s="6"/>
      <c r="H146" s="6"/>
      <c r="I146" s="6"/>
      <c r="J146" s="6"/>
      <c r="K146" s="6"/>
    </row>
    <row r="147" spans="4:11" x14ac:dyDescent="0.25">
      <c r="D147" t="e">
        <f ca="1">solve_for_d('True_Odds_Calculator_2-way'!A148,'True_Odds_Calculator_2-way'!#REF!,'True_Odds_Calculator_2-way'!B148,'Log_working_2-way'!B$1,'Log_working_2-way'!B$2)</f>
        <v>#NAME?</v>
      </c>
      <c r="F147" s="6"/>
      <c r="H147" s="6"/>
      <c r="I147" s="6"/>
      <c r="J147" s="6"/>
      <c r="K147" s="6"/>
    </row>
    <row r="148" spans="4:11" x14ac:dyDescent="0.25">
      <c r="D148" t="e">
        <f ca="1">solve_for_d('True_Odds_Calculator_2-way'!A149,'True_Odds_Calculator_2-way'!#REF!,'True_Odds_Calculator_2-way'!B149,'Log_working_2-way'!B$1,'Log_working_2-way'!B$2)</f>
        <v>#NAME?</v>
      </c>
      <c r="F148" s="6"/>
      <c r="H148" s="6"/>
      <c r="I148" s="6"/>
      <c r="J148" s="6"/>
      <c r="K148" s="6"/>
    </row>
    <row r="149" spans="4:11" x14ac:dyDescent="0.25">
      <c r="D149" t="e">
        <f ca="1">solve_for_d('True_Odds_Calculator_2-way'!A150,'True_Odds_Calculator_2-way'!#REF!,'True_Odds_Calculator_2-way'!B150,'Log_working_2-way'!B$1,'Log_working_2-way'!B$2)</f>
        <v>#NAME?</v>
      </c>
      <c r="F149" s="6"/>
      <c r="H149" s="6"/>
      <c r="I149" s="6"/>
      <c r="J149" s="6"/>
      <c r="K149" s="6"/>
    </row>
    <row r="150" spans="4:11" x14ac:dyDescent="0.25">
      <c r="D150" t="e">
        <f ca="1">solve_for_d('True_Odds_Calculator_2-way'!A151,'True_Odds_Calculator_2-way'!#REF!,'True_Odds_Calculator_2-way'!B151,'Log_working_2-way'!B$1,'Log_working_2-way'!B$2)</f>
        <v>#NAME?</v>
      </c>
      <c r="F150" s="6"/>
      <c r="H150" s="6"/>
      <c r="I150" s="6"/>
      <c r="J150" s="6"/>
      <c r="K150" s="6"/>
    </row>
    <row r="151" spans="4:11" x14ac:dyDescent="0.25">
      <c r="D151" t="e">
        <f ca="1">solve_for_d('True_Odds_Calculator_2-way'!A152,'True_Odds_Calculator_2-way'!#REF!,'True_Odds_Calculator_2-way'!B152,'Log_working_2-way'!B$1,'Log_working_2-way'!B$2)</f>
        <v>#NAME?</v>
      </c>
      <c r="F151" s="6"/>
      <c r="H151" s="6"/>
      <c r="I151" s="6"/>
      <c r="J151" s="6"/>
      <c r="K151" s="6"/>
    </row>
    <row r="152" spans="4:11" x14ac:dyDescent="0.25">
      <c r="D152" t="e">
        <f ca="1">solve_for_d('True_Odds_Calculator_2-way'!A153,'True_Odds_Calculator_2-way'!#REF!,'True_Odds_Calculator_2-way'!B153,'Log_working_2-way'!B$1,'Log_working_2-way'!B$2)</f>
        <v>#NAME?</v>
      </c>
      <c r="F152" s="6"/>
      <c r="H152" s="6"/>
      <c r="I152" s="6"/>
      <c r="J152" s="6"/>
      <c r="K152" s="6"/>
    </row>
    <row r="153" spans="4:11" x14ac:dyDescent="0.25">
      <c r="D153" t="e">
        <f ca="1">solve_for_d('True_Odds_Calculator_2-way'!A154,'True_Odds_Calculator_2-way'!#REF!,'True_Odds_Calculator_2-way'!B154,'Log_working_2-way'!B$1,'Log_working_2-way'!B$2)</f>
        <v>#NAME?</v>
      </c>
      <c r="F153" s="6"/>
      <c r="H153" s="6"/>
      <c r="I153" s="6"/>
      <c r="J153" s="6"/>
      <c r="K153" s="6"/>
    </row>
    <row r="154" spans="4:11" x14ac:dyDescent="0.25">
      <c r="D154" t="e">
        <f ca="1">solve_for_d('True_Odds_Calculator_2-way'!A155,'True_Odds_Calculator_2-way'!#REF!,'True_Odds_Calculator_2-way'!B155,'Log_working_2-way'!B$1,'Log_working_2-way'!B$2)</f>
        <v>#NAME?</v>
      </c>
      <c r="F154" s="6"/>
      <c r="H154" s="6"/>
      <c r="I154" s="6"/>
      <c r="J154" s="6"/>
      <c r="K154" s="6"/>
    </row>
    <row r="155" spans="4:11" x14ac:dyDescent="0.25">
      <c r="D155" t="e">
        <f ca="1">solve_for_d('True_Odds_Calculator_2-way'!A156,'True_Odds_Calculator_2-way'!#REF!,'True_Odds_Calculator_2-way'!B156,'Log_working_2-way'!B$1,'Log_working_2-way'!B$2)</f>
        <v>#NAME?</v>
      </c>
      <c r="F155" s="6"/>
      <c r="H155" s="6"/>
      <c r="I155" s="6"/>
      <c r="J155" s="6"/>
      <c r="K155" s="6"/>
    </row>
    <row r="156" spans="4:11" x14ac:dyDescent="0.25">
      <c r="D156" t="e">
        <f ca="1">solve_for_d('True_Odds_Calculator_2-way'!A157,'True_Odds_Calculator_2-way'!#REF!,'True_Odds_Calculator_2-way'!B157,'Log_working_2-way'!B$1,'Log_working_2-way'!B$2)</f>
        <v>#NAME?</v>
      </c>
      <c r="F156" s="6"/>
      <c r="H156" s="6"/>
      <c r="I156" s="6"/>
      <c r="J156" s="6"/>
      <c r="K156" s="6"/>
    </row>
    <row r="157" spans="4:11" x14ac:dyDescent="0.25">
      <c r="D157" t="e">
        <f ca="1">solve_for_d('True_Odds_Calculator_2-way'!A158,'True_Odds_Calculator_2-way'!#REF!,'True_Odds_Calculator_2-way'!B158,'Log_working_2-way'!B$1,'Log_working_2-way'!B$2)</f>
        <v>#NAME?</v>
      </c>
      <c r="F157" s="6"/>
      <c r="H157" s="6"/>
      <c r="I157" s="6"/>
      <c r="J157" s="6"/>
      <c r="K157" s="6"/>
    </row>
    <row r="158" spans="4:11" x14ac:dyDescent="0.25">
      <c r="D158" t="e">
        <f ca="1">solve_for_d('True_Odds_Calculator_2-way'!A159,'True_Odds_Calculator_2-way'!#REF!,'True_Odds_Calculator_2-way'!B159,'Log_working_2-way'!B$1,'Log_working_2-way'!B$2)</f>
        <v>#NAME?</v>
      </c>
      <c r="F158" s="6"/>
      <c r="H158" s="6"/>
      <c r="I158" s="6"/>
      <c r="J158" s="6"/>
      <c r="K158" s="6"/>
    </row>
    <row r="159" spans="4:11" x14ac:dyDescent="0.25">
      <c r="D159" t="e">
        <f ca="1">solve_for_d('True_Odds_Calculator_2-way'!A160,'True_Odds_Calculator_2-way'!#REF!,'True_Odds_Calculator_2-way'!B160,'Log_working_2-way'!B$1,'Log_working_2-way'!B$2)</f>
        <v>#NAME?</v>
      </c>
      <c r="F159" s="6"/>
      <c r="H159" s="6"/>
      <c r="I159" s="6"/>
      <c r="J159" s="6"/>
      <c r="K159" s="6"/>
    </row>
    <row r="160" spans="4:11" x14ac:dyDescent="0.25">
      <c r="D160" t="e">
        <f ca="1">solve_for_d('True_Odds_Calculator_2-way'!A161,'True_Odds_Calculator_2-way'!#REF!,'True_Odds_Calculator_2-way'!B161,'Log_working_2-way'!B$1,'Log_working_2-way'!B$2)</f>
        <v>#NAME?</v>
      </c>
      <c r="F160" s="6"/>
      <c r="H160" s="6"/>
      <c r="I160" s="6"/>
      <c r="J160" s="6"/>
      <c r="K160" s="6"/>
    </row>
    <row r="161" spans="4:11" x14ac:dyDescent="0.25">
      <c r="D161" t="e">
        <f ca="1">solve_for_d('True_Odds_Calculator_2-way'!A162,'True_Odds_Calculator_2-way'!#REF!,'True_Odds_Calculator_2-way'!B162,'Log_working_2-way'!B$1,'Log_working_2-way'!B$2)</f>
        <v>#NAME?</v>
      </c>
      <c r="F161" s="6"/>
      <c r="H161" s="6"/>
      <c r="I161" s="6"/>
      <c r="J161" s="6"/>
      <c r="K161" s="6"/>
    </row>
    <row r="162" spans="4:11" x14ac:dyDescent="0.25">
      <c r="D162" t="e">
        <f ca="1">solve_for_d('True_Odds_Calculator_2-way'!A163,'True_Odds_Calculator_2-way'!#REF!,'True_Odds_Calculator_2-way'!B163,'Log_working_2-way'!B$1,'Log_working_2-way'!B$2)</f>
        <v>#NAME?</v>
      </c>
      <c r="F162" s="6"/>
      <c r="H162" s="6"/>
      <c r="I162" s="6"/>
      <c r="J162" s="6"/>
      <c r="K162" s="6"/>
    </row>
    <row r="163" spans="4:11" x14ac:dyDescent="0.25">
      <c r="D163" t="e">
        <f ca="1">solve_for_d('True_Odds_Calculator_2-way'!A164,'True_Odds_Calculator_2-way'!#REF!,'True_Odds_Calculator_2-way'!B164,'Log_working_2-way'!B$1,'Log_working_2-way'!B$2)</f>
        <v>#NAME?</v>
      </c>
      <c r="F163" s="6"/>
      <c r="H163" s="6"/>
      <c r="I163" s="6"/>
      <c r="J163" s="6"/>
      <c r="K163" s="6"/>
    </row>
    <row r="164" spans="4:11" x14ac:dyDescent="0.25">
      <c r="D164" t="e">
        <f ca="1">solve_for_d('True_Odds_Calculator_2-way'!A165,'True_Odds_Calculator_2-way'!#REF!,'True_Odds_Calculator_2-way'!B165,'Log_working_2-way'!B$1,'Log_working_2-way'!B$2)</f>
        <v>#NAME?</v>
      </c>
      <c r="F164" s="6"/>
      <c r="H164" s="6"/>
      <c r="I164" s="6"/>
      <c r="J164" s="6"/>
      <c r="K164" s="6"/>
    </row>
    <row r="165" spans="4:11" x14ac:dyDescent="0.25">
      <c r="D165" t="e">
        <f ca="1">solve_for_d('True_Odds_Calculator_2-way'!A166,'True_Odds_Calculator_2-way'!#REF!,'True_Odds_Calculator_2-way'!B166,'Log_working_2-way'!B$1,'Log_working_2-way'!B$2)</f>
        <v>#NAME?</v>
      </c>
      <c r="F165" s="6"/>
      <c r="H165" s="6"/>
      <c r="I165" s="6"/>
      <c r="J165" s="6"/>
      <c r="K165" s="6"/>
    </row>
    <row r="166" spans="4:11" x14ac:dyDescent="0.25">
      <c r="D166" t="e">
        <f ca="1">solve_for_d('True_Odds_Calculator_2-way'!A167,'True_Odds_Calculator_2-way'!#REF!,'True_Odds_Calculator_2-way'!B167,'Log_working_2-way'!B$1,'Log_working_2-way'!B$2)</f>
        <v>#NAME?</v>
      </c>
      <c r="F166" s="6"/>
      <c r="H166" s="6"/>
      <c r="I166" s="6"/>
      <c r="J166" s="6"/>
      <c r="K166" s="6"/>
    </row>
    <row r="167" spans="4:11" x14ac:dyDescent="0.25">
      <c r="D167" t="e">
        <f ca="1">solve_for_d('True_Odds_Calculator_2-way'!A168,'True_Odds_Calculator_2-way'!#REF!,'True_Odds_Calculator_2-way'!B168,'Log_working_2-way'!B$1,'Log_working_2-way'!B$2)</f>
        <v>#NAME?</v>
      </c>
      <c r="F167" s="6"/>
      <c r="H167" s="6"/>
      <c r="I167" s="6"/>
      <c r="J167" s="6"/>
      <c r="K167" s="6"/>
    </row>
    <row r="168" spans="4:11" x14ac:dyDescent="0.25">
      <c r="D168" t="e">
        <f ca="1">solve_for_d('True_Odds_Calculator_2-way'!A169,'True_Odds_Calculator_2-way'!#REF!,'True_Odds_Calculator_2-way'!B169,'Log_working_2-way'!B$1,'Log_working_2-way'!B$2)</f>
        <v>#NAME?</v>
      </c>
      <c r="F168" s="6"/>
      <c r="H168" s="6"/>
      <c r="I168" s="6"/>
      <c r="J168" s="6"/>
      <c r="K168" s="6"/>
    </row>
    <row r="169" spans="4:11" x14ac:dyDescent="0.25">
      <c r="D169" t="e">
        <f ca="1">solve_for_d('True_Odds_Calculator_2-way'!A170,'True_Odds_Calculator_2-way'!#REF!,'True_Odds_Calculator_2-way'!B170,'Log_working_2-way'!B$1,'Log_working_2-way'!B$2)</f>
        <v>#NAME?</v>
      </c>
      <c r="F169" s="6"/>
      <c r="H169" s="6"/>
      <c r="I169" s="6"/>
      <c r="J169" s="6"/>
      <c r="K169" s="6"/>
    </row>
    <row r="170" spans="4:11" x14ac:dyDescent="0.25">
      <c r="D170" t="e">
        <f ca="1">solve_for_d('True_Odds_Calculator_2-way'!A171,'True_Odds_Calculator_2-way'!#REF!,'True_Odds_Calculator_2-way'!B171,'Log_working_2-way'!B$1,'Log_working_2-way'!B$2)</f>
        <v>#NAME?</v>
      </c>
      <c r="F170" s="6"/>
      <c r="H170" s="6"/>
      <c r="I170" s="6"/>
      <c r="J170" s="6"/>
      <c r="K170" s="6"/>
    </row>
    <row r="171" spans="4:11" x14ac:dyDescent="0.25">
      <c r="D171" t="e">
        <f ca="1">solve_for_d('True_Odds_Calculator_2-way'!A172,'True_Odds_Calculator_2-way'!#REF!,'True_Odds_Calculator_2-way'!B172,'Log_working_2-way'!B$1,'Log_working_2-way'!B$2)</f>
        <v>#NAME?</v>
      </c>
      <c r="F171" s="6"/>
      <c r="H171" s="6"/>
      <c r="I171" s="6"/>
      <c r="J171" s="6"/>
      <c r="K171" s="6"/>
    </row>
    <row r="172" spans="4:11" x14ac:dyDescent="0.25">
      <c r="D172" t="e">
        <f ca="1">solve_for_d('True_Odds_Calculator_2-way'!A173,'True_Odds_Calculator_2-way'!#REF!,'True_Odds_Calculator_2-way'!B173,'Log_working_2-way'!B$1,'Log_working_2-way'!B$2)</f>
        <v>#NAME?</v>
      </c>
      <c r="F172" s="6"/>
      <c r="H172" s="6"/>
      <c r="I172" s="6"/>
      <c r="J172" s="6"/>
      <c r="K172" s="6"/>
    </row>
    <row r="173" spans="4:11" x14ac:dyDescent="0.25">
      <c r="D173" t="e">
        <f ca="1">solve_for_d('True_Odds_Calculator_2-way'!A174,'True_Odds_Calculator_2-way'!#REF!,'True_Odds_Calculator_2-way'!B174,'Log_working_2-way'!B$1,'Log_working_2-way'!B$2)</f>
        <v>#NAME?</v>
      </c>
      <c r="F173" s="6"/>
      <c r="H173" s="6"/>
      <c r="I173" s="6"/>
      <c r="J173" s="6"/>
      <c r="K173" s="6"/>
    </row>
    <row r="174" spans="4:11" x14ac:dyDescent="0.25">
      <c r="D174" t="e">
        <f ca="1">solve_for_d('True_Odds_Calculator_2-way'!A175,'True_Odds_Calculator_2-way'!#REF!,'True_Odds_Calculator_2-way'!B175,'Log_working_2-way'!B$1,'Log_working_2-way'!B$2)</f>
        <v>#NAME?</v>
      </c>
      <c r="F174" s="6"/>
      <c r="H174" s="6"/>
      <c r="I174" s="6"/>
      <c r="J174" s="6"/>
      <c r="K174" s="6"/>
    </row>
    <row r="175" spans="4:11" x14ac:dyDescent="0.25">
      <c r="D175" t="e">
        <f ca="1">solve_for_d('True_Odds_Calculator_2-way'!A176,'True_Odds_Calculator_2-way'!#REF!,'True_Odds_Calculator_2-way'!B176,'Log_working_2-way'!B$1,'Log_working_2-way'!B$2)</f>
        <v>#NAME?</v>
      </c>
      <c r="F175" s="6"/>
      <c r="H175" s="6"/>
      <c r="I175" s="6"/>
      <c r="J175" s="6"/>
      <c r="K175" s="6"/>
    </row>
    <row r="176" spans="4:11" x14ac:dyDescent="0.25">
      <c r="D176" t="e">
        <f ca="1">solve_for_d('True_Odds_Calculator_2-way'!A177,'True_Odds_Calculator_2-way'!#REF!,'True_Odds_Calculator_2-way'!B177,'Log_working_2-way'!B$1,'Log_working_2-way'!B$2)</f>
        <v>#NAME?</v>
      </c>
      <c r="F176" s="6"/>
      <c r="H176" s="6"/>
      <c r="I176" s="6"/>
      <c r="J176" s="6"/>
      <c r="K176" s="6"/>
    </row>
    <row r="177" spans="4:11" x14ac:dyDescent="0.25">
      <c r="D177" t="e">
        <f ca="1">solve_for_d('True_Odds_Calculator_2-way'!A178,'True_Odds_Calculator_2-way'!#REF!,'True_Odds_Calculator_2-way'!B178,'Log_working_2-way'!B$1,'Log_working_2-way'!B$2)</f>
        <v>#NAME?</v>
      </c>
      <c r="F177" s="6"/>
      <c r="H177" s="6"/>
      <c r="I177" s="6"/>
      <c r="J177" s="6"/>
      <c r="K177" s="6"/>
    </row>
    <row r="178" spans="4:11" x14ac:dyDescent="0.25">
      <c r="D178" t="e">
        <f ca="1">solve_for_d('True_Odds_Calculator_2-way'!A179,'True_Odds_Calculator_2-way'!#REF!,'True_Odds_Calculator_2-way'!B179,'Log_working_2-way'!B$1,'Log_working_2-way'!B$2)</f>
        <v>#NAME?</v>
      </c>
      <c r="F178" s="6"/>
      <c r="H178" s="6"/>
      <c r="I178" s="6"/>
      <c r="J178" s="6"/>
      <c r="K178" s="6"/>
    </row>
    <row r="179" spans="4:11" x14ac:dyDescent="0.25">
      <c r="D179" t="e">
        <f ca="1">solve_for_d('True_Odds_Calculator_2-way'!A180,'True_Odds_Calculator_2-way'!#REF!,'True_Odds_Calculator_2-way'!B180,'Log_working_2-way'!B$1,'Log_working_2-way'!B$2)</f>
        <v>#NAME?</v>
      </c>
      <c r="F179" s="6"/>
      <c r="H179" s="6"/>
      <c r="I179" s="6"/>
      <c r="J179" s="6"/>
      <c r="K179" s="6"/>
    </row>
    <row r="180" spans="4:11" x14ac:dyDescent="0.25">
      <c r="D180" t="e">
        <f ca="1">solve_for_d('True_Odds_Calculator_2-way'!A181,'True_Odds_Calculator_2-way'!#REF!,'True_Odds_Calculator_2-way'!B181,'Log_working_2-way'!B$1,'Log_working_2-way'!B$2)</f>
        <v>#NAME?</v>
      </c>
      <c r="F180" s="6"/>
      <c r="H180" s="6"/>
      <c r="I180" s="6"/>
      <c r="J180" s="6"/>
      <c r="K180" s="6"/>
    </row>
    <row r="181" spans="4:11" x14ac:dyDescent="0.25">
      <c r="D181" t="e">
        <f ca="1">solve_for_d('True_Odds_Calculator_2-way'!A182,'True_Odds_Calculator_2-way'!#REF!,'True_Odds_Calculator_2-way'!B182,'Log_working_2-way'!B$1,'Log_working_2-way'!B$2)</f>
        <v>#NAME?</v>
      </c>
      <c r="F181" s="6"/>
      <c r="H181" s="6"/>
      <c r="I181" s="6"/>
      <c r="J181" s="6"/>
      <c r="K181" s="6"/>
    </row>
    <row r="182" spans="4:11" x14ac:dyDescent="0.25">
      <c r="D182" t="e">
        <f ca="1">solve_for_d('True_Odds_Calculator_2-way'!A183,'True_Odds_Calculator_2-way'!#REF!,'True_Odds_Calculator_2-way'!B183,'Log_working_2-way'!B$1,'Log_working_2-way'!B$2)</f>
        <v>#NAME?</v>
      </c>
      <c r="F182" s="6"/>
      <c r="H182" s="6"/>
      <c r="I182" s="6"/>
      <c r="J182" s="6"/>
      <c r="K182" s="6"/>
    </row>
    <row r="183" spans="4:11" x14ac:dyDescent="0.25">
      <c r="D183" t="e">
        <f ca="1">solve_for_d('True_Odds_Calculator_2-way'!A184,'True_Odds_Calculator_2-way'!#REF!,'True_Odds_Calculator_2-way'!B184,'Log_working_2-way'!B$1,'Log_working_2-way'!B$2)</f>
        <v>#NAME?</v>
      </c>
      <c r="F183" s="6"/>
      <c r="H183" s="6"/>
      <c r="I183" s="6"/>
      <c r="J183" s="6"/>
      <c r="K183" s="6"/>
    </row>
    <row r="184" spans="4:11" x14ac:dyDescent="0.25">
      <c r="D184" t="e">
        <f ca="1">solve_for_d('True_Odds_Calculator_2-way'!A185,'True_Odds_Calculator_2-way'!#REF!,'True_Odds_Calculator_2-way'!B185,'Log_working_2-way'!B$1,'Log_working_2-way'!B$2)</f>
        <v>#NAME?</v>
      </c>
      <c r="F184" s="6"/>
      <c r="H184" s="6"/>
      <c r="I184" s="6"/>
      <c r="J184" s="6"/>
      <c r="K184" s="6"/>
    </row>
    <row r="185" spans="4:11" x14ac:dyDescent="0.25">
      <c r="D185" t="e">
        <f ca="1">solve_for_d('True_Odds_Calculator_2-way'!A186,'True_Odds_Calculator_2-way'!#REF!,'True_Odds_Calculator_2-way'!B186,'Log_working_2-way'!B$1,'Log_working_2-way'!B$2)</f>
        <v>#NAME?</v>
      </c>
      <c r="F185" s="6"/>
      <c r="H185" s="6"/>
      <c r="I185" s="6"/>
      <c r="J185" s="6"/>
      <c r="K185" s="6"/>
    </row>
    <row r="186" spans="4:11" x14ac:dyDescent="0.25">
      <c r="D186" t="e">
        <f ca="1">solve_for_d('True_Odds_Calculator_2-way'!A187,'True_Odds_Calculator_2-way'!#REF!,'True_Odds_Calculator_2-way'!B187,'Log_working_2-way'!B$1,'Log_working_2-way'!B$2)</f>
        <v>#NAME?</v>
      </c>
      <c r="F186" s="6"/>
      <c r="H186" s="6"/>
      <c r="I186" s="6"/>
      <c r="J186" s="6"/>
      <c r="K186" s="6"/>
    </row>
    <row r="187" spans="4:11" x14ac:dyDescent="0.25">
      <c r="D187" t="e">
        <f ca="1">solve_for_d('True_Odds_Calculator_2-way'!A188,'True_Odds_Calculator_2-way'!#REF!,'True_Odds_Calculator_2-way'!B188,'Log_working_2-way'!B$1,'Log_working_2-way'!B$2)</f>
        <v>#NAME?</v>
      </c>
      <c r="F187" s="6"/>
      <c r="H187" s="6"/>
      <c r="I187" s="6"/>
      <c r="J187" s="6"/>
      <c r="K187" s="6"/>
    </row>
    <row r="188" spans="4:11" x14ac:dyDescent="0.25">
      <c r="D188" t="e">
        <f ca="1">solve_for_d('True_Odds_Calculator_2-way'!A189,'True_Odds_Calculator_2-way'!#REF!,'True_Odds_Calculator_2-way'!B189,'Log_working_2-way'!B$1,'Log_working_2-way'!B$2)</f>
        <v>#NAME?</v>
      </c>
      <c r="F188" s="6"/>
      <c r="H188" s="6"/>
      <c r="I188" s="6"/>
      <c r="J188" s="6"/>
      <c r="K188" s="6"/>
    </row>
    <row r="189" spans="4:11" x14ac:dyDescent="0.25">
      <c r="D189" t="e">
        <f ca="1">solve_for_d('True_Odds_Calculator_2-way'!A190,'True_Odds_Calculator_2-way'!#REF!,'True_Odds_Calculator_2-way'!B190,'Log_working_2-way'!B$1,'Log_working_2-way'!B$2)</f>
        <v>#NAME?</v>
      </c>
      <c r="F189" s="6"/>
      <c r="H189" s="6"/>
      <c r="I189" s="6"/>
      <c r="J189" s="6"/>
      <c r="K189" s="6"/>
    </row>
    <row r="190" spans="4:11" x14ac:dyDescent="0.25">
      <c r="D190" t="e">
        <f ca="1">solve_for_d('True_Odds_Calculator_2-way'!A191,'True_Odds_Calculator_2-way'!#REF!,'True_Odds_Calculator_2-way'!B191,'Log_working_2-way'!B$1,'Log_working_2-way'!B$2)</f>
        <v>#NAME?</v>
      </c>
      <c r="F190" s="6"/>
      <c r="H190" s="6"/>
      <c r="I190" s="6"/>
      <c r="J190" s="6"/>
      <c r="K190" s="6"/>
    </row>
    <row r="191" spans="4:11" x14ac:dyDescent="0.25">
      <c r="D191" t="e">
        <f ca="1">solve_for_d('True_Odds_Calculator_2-way'!A192,'True_Odds_Calculator_2-way'!#REF!,'True_Odds_Calculator_2-way'!B192,'Log_working_2-way'!B$1,'Log_working_2-way'!B$2)</f>
        <v>#NAME?</v>
      </c>
      <c r="F191" s="6"/>
      <c r="H191" s="6"/>
      <c r="I191" s="6"/>
      <c r="J191" s="6"/>
      <c r="K191" s="6"/>
    </row>
    <row r="192" spans="4:11" x14ac:dyDescent="0.25">
      <c r="D192" t="e">
        <f ca="1">solve_for_d('True_Odds_Calculator_2-way'!A193,'True_Odds_Calculator_2-way'!#REF!,'True_Odds_Calculator_2-way'!B193,'Log_working_2-way'!B$1,'Log_working_2-way'!B$2)</f>
        <v>#NAME?</v>
      </c>
      <c r="F192" s="6"/>
      <c r="H192" s="6"/>
      <c r="I192" s="6"/>
      <c r="J192" s="6"/>
      <c r="K192" s="6"/>
    </row>
    <row r="193" spans="4:11" x14ac:dyDescent="0.25">
      <c r="D193" t="e">
        <f ca="1">solve_for_d('True_Odds_Calculator_2-way'!A194,'True_Odds_Calculator_2-way'!#REF!,'True_Odds_Calculator_2-way'!B194,'Log_working_2-way'!B$1,'Log_working_2-way'!B$2)</f>
        <v>#NAME?</v>
      </c>
      <c r="F193" s="6"/>
      <c r="H193" s="6"/>
      <c r="I193" s="6"/>
      <c r="J193" s="6"/>
      <c r="K193" s="6"/>
    </row>
    <row r="194" spans="4:11" x14ac:dyDescent="0.25">
      <c r="D194" t="e">
        <f ca="1">solve_for_d('True_Odds_Calculator_2-way'!A195,'True_Odds_Calculator_2-way'!#REF!,'True_Odds_Calculator_2-way'!B195,'Log_working_2-way'!B$1,'Log_working_2-way'!B$2)</f>
        <v>#NAME?</v>
      </c>
      <c r="F194" s="6"/>
      <c r="H194" s="6"/>
      <c r="I194" s="6"/>
      <c r="J194" s="6"/>
      <c r="K194" s="6"/>
    </row>
    <row r="195" spans="4:11" x14ac:dyDescent="0.25">
      <c r="D195" t="e">
        <f ca="1">solve_for_d('True_Odds_Calculator_2-way'!A196,'True_Odds_Calculator_2-way'!#REF!,'True_Odds_Calculator_2-way'!B196,'Log_working_2-way'!B$1,'Log_working_2-way'!B$2)</f>
        <v>#NAME?</v>
      </c>
      <c r="F195" s="6"/>
      <c r="H195" s="6"/>
      <c r="I195" s="6"/>
      <c r="J195" s="6"/>
      <c r="K195" s="6"/>
    </row>
    <row r="196" spans="4:11" x14ac:dyDescent="0.25">
      <c r="D196" t="e">
        <f ca="1">solve_for_d('True_Odds_Calculator_2-way'!A197,'True_Odds_Calculator_2-way'!#REF!,'True_Odds_Calculator_2-way'!B197,'Log_working_2-way'!B$1,'Log_working_2-way'!B$2)</f>
        <v>#NAME?</v>
      </c>
      <c r="F196" s="6"/>
      <c r="H196" s="6"/>
      <c r="I196" s="6"/>
      <c r="J196" s="6"/>
      <c r="K196" s="6"/>
    </row>
    <row r="197" spans="4:11" x14ac:dyDescent="0.25">
      <c r="D197" t="e">
        <f ca="1">solve_for_d('True_Odds_Calculator_2-way'!A198,'True_Odds_Calculator_2-way'!#REF!,'True_Odds_Calculator_2-way'!B198,'Log_working_2-way'!B$1,'Log_working_2-way'!B$2)</f>
        <v>#NAME?</v>
      </c>
      <c r="F197" s="6"/>
      <c r="H197" s="6"/>
      <c r="I197" s="6"/>
      <c r="J197" s="6"/>
      <c r="K197" s="6"/>
    </row>
    <row r="198" spans="4:11" x14ac:dyDescent="0.25">
      <c r="D198" t="e">
        <f ca="1">solve_for_d('True_Odds_Calculator_2-way'!A199,'True_Odds_Calculator_2-way'!#REF!,'True_Odds_Calculator_2-way'!B199,'Log_working_2-way'!B$1,'Log_working_2-way'!B$2)</f>
        <v>#NAME?</v>
      </c>
      <c r="F198" s="6"/>
      <c r="H198" s="6"/>
      <c r="I198" s="6"/>
      <c r="J198" s="6"/>
      <c r="K198" s="6"/>
    </row>
    <row r="199" spans="4:11" x14ac:dyDescent="0.25">
      <c r="D199" t="e">
        <f ca="1">solve_for_d('True_Odds_Calculator_2-way'!A200,'True_Odds_Calculator_2-way'!#REF!,'True_Odds_Calculator_2-way'!B200,'Log_working_2-way'!B$1,'Log_working_2-way'!B$2)</f>
        <v>#NAME?</v>
      </c>
      <c r="F199" s="6"/>
      <c r="H199" s="6"/>
      <c r="I199" s="6"/>
      <c r="J199" s="6"/>
      <c r="K199" s="6"/>
    </row>
    <row r="200" spans="4:11" x14ac:dyDescent="0.25">
      <c r="D200" t="e">
        <f ca="1">solve_for_d('True_Odds_Calculator_2-way'!A201,'True_Odds_Calculator_2-way'!#REF!,'True_Odds_Calculator_2-way'!B201,'Log_working_2-way'!B$1,'Log_working_2-way'!B$2)</f>
        <v>#NAME?</v>
      </c>
      <c r="F200" s="6"/>
      <c r="H200" s="6"/>
      <c r="I200" s="6"/>
      <c r="J200" s="6"/>
      <c r="K200" s="6"/>
    </row>
    <row r="201" spans="4:11" x14ac:dyDescent="0.25">
      <c r="D201" t="e">
        <f ca="1">solve_for_d('True_Odds_Calculator_2-way'!A202,'True_Odds_Calculator_2-way'!#REF!,'True_Odds_Calculator_2-way'!B202,'Log_working_2-way'!B$1,'Log_working_2-way'!B$2)</f>
        <v>#NAME?</v>
      </c>
      <c r="F201" s="6"/>
      <c r="H201" s="6"/>
      <c r="I201" s="6"/>
      <c r="J201" s="6"/>
      <c r="K201" s="6"/>
    </row>
    <row r="202" spans="4:11" x14ac:dyDescent="0.25">
      <c r="D202" t="e">
        <f ca="1">solve_for_d('True_Odds_Calculator_2-way'!A203,'True_Odds_Calculator_2-way'!#REF!,'True_Odds_Calculator_2-way'!B203,'Log_working_2-way'!B$1,'Log_working_2-way'!B$2)</f>
        <v>#NAME?</v>
      </c>
      <c r="F202" s="6"/>
      <c r="H202" s="6"/>
      <c r="I202" s="6"/>
      <c r="J202" s="6"/>
      <c r="K202" s="6"/>
    </row>
    <row r="203" spans="4:11" x14ac:dyDescent="0.25">
      <c r="D203" t="e">
        <f ca="1">solve_for_d('True_Odds_Calculator_2-way'!A204,'True_Odds_Calculator_2-way'!#REF!,'True_Odds_Calculator_2-way'!B204,'Log_working_2-way'!B$1,'Log_working_2-way'!B$2)</f>
        <v>#NAME?</v>
      </c>
      <c r="F203" s="6"/>
      <c r="H203" s="6"/>
      <c r="I203" s="6"/>
      <c r="J203" s="6"/>
      <c r="K203" s="6"/>
    </row>
    <row r="204" spans="4:11" x14ac:dyDescent="0.25">
      <c r="D204" t="e">
        <f ca="1">solve_for_d('True_Odds_Calculator_2-way'!A205,'True_Odds_Calculator_2-way'!#REF!,'True_Odds_Calculator_2-way'!B205,'Log_working_2-way'!B$1,'Log_working_2-way'!B$2)</f>
        <v>#NAME?</v>
      </c>
      <c r="F204" s="6"/>
      <c r="H204" s="6"/>
      <c r="I204" s="6"/>
      <c r="J204" s="6"/>
      <c r="K204" s="6"/>
    </row>
    <row r="205" spans="4:11" x14ac:dyDescent="0.25">
      <c r="D205" t="e">
        <f ca="1">solve_for_d('True_Odds_Calculator_2-way'!A206,'True_Odds_Calculator_2-way'!#REF!,'True_Odds_Calculator_2-way'!B206,'Log_working_2-way'!B$1,'Log_working_2-way'!B$2)</f>
        <v>#NAME?</v>
      </c>
      <c r="F205" s="6"/>
      <c r="H205" s="6"/>
      <c r="I205" s="6"/>
      <c r="J205" s="6"/>
      <c r="K205" s="6"/>
    </row>
    <row r="206" spans="4:11" x14ac:dyDescent="0.25">
      <c r="D206" t="e">
        <f ca="1">solve_for_d('True_Odds_Calculator_2-way'!A207,'True_Odds_Calculator_2-way'!#REF!,'True_Odds_Calculator_2-way'!B207,'Log_working_2-way'!B$1,'Log_working_2-way'!B$2)</f>
        <v>#NAME?</v>
      </c>
      <c r="F206" s="6"/>
      <c r="H206" s="6"/>
      <c r="I206" s="6"/>
      <c r="J206" s="6"/>
      <c r="K206" s="6"/>
    </row>
    <row r="207" spans="4:11" x14ac:dyDescent="0.25">
      <c r="D207" t="e">
        <f ca="1">solve_for_d('True_Odds_Calculator_2-way'!A208,'True_Odds_Calculator_2-way'!#REF!,'True_Odds_Calculator_2-way'!B208,'Log_working_2-way'!B$1,'Log_working_2-way'!B$2)</f>
        <v>#NAME?</v>
      </c>
      <c r="F207" s="6"/>
      <c r="H207" s="6"/>
      <c r="I207" s="6"/>
      <c r="J207" s="6"/>
      <c r="K207" s="6"/>
    </row>
    <row r="208" spans="4:11" x14ac:dyDescent="0.25">
      <c r="D208" t="e">
        <f ca="1">solve_for_d('True_Odds_Calculator_2-way'!A209,'True_Odds_Calculator_2-way'!#REF!,'True_Odds_Calculator_2-way'!B209,'Log_working_2-way'!B$1,'Log_working_2-way'!B$2)</f>
        <v>#NAME?</v>
      </c>
      <c r="F208" s="6"/>
      <c r="H208" s="6"/>
      <c r="I208" s="6"/>
      <c r="J208" s="6"/>
      <c r="K208" s="6"/>
    </row>
    <row r="209" spans="4:11" x14ac:dyDescent="0.25">
      <c r="D209" t="e">
        <f ca="1">solve_for_d('True_Odds_Calculator_2-way'!A210,'True_Odds_Calculator_2-way'!#REF!,'True_Odds_Calculator_2-way'!B210,'Log_working_2-way'!B$1,'Log_working_2-way'!B$2)</f>
        <v>#NAME?</v>
      </c>
      <c r="F209" s="6"/>
      <c r="H209" s="6"/>
      <c r="I209" s="6"/>
      <c r="J209" s="6"/>
      <c r="K209" s="6"/>
    </row>
    <row r="210" spans="4:11" x14ac:dyDescent="0.25">
      <c r="D210" t="e">
        <f ca="1">solve_for_d('True_Odds_Calculator_2-way'!A211,'True_Odds_Calculator_2-way'!#REF!,'True_Odds_Calculator_2-way'!B211,'Log_working_2-way'!B$1,'Log_working_2-way'!B$2)</f>
        <v>#NAME?</v>
      </c>
      <c r="F210" s="6"/>
      <c r="H210" s="6"/>
      <c r="I210" s="6"/>
      <c r="J210" s="6"/>
      <c r="K210" s="6"/>
    </row>
    <row r="211" spans="4:11" x14ac:dyDescent="0.25">
      <c r="D211" t="e">
        <f ca="1">solve_for_d('True_Odds_Calculator_2-way'!A212,'True_Odds_Calculator_2-way'!#REF!,'True_Odds_Calculator_2-way'!B212,'Log_working_2-way'!B$1,'Log_working_2-way'!B$2)</f>
        <v>#NAME?</v>
      </c>
      <c r="F211" s="6"/>
      <c r="H211" s="6"/>
      <c r="I211" s="6"/>
      <c r="J211" s="6"/>
      <c r="K211" s="6"/>
    </row>
    <row r="212" spans="4:11" x14ac:dyDescent="0.25">
      <c r="D212" t="e">
        <f ca="1">solve_for_d('True_Odds_Calculator_2-way'!A213,'True_Odds_Calculator_2-way'!#REF!,'True_Odds_Calculator_2-way'!B213,'Log_working_2-way'!B$1,'Log_working_2-way'!B$2)</f>
        <v>#NAME?</v>
      </c>
      <c r="F212" s="6"/>
      <c r="H212" s="6"/>
      <c r="I212" s="6"/>
      <c r="J212" s="6"/>
      <c r="K212" s="6"/>
    </row>
    <row r="213" spans="4:11" x14ac:dyDescent="0.25">
      <c r="D213" t="e">
        <f ca="1">solve_for_d('True_Odds_Calculator_2-way'!A214,'True_Odds_Calculator_2-way'!#REF!,'True_Odds_Calculator_2-way'!B214,'Log_working_2-way'!B$1,'Log_working_2-way'!B$2)</f>
        <v>#NAME?</v>
      </c>
      <c r="F213" s="6"/>
      <c r="H213" s="6"/>
      <c r="I213" s="6"/>
      <c r="J213" s="6"/>
      <c r="K213" s="6"/>
    </row>
    <row r="214" spans="4:11" x14ac:dyDescent="0.25">
      <c r="D214" t="e">
        <f ca="1">solve_for_d('True_Odds_Calculator_2-way'!A215,'True_Odds_Calculator_2-way'!#REF!,'True_Odds_Calculator_2-way'!B215,'Log_working_2-way'!B$1,'Log_working_2-way'!B$2)</f>
        <v>#NAME?</v>
      </c>
      <c r="F214" s="6"/>
      <c r="H214" s="6"/>
      <c r="I214" s="6"/>
      <c r="J214" s="6"/>
      <c r="K214" s="6"/>
    </row>
    <row r="215" spans="4:11" x14ac:dyDescent="0.25">
      <c r="D215" t="e">
        <f ca="1">solve_for_d('True_Odds_Calculator_2-way'!A216,'True_Odds_Calculator_2-way'!#REF!,'True_Odds_Calculator_2-way'!B216,'Log_working_2-way'!B$1,'Log_working_2-way'!B$2)</f>
        <v>#NAME?</v>
      </c>
      <c r="F215" s="6"/>
      <c r="H215" s="6"/>
      <c r="I215" s="6"/>
      <c r="J215" s="6"/>
      <c r="K215" s="6"/>
    </row>
    <row r="216" spans="4:11" x14ac:dyDescent="0.25">
      <c r="D216" t="e">
        <f ca="1">solve_for_d('True_Odds_Calculator_2-way'!A217,'True_Odds_Calculator_2-way'!#REF!,'True_Odds_Calculator_2-way'!B217,'Log_working_2-way'!B$1,'Log_working_2-way'!B$2)</f>
        <v>#NAME?</v>
      </c>
      <c r="F216" s="6"/>
      <c r="H216" s="6"/>
      <c r="I216" s="6"/>
      <c r="J216" s="6"/>
      <c r="K216" s="6"/>
    </row>
    <row r="217" spans="4:11" x14ac:dyDescent="0.25">
      <c r="D217" t="e">
        <f ca="1">solve_for_d('True_Odds_Calculator_2-way'!A218,'True_Odds_Calculator_2-way'!#REF!,'True_Odds_Calculator_2-way'!B218,'Log_working_2-way'!B$1,'Log_working_2-way'!B$2)</f>
        <v>#NAME?</v>
      </c>
      <c r="F217" s="6"/>
      <c r="H217" s="6"/>
      <c r="I217" s="6"/>
      <c r="J217" s="6"/>
      <c r="K217" s="6"/>
    </row>
    <row r="218" spans="4:11" x14ac:dyDescent="0.25">
      <c r="D218" t="e">
        <f ca="1">solve_for_d('True_Odds_Calculator_2-way'!A219,'True_Odds_Calculator_2-way'!#REF!,'True_Odds_Calculator_2-way'!B219,'Log_working_2-way'!B$1,'Log_working_2-way'!B$2)</f>
        <v>#NAME?</v>
      </c>
      <c r="F218" s="6"/>
      <c r="H218" s="6"/>
      <c r="I218" s="6"/>
      <c r="J218" s="6"/>
      <c r="K218" s="6"/>
    </row>
    <row r="219" spans="4:11" x14ac:dyDescent="0.25">
      <c r="D219" t="e">
        <f ca="1">solve_for_d('True_Odds_Calculator_2-way'!A220,'True_Odds_Calculator_2-way'!#REF!,'True_Odds_Calculator_2-way'!B220,'Log_working_2-way'!B$1,'Log_working_2-way'!B$2)</f>
        <v>#NAME?</v>
      </c>
      <c r="F219" s="6"/>
      <c r="H219" s="6"/>
      <c r="I219" s="6"/>
      <c r="J219" s="6"/>
      <c r="K219" s="6"/>
    </row>
    <row r="220" spans="4:11" x14ac:dyDescent="0.25">
      <c r="D220" t="e">
        <f ca="1">solve_for_d('True_Odds_Calculator_2-way'!A221,'True_Odds_Calculator_2-way'!#REF!,'True_Odds_Calculator_2-way'!B221,'Log_working_2-way'!B$1,'Log_working_2-way'!B$2)</f>
        <v>#NAME?</v>
      </c>
      <c r="F220" s="6"/>
      <c r="H220" s="6"/>
      <c r="I220" s="6"/>
      <c r="J220" s="6"/>
      <c r="K220" s="6"/>
    </row>
    <row r="221" spans="4:11" x14ac:dyDescent="0.25">
      <c r="D221" t="e">
        <f ca="1">solve_for_d('True_Odds_Calculator_2-way'!A222,'True_Odds_Calculator_2-way'!#REF!,'True_Odds_Calculator_2-way'!B222,'Log_working_2-way'!B$1,'Log_working_2-way'!B$2)</f>
        <v>#NAME?</v>
      </c>
      <c r="F221" s="6"/>
      <c r="H221" s="6"/>
      <c r="I221" s="6"/>
      <c r="J221" s="6"/>
      <c r="K221" s="6"/>
    </row>
    <row r="222" spans="4:11" x14ac:dyDescent="0.25">
      <c r="D222" t="e">
        <f ca="1">solve_for_d('True_Odds_Calculator_2-way'!A223,'True_Odds_Calculator_2-way'!#REF!,'True_Odds_Calculator_2-way'!B223,'Log_working_2-way'!B$1,'Log_working_2-way'!B$2)</f>
        <v>#NAME?</v>
      </c>
      <c r="F222" s="6"/>
      <c r="H222" s="6"/>
      <c r="I222" s="6"/>
      <c r="J222" s="6"/>
      <c r="K222" s="6"/>
    </row>
    <row r="223" spans="4:11" x14ac:dyDescent="0.25">
      <c r="D223" t="e">
        <f ca="1">solve_for_d('True_Odds_Calculator_2-way'!A224,'True_Odds_Calculator_2-way'!#REF!,'True_Odds_Calculator_2-way'!B224,'Log_working_2-way'!B$1,'Log_working_2-way'!B$2)</f>
        <v>#NAME?</v>
      </c>
      <c r="F223" s="6"/>
      <c r="H223" s="6"/>
      <c r="I223" s="6"/>
      <c r="J223" s="6"/>
      <c r="K223" s="6"/>
    </row>
    <row r="224" spans="4:11" x14ac:dyDescent="0.25">
      <c r="D224" t="e">
        <f ca="1">solve_for_d('True_Odds_Calculator_2-way'!A225,'True_Odds_Calculator_2-way'!#REF!,'True_Odds_Calculator_2-way'!B225,'Log_working_2-way'!B$1,'Log_working_2-way'!B$2)</f>
        <v>#NAME?</v>
      </c>
      <c r="F224" s="6"/>
      <c r="H224" s="6"/>
      <c r="I224" s="6"/>
      <c r="J224" s="6"/>
      <c r="K224" s="6"/>
    </row>
    <row r="225" spans="4:11" x14ac:dyDescent="0.25">
      <c r="D225" t="e">
        <f ca="1">solve_for_d('True_Odds_Calculator_2-way'!A226,'True_Odds_Calculator_2-way'!#REF!,'True_Odds_Calculator_2-way'!B226,'Log_working_2-way'!B$1,'Log_working_2-way'!B$2)</f>
        <v>#NAME?</v>
      </c>
      <c r="F225" s="6"/>
      <c r="H225" s="6"/>
      <c r="I225" s="6"/>
      <c r="J225" s="6"/>
      <c r="K225" s="6"/>
    </row>
    <row r="226" spans="4:11" x14ac:dyDescent="0.25">
      <c r="D226" t="e">
        <f ca="1">solve_for_d('True_Odds_Calculator_2-way'!A227,'True_Odds_Calculator_2-way'!#REF!,'True_Odds_Calculator_2-way'!B227,'Log_working_2-way'!B$1,'Log_working_2-way'!B$2)</f>
        <v>#NAME?</v>
      </c>
      <c r="F226" s="6"/>
      <c r="H226" s="6"/>
      <c r="I226" s="6"/>
      <c r="J226" s="6"/>
      <c r="K226" s="6"/>
    </row>
    <row r="227" spans="4:11" x14ac:dyDescent="0.25">
      <c r="D227" t="e">
        <f ca="1">solve_for_d('True_Odds_Calculator_2-way'!A228,'True_Odds_Calculator_2-way'!#REF!,'True_Odds_Calculator_2-way'!B228,'Log_working_2-way'!B$1,'Log_working_2-way'!B$2)</f>
        <v>#NAME?</v>
      </c>
      <c r="F227" s="6"/>
      <c r="H227" s="6"/>
      <c r="I227" s="6"/>
      <c r="J227" s="6"/>
      <c r="K227" s="6"/>
    </row>
    <row r="228" spans="4:11" x14ac:dyDescent="0.25">
      <c r="D228" t="e">
        <f ca="1">solve_for_d('True_Odds_Calculator_2-way'!A229,'True_Odds_Calculator_2-way'!#REF!,'True_Odds_Calculator_2-way'!B229,'Log_working_2-way'!B$1,'Log_working_2-way'!B$2)</f>
        <v>#NAME?</v>
      </c>
      <c r="F228" s="6"/>
      <c r="H228" s="6"/>
      <c r="I228" s="6"/>
      <c r="J228" s="6"/>
      <c r="K228" s="6"/>
    </row>
    <row r="229" spans="4:11" x14ac:dyDescent="0.25">
      <c r="D229" t="e">
        <f ca="1">solve_for_d('True_Odds_Calculator_2-way'!A230,'True_Odds_Calculator_2-way'!#REF!,'True_Odds_Calculator_2-way'!B230,'Log_working_2-way'!B$1,'Log_working_2-way'!B$2)</f>
        <v>#NAME?</v>
      </c>
      <c r="F229" s="6"/>
      <c r="H229" s="6"/>
      <c r="I229" s="6"/>
      <c r="J229" s="6"/>
      <c r="K229" s="6"/>
    </row>
    <row r="230" spans="4:11" x14ac:dyDescent="0.25">
      <c r="D230" t="e">
        <f ca="1">solve_for_d('True_Odds_Calculator_2-way'!A231,'True_Odds_Calculator_2-way'!#REF!,'True_Odds_Calculator_2-way'!B231,'Log_working_2-way'!B$1,'Log_working_2-way'!B$2)</f>
        <v>#NAME?</v>
      </c>
      <c r="F230" s="6"/>
      <c r="H230" s="6"/>
      <c r="I230" s="6"/>
      <c r="J230" s="6"/>
      <c r="K230" s="6"/>
    </row>
    <row r="231" spans="4:11" x14ac:dyDescent="0.25">
      <c r="D231" t="e">
        <f ca="1">solve_for_d('True_Odds_Calculator_2-way'!A232,'True_Odds_Calculator_2-way'!#REF!,'True_Odds_Calculator_2-way'!B232,'Log_working_2-way'!B$1,'Log_working_2-way'!B$2)</f>
        <v>#NAME?</v>
      </c>
      <c r="F231" s="6"/>
      <c r="H231" s="6"/>
      <c r="I231" s="6"/>
      <c r="J231" s="6"/>
      <c r="K231" s="6"/>
    </row>
    <row r="232" spans="4:11" x14ac:dyDescent="0.25">
      <c r="D232" t="e">
        <f ca="1">solve_for_d('True_Odds_Calculator_2-way'!A233,'True_Odds_Calculator_2-way'!#REF!,'True_Odds_Calculator_2-way'!B233,'Log_working_2-way'!B$1,'Log_working_2-way'!B$2)</f>
        <v>#NAME?</v>
      </c>
      <c r="F232" s="6"/>
      <c r="H232" s="6"/>
      <c r="I232" s="6"/>
      <c r="J232" s="6"/>
      <c r="K232" s="6"/>
    </row>
    <row r="233" spans="4:11" x14ac:dyDescent="0.25">
      <c r="D233" t="e">
        <f ca="1">solve_for_d('True_Odds_Calculator_2-way'!A234,'True_Odds_Calculator_2-way'!#REF!,'True_Odds_Calculator_2-way'!B234,'Log_working_2-way'!B$1,'Log_working_2-way'!B$2)</f>
        <v>#NAME?</v>
      </c>
      <c r="F233" s="6"/>
      <c r="H233" s="6"/>
      <c r="I233" s="6"/>
      <c r="J233" s="6"/>
      <c r="K233" s="6"/>
    </row>
    <row r="234" spans="4:11" x14ac:dyDescent="0.25">
      <c r="D234" t="e">
        <f ca="1">solve_for_d('True_Odds_Calculator_2-way'!A235,'True_Odds_Calculator_2-way'!#REF!,'True_Odds_Calculator_2-way'!B235,'Log_working_2-way'!B$1,'Log_working_2-way'!B$2)</f>
        <v>#NAME?</v>
      </c>
      <c r="F234" s="6"/>
      <c r="H234" s="6"/>
      <c r="I234" s="6"/>
      <c r="J234" s="6"/>
      <c r="K234" s="6"/>
    </row>
    <row r="235" spans="4:11" x14ac:dyDescent="0.25">
      <c r="D235" t="e">
        <f ca="1">solve_for_d('True_Odds_Calculator_2-way'!A236,'True_Odds_Calculator_2-way'!#REF!,'True_Odds_Calculator_2-way'!B236,'Log_working_2-way'!B$1,'Log_working_2-way'!B$2)</f>
        <v>#NAME?</v>
      </c>
      <c r="F235" s="6"/>
      <c r="H235" s="6"/>
      <c r="I235" s="6"/>
      <c r="J235" s="6"/>
      <c r="K235" s="6"/>
    </row>
    <row r="236" spans="4:11" x14ac:dyDescent="0.25">
      <c r="D236" t="e">
        <f ca="1">solve_for_d('True_Odds_Calculator_2-way'!A237,'True_Odds_Calculator_2-way'!#REF!,'True_Odds_Calculator_2-way'!B237,'Log_working_2-way'!B$1,'Log_working_2-way'!B$2)</f>
        <v>#NAME?</v>
      </c>
      <c r="F236" s="6"/>
      <c r="H236" s="6"/>
      <c r="I236" s="6"/>
      <c r="J236" s="6"/>
      <c r="K236" s="6"/>
    </row>
    <row r="237" spans="4:11" x14ac:dyDescent="0.25">
      <c r="D237" t="e">
        <f ca="1">solve_for_d('True_Odds_Calculator_2-way'!A238,'True_Odds_Calculator_2-way'!#REF!,'True_Odds_Calculator_2-way'!B238,'Log_working_2-way'!B$1,'Log_working_2-way'!B$2)</f>
        <v>#NAME?</v>
      </c>
      <c r="F237" s="6"/>
      <c r="H237" s="6"/>
      <c r="I237" s="6"/>
      <c r="J237" s="6"/>
      <c r="K237" s="6"/>
    </row>
    <row r="238" spans="4:11" x14ac:dyDescent="0.25">
      <c r="D238" t="e">
        <f ca="1">solve_for_d('True_Odds_Calculator_2-way'!A239,'True_Odds_Calculator_2-way'!#REF!,'True_Odds_Calculator_2-way'!B239,'Log_working_2-way'!B$1,'Log_working_2-way'!B$2)</f>
        <v>#NAME?</v>
      </c>
      <c r="F238" s="6"/>
      <c r="H238" s="6"/>
      <c r="I238" s="6"/>
      <c r="J238" s="6"/>
      <c r="K238" s="6"/>
    </row>
    <row r="239" spans="4:11" x14ac:dyDescent="0.25">
      <c r="D239" t="e">
        <f ca="1">solve_for_d('True_Odds_Calculator_2-way'!A240,'True_Odds_Calculator_2-way'!#REF!,'True_Odds_Calculator_2-way'!B240,'Log_working_2-way'!B$1,'Log_working_2-way'!B$2)</f>
        <v>#NAME?</v>
      </c>
      <c r="F239" s="6"/>
      <c r="H239" s="6"/>
      <c r="I239" s="6"/>
      <c r="J239" s="6"/>
      <c r="K239" s="6"/>
    </row>
    <row r="240" spans="4:11" x14ac:dyDescent="0.25">
      <c r="D240" t="e">
        <f ca="1">solve_for_d('True_Odds_Calculator_2-way'!A241,'True_Odds_Calculator_2-way'!#REF!,'True_Odds_Calculator_2-way'!B241,'Log_working_2-way'!B$1,'Log_working_2-way'!B$2)</f>
        <v>#NAME?</v>
      </c>
      <c r="F240" s="6"/>
      <c r="H240" s="6"/>
      <c r="I240" s="6"/>
      <c r="J240" s="6"/>
      <c r="K240" s="6"/>
    </row>
    <row r="241" spans="4:11" x14ac:dyDescent="0.25">
      <c r="D241" t="e">
        <f ca="1">solve_for_d('True_Odds_Calculator_2-way'!A242,'True_Odds_Calculator_2-way'!#REF!,'True_Odds_Calculator_2-way'!B242,'Log_working_2-way'!B$1,'Log_working_2-way'!B$2)</f>
        <v>#NAME?</v>
      </c>
      <c r="F241" s="6"/>
      <c r="H241" s="6"/>
      <c r="I241" s="6"/>
      <c r="J241" s="6"/>
      <c r="K241" s="6"/>
    </row>
    <row r="242" spans="4:11" x14ac:dyDescent="0.25">
      <c r="D242" t="e">
        <f ca="1">solve_for_d('True_Odds_Calculator_2-way'!A243,'True_Odds_Calculator_2-way'!#REF!,'True_Odds_Calculator_2-way'!B243,'Log_working_2-way'!B$1,'Log_working_2-way'!B$2)</f>
        <v>#NAME?</v>
      </c>
      <c r="F242" s="6"/>
      <c r="H242" s="6"/>
      <c r="I242" s="6"/>
      <c r="J242" s="6"/>
      <c r="K242" s="6"/>
    </row>
    <row r="243" spans="4:11" x14ac:dyDescent="0.25">
      <c r="D243" t="e">
        <f ca="1">solve_for_d('True_Odds_Calculator_2-way'!A244,'True_Odds_Calculator_2-way'!#REF!,'True_Odds_Calculator_2-way'!B244,'Log_working_2-way'!B$1,'Log_working_2-way'!B$2)</f>
        <v>#NAME?</v>
      </c>
      <c r="F243" s="6"/>
      <c r="H243" s="6"/>
      <c r="I243" s="6"/>
      <c r="J243" s="6"/>
      <c r="K243" s="6"/>
    </row>
    <row r="244" spans="4:11" x14ac:dyDescent="0.25">
      <c r="D244" t="e">
        <f ca="1">solve_for_d('True_Odds_Calculator_2-way'!A245,'True_Odds_Calculator_2-way'!#REF!,'True_Odds_Calculator_2-way'!B245,'Log_working_2-way'!B$1,'Log_working_2-way'!B$2)</f>
        <v>#NAME?</v>
      </c>
      <c r="F244" s="6"/>
      <c r="H244" s="6"/>
      <c r="I244" s="6"/>
      <c r="J244" s="6"/>
      <c r="K244" s="6"/>
    </row>
    <row r="245" spans="4:11" x14ac:dyDescent="0.25">
      <c r="D245" t="e">
        <f ca="1">solve_for_d('True_Odds_Calculator_2-way'!A246,'True_Odds_Calculator_2-way'!#REF!,'True_Odds_Calculator_2-way'!B246,'Log_working_2-way'!B$1,'Log_working_2-way'!B$2)</f>
        <v>#NAME?</v>
      </c>
      <c r="F245" s="6"/>
      <c r="H245" s="6"/>
      <c r="I245" s="6"/>
      <c r="J245" s="6"/>
      <c r="K245" s="6"/>
    </row>
    <row r="246" spans="4:11" x14ac:dyDescent="0.25">
      <c r="D246" t="e">
        <f ca="1">solve_for_d('True_Odds_Calculator_2-way'!A247,'True_Odds_Calculator_2-way'!#REF!,'True_Odds_Calculator_2-way'!B247,'Log_working_2-way'!B$1,'Log_working_2-way'!B$2)</f>
        <v>#NAME?</v>
      </c>
      <c r="F246" s="6"/>
      <c r="H246" s="6"/>
      <c r="I246" s="6"/>
      <c r="J246" s="6"/>
      <c r="K246" s="6"/>
    </row>
    <row r="247" spans="4:11" x14ac:dyDescent="0.25">
      <c r="D247" t="e">
        <f ca="1">solve_for_d('True_Odds_Calculator_2-way'!A248,'True_Odds_Calculator_2-way'!#REF!,'True_Odds_Calculator_2-way'!B248,'Log_working_2-way'!B$1,'Log_working_2-way'!B$2)</f>
        <v>#NAME?</v>
      </c>
      <c r="F247" s="6"/>
      <c r="H247" s="6"/>
      <c r="I247" s="6"/>
      <c r="J247" s="6"/>
      <c r="K247" s="6"/>
    </row>
    <row r="248" spans="4:11" x14ac:dyDescent="0.25">
      <c r="D248" t="e">
        <f ca="1">solve_for_d('True_Odds_Calculator_2-way'!A249,'True_Odds_Calculator_2-way'!#REF!,'True_Odds_Calculator_2-way'!B249,'Log_working_2-way'!B$1,'Log_working_2-way'!B$2)</f>
        <v>#NAME?</v>
      </c>
      <c r="F248" s="6"/>
      <c r="H248" s="6"/>
      <c r="I248" s="6"/>
      <c r="J248" s="6"/>
      <c r="K248" s="6"/>
    </row>
    <row r="249" spans="4:11" x14ac:dyDescent="0.25">
      <c r="D249" t="e">
        <f ca="1">solve_for_d('True_Odds_Calculator_2-way'!A250,'True_Odds_Calculator_2-way'!#REF!,'True_Odds_Calculator_2-way'!B250,'Log_working_2-way'!B$1,'Log_working_2-way'!B$2)</f>
        <v>#NAME?</v>
      </c>
      <c r="F249" s="6"/>
      <c r="H249" s="6"/>
      <c r="I249" s="6"/>
      <c r="J249" s="6"/>
      <c r="K249" s="6"/>
    </row>
    <row r="250" spans="4:11" x14ac:dyDescent="0.25">
      <c r="D250" t="e">
        <f ca="1">solve_for_d('True_Odds_Calculator_2-way'!A251,'True_Odds_Calculator_2-way'!#REF!,'True_Odds_Calculator_2-way'!B251,'Log_working_2-way'!B$1,'Log_working_2-way'!B$2)</f>
        <v>#NAME?</v>
      </c>
      <c r="F250" s="6"/>
      <c r="H250" s="6"/>
      <c r="I250" s="6"/>
      <c r="J250" s="6"/>
      <c r="K250" s="6"/>
    </row>
    <row r="251" spans="4:11" x14ac:dyDescent="0.25">
      <c r="D251" t="e">
        <f ca="1">solve_for_d('True_Odds_Calculator_2-way'!A252,'True_Odds_Calculator_2-way'!#REF!,'True_Odds_Calculator_2-way'!B252,'Log_working_2-way'!B$1,'Log_working_2-way'!B$2)</f>
        <v>#NAME?</v>
      </c>
      <c r="F251" s="6"/>
      <c r="H251" s="6"/>
      <c r="I251" s="6"/>
      <c r="J251" s="6"/>
      <c r="K251" s="6"/>
    </row>
    <row r="252" spans="4:11" x14ac:dyDescent="0.25">
      <c r="D252" t="e">
        <f ca="1">solve_for_d('True_Odds_Calculator_2-way'!A253,'True_Odds_Calculator_2-way'!#REF!,'True_Odds_Calculator_2-way'!B253,'Log_working_2-way'!B$1,'Log_working_2-way'!B$2)</f>
        <v>#NAME?</v>
      </c>
      <c r="F252" s="6"/>
      <c r="H252" s="6"/>
      <c r="I252" s="6"/>
      <c r="J252" s="6"/>
      <c r="K252" s="6"/>
    </row>
    <row r="253" spans="4:11" x14ac:dyDescent="0.25">
      <c r="D253" t="e">
        <f ca="1">solve_for_d('True_Odds_Calculator_2-way'!A254,'True_Odds_Calculator_2-way'!#REF!,'True_Odds_Calculator_2-way'!B254,'Log_working_2-way'!B$1,'Log_working_2-way'!B$2)</f>
        <v>#NAME?</v>
      </c>
      <c r="F253" s="6"/>
      <c r="H253" s="6"/>
      <c r="I253" s="6"/>
      <c r="J253" s="6"/>
      <c r="K253" s="6"/>
    </row>
    <row r="254" spans="4:11" x14ac:dyDescent="0.25">
      <c r="D254" t="e">
        <f ca="1">solve_for_d('True_Odds_Calculator_2-way'!A255,'True_Odds_Calculator_2-way'!#REF!,'True_Odds_Calculator_2-way'!B255,'Log_working_2-way'!B$1,'Log_working_2-way'!B$2)</f>
        <v>#NAME?</v>
      </c>
      <c r="F254" s="6"/>
      <c r="H254" s="6"/>
      <c r="I254" s="6"/>
      <c r="J254" s="6"/>
      <c r="K254" s="6"/>
    </row>
    <row r="255" spans="4:11" x14ac:dyDescent="0.25">
      <c r="D255" t="e">
        <f ca="1">solve_for_d('True_Odds_Calculator_2-way'!A256,'True_Odds_Calculator_2-way'!#REF!,'True_Odds_Calculator_2-way'!B256,'Log_working_2-way'!B$1,'Log_working_2-way'!B$2)</f>
        <v>#NAME?</v>
      </c>
      <c r="F255" s="6"/>
      <c r="H255" s="6"/>
      <c r="I255" s="6"/>
      <c r="J255" s="6"/>
      <c r="K255" s="6"/>
    </row>
    <row r="256" spans="4:11" x14ac:dyDescent="0.25">
      <c r="D256" t="e">
        <f ca="1">solve_for_d('True_Odds_Calculator_2-way'!A257,'True_Odds_Calculator_2-way'!#REF!,'True_Odds_Calculator_2-way'!B257,'Log_working_2-way'!B$1,'Log_working_2-way'!B$2)</f>
        <v>#NAME?</v>
      </c>
      <c r="F256" s="6"/>
      <c r="H256" s="6"/>
      <c r="I256" s="6"/>
      <c r="J256" s="6"/>
      <c r="K256" s="6"/>
    </row>
    <row r="257" spans="4:11" x14ac:dyDescent="0.25">
      <c r="D257" t="e">
        <f ca="1">solve_for_d('True_Odds_Calculator_2-way'!A258,'True_Odds_Calculator_2-way'!#REF!,'True_Odds_Calculator_2-way'!B258,'Log_working_2-way'!B$1,'Log_working_2-way'!B$2)</f>
        <v>#NAME?</v>
      </c>
      <c r="F257" s="6"/>
      <c r="H257" s="6"/>
      <c r="I257" s="6"/>
      <c r="J257" s="6"/>
      <c r="K257" s="6"/>
    </row>
    <row r="258" spans="4:11" x14ac:dyDescent="0.25">
      <c r="D258" t="e">
        <f ca="1">solve_for_d('True_Odds_Calculator_2-way'!A259,'True_Odds_Calculator_2-way'!#REF!,'True_Odds_Calculator_2-way'!B259,'Log_working_2-way'!B$1,'Log_working_2-way'!B$2)</f>
        <v>#NAME?</v>
      </c>
      <c r="F258" s="6"/>
      <c r="H258" s="6"/>
      <c r="I258" s="6"/>
      <c r="J258" s="6"/>
      <c r="K258" s="6"/>
    </row>
    <row r="259" spans="4:11" x14ac:dyDescent="0.25">
      <c r="D259" t="e">
        <f ca="1">solve_for_d('True_Odds_Calculator_2-way'!A260,'True_Odds_Calculator_2-way'!#REF!,'True_Odds_Calculator_2-way'!B260,'Log_working_2-way'!B$1,'Log_working_2-way'!B$2)</f>
        <v>#NAME?</v>
      </c>
      <c r="F259" s="6"/>
      <c r="H259" s="6"/>
      <c r="I259" s="6"/>
      <c r="J259" s="6"/>
      <c r="K259" s="6"/>
    </row>
    <row r="260" spans="4:11" x14ac:dyDescent="0.25">
      <c r="D260" t="e">
        <f ca="1">solve_for_d('True_Odds_Calculator_2-way'!A261,'True_Odds_Calculator_2-way'!#REF!,'True_Odds_Calculator_2-way'!B261,'Log_working_2-way'!B$1,'Log_working_2-way'!B$2)</f>
        <v>#NAME?</v>
      </c>
      <c r="F260" s="6"/>
      <c r="H260" s="6"/>
      <c r="I260" s="6"/>
      <c r="J260" s="6"/>
      <c r="K260" s="6"/>
    </row>
    <row r="261" spans="4:11" x14ac:dyDescent="0.25">
      <c r="D261" t="e">
        <f ca="1">solve_for_d('True_Odds_Calculator_2-way'!A262,'True_Odds_Calculator_2-way'!#REF!,'True_Odds_Calculator_2-way'!B262,'Log_working_2-way'!B$1,'Log_working_2-way'!B$2)</f>
        <v>#NAME?</v>
      </c>
      <c r="F261" s="6"/>
      <c r="H261" s="6"/>
      <c r="I261" s="6"/>
      <c r="J261" s="6"/>
      <c r="K261" s="6"/>
    </row>
    <row r="262" spans="4:11" x14ac:dyDescent="0.25">
      <c r="D262" t="e">
        <f ca="1">solve_for_d('True_Odds_Calculator_2-way'!A263,'True_Odds_Calculator_2-way'!#REF!,'True_Odds_Calculator_2-way'!B263,'Log_working_2-way'!B$1,'Log_working_2-way'!B$2)</f>
        <v>#NAME?</v>
      </c>
      <c r="F262" s="6"/>
      <c r="H262" s="6"/>
      <c r="I262" s="6"/>
      <c r="J262" s="6"/>
      <c r="K262" s="6"/>
    </row>
    <row r="263" spans="4:11" x14ac:dyDescent="0.25">
      <c r="D263" t="e">
        <f ca="1">solve_for_d('True_Odds_Calculator_2-way'!A264,'True_Odds_Calculator_2-way'!#REF!,'True_Odds_Calculator_2-way'!B264,'Log_working_2-way'!B$1,'Log_working_2-way'!B$2)</f>
        <v>#NAME?</v>
      </c>
      <c r="F263" s="6"/>
      <c r="H263" s="6"/>
      <c r="I263" s="6"/>
      <c r="J263" s="6"/>
      <c r="K263" s="6"/>
    </row>
    <row r="264" spans="4:11" x14ac:dyDescent="0.25">
      <c r="D264" t="e">
        <f ca="1">solve_for_d('True_Odds_Calculator_2-way'!A265,'True_Odds_Calculator_2-way'!#REF!,'True_Odds_Calculator_2-way'!B265,'Log_working_2-way'!B$1,'Log_working_2-way'!B$2)</f>
        <v>#NAME?</v>
      </c>
      <c r="F264" s="6"/>
      <c r="H264" s="6"/>
      <c r="I264" s="6"/>
      <c r="J264" s="6"/>
      <c r="K264" s="6"/>
    </row>
    <row r="265" spans="4:11" x14ac:dyDescent="0.25">
      <c r="D265" t="e">
        <f ca="1">solve_for_d('True_Odds_Calculator_2-way'!A266,'True_Odds_Calculator_2-way'!#REF!,'True_Odds_Calculator_2-way'!B266,'Log_working_2-way'!B$1,'Log_working_2-way'!B$2)</f>
        <v>#NAME?</v>
      </c>
      <c r="F265" s="6"/>
      <c r="H265" s="6"/>
      <c r="I265" s="6"/>
      <c r="J265" s="6"/>
      <c r="K265" s="6"/>
    </row>
    <row r="266" spans="4:11" x14ac:dyDescent="0.25">
      <c r="D266" t="e">
        <f ca="1">solve_for_d('True_Odds_Calculator_2-way'!A267,'True_Odds_Calculator_2-way'!#REF!,'True_Odds_Calculator_2-way'!B267,'Log_working_2-way'!B$1,'Log_working_2-way'!B$2)</f>
        <v>#NAME?</v>
      </c>
      <c r="F266" s="6"/>
      <c r="H266" s="6"/>
      <c r="I266" s="6"/>
      <c r="J266" s="6"/>
      <c r="K266" s="6"/>
    </row>
    <row r="267" spans="4:11" x14ac:dyDescent="0.25">
      <c r="D267" t="e">
        <f ca="1">solve_for_d('True_Odds_Calculator_2-way'!A268,'True_Odds_Calculator_2-way'!#REF!,'True_Odds_Calculator_2-way'!B268,'Log_working_2-way'!B$1,'Log_working_2-way'!B$2)</f>
        <v>#NAME?</v>
      </c>
      <c r="F267" s="6"/>
      <c r="H267" s="6"/>
      <c r="I267" s="6"/>
      <c r="J267" s="6"/>
      <c r="K267" s="6"/>
    </row>
    <row r="268" spans="4:11" x14ac:dyDescent="0.25">
      <c r="D268" t="e">
        <f ca="1">solve_for_d('True_Odds_Calculator_2-way'!A269,'True_Odds_Calculator_2-way'!#REF!,'True_Odds_Calculator_2-way'!B269,'Log_working_2-way'!B$1,'Log_working_2-way'!B$2)</f>
        <v>#NAME?</v>
      </c>
      <c r="F268" s="6"/>
      <c r="H268" s="6"/>
      <c r="I268" s="6"/>
      <c r="J268" s="6"/>
      <c r="K268" s="6"/>
    </row>
    <row r="269" spans="4:11" x14ac:dyDescent="0.25">
      <c r="D269" t="e">
        <f ca="1">solve_for_d('True_Odds_Calculator_2-way'!A270,'True_Odds_Calculator_2-way'!#REF!,'True_Odds_Calculator_2-way'!B270,'Log_working_2-way'!B$1,'Log_working_2-way'!B$2)</f>
        <v>#NAME?</v>
      </c>
      <c r="F269" s="6"/>
      <c r="H269" s="6"/>
      <c r="I269" s="6"/>
      <c r="J269" s="6"/>
      <c r="K269" s="6"/>
    </row>
    <row r="270" spans="4:11" x14ac:dyDescent="0.25">
      <c r="D270" t="e">
        <f ca="1">solve_for_d('True_Odds_Calculator_2-way'!A271,'True_Odds_Calculator_2-way'!#REF!,'True_Odds_Calculator_2-way'!B271,'Log_working_2-way'!B$1,'Log_working_2-way'!B$2)</f>
        <v>#NAME?</v>
      </c>
      <c r="F270" s="6"/>
      <c r="H270" s="6"/>
      <c r="I270" s="6"/>
      <c r="J270" s="6"/>
      <c r="K270" s="6"/>
    </row>
    <row r="271" spans="4:11" x14ac:dyDescent="0.25">
      <c r="D271" t="e">
        <f ca="1">solve_for_d('True_Odds_Calculator_2-way'!A272,'True_Odds_Calculator_2-way'!#REF!,'True_Odds_Calculator_2-way'!B272,'Log_working_2-way'!B$1,'Log_working_2-way'!B$2)</f>
        <v>#NAME?</v>
      </c>
      <c r="F271" s="6"/>
      <c r="H271" s="6"/>
      <c r="I271" s="6"/>
      <c r="J271" s="6"/>
      <c r="K271" s="6"/>
    </row>
    <row r="272" spans="4:11" x14ac:dyDescent="0.25">
      <c r="D272" t="e">
        <f ca="1">solve_for_d('True_Odds_Calculator_2-way'!A273,'True_Odds_Calculator_2-way'!#REF!,'True_Odds_Calculator_2-way'!B273,'Log_working_2-way'!B$1,'Log_working_2-way'!B$2)</f>
        <v>#NAME?</v>
      </c>
      <c r="F272" s="6"/>
      <c r="H272" s="6"/>
      <c r="I272" s="6"/>
      <c r="J272" s="6"/>
      <c r="K272" s="6"/>
    </row>
    <row r="273" spans="4:11" x14ac:dyDescent="0.25">
      <c r="D273" t="e">
        <f ca="1">solve_for_d('True_Odds_Calculator_2-way'!A274,'True_Odds_Calculator_2-way'!#REF!,'True_Odds_Calculator_2-way'!B274,'Log_working_2-way'!B$1,'Log_working_2-way'!B$2)</f>
        <v>#NAME?</v>
      </c>
      <c r="F273" s="6"/>
      <c r="H273" s="6"/>
      <c r="I273" s="6"/>
      <c r="J273" s="6"/>
      <c r="K273" s="6"/>
    </row>
    <row r="274" spans="4:11" x14ac:dyDescent="0.25">
      <c r="D274" t="e">
        <f ca="1">solve_for_d('True_Odds_Calculator_2-way'!A275,'True_Odds_Calculator_2-way'!#REF!,'True_Odds_Calculator_2-way'!B275,'Log_working_2-way'!B$1,'Log_working_2-way'!B$2)</f>
        <v>#NAME?</v>
      </c>
      <c r="F274" s="6"/>
      <c r="H274" s="6"/>
      <c r="I274" s="6"/>
      <c r="J274" s="6"/>
      <c r="K274" s="6"/>
    </row>
    <row r="275" spans="4:11" x14ac:dyDescent="0.25">
      <c r="D275" t="e">
        <f ca="1">solve_for_d('True_Odds_Calculator_2-way'!A276,'True_Odds_Calculator_2-way'!#REF!,'True_Odds_Calculator_2-way'!B276,'Log_working_2-way'!B$1,'Log_working_2-way'!B$2)</f>
        <v>#NAME?</v>
      </c>
      <c r="F275" s="6"/>
      <c r="H275" s="6"/>
      <c r="I275" s="6"/>
      <c r="J275" s="6"/>
      <c r="K275" s="6"/>
    </row>
    <row r="276" spans="4:11" x14ac:dyDescent="0.25">
      <c r="D276" t="e">
        <f ca="1">solve_for_d('True_Odds_Calculator_2-way'!A277,'True_Odds_Calculator_2-way'!#REF!,'True_Odds_Calculator_2-way'!B277,'Log_working_2-way'!B$1,'Log_working_2-way'!B$2)</f>
        <v>#NAME?</v>
      </c>
      <c r="F276" s="6"/>
      <c r="H276" s="6"/>
      <c r="I276" s="6"/>
      <c r="J276" s="6"/>
      <c r="K276" s="6"/>
    </row>
    <row r="277" spans="4:11" x14ac:dyDescent="0.25">
      <c r="D277" t="e">
        <f ca="1">solve_for_d('True_Odds_Calculator_2-way'!A278,'True_Odds_Calculator_2-way'!#REF!,'True_Odds_Calculator_2-way'!B278,'Log_working_2-way'!B$1,'Log_working_2-way'!B$2)</f>
        <v>#NAME?</v>
      </c>
      <c r="F277" s="6"/>
      <c r="H277" s="6"/>
      <c r="I277" s="6"/>
      <c r="J277" s="6"/>
      <c r="K277" s="6"/>
    </row>
    <row r="278" spans="4:11" x14ac:dyDescent="0.25">
      <c r="D278" t="e">
        <f ca="1">solve_for_d('True_Odds_Calculator_2-way'!A279,'True_Odds_Calculator_2-way'!#REF!,'True_Odds_Calculator_2-way'!B279,'Log_working_2-way'!B$1,'Log_working_2-way'!B$2)</f>
        <v>#NAME?</v>
      </c>
      <c r="F278" s="6"/>
      <c r="H278" s="6"/>
      <c r="I278" s="6"/>
      <c r="J278" s="6"/>
      <c r="K278" s="6"/>
    </row>
    <row r="279" spans="4:11" x14ac:dyDescent="0.25">
      <c r="D279" t="e">
        <f ca="1">solve_for_d('True_Odds_Calculator_2-way'!A280,'True_Odds_Calculator_2-way'!#REF!,'True_Odds_Calculator_2-way'!B280,'Log_working_2-way'!B$1,'Log_working_2-way'!B$2)</f>
        <v>#NAME?</v>
      </c>
      <c r="F279" s="6"/>
      <c r="H279" s="6"/>
      <c r="I279" s="6"/>
      <c r="J279" s="6"/>
      <c r="K279" s="6"/>
    </row>
    <row r="280" spans="4:11" x14ac:dyDescent="0.25">
      <c r="D280" t="e">
        <f ca="1">solve_for_d('True_Odds_Calculator_2-way'!A281,'True_Odds_Calculator_2-way'!#REF!,'True_Odds_Calculator_2-way'!B281,'Log_working_2-way'!B$1,'Log_working_2-way'!B$2)</f>
        <v>#NAME?</v>
      </c>
      <c r="F280" s="6"/>
      <c r="H280" s="6"/>
      <c r="I280" s="6"/>
      <c r="J280" s="6"/>
      <c r="K280" s="6"/>
    </row>
    <row r="281" spans="4:11" x14ac:dyDescent="0.25">
      <c r="D281" t="e">
        <f ca="1">solve_for_d('True_Odds_Calculator_2-way'!A282,'True_Odds_Calculator_2-way'!#REF!,'True_Odds_Calculator_2-way'!B282,'Log_working_2-way'!B$1,'Log_working_2-way'!B$2)</f>
        <v>#NAME?</v>
      </c>
      <c r="F281" s="6"/>
      <c r="H281" s="6"/>
      <c r="I281" s="6"/>
      <c r="J281" s="6"/>
      <c r="K281" s="6"/>
    </row>
    <row r="282" spans="4:11" x14ac:dyDescent="0.25">
      <c r="D282" t="e">
        <f ca="1">solve_for_d('True_Odds_Calculator_2-way'!A283,'True_Odds_Calculator_2-way'!#REF!,'True_Odds_Calculator_2-way'!B283,'Log_working_2-way'!B$1,'Log_working_2-way'!B$2)</f>
        <v>#NAME?</v>
      </c>
      <c r="F282" s="6"/>
      <c r="H282" s="6"/>
      <c r="I282" s="6"/>
      <c r="J282" s="6"/>
      <c r="K282" s="6"/>
    </row>
    <row r="283" spans="4:11" x14ac:dyDescent="0.25">
      <c r="D283" t="e">
        <f ca="1">solve_for_d('True_Odds_Calculator_2-way'!A284,'True_Odds_Calculator_2-way'!#REF!,'True_Odds_Calculator_2-way'!B284,'Log_working_2-way'!B$1,'Log_working_2-way'!B$2)</f>
        <v>#NAME?</v>
      </c>
      <c r="F283" s="6"/>
      <c r="H283" s="6"/>
      <c r="I283" s="6"/>
      <c r="J283" s="6"/>
      <c r="K283" s="6"/>
    </row>
    <row r="284" spans="4:11" x14ac:dyDescent="0.25">
      <c r="D284" t="e">
        <f ca="1">solve_for_d('True_Odds_Calculator_2-way'!A285,'True_Odds_Calculator_2-way'!#REF!,'True_Odds_Calculator_2-way'!B285,'Log_working_2-way'!B$1,'Log_working_2-way'!B$2)</f>
        <v>#NAME?</v>
      </c>
      <c r="F284" s="6"/>
      <c r="H284" s="6"/>
      <c r="I284" s="6"/>
      <c r="J284" s="6"/>
      <c r="K284" s="6"/>
    </row>
    <row r="285" spans="4:11" x14ac:dyDescent="0.25">
      <c r="D285" t="e">
        <f ca="1">solve_for_d('True_Odds_Calculator_2-way'!A286,'True_Odds_Calculator_2-way'!#REF!,'True_Odds_Calculator_2-way'!B286,'Log_working_2-way'!B$1,'Log_working_2-way'!B$2)</f>
        <v>#NAME?</v>
      </c>
      <c r="F285" s="6"/>
      <c r="H285" s="6"/>
      <c r="I285" s="6"/>
      <c r="J285" s="6"/>
      <c r="K285" s="6"/>
    </row>
    <row r="286" spans="4:11" x14ac:dyDescent="0.25">
      <c r="D286" t="e">
        <f ca="1">solve_for_d('True_Odds_Calculator_2-way'!A287,'True_Odds_Calculator_2-way'!#REF!,'True_Odds_Calculator_2-way'!B287,'Log_working_2-way'!B$1,'Log_working_2-way'!B$2)</f>
        <v>#NAME?</v>
      </c>
      <c r="F286" s="6"/>
      <c r="H286" s="6"/>
      <c r="I286" s="6"/>
      <c r="J286" s="6"/>
      <c r="K286" s="6"/>
    </row>
    <row r="287" spans="4:11" x14ac:dyDescent="0.25">
      <c r="D287" t="e">
        <f ca="1">solve_for_d('True_Odds_Calculator_2-way'!A288,'True_Odds_Calculator_2-way'!#REF!,'True_Odds_Calculator_2-way'!B288,'Log_working_2-way'!B$1,'Log_working_2-way'!B$2)</f>
        <v>#NAME?</v>
      </c>
      <c r="F287" s="6"/>
      <c r="H287" s="6"/>
      <c r="I287" s="6"/>
      <c r="J287" s="6"/>
      <c r="K287" s="6"/>
    </row>
    <row r="288" spans="4:11" x14ac:dyDescent="0.25">
      <c r="D288" t="e">
        <f ca="1">solve_for_d('True_Odds_Calculator_2-way'!A289,'True_Odds_Calculator_2-way'!#REF!,'True_Odds_Calculator_2-way'!B289,'Log_working_2-way'!B$1,'Log_working_2-way'!B$2)</f>
        <v>#NAME?</v>
      </c>
      <c r="F288" s="6"/>
      <c r="H288" s="6"/>
      <c r="I288" s="6"/>
      <c r="J288" s="6"/>
      <c r="K288" s="6"/>
    </row>
    <row r="289" spans="4:11" x14ac:dyDescent="0.25">
      <c r="D289" t="e">
        <f ca="1">solve_for_d('True_Odds_Calculator_2-way'!A290,'True_Odds_Calculator_2-way'!#REF!,'True_Odds_Calculator_2-way'!B290,'Log_working_2-way'!B$1,'Log_working_2-way'!B$2)</f>
        <v>#NAME?</v>
      </c>
      <c r="F289" s="6"/>
      <c r="H289" s="6"/>
      <c r="I289" s="6"/>
      <c r="J289" s="6"/>
      <c r="K289" s="6"/>
    </row>
    <row r="290" spans="4:11" x14ac:dyDescent="0.25">
      <c r="D290" t="e">
        <f ca="1">solve_for_d('True_Odds_Calculator_2-way'!A291,'True_Odds_Calculator_2-way'!#REF!,'True_Odds_Calculator_2-way'!B291,'Log_working_2-way'!B$1,'Log_working_2-way'!B$2)</f>
        <v>#NAME?</v>
      </c>
      <c r="F290" s="6"/>
      <c r="H290" s="6"/>
      <c r="I290" s="6"/>
      <c r="J290" s="6"/>
      <c r="K290" s="6"/>
    </row>
    <row r="291" spans="4:11" x14ac:dyDescent="0.25">
      <c r="D291" t="e">
        <f ca="1">solve_for_d('True_Odds_Calculator_2-way'!A292,'True_Odds_Calculator_2-way'!#REF!,'True_Odds_Calculator_2-way'!B292,'Log_working_2-way'!B$1,'Log_working_2-way'!B$2)</f>
        <v>#NAME?</v>
      </c>
      <c r="F291" s="6"/>
      <c r="H291" s="6"/>
      <c r="I291" s="6"/>
      <c r="J291" s="6"/>
      <c r="K291" s="6"/>
    </row>
    <row r="292" spans="4:11" x14ac:dyDescent="0.25">
      <c r="D292" t="e">
        <f ca="1">solve_for_d('True_Odds_Calculator_2-way'!A293,'True_Odds_Calculator_2-way'!#REF!,'True_Odds_Calculator_2-way'!B293,'Log_working_2-way'!B$1,'Log_working_2-way'!B$2)</f>
        <v>#NAME?</v>
      </c>
      <c r="F292" s="6"/>
      <c r="H292" s="6"/>
      <c r="I292" s="6"/>
      <c r="J292" s="6"/>
      <c r="K292" s="6"/>
    </row>
    <row r="293" spans="4:11" x14ac:dyDescent="0.25">
      <c r="D293" t="e">
        <f ca="1">solve_for_d('True_Odds_Calculator_2-way'!A294,'True_Odds_Calculator_2-way'!#REF!,'True_Odds_Calculator_2-way'!B294,'Log_working_2-way'!B$1,'Log_working_2-way'!B$2)</f>
        <v>#NAME?</v>
      </c>
      <c r="F293" s="6"/>
      <c r="H293" s="6"/>
      <c r="I293" s="6"/>
      <c r="J293" s="6"/>
      <c r="K293" s="6"/>
    </row>
    <row r="294" spans="4:11" x14ac:dyDescent="0.25">
      <c r="D294" t="e">
        <f ca="1">solve_for_d('True_Odds_Calculator_2-way'!A295,'True_Odds_Calculator_2-way'!#REF!,'True_Odds_Calculator_2-way'!B295,'Log_working_2-way'!B$1,'Log_working_2-way'!B$2)</f>
        <v>#NAME?</v>
      </c>
      <c r="F294" s="6"/>
      <c r="H294" s="6"/>
      <c r="I294" s="6"/>
      <c r="J294" s="6"/>
      <c r="K294" s="6"/>
    </row>
    <row r="295" spans="4:11" x14ac:dyDescent="0.25">
      <c r="D295" t="e">
        <f ca="1">solve_for_d('True_Odds_Calculator_2-way'!A296,'True_Odds_Calculator_2-way'!#REF!,'True_Odds_Calculator_2-way'!B296,'Log_working_2-way'!B$1,'Log_working_2-way'!B$2)</f>
        <v>#NAME?</v>
      </c>
      <c r="F295" s="6"/>
      <c r="H295" s="6"/>
      <c r="I295" s="6"/>
      <c r="J295" s="6"/>
      <c r="K295" s="6"/>
    </row>
    <row r="296" spans="4:11" x14ac:dyDescent="0.25">
      <c r="D296" t="e">
        <f ca="1">solve_for_d('True_Odds_Calculator_2-way'!A297,'True_Odds_Calculator_2-way'!#REF!,'True_Odds_Calculator_2-way'!B297,'Log_working_2-way'!B$1,'Log_working_2-way'!B$2)</f>
        <v>#NAME?</v>
      </c>
      <c r="F296" s="6"/>
      <c r="H296" s="6"/>
      <c r="I296" s="6"/>
      <c r="J296" s="6"/>
      <c r="K296" s="6"/>
    </row>
    <row r="297" spans="4:11" x14ac:dyDescent="0.25">
      <c r="D297" t="e">
        <f ca="1">solve_for_d('True_Odds_Calculator_2-way'!A298,'True_Odds_Calculator_2-way'!#REF!,'True_Odds_Calculator_2-way'!B298,'Log_working_2-way'!B$1,'Log_working_2-way'!B$2)</f>
        <v>#NAME?</v>
      </c>
      <c r="F297" s="6"/>
      <c r="H297" s="6"/>
      <c r="I297" s="6"/>
      <c r="J297" s="6"/>
      <c r="K297" s="6"/>
    </row>
    <row r="298" spans="4:11" x14ac:dyDescent="0.25">
      <c r="D298" t="e">
        <f ca="1">solve_for_d('True_Odds_Calculator_2-way'!A299,'True_Odds_Calculator_2-way'!#REF!,'True_Odds_Calculator_2-way'!B299,'Log_working_2-way'!B$1,'Log_working_2-way'!B$2)</f>
        <v>#NAME?</v>
      </c>
      <c r="F298" s="6"/>
      <c r="H298" s="6"/>
      <c r="I298" s="6"/>
      <c r="J298" s="6"/>
      <c r="K298" s="6"/>
    </row>
    <row r="299" spans="4:11" x14ac:dyDescent="0.25">
      <c r="D299" t="e">
        <f ca="1">solve_for_d('True_Odds_Calculator_2-way'!A300,'True_Odds_Calculator_2-way'!#REF!,'True_Odds_Calculator_2-way'!B300,'Log_working_2-way'!B$1,'Log_working_2-way'!B$2)</f>
        <v>#NAME?</v>
      </c>
      <c r="F299" s="6"/>
      <c r="H299" s="6"/>
      <c r="I299" s="6"/>
      <c r="J299" s="6"/>
      <c r="K299" s="6"/>
    </row>
    <row r="300" spans="4:11" x14ac:dyDescent="0.25">
      <c r="D300" t="e">
        <f ca="1">solve_for_d('True_Odds_Calculator_2-way'!A301,'True_Odds_Calculator_2-way'!#REF!,'True_Odds_Calculator_2-way'!B301,'Log_working_2-way'!B$1,'Log_working_2-way'!B$2)</f>
        <v>#NAME?</v>
      </c>
      <c r="F300" s="6"/>
      <c r="H300" s="6"/>
      <c r="I300" s="6"/>
      <c r="J300" s="6"/>
      <c r="K300" s="6"/>
    </row>
    <row r="301" spans="4:11" x14ac:dyDescent="0.25">
      <c r="D301" t="e">
        <f ca="1">solve_for_d('True_Odds_Calculator_2-way'!A302,'True_Odds_Calculator_2-way'!#REF!,'True_Odds_Calculator_2-way'!B302,'Log_working_2-way'!B$1,'Log_working_2-way'!B$2)</f>
        <v>#NAME?</v>
      </c>
      <c r="F301" s="6"/>
      <c r="H301" s="6"/>
      <c r="I301" s="6"/>
      <c r="J301" s="6"/>
      <c r="K301" s="6"/>
    </row>
    <row r="302" spans="4:11" x14ac:dyDescent="0.25">
      <c r="D302" t="e">
        <f ca="1">solve_for_d('True_Odds_Calculator_2-way'!A303,'True_Odds_Calculator_2-way'!#REF!,'True_Odds_Calculator_2-way'!B303,'Log_working_2-way'!B$1,'Log_working_2-way'!B$2)</f>
        <v>#NAME?</v>
      </c>
      <c r="F302" s="6"/>
      <c r="H302" s="6"/>
      <c r="I302" s="6"/>
      <c r="J302" s="6"/>
      <c r="K302" s="6"/>
    </row>
    <row r="303" spans="4:11" x14ac:dyDescent="0.25">
      <c r="D303" t="e">
        <f ca="1">solve_for_d('True_Odds_Calculator_2-way'!A304,'True_Odds_Calculator_2-way'!#REF!,'True_Odds_Calculator_2-way'!B304,'Log_working_2-way'!B$1,'Log_working_2-way'!B$2)</f>
        <v>#NAME?</v>
      </c>
      <c r="F303" s="6"/>
      <c r="H303" s="6"/>
      <c r="I303" s="6"/>
      <c r="J303" s="6"/>
      <c r="K303" s="6"/>
    </row>
    <row r="304" spans="4:11" x14ac:dyDescent="0.25">
      <c r="D304" t="e">
        <f ca="1">solve_for_d('True_Odds_Calculator_2-way'!A305,'True_Odds_Calculator_2-way'!#REF!,'True_Odds_Calculator_2-way'!B305,'Log_working_2-way'!B$1,'Log_working_2-way'!B$2)</f>
        <v>#NAME?</v>
      </c>
      <c r="F304" s="6"/>
      <c r="H304" s="6"/>
      <c r="I304" s="6"/>
      <c r="J304" s="6"/>
      <c r="K304" s="6"/>
    </row>
    <row r="305" spans="4:11" x14ac:dyDescent="0.25">
      <c r="D305" t="e">
        <f ca="1">solve_for_d('True_Odds_Calculator_2-way'!A306,'True_Odds_Calculator_2-way'!#REF!,'True_Odds_Calculator_2-way'!B306,'Log_working_2-way'!B$1,'Log_working_2-way'!B$2)</f>
        <v>#NAME?</v>
      </c>
      <c r="F305" s="6"/>
      <c r="H305" s="6"/>
      <c r="I305" s="6"/>
      <c r="J305" s="6"/>
      <c r="K305" s="6"/>
    </row>
    <row r="306" spans="4:11" x14ac:dyDescent="0.25">
      <c r="D306" t="e">
        <f ca="1">solve_for_d('True_Odds_Calculator_2-way'!A307,'True_Odds_Calculator_2-way'!#REF!,'True_Odds_Calculator_2-way'!B307,'Log_working_2-way'!B$1,'Log_working_2-way'!B$2)</f>
        <v>#NAME?</v>
      </c>
      <c r="F306" s="6"/>
      <c r="H306" s="6"/>
      <c r="I306" s="6"/>
      <c r="J306" s="6"/>
      <c r="K306" s="6"/>
    </row>
    <row r="307" spans="4:11" x14ac:dyDescent="0.25">
      <c r="D307" t="e">
        <f ca="1">solve_for_d('True_Odds_Calculator_2-way'!A308,'True_Odds_Calculator_2-way'!#REF!,'True_Odds_Calculator_2-way'!B308,'Log_working_2-way'!B$1,'Log_working_2-way'!B$2)</f>
        <v>#NAME?</v>
      </c>
      <c r="F307" s="6"/>
      <c r="H307" s="6"/>
      <c r="I307" s="6"/>
      <c r="J307" s="6"/>
      <c r="K307" s="6"/>
    </row>
    <row r="308" spans="4:11" x14ac:dyDescent="0.25">
      <c r="D308" t="e">
        <f ca="1">solve_for_d('True_Odds_Calculator_2-way'!A309,'True_Odds_Calculator_2-way'!#REF!,'True_Odds_Calculator_2-way'!B309,'Log_working_2-way'!B$1,'Log_working_2-way'!B$2)</f>
        <v>#NAME?</v>
      </c>
      <c r="F308" s="6"/>
      <c r="H308" s="6"/>
      <c r="I308" s="6"/>
      <c r="J308" s="6"/>
      <c r="K308" s="6"/>
    </row>
    <row r="309" spans="4:11" x14ac:dyDescent="0.25">
      <c r="D309" t="e">
        <f ca="1">solve_for_d('True_Odds_Calculator_2-way'!A310,'True_Odds_Calculator_2-way'!#REF!,'True_Odds_Calculator_2-way'!B310,'Log_working_2-way'!B$1,'Log_working_2-way'!B$2)</f>
        <v>#NAME?</v>
      </c>
      <c r="F309" s="6"/>
      <c r="H309" s="6"/>
      <c r="I309" s="6"/>
      <c r="J309" s="6"/>
      <c r="K309" s="6"/>
    </row>
    <row r="310" spans="4:11" x14ac:dyDescent="0.25">
      <c r="D310" t="e">
        <f ca="1">solve_for_d('True_Odds_Calculator_2-way'!A311,'True_Odds_Calculator_2-way'!#REF!,'True_Odds_Calculator_2-way'!B311,'Log_working_2-way'!B$1,'Log_working_2-way'!B$2)</f>
        <v>#NAME?</v>
      </c>
      <c r="F310" s="6"/>
      <c r="H310" s="6"/>
      <c r="I310" s="6"/>
      <c r="J310" s="6"/>
      <c r="K310" s="6"/>
    </row>
    <row r="311" spans="4:11" x14ac:dyDescent="0.25">
      <c r="D311" t="e">
        <f ca="1">solve_for_d('True_Odds_Calculator_2-way'!A312,'True_Odds_Calculator_2-way'!#REF!,'True_Odds_Calculator_2-way'!B312,'Log_working_2-way'!B$1,'Log_working_2-way'!B$2)</f>
        <v>#NAME?</v>
      </c>
      <c r="F311" s="6"/>
      <c r="H311" s="6"/>
      <c r="I311" s="6"/>
      <c r="J311" s="6"/>
      <c r="K311" s="6"/>
    </row>
    <row r="312" spans="4:11" x14ac:dyDescent="0.25">
      <c r="D312" t="e">
        <f ca="1">solve_for_d('True_Odds_Calculator_2-way'!A313,'True_Odds_Calculator_2-way'!#REF!,'True_Odds_Calculator_2-way'!B313,'Log_working_2-way'!B$1,'Log_working_2-way'!B$2)</f>
        <v>#NAME?</v>
      </c>
      <c r="F312" s="6"/>
      <c r="H312" s="6"/>
      <c r="I312" s="6"/>
      <c r="J312" s="6"/>
      <c r="K312" s="6"/>
    </row>
    <row r="313" spans="4:11" x14ac:dyDescent="0.25">
      <c r="D313" t="e">
        <f ca="1">solve_for_d('True_Odds_Calculator_2-way'!A314,'True_Odds_Calculator_2-way'!#REF!,'True_Odds_Calculator_2-way'!B314,'Log_working_2-way'!B$1,'Log_working_2-way'!B$2)</f>
        <v>#NAME?</v>
      </c>
      <c r="F313" s="6"/>
      <c r="H313" s="6"/>
      <c r="I313" s="6"/>
      <c r="J313" s="6"/>
      <c r="K313" s="6"/>
    </row>
    <row r="314" spans="4:11" x14ac:dyDescent="0.25">
      <c r="D314" t="e">
        <f ca="1">solve_for_d('True_Odds_Calculator_2-way'!A315,'True_Odds_Calculator_2-way'!#REF!,'True_Odds_Calculator_2-way'!B315,'Log_working_2-way'!B$1,'Log_working_2-way'!B$2)</f>
        <v>#NAME?</v>
      </c>
      <c r="F314" s="6"/>
      <c r="H314" s="6"/>
      <c r="I314" s="6"/>
      <c r="J314" s="6"/>
      <c r="K314" s="6"/>
    </row>
    <row r="315" spans="4:11" x14ac:dyDescent="0.25">
      <c r="D315" t="e">
        <f ca="1">solve_for_d('True_Odds_Calculator_2-way'!A316,'True_Odds_Calculator_2-way'!#REF!,'True_Odds_Calculator_2-way'!B316,'Log_working_2-way'!B$1,'Log_working_2-way'!B$2)</f>
        <v>#NAME?</v>
      </c>
      <c r="F315" s="6"/>
      <c r="H315" s="6"/>
      <c r="I315" s="6"/>
      <c r="J315" s="6"/>
      <c r="K315" s="6"/>
    </row>
    <row r="316" spans="4:11" x14ac:dyDescent="0.25">
      <c r="D316" t="e">
        <f ca="1">solve_for_d('True_Odds_Calculator_2-way'!A317,'True_Odds_Calculator_2-way'!#REF!,'True_Odds_Calculator_2-way'!B317,'Log_working_2-way'!B$1,'Log_working_2-way'!B$2)</f>
        <v>#NAME?</v>
      </c>
      <c r="F316" s="6"/>
      <c r="H316" s="6"/>
      <c r="I316" s="6"/>
      <c r="J316" s="6"/>
      <c r="K316" s="6"/>
    </row>
    <row r="317" spans="4:11" x14ac:dyDescent="0.25">
      <c r="D317" t="e">
        <f ca="1">solve_for_d('True_Odds_Calculator_2-way'!A318,'True_Odds_Calculator_2-way'!#REF!,'True_Odds_Calculator_2-way'!B318,'Log_working_2-way'!B$1,'Log_working_2-way'!B$2)</f>
        <v>#NAME?</v>
      </c>
      <c r="F317" s="6"/>
      <c r="H317" s="6"/>
      <c r="I317" s="6"/>
      <c r="J317" s="6"/>
      <c r="K317" s="6"/>
    </row>
    <row r="318" spans="4:11" x14ac:dyDescent="0.25">
      <c r="D318" t="e">
        <f ca="1">solve_for_d('True_Odds_Calculator_2-way'!A319,'True_Odds_Calculator_2-way'!#REF!,'True_Odds_Calculator_2-way'!B319,'Log_working_2-way'!B$1,'Log_working_2-way'!B$2)</f>
        <v>#NAME?</v>
      </c>
      <c r="F318" s="6"/>
      <c r="H318" s="6"/>
      <c r="I318" s="6"/>
      <c r="J318" s="6"/>
      <c r="K318" s="6"/>
    </row>
    <row r="319" spans="4:11" x14ac:dyDescent="0.25">
      <c r="D319" t="e">
        <f ca="1">solve_for_d('True_Odds_Calculator_2-way'!A320,'True_Odds_Calculator_2-way'!#REF!,'True_Odds_Calculator_2-way'!B320,'Log_working_2-way'!B$1,'Log_working_2-way'!B$2)</f>
        <v>#NAME?</v>
      </c>
      <c r="F319" s="6"/>
      <c r="H319" s="6"/>
      <c r="I319" s="6"/>
      <c r="J319" s="6"/>
      <c r="K319" s="6"/>
    </row>
    <row r="320" spans="4:11" x14ac:dyDescent="0.25">
      <c r="D320" t="e">
        <f ca="1">solve_for_d('True_Odds_Calculator_2-way'!A321,'True_Odds_Calculator_2-way'!#REF!,'True_Odds_Calculator_2-way'!B321,'Log_working_2-way'!B$1,'Log_working_2-way'!B$2)</f>
        <v>#NAME?</v>
      </c>
      <c r="F320" s="6"/>
      <c r="H320" s="6"/>
      <c r="I320" s="6"/>
      <c r="J320" s="6"/>
      <c r="K320" s="6"/>
    </row>
    <row r="321" spans="4:11" x14ac:dyDescent="0.25">
      <c r="D321" t="e">
        <f ca="1">solve_for_d('True_Odds_Calculator_2-way'!A322,'True_Odds_Calculator_2-way'!#REF!,'True_Odds_Calculator_2-way'!B322,'Log_working_2-way'!B$1,'Log_working_2-way'!B$2)</f>
        <v>#NAME?</v>
      </c>
      <c r="F321" s="6"/>
      <c r="H321" s="6"/>
      <c r="I321" s="6"/>
      <c r="J321" s="6"/>
      <c r="K321" s="6"/>
    </row>
    <row r="322" spans="4:11" x14ac:dyDescent="0.25">
      <c r="D322" t="e">
        <f ca="1">solve_for_d('True_Odds_Calculator_2-way'!A323,'True_Odds_Calculator_2-way'!#REF!,'True_Odds_Calculator_2-way'!B323,'Log_working_2-way'!B$1,'Log_working_2-way'!B$2)</f>
        <v>#NAME?</v>
      </c>
      <c r="F322" s="6"/>
      <c r="H322" s="6"/>
      <c r="I322" s="6"/>
      <c r="J322" s="6"/>
      <c r="K322" s="6"/>
    </row>
    <row r="323" spans="4:11" x14ac:dyDescent="0.25">
      <c r="D323" t="e">
        <f ca="1">solve_for_d('True_Odds_Calculator_2-way'!A324,'True_Odds_Calculator_2-way'!#REF!,'True_Odds_Calculator_2-way'!B324,'Log_working_2-way'!B$1,'Log_working_2-way'!B$2)</f>
        <v>#NAME?</v>
      </c>
      <c r="F323" s="6"/>
      <c r="H323" s="6"/>
      <c r="I323" s="6"/>
      <c r="J323" s="6"/>
      <c r="K323" s="6"/>
    </row>
    <row r="324" spans="4:11" x14ac:dyDescent="0.25">
      <c r="D324" t="e">
        <f ca="1">solve_for_d('True_Odds_Calculator_2-way'!A325,'True_Odds_Calculator_2-way'!#REF!,'True_Odds_Calculator_2-way'!B325,'Log_working_2-way'!B$1,'Log_working_2-way'!B$2)</f>
        <v>#NAME?</v>
      </c>
      <c r="F324" s="6"/>
      <c r="H324" s="6"/>
      <c r="I324" s="6"/>
      <c r="J324" s="6"/>
      <c r="K324" s="6"/>
    </row>
    <row r="325" spans="4:11" x14ac:dyDescent="0.25">
      <c r="D325" t="e">
        <f ca="1">solve_for_d('True_Odds_Calculator_2-way'!A326,'True_Odds_Calculator_2-way'!#REF!,'True_Odds_Calculator_2-way'!B326,'Log_working_2-way'!B$1,'Log_working_2-way'!B$2)</f>
        <v>#NAME?</v>
      </c>
      <c r="F325" s="6"/>
      <c r="H325" s="6"/>
      <c r="I325" s="6"/>
      <c r="J325" s="6"/>
      <c r="K325" s="6"/>
    </row>
    <row r="326" spans="4:11" x14ac:dyDescent="0.25">
      <c r="D326" t="e">
        <f ca="1">solve_for_d('True_Odds_Calculator_2-way'!A327,'True_Odds_Calculator_2-way'!#REF!,'True_Odds_Calculator_2-way'!B327,'Log_working_2-way'!B$1,'Log_working_2-way'!B$2)</f>
        <v>#NAME?</v>
      </c>
      <c r="F326" s="6"/>
      <c r="H326" s="6"/>
      <c r="I326" s="6"/>
      <c r="J326" s="6"/>
      <c r="K326" s="6"/>
    </row>
    <row r="327" spans="4:11" x14ac:dyDescent="0.25">
      <c r="D327" t="e">
        <f ca="1">solve_for_d('True_Odds_Calculator_2-way'!A328,'True_Odds_Calculator_2-way'!#REF!,'True_Odds_Calculator_2-way'!B328,'Log_working_2-way'!B$1,'Log_working_2-way'!B$2)</f>
        <v>#NAME?</v>
      </c>
      <c r="F327" s="6"/>
      <c r="H327" s="6"/>
      <c r="I327" s="6"/>
      <c r="J327" s="6"/>
      <c r="K327" s="6"/>
    </row>
    <row r="328" spans="4:11" x14ac:dyDescent="0.25">
      <c r="D328" t="e">
        <f ca="1">solve_for_d('True_Odds_Calculator_2-way'!A329,'True_Odds_Calculator_2-way'!#REF!,'True_Odds_Calculator_2-way'!B329,'Log_working_2-way'!B$1,'Log_working_2-way'!B$2)</f>
        <v>#NAME?</v>
      </c>
      <c r="F328" s="6"/>
      <c r="H328" s="6"/>
      <c r="I328" s="6"/>
      <c r="J328" s="6"/>
      <c r="K328" s="6"/>
    </row>
    <row r="329" spans="4:11" x14ac:dyDescent="0.25">
      <c r="D329" t="e">
        <f ca="1">solve_for_d('True_Odds_Calculator_2-way'!A330,'True_Odds_Calculator_2-way'!#REF!,'True_Odds_Calculator_2-way'!B330,'Log_working_2-way'!B$1,'Log_working_2-way'!B$2)</f>
        <v>#NAME?</v>
      </c>
      <c r="F329" s="6"/>
      <c r="H329" s="6"/>
      <c r="I329" s="6"/>
      <c r="J329" s="6"/>
      <c r="K329" s="6"/>
    </row>
    <row r="330" spans="4:11" x14ac:dyDescent="0.25">
      <c r="D330" t="e">
        <f ca="1">solve_for_d('True_Odds_Calculator_2-way'!A331,'True_Odds_Calculator_2-way'!#REF!,'True_Odds_Calculator_2-way'!B331,'Log_working_2-way'!B$1,'Log_working_2-way'!B$2)</f>
        <v>#NAME?</v>
      </c>
      <c r="F330" s="6"/>
      <c r="H330" s="6"/>
      <c r="I330" s="6"/>
      <c r="J330" s="6"/>
      <c r="K330" s="6"/>
    </row>
    <row r="331" spans="4:11" x14ac:dyDescent="0.25">
      <c r="D331" t="e">
        <f ca="1">solve_for_d('True_Odds_Calculator_2-way'!A332,'True_Odds_Calculator_2-way'!#REF!,'True_Odds_Calculator_2-way'!B332,'Log_working_2-way'!B$1,'Log_working_2-way'!B$2)</f>
        <v>#NAME?</v>
      </c>
      <c r="F331" s="6"/>
      <c r="H331" s="6"/>
      <c r="I331" s="6"/>
      <c r="J331" s="6"/>
      <c r="K331" s="6"/>
    </row>
    <row r="332" spans="4:11" x14ac:dyDescent="0.25">
      <c r="D332" t="e">
        <f ca="1">solve_for_d('True_Odds_Calculator_2-way'!A333,'True_Odds_Calculator_2-way'!#REF!,'True_Odds_Calculator_2-way'!B333,'Log_working_2-way'!B$1,'Log_working_2-way'!B$2)</f>
        <v>#NAME?</v>
      </c>
      <c r="F332" s="6"/>
      <c r="H332" s="6"/>
      <c r="I332" s="6"/>
      <c r="J332" s="6"/>
      <c r="K332" s="6"/>
    </row>
    <row r="333" spans="4:11" x14ac:dyDescent="0.25">
      <c r="D333" t="e">
        <f ca="1">solve_for_d('True_Odds_Calculator_2-way'!A334,'True_Odds_Calculator_2-way'!#REF!,'True_Odds_Calculator_2-way'!B334,'Log_working_2-way'!B$1,'Log_working_2-way'!B$2)</f>
        <v>#NAME?</v>
      </c>
      <c r="F333" s="6"/>
      <c r="H333" s="6"/>
      <c r="I333" s="6"/>
      <c r="J333" s="6"/>
      <c r="K333" s="6"/>
    </row>
    <row r="334" spans="4:11" x14ac:dyDescent="0.25">
      <c r="D334" t="e">
        <f ca="1">solve_for_d('True_Odds_Calculator_2-way'!A335,'True_Odds_Calculator_2-way'!#REF!,'True_Odds_Calculator_2-way'!B335,'Log_working_2-way'!B$1,'Log_working_2-way'!B$2)</f>
        <v>#NAME?</v>
      </c>
      <c r="F334" s="6"/>
      <c r="H334" s="6"/>
      <c r="I334" s="6"/>
      <c r="J334" s="6"/>
      <c r="K334" s="6"/>
    </row>
    <row r="335" spans="4:11" x14ac:dyDescent="0.25">
      <c r="D335" t="e">
        <f ca="1">solve_for_d('True_Odds_Calculator_2-way'!A336,'True_Odds_Calculator_2-way'!#REF!,'True_Odds_Calculator_2-way'!B336,'Log_working_2-way'!B$1,'Log_working_2-way'!B$2)</f>
        <v>#NAME?</v>
      </c>
      <c r="F335" s="6"/>
      <c r="H335" s="6"/>
      <c r="I335" s="6"/>
      <c r="J335" s="6"/>
      <c r="K335" s="6"/>
    </row>
    <row r="336" spans="4:11" x14ac:dyDescent="0.25">
      <c r="D336" t="e">
        <f ca="1">solve_for_d('True_Odds_Calculator_2-way'!A337,'True_Odds_Calculator_2-way'!#REF!,'True_Odds_Calculator_2-way'!B337,'Log_working_2-way'!B$1,'Log_working_2-way'!B$2)</f>
        <v>#NAME?</v>
      </c>
      <c r="F336" s="6"/>
      <c r="H336" s="6"/>
      <c r="I336" s="6"/>
      <c r="J336" s="6"/>
      <c r="K336" s="6"/>
    </row>
    <row r="337" spans="4:11" x14ac:dyDescent="0.25">
      <c r="D337" t="e">
        <f ca="1">solve_for_d('True_Odds_Calculator_2-way'!A338,'True_Odds_Calculator_2-way'!#REF!,'True_Odds_Calculator_2-way'!B338,'Log_working_2-way'!B$1,'Log_working_2-way'!B$2)</f>
        <v>#NAME?</v>
      </c>
      <c r="F337" s="6"/>
      <c r="H337" s="6"/>
      <c r="I337" s="6"/>
      <c r="J337" s="6"/>
      <c r="K337" s="6"/>
    </row>
    <row r="338" spans="4:11" x14ac:dyDescent="0.25">
      <c r="D338" t="e">
        <f ca="1">solve_for_d('True_Odds_Calculator_2-way'!A339,'True_Odds_Calculator_2-way'!#REF!,'True_Odds_Calculator_2-way'!B339,'Log_working_2-way'!B$1,'Log_working_2-way'!B$2)</f>
        <v>#NAME?</v>
      </c>
      <c r="F338" s="6"/>
      <c r="H338" s="6"/>
      <c r="I338" s="6"/>
      <c r="J338" s="6"/>
      <c r="K338" s="6"/>
    </row>
    <row r="339" spans="4:11" x14ac:dyDescent="0.25">
      <c r="D339" t="e">
        <f ca="1">solve_for_d('True_Odds_Calculator_2-way'!A340,'True_Odds_Calculator_2-way'!#REF!,'True_Odds_Calculator_2-way'!B340,'Log_working_2-way'!B$1,'Log_working_2-way'!B$2)</f>
        <v>#NAME?</v>
      </c>
      <c r="F339" s="6"/>
      <c r="H339" s="6"/>
      <c r="I339" s="6"/>
      <c r="J339" s="6"/>
      <c r="K339" s="6"/>
    </row>
    <row r="340" spans="4:11" x14ac:dyDescent="0.25">
      <c r="D340" t="e">
        <f ca="1">solve_for_d('True_Odds_Calculator_2-way'!A341,'True_Odds_Calculator_2-way'!#REF!,'True_Odds_Calculator_2-way'!B341,'Log_working_2-way'!B$1,'Log_working_2-way'!B$2)</f>
        <v>#NAME?</v>
      </c>
      <c r="F340" s="6"/>
      <c r="H340" s="6"/>
      <c r="I340" s="6"/>
      <c r="J340" s="6"/>
      <c r="K340" s="6"/>
    </row>
    <row r="341" spans="4:11" x14ac:dyDescent="0.25">
      <c r="D341" t="e">
        <f ca="1">solve_for_d('True_Odds_Calculator_2-way'!A342,'True_Odds_Calculator_2-way'!#REF!,'True_Odds_Calculator_2-way'!B342,'Log_working_2-way'!B$1,'Log_working_2-way'!B$2)</f>
        <v>#NAME?</v>
      </c>
      <c r="F341" s="6"/>
      <c r="H341" s="6"/>
      <c r="I341" s="6"/>
      <c r="J341" s="6"/>
      <c r="K341" s="6"/>
    </row>
    <row r="342" spans="4:11" x14ac:dyDescent="0.25">
      <c r="D342" t="e">
        <f ca="1">solve_for_d('True_Odds_Calculator_2-way'!A343,'True_Odds_Calculator_2-way'!#REF!,'True_Odds_Calculator_2-way'!B343,'Log_working_2-way'!B$1,'Log_working_2-way'!B$2)</f>
        <v>#NAME?</v>
      </c>
      <c r="F342" s="6"/>
      <c r="H342" s="6"/>
      <c r="I342" s="6"/>
      <c r="J342" s="6"/>
      <c r="K342" s="6"/>
    </row>
    <row r="343" spans="4:11" x14ac:dyDescent="0.25">
      <c r="D343" t="e">
        <f ca="1">solve_for_d('True_Odds_Calculator_2-way'!A344,'True_Odds_Calculator_2-way'!#REF!,'True_Odds_Calculator_2-way'!B344,'Log_working_2-way'!B$1,'Log_working_2-way'!B$2)</f>
        <v>#NAME?</v>
      </c>
      <c r="F343" s="6"/>
      <c r="H343" s="6"/>
      <c r="I343" s="6"/>
      <c r="J343" s="6"/>
      <c r="K343" s="6"/>
    </row>
    <row r="344" spans="4:11" x14ac:dyDescent="0.25">
      <c r="D344" t="e">
        <f ca="1">solve_for_d('True_Odds_Calculator_2-way'!A345,'True_Odds_Calculator_2-way'!#REF!,'True_Odds_Calculator_2-way'!B345,'Log_working_2-way'!B$1,'Log_working_2-way'!B$2)</f>
        <v>#NAME?</v>
      </c>
      <c r="F344" s="6"/>
      <c r="H344" s="6"/>
      <c r="I344" s="6"/>
      <c r="J344" s="6"/>
      <c r="K344" s="6"/>
    </row>
    <row r="345" spans="4:11" x14ac:dyDescent="0.25">
      <c r="D345" t="e">
        <f ca="1">solve_for_d('True_Odds_Calculator_2-way'!A346,'True_Odds_Calculator_2-way'!#REF!,'True_Odds_Calculator_2-way'!B346,'Log_working_2-way'!B$1,'Log_working_2-way'!B$2)</f>
        <v>#NAME?</v>
      </c>
      <c r="F345" s="6"/>
      <c r="H345" s="6"/>
      <c r="I345" s="6"/>
      <c r="J345" s="6"/>
      <c r="K345" s="6"/>
    </row>
    <row r="346" spans="4:11" x14ac:dyDescent="0.25">
      <c r="D346" t="e">
        <f ca="1">solve_for_d('True_Odds_Calculator_2-way'!A347,'True_Odds_Calculator_2-way'!#REF!,'True_Odds_Calculator_2-way'!B347,'Log_working_2-way'!B$1,'Log_working_2-way'!B$2)</f>
        <v>#NAME?</v>
      </c>
      <c r="F346" s="6"/>
      <c r="H346" s="6"/>
      <c r="I346" s="6"/>
      <c r="J346" s="6"/>
      <c r="K346" s="6"/>
    </row>
    <row r="347" spans="4:11" x14ac:dyDescent="0.25">
      <c r="D347" t="e">
        <f ca="1">solve_for_d('True_Odds_Calculator_2-way'!A348,'True_Odds_Calculator_2-way'!#REF!,'True_Odds_Calculator_2-way'!B348,'Log_working_2-way'!B$1,'Log_working_2-way'!B$2)</f>
        <v>#NAME?</v>
      </c>
      <c r="F347" s="6"/>
      <c r="H347" s="6"/>
      <c r="I347" s="6"/>
      <c r="J347" s="6"/>
      <c r="K347" s="6"/>
    </row>
    <row r="348" spans="4:11" x14ac:dyDescent="0.25">
      <c r="D348" t="e">
        <f ca="1">solve_for_d('True_Odds_Calculator_2-way'!A349,'True_Odds_Calculator_2-way'!#REF!,'True_Odds_Calculator_2-way'!B349,'Log_working_2-way'!B$1,'Log_working_2-way'!B$2)</f>
        <v>#NAME?</v>
      </c>
      <c r="F348" s="6"/>
      <c r="H348" s="6"/>
      <c r="I348" s="6"/>
      <c r="J348" s="6"/>
      <c r="K348" s="6"/>
    </row>
    <row r="349" spans="4:11" x14ac:dyDescent="0.25">
      <c r="D349" t="e">
        <f ca="1">solve_for_d('True_Odds_Calculator_2-way'!A350,'True_Odds_Calculator_2-way'!#REF!,'True_Odds_Calculator_2-way'!B350,'Log_working_2-way'!B$1,'Log_working_2-way'!B$2)</f>
        <v>#NAME?</v>
      </c>
      <c r="F349" s="6"/>
      <c r="H349" s="6"/>
      <c r="I349" s="6"/>
      <c r="J349" s="6"/>
      <c r="K349" s="6"/>
    </row>
    <row r="350" spans="4:11" x14ac:dyDescent="0.25">
      <c r="D350" t="e">
        <f ca="1">solve_for_d('True_Odds_Calculator_2-way'!A351,'True_Odds_Calculator_2-way'!#REF!,'True_Odds_Calculator_2-way'!B351,'Log_working_2-way'!B$1,'Log_working_2-way'!B$2)</f>
        <v>#NAME?</v>
      </c>
      <c r="F350" s="6"/>
      <c r="H350" s="6"/>
      <c r="I350" s="6"/>
      <c r="J350" s="6"/>
      <c r="K350" s="6"/>
    </row>
    <row r="351" spans="4:11" x14ac:dyDescent="0.25">
      <c r="D351" t="e">
        <f ca="1">solve_for_d('True_Odds_Calculator_2-way'!A352,'True_Odds_Calculator_2-way'!#REF!,'True_Odds_Calculator_2-way'!B352,'Log_working_2-way'!B$1,'Log_working_2-way'!B$2)</f>
        <v>#NAME?</v>
      </c>
      <c r="F351" s="6"/>
      <c r="H351" s="6"/>
      <c r="I351" s="6"/>
      <c r="J351" s="6"/>
      <c r="K351" s="6"/>
    </row>
    <row r="352" spans="4:11" x14ac:dyDescent="0.25">
      <c r="D352" t="e">
        <f ca="1">solve_for_d('True_Odds_Calculator_2-way'!A353,'True_Odds_Calculator_2-way'!#REF!,'True_Odds_Calculator_2-way'!B353,'Log_working_2-way'!B$1,'Log_working_2-way'!B$2)</f>
        <v>#NAME?</v>
      </c>
      <c r="F352" s="6"/>
      <c r="H352" s="6"/>
      <c r="I352" s="6"/>
      <c r="J352" s="6"/>
      <c r="K352" s="6"/>
    </row>
    <row r="353" spans="4:11" x14ac:dyDescent="0.25">
      <c r="D353" t="e">
        <f ca="1">solve_for_d('True_Odds_Calculator_2-way'!A354,'True_Odds_Calculator_2-way'!#REF!,'True_Odds_Calculator_2-way'!B354,'Log_working_2-way'!B$1,'Log_working_2-way'!B$2)</f>
        <v>#NAME?</v>
      </c>
      <c r="F353" s="6"/>
      <c r="H353" s="6"/>
      <c r="I353" s="6"/>
      <c r="J353" s="6"/>
      <c r="K353" s="6"/>
    </row>
    <row r="354" spans="4:11" x14ac:dyDescent="0.25">
      <c r="D354" t="e">
        <f ca="1">solve_for_d('True_Odds_Calculator_2-way'!A355,'True_Odds_Calculator_2-way'!#REF!,'True_Odds_Calculator_2-way'!B355,'Log_working_2-way'!B$1,'Log_working_2-way'!B$2)</f>
        <v>#NAME?</v>
      </c>
      <c r="F354" s="6"/>
      <c r="H354" s="6"/>
      <c r="I354" s="6"/>
      <c r="J354" s="6"/>
      <c r="K354" s="6"/>
    </row>
    <row r="355" spans="4:11" x14ac:dyDescent="0.25">
      <c r="D355" t="e">
        <f ca="1">solve_for_d('True_Odds_Calculator_2-way'!A356,'True_Odds_Calculator_2-way'!#REF!,'True_Odds_Calculator_2-way'!B356,'Log_working_2-way'!B$1,'Log_working_2-way'!B$2)</f>
        <v>#NAME?</v>
      </c>
      <c r="F355" s="6"/>
      <c r="H355" s="6"/>
      <c r="I355" s="6"/>
      <c r="J355" s="6"/>
      <c r="K355" s="6"/>
    </row>
    <row r="356" spans="4:11" x14ac:dyDescent="0.25">
      <c r="D356" t="e">
        <f ca="1">solve_for_d('True_Odds_Calculator_2-way'!A357,'True_Odds_Calculator_2-way'!#REF!,'True_Odds_Calculator_2-way'!B357,'Log_working_2-way'!B$1,'Log_working_2-way'!B$2)</f>
        <v>#NAME?</v>
      </c>
      <c r="F356" s="6"/>
      <c r="H356" s="6"/>
      <c r="I356" s="6"/>
      <c r="J356" s="6"/>
      <c r="K356" s="6"/>
    </row>
    <row r="357" spans="4:11" x14ac:dyDescent="0.25">
      <c r="D357" t="e">
        <f ca="1">solve_for_d('True_Odds_Calculator_2-way'!A358,'True_Odds_Calculator_2-way'!#REF!,'True_Odds_Calculator_2-way'!B358,'Log_working_2-way'!B$1,'Log_working_2-way'!B$2)</f>
        <v>#NAME?</v>
      </c>
      <c r="F357" s="6"/>
      <c r="H357" s="6"/>
      <c r="I357" s="6"/>
      <c r="J357" s="6"/>
      <c r="K357" s="6"/>
    </row>
    <row r="358" spans="4:11" x14ac:dyDescent="0.25">
      <c r="D358" t="e">
        <f ca="1">solve_for_d('True_Odds_Calculator_2-way'!A359,'True_Odds_Calculator_2-way'!#REF!,'True_Odds_Calculator_2-way'!B359,'Log_working_2-way'!B$1,'Log_working_2-way'!B$2)</f>
        <v>#NAME?</v>
      </c>
      <c r="F358" s="6"/>
      <c r="H358" s="6"/>
      <c r="I358" s="6"/>
      <c r="J358" s="6"/>
      <c r="K358" s="6"/>
    </row>
    <row r="359" spans="4:11" x14ac:dyDescent="0.25">
      <c r="D359" t="e">
        <f ca="1">solve_for_d('True_Odds_Calculator_2-way'!A360,'True_Odds_Calculator_2-way'!#REF!,'True_Odds_Calculator_2-way'!B360,'Log_working_2-way'!B$1,'Log_working_2-way'!B$2)</f>
        <v>#NAME?</v>
      </c>
      <c r="F359" s="6"/>
      <c r="H359" s="6"/>
      <c r="I359" s="6"/>
      <c r="J359" s="6"/>
      <c r="K359" s="6"/>
    </row>
    <row r="360" spans="4:11" x14ac:dyDescent="0.25">
      <c r="D360" t="e">
        <f ca="1">solve_for_d('True_Odds_Calculator_2-way'!A361,'True_Odds_Calculator_2-way'!#REF!,'True_Odds_Calculator_2-way'!B361,'Log_working_2-way'!B$1,'Log_working_2-way'!B$2)</f>
        <v>#NAME?</v>
      </c>
      <c r="F360" s="6"/>
      <c r="H360" s="6"/>
      <c r="I360" s="6"/>
      <c r="J360" s="6"/>
      <c r="K360" s="6"/>
    </row>
    <row r="361" spans="4:11" x14ac:dyDescent="0.25">
      <c r="D361" t="e">
        <f ca="1">solve_for_d('True_Odds_Calculator_2-way'!A362,'True_Odds_Calculator_2-way'!#REF!,'True_Odds_Calculator_2-way'!B362,'Log_working_2-way'!B$1,'Log_working_2-way'!B$2)</f>
        <v>#NAME?</v>
      </c>
      <c r="F361" s="6"/>
      <c r="H361" s="6"/>
      <c r="I361" s="6"/>
      <c r="J361" s="6"/>
      <c r="K361" s="6"/>
    </row>
    <row r="362" spans="4:11" x14ac:dyDescent="0.25">
      <c r="D362" t="e">
        <f ca="1">solve_for_d('True_Odds_Calculator_2-way'!A363,'True_Odds_Calculator_2-way'!#REF!,'True_Odds_Calculator_2-way'!B363,'Log_working_2-way'!B$1,'Log_working_2-way'!B$2)</f>
        <v>#NAME?</v>
      </c>
      <c r="F362" s="6"/>
      <c r="H362" s="6"/>
      <c r="I362" s="6"/>
      <c r="J362" s="6"/>
      <c r="K362" s="6"/>
    </row>
    <row r="363" spans="4:11" x14ac:dyDescent="0.25">
      <c r="D363" t="e">
        <f ca="1">solve_for_d('True_Odds_Calculator_2-way'!A364,'True_Odds_Calculator_2-way'!#REF!,'True_Odds_Calculator_2-way'!B364,'Log_working_2-way'!B$1,'Log_working_2-way'!B$2)</f>
        <v>#NAME?</v>
      </c>
      <c r="F363" s="6"/>
      <c r="H363" s="6"/>
      <c r="I363" s="6"/>
      <c r="J363" s="6"/>
      <c r="K363" s="6"/>
    </row>
    <row r="364" spans="4:11" x14ac:dyDescent="0.25">
      <c r="D364" t="e">
        <f ca="1">solve_for_d('True_Odds_Calculator_2-way'!A365,'True_Odds_Calculator_2-way'!#REF!,'True_Odds_Calculator_2-way'!B365,'Log_working_2-way'!B$1,'Log_working_2-way'!B$2)</f>
        <v>#NAME?</v>
      </c>
      <c r="F364" s="6"/>
      <c r="H364" s="6"/>
      <c r="I364" s="6"/>
      <c r="J364" s="6"/>
      <c r="K364" s="6"/>
    </row>
    <row r="365" spans="4:11" x14ac:dyDescent="0.25">
      <c r="D365" t="e">
        <f ca="1">solve_for_d('True_Odds_Calculator_2-way'!A366,'True_Odds_Calculator_2-way'!#REF!,'True_Odds_Calculator_2-way'!B366,'Log_working_2-way'!B$1,'Log_working_2-way'!B$2)</f>
        <v>#NAME?</v>
      </c>
      <c r="F365" s="6"/>
      <c r="H365" s="6"/>
      <c r="I365" s="6"/>
      <c r="J365" s="6"/>
      <c r="K365" s="6"/>
    </row>
    <row r="366" spans="4:11" x14ac:dyDescent="0.25">
      <c r="D366" t="e">
        <f ca="1">solve_for_d('True_Odds_Calculator_2-way'!A367,'True_Odds_Calculator_2-way'!#REF!,'True_Odds_Calculator_2-way'!B367,'Log_working_2-way'!B$1,'Log_working_2-way'!B$2)</f>
        <v>#NAME?</v>
      </c>
      <c r="F366" s="6"/>
      <c r="H366" s="6"/>
      <c r="I366" s="6"/>
      <c r="J366" s="6"/>
      <c r="K366" s="6"/>
    </row>
    <row r="367" spans="4:11" x14ac:dyDescent="0.25">
      <c r="D367" t="e">
        <f ca="1">solve_for_d('True_Odds_Calculator_2-way'!A368,'True_Odds_Calculator_2-way'!#REF!,'True_Odds_Calculator_2-way'!B368,'Log_working_2-way'!B$1,'Log_working_2-way'!B$2)</f>
        <v>#NAME?</v>
      </c>
      <c r="F367" s="6"/>
      <c r="H367" s="6"/>
      <c r="I367" s="6"/>
      <c r="J367" s="6"/>
      <c r="K367" s="6"/>
    </row>
    <row r="368" spans="4:11" x14ac:dyDescent="0.25">
      <c r="D368" t="e">
        <f ca="1">solve_for_d('True_Odds_Calculator_2-way'!A369,'True_Odds_Calculator_2-way'!#REF!,'True_Odds_Calculator_2-way'!B369,'Log_working_2-way'!B$1,'Log_working_2-way'!B$2)</f>
        <v>#NAME?</v>
      </c>
      <c r="F368" s="6"/>
      <c r="H368" s="6"/>
      <c r="I368" s="6"/>
      <c r="J368" s="6"/>
      <c r="K368" s="6"/>
    </row>
    <row r="369" spans="4:11" x14ac:dyDescent="0.25">
      <c r="D369" t="e">
        <f ca="1">solve_for_d('True_Odds_Calculator_2-way'!A370,'True_Odds_Calculator_2-way'!#REF!,'True_Odds_Calculator_2-way'!B370,'Log_working_2-way'!B$1,'Log_working_2-way'!B$2)</f>
        <v>#NAME?</v>
      </c>
      <c r="F369" s="6"/>
      <c r="H369" s="6"/>
      <c r="I369" s="6"/>
      <c r="J369" s="6"/>
      <c r="K369" s="6"/>
    </row>
    <row r="370" spans="4:11" x14ac:dyDescent="0.25">
      <c r="D370" t="e">
        <f ca="1">solve_for_d('True_Odds_Calculator_2-way'!A371,'True_Odds_Calculator_2-way'!#REF!,'True_Odds_Calculator_2-way'!B371,'Log_working_2-way'!B$1,'Log_working_2-way'!B$2)</f>
        <v>#NAME?</v>
      </c>
      <c r="F370" s="6"/>
      <c r="H370" s="6"/>
      <c r="I370" s="6"/>
      <c r="J370" s="6"/>
      <c r="K370" s="6"/>
    </row>
    <row r="371" spans="4:11" x14ac:dyDescent="0.25">
      <c r="D371" t="e">
        <f ca="1">solve_for_d('True_Odds_Calculator_2-way'!A372,'True_Odds_Calculator_2-way'!#REF!,'True_Odds_Calculator_2-way'!B372,'Log_working_2-way'!B$1,'Log_working_2-way'!B$2)</f>
        <v>#NAME?</v>
      </c>
      <c r="F371" s="6"/>
      <c r="H371" s="6"/>
      <c r="I371" s="6"/>
      <c r="J371" s="6"/>
      <c r="K371" s="6"/>
    </row>
    <row r="372" spans="4:11" x14ac:dyDescent="0.25">
      <c r="D372" t="e">
        <f ca="1">solve_for_d('True_Odds_Calculator_2-way'!A373,'True_Odds_Calculator_2-way'!#REF!,'True_Odds_Calculator_2-way'!B373,'Log_working_2-way'!B$1,'Log_working_2-way'!B$2)</f>
        <v>#NAME?</v>
      </c>
      <c r="F372" s="6"/>
      <c r="H372" s="6"/>
      <c r="I372" s="6"/>
      <c r="J372" s="6"/>
      <c r="K372" s="6"/>
    </row>
    <row r="373" spans="4:11" x14ac:dyDescent="0.25">
      <c r="D373" t="e">
        <f ca="1">solve_for_d('True_Odds_Calculator_2-way'!A374,'True_Odds_Calculator_2-way'!#REF!,'True_Odds_Calculator_2-way'!B374,'Log_working_2-way'!B$1,'Log_working_2-way'!B$2)</f>
        <v>#NAME?</v>
      </c>
      <c r="F373" s="6"/>
      <c r="H373" s="6"/>
      <c r="I373" s="6"/>
      <c r="J373" s="6"/>
      <c r="K373" s="6"/>
    </row>
    <row r="374" spans="4:11" x14ac:dyDescent="0.25">
      <c r="D374" t="e">
        <f ca="1">solve_for_d('True_Odds_Calculator_2-way'!A375,'True_Odds_Calculator_2-way'!#REF!,'True_Odds_Calculator_2-way'!B375,'Log_working_2-way'!B$1,'Log_working_2-way'!B$2)</f>
        <v>#NAME?</v>
      </c>
      <c r="F374" s="6"/>
      <c r="H374" s="6"/>
      <c r="I374" s="6"/>
      <c r="J374" s="6"/>
      <c r="K374" s="6"/>
    </row>
    <row r="375" spans="4:11" x14ac:dyDescent="0.25">
      <c r="D375" t="e">
        <f ca="1">solve_for_d('True_Odds_Calculator_2-way'!A376,'True_Odds_Calculator_2-way'!#REF!,'True_Odds_Calculator_2-way'!B376,'Log_working_2-way'!B$1,'Log_working_2-way'!B$2)</f>
        <v>#NAME?</v>
      </c>
      <c r="F375" s="6"/>
      <c r="H375" s="6"/>
      <c r="I375" s="6"/>
      <c r="J375" s="6"/>
      <c r="K375" s="6"/>
    </row>
    <row r="376" spans="4:11" x14ac:dyDescent="0.25">
      <c r="D376" t="e">
        <f ca="1">solve_for_d('True_Odds_Calculator_2-way'!A377,'True_Odds_Calculator_2-way'!#REF!,'True_Odds_Calculator_2-way'!B377,'Log_working_2-way'!B$1,'Log_working_2-way'!B$2)</f>
        <v>#NAME?</v>
      </c>
      <c r="F376" s="6"/>
      <c r="H376" s="6"/>
      <c r="I376" s="6"/>
      <c r="J376" s="6"/>
      <c r="K376" s="6"/>
    </row>
    <row r="377" spans="4:11" x14ac:dyDescent="0.25">
      <c r="D377" t="e">
        <f ca="1">solve_for_d('True_Odds_Calculator_2-way'!A378,'True_Odds_Calculator_2-way'!#REF!,'True_Odds_Calculator_2-way'!B378,'Log_working_2-way'!B$1,'Log_working_2-way'!B$2)</f>
        <v>#NAME?</v>
      </c>
      <c r="F377" s="6"/>
      <c r="H377" s="6"/>
      <c r="I377" s="6"/>
      <c r="J377" s="6"/>
      <c r="K377" s="6"/>
    </row>
    <row r="378" spans="4:11" x14ac:dyDescent="0.25">
      <c r="D378" t="e">
        <f ca="1">solve_for_d('True_Odds_Calculator_2-way'!A379,'True_Odds_Calculator_2-way'!#REF!,'True_Odds_Calculator_2-way'!B379,'Log_working_2-way'!B$1,'Log_working_2-way'!B$2)</f>
        <v>#NAME?</v>
      </c>
      <c r="F378" s="6"/>
      <c r="H378" s="6"/>
      <c r="I378" s="6"/>
      <c r="J378" s="6"/>
      <c r="K378" s="6"/>
    </row>
    <row r="379" spans="4:11" x14ac:dyDescent="0.25">
      <c r="D379" t="e">
        <f ca="1">solve_for_d('True_Odds_Calculator_2-way'!A380,'True_Odds_Calculator_2-way'!#REF!,'True_Odds_Calculator_2-way'!B380,'Log_working_2-way'!B$1,'Log_working_2-way'!B$2)</f>
        <v>#NAME?</v>
      </c>
      <c r="F379" s="6"/>
      <c r="H379" s="6"/>
      <c r="I379" s="6"/>
      <c r="J379" s="6"/>
      <c r="K379" s="6"/>
    </row>
    <row r="380" spans="4:11" x14ac:dyDescent="0.25">
      <c r="D380" t="e">
        <f ca="1">solve_for_d('True_Odds_Calculator_2-way'!A381,'True_Odds_Calculator_2-way'!#REF!,'True_Odds_Calculator_2-way'!B381,'Log_working_2-way'!B$1,'Log_working_2-way'!B$2)</f>
        <v>#NAME?</v>
      </c>
      <c r="F380" s="6"/>
      <c r="H380" s="6"/>
      <c r="I380" s="6"/>
      <c r="J380" s="6"/>
      <c r="K380" s="6"/>
    </row>
    <row r="381" spans="4:11" x14ac:dyDescent="0.25">
      <c r="D381" t="e">
        <f ca="1">solve_for_d('True_Odds_Calculator_2-way'!A382,'True_Odds_Calculator_2-way'!#REF!,'True_Odds_Calculator_2-way'!B382,'Log_working_2-way'!B$1,'Log_working_2-way'!B$2)</f>
        <v>#NAME?</v>
      </c>
      <c r="F381" s="6"/>
      <c r="H381" s="6"/>
      <c r="I381" s="6"/>
      <c r="J381" s="6"/>
      <c r="K381" s="6"/>
    </row>
    <row r="382" spans="4:11" x14ac:dyDescent="0.25">
      <c r="D382" t="e">
        <f ca="1">solve_for_d('True_Odds_Calculator_2-way'!A383,'True_Odds_Calculator_2-way'!#REF!,'True_Odds_Calculator_2-way'!B383,'Log_working_2-way'!B$1,'Log_working_2-way'!B$2)</f>
        <v>#NAME?</v>
      </c>
      <c r="F382" s="6"/>
      <c r="H382" s="6"/>
      <c r="I382" s="6"/>
      <c r="J382" s="6"/>
      <c r="K382" s="6"/>
    </row>
    <row r="383" spans="4:11" x14ac:dyDescent="0.25">
      <c r="D383" t="e">
        <f ca="1">solve_for_d('True_Odds_Calculator_2-way'!A384,'True_Odds_Calculator_2-way'!#REF!,'True_Odds_Calculator_2-way'!B384,'Log_working_2-way'!B$1,'Log_working_2-way'!B$2)</f>
        <v>#NAME?</v>
      </c>
      <c r="F383" s="6"/>
      <c r="H383" s="6"/>
      <c r="I383" s="6"/>
      <c r="J383" s="6"/>
      <c r="K383" s="6"/>
    </row>
    <row r="384" spans="4:11" x14ac:dyDescent="0.25">
      <c r="D384" t="e">
        <f ca="1">solve_for_d('True_Odds_Calculator_2-way'!A385,'True_Odds_Calculator_2-way'!#REF!,'True_Odds_Calculator_2-way'!B385,'Log_working_2-way'!B$1,'Log_working_2-way'!B$2)</f>
        <v>#NAME?</v>
      </c>
      <c r="F384" s="6"/>
      <c r="H384" s="6"/>
      <c r="I384" s="6"/>
      <c r="J384" s="6"/>
      <c r="K384" s="6"/>
    </row>
    <row r="385" spans="4:11" x14ac:dyDescent="0.25">
      <c r="D385" t="e">
        <f ca="1">solve_for_d('True_Odds_Calculator_2-way'!A386,'True_Odds_Calculator_2-way'!#REF!,'True_Odds_Calculator_2-way'!B386,'Log_working_2-way'!B$1,'Log_working_2-way'!B$2)</f>
        <v>#NAME?</v>
      </c>
      <c r="F385" s="6"/>
      <c r="H385" s="6"/>
      <c r="I385" s="6"/>
      <c r="J385" s="6"/>
      <c r="K385" s="6"/>
    </row>
    <row r="386" spans="4:11" x14ac:dyDescent="0.25">
      <c r="D386" t="e">
        <f ca="1">solve_for_d('True_Odds_Calculator_2-way'!A387,'True_Odds_Calculator_2-way'!#REF!,'True_Odds_Calculator_2-way'!B387,'Log_working_2-way'!B$1,'Log_working_2-way'!B$2)</f>
        <v>#NAME?</v>
      </c>
      <c r="F386" s="6"/>
      <c r="H386" s="6"/>
      <c r="I386" s="6"/>
      <c r="J386" s="6"/>
      <c r="K386" s="6"/>
    </row>
    <row r="387" spans="4:11" x14ac:dyDescent="0.25">
      <c r="D387" t="e">
        <f ca="1">solve_for_d('True_Odds_Calculator_2-way'!A388,'True_Odds_Calculator_2-way'!#REF!,'True_Odds_Calculator_2-way'!B388,'Log_working_2-way'!B$1,'Log_working_2-way'!B$2)</f>
        <v>#NAME?</v>
      </c>
      <c r="F387" s="6"/>
      <c r="H387" s="6"/>
      <c r="I387" s="6"/>
      <c r="J387" s="6"/>
      <c r="K387" s="6"/>
    </row>
    <row r="388" spans="4:11" x14ac:dyDescent="0.25">
      <c r="D388" t="e">
        <f ca="1">solve_for_d('True_Odds_Calculator_2-way'!A389,'True_Odds_Calculator_2-way'!#REF!,'True_Odds_Calculator_2-way'!B389,'Log_working_2-way'!B$1,'Log_working_2-way'!B$2)</f>
        <v>#NAME?</v>
      </c>
      <c r="F388" s="6"/>
      <c r="H388" s="6"/>
      <c r="I388" s="6"/>
      <c r="J388" s="6"/>
      <c r="K388" s="6"/>
    </row>
    <row r="389" spans="4:11" x14ac:dyDescent="0.25">
      <c r="D389" t="e">
        <f ca="1">solve_for_d('True_Odds_Calculator_2-way'!A390,'True_Odds_Calculator_2-way'!#REF!,'True_Odds_Calculator_2-way'!B390,'Log_working_2-way'!B$1,'Log_working_2-way'!B$2)</f>
        <v>#NAME?</v>
      </c>
      <c r="F389" s="6"/>
      <c r="H389" s="6"/>
      <c r="I389" s="6"/>
      <c r="J389" s="6"/>
      <c r="K389" s="6"/>
    </row>
    <row r="390" spans="4:11" x14ac:dyDescent="0.25">
      <c r="D390" t="e">
        <f ca="1">solve_for_d('True_Odds_Calculator_2-way'!A391,'True_Odds_Calculator_2-way'!#REF!,'True_Odds_Calculator_2-way'!B391,'Log_working_2-way'!B$1,'Log_working_2-way'!B$2)</f>
        <v>#NAME?</v>
      </c>
      <c r="F390" s="6"/>
      <c r="H390" s="6"/>
      <c r="I390" s="6"/>
      <c r="J390" s="6"/>
      <c r="K390" s="6"/>
    </row>
    <row r="391" spans="4:11" x14ac:dyDescent="0.25">
      <c r="D391" t="e">
        <f ca="1">solve_for_d('True_Odds_Calculator_2-way'!A392,'True_Odds_Calculator_2-way'!#REF!,'True_Odds_Calculator_2-way'!B392,'Log_working_2-way'!B$1,'Log_working_2-way'!B$2)</f>
        <v>#NAME?</v>
      </c>
      <c r="F391" s="6"/>
      <c r="H391" s="6"/>
      <c r="I391" s="6"/>
      <c r="J391" s="6"/>
      <c r="K391" s="6"/>
    </row>
    <row r="392" spans="4:11" x14ac:dyDescent="0.25">
      <c r="D392" t="e">
        <f ca="1">solve_for_d('True_Odds_Calculator_2-way'!A393,'True_Odds_Calculator_2-way'!#REF!,'True_Odds_Calculator_2-way'!B393,'Log_working_2-way'!B$1,'Log_working_2-way'!B$2)</f>
        <v>#NAME?</v>
      </c>
      <c r="F392" s="6"/>
      <c r="H392" s="6"/>
      <c r="I392" s="6"/>
      <c r="J392" s="6"/>
      <c r="K392" s="6"/>
    </row>
    <row r="393" spans="4:11" x14ac:dyDescent="0.25">
      <c r="D393" t="e">
        <f ca="1">solve_for_d('True_Odds_Calculator_2-way'!A394,'True_Odds_Calculator_2-way'!#REF!,'True_Odds_Calculator_2-way'!B394,'Log_working_2-way'!B$1,'Log_working_2-way'!B$2)</f>
        <v>#NAME?</v>
      </c>
      <c r="F393" s="6"/>
      <c r="H393" s="6"/>
      <c r="I393" s="6"/>
      <c r="J393" s="6"/>
      <c r="K393" s="6"/>
    </row>
    <row r="394" spans="4:11" x14ac:dyDescent="0.25">
      <c r="D394" t="e">
        <f ca="1">solve_for_d('True_Odds_Calculator_2-way'!A395,'True_Odds_Calculator_2-way'!#REF!,'True_Odds_Calculator_2-way'!B395,'Log_working_2-way'!B$1,'Log_working_2-way'!B$2)</f>
        <v>#NAME?</v>
      </c>
      <c r="F394" s="6"/>
      <c r="H394" s="6"/>
      <c r="I394" s="6"/>
      <c r="J394" s="6"/>
      <c r="K394" s="6"/>
    </row>
    <row r="395" spans="4:11" x14ac:dyDescent="0.25">
      <c r="D395" t="e">
        <f ca="1">solve_for_d('True_Odds_Calculator_2-way'!A396,'True_Odds_Calculator_2-way'!#REF!,'True_Odds_Calculator_2-way'!B396,'Log_working_2-way'!B$1,'Log_working_2-way'!B$2)</f>
        <v>#NAME?</v>
      </c>
      <c r="F395" s="6"/>
      <c r="H395" s="6"/>
      <c r="I395" s="6"/>
      <c r="J395" s="6"/>
      <c r="K395" s="6"/>
    </row>
    <row r="396" spans="4:11" x14ac:dyDescent="0.25">
      <c r="D396" t="e">
        <f ca="1">solve_for_d('True_Odds_Calculator_2-way'!A397,'True_Odds_Calculator_2-way'!#REF!,'True_Odds_Calculator_2-way'!B397,'Log_working_2-way'!B$1,'Log_working_2-way'!B$2)</f>
        <v>#NAME?</v>
      </c>
      <c r="F396" s="6"/>
      <c r="H396" s="6"/>
      <c r="I396" s="6"/>
      <c r="J396" s="6"/>
      <c r="K396" s="6"/>
    </row>
    <row r="397" spans="4:11" x14ac:dyDescent="0.25">
      <c r="D397" t="e">
        <f ca="1">solve_for_d('True_Odds_Calculator_2-way'!A398,'True_Odds_Calculator_2-way'!#REF!,'True_Odds_Calculator_2-way'!B398,'Log_working_2-way'!B$1,'Log_working_2-way'!B$2)</f>
        <v>#NAME?</v>
      </c>
      <c r="F397" s="6"/>
      <c r="H397" s="6"/>
      <c r="I397" s="6"/>
      <c r="J397" s="6"/>
      <c r="K397" s="6"/>
    </row>
    <row r="398" spans="4:11" x14ac:dyDescent="0.25">
      <c r="D398" t="e">
        <f ca="1">solve_for_d('True_Odds_Calculator_2-way'!A399,'True_Odds_Calculator_2-way'!#REF!,'True_Odds_Calculator_2-way'!B399,'Log_working_2-way'!B$1,'Log_working_2-way'!B$2)</f>
        <v>#NAME?</v>
      </c>
      <c r="F398" s="6"/>
      <c r="H398" s="6"/>
      <c r="I398" s="6"/>
      <c r="J398" s="6"/>
      <c r="K398" s="6"/>
    </row>
    <row r="399" spans="4:11" x14ac:dyDescent="0.25">
      <c r="D399" t="e">
        <f ca="1">solve_for_d('True_Odds_Calculator_2-way'!A400,'True_Odds_Calculator_2-way'!#REF!,'True_Odds_Calculator_2-way'!B400,'Log_working_2-way'!B$1,'Log_working_2-way'!B$2)</f>
        <v>#NAME?</v>
      </c>
      <c r="F399" s="6"/>
      <c r="H399" s="6"/>
      <c r="I399" s="6"/>
      <c r="J399" s="6"/>
      <c r="K399" s="6"/>
    </row>
    <row r="400" spans="4:11" x14ac:dyDescent="0.25">
      <c r="D400" t="e">
        <f ca="1">solve_for_d('True_Odds_Calculator_2-way'!A401,'True_Odds_Calculator_2-way'!#REF!,'True_Odds_Calculator_2-way'!B401,'Log_working_2-way'!B$1,'Log_working_2-way'!B$2)</f>
        <v>#NAME?</v>
      </c>
      <c r="F400" s="6"/>
      <c r="H400" s="6"/>
      <c r="I400" s="6"/>
      <c r="J400" s="6"/>
      <c r="K400" s="6"/>
    </row>
    <row r="401" spans="4:11" x14ac:dyDescent="0.25">
      <c r="D401" t="e">
        <f ca="1">solve_for_d('True_Odds_Calculator_2-way'!A402,'True_Odds_Calculator_2-way'!#REF!,'True_Odds_Calculator_2-way'!B402,'Log_working_2-way'!B$1,'Log_working_2-way'!B$2)</f>
        <v>#NAME?</v>
      </c>
      <c r="F401" s="6"/>
      <c r="H401" s="6"/>
      <c r="I401" s="6"/>
      <c r="J401" s="6"/>
      <c r="K401" s="6"/>
    </row>
    <row r="402" spans="4:11" x14ac:dyDescent="0.25">
      <c r="D402" t="e">
        <f ca="1">solve_for_d('True_Odds_Calculator_2-way'!A403,'True_Odds_Calculator_2-way'!#REF!,'True_Odds_Calculator_2-way'!B403,'Log_working_2-way'!B$1,'Log_working_2-way'!B$2)</f>
        <v>#NAME?</v>
      </c>
      <c r="F402" s="6"/>
      <c r="H402" s="6"/>
      <c r="I402" s="6"/>
      <c r="J402" s="6"/>
      <c r="K402" s="6"/>
    </row>
    <row r="403" spans="4:11" x14ac:dyDescent="0.25">
      <c r="D403" t="e">
        <f ca="1">solve_for_d('True_Odds_Calculator_2-way'!A404,'True_Odds_Calculator_2-way'!#REF!,'True_Odds_Calculator_2-way'!B404,'Log_working_2-way'!B$1,'Log_working_2-way'!B$2)</f>
        <v>#NAME?</v>
      </c>
      <c r="F403" s="6"/>
      <c r="H403" s="6"/>
      <c r="I403" s="6"/>
      <c r="J403" s="6"/>
      <c r="K403" s="6"/>
    </row>
    <row r="404" spans="4:11" x14ac:dyDescent="0.25">
      <c r="D404" t="e">
        <f ca="1">solve_for_d('True_Odds_Calculator_2-way'!A405,'True_Odds_Calculator_2-way'!#REF!,'True_Odds_Calculator_2-way'!B405,'Log_working_2-way'!B$1,'Log_working_2-way'!B$2)</f>
        <v>#NAME?</v>
      </c>
      <c r="F404" s="6"/>
      <c r="H404" s="6"/>
      <c r="I404" s="6"/>
      <c r="J404" s="6"/>
      <c r="K404" s="6"/>
    </row>
    <row r="405" spans="4:11" x14ac:dyDescent="0.25">
      <c r="D405" t="e">
        <f ca="1">solve_for_d('True_Odds_Calculator_2-way'!A406,'True_Odds_Calculator_2-way'!#REF!,'True_Odds_Calculator_2-way'!B406,'Log_working_2-way'!B$1,'Log_working_2-way'!B$2)</f>
        <v>#NAME?</v>
      </c>
      <c r="F405" s="6"/>
      <c r="H405" s="6"/>
      <c r="I405" s="6"/>
      <c r="J405" s="6"/>
      <c r="K405" s="6"/>
    </row>
    <row r="406" spans="4:11" x14ac:dyDescent="0.25">
      <c r="D406" t="e">
        <f ca="1">solve_for_d('True_Odds_Calculator_2-way'!A407,'True_Odds_Calculator_2-way'!#REF!,'True_Odds_Calculator_2-way'!B407,'Log_working_2-way'!B$1,'Log_working_2-way'!B$2)</f>
        <v>#NAME?</v>
      </c>
      <c r="F406" s="6"/>
      <c r="H406" s="6"/>
      <c r="I406" s="6"/>
      <c r="J406" s="6"/>
      <c r="K406" s="6"/>
    </row>
    <row r="407" spans="4:11" x14ac:dyDescent="0.25">
      <c r="D407" t="e">
        <f ca="1">solve_for_d('True_Odds_Calculator_2-way'!A408,'True_Odds_Calculator_2-way'!#REF!,'True_Odds_Calculator_2-way'!B408,'Log_working_2-way'!B$1,'Log_working_2-way'!B$2)</f>
        <v>#NAME?</v>
      </c>
      <c r="F407" s="6"/>
      <c r="H407" s="6"/>
      <c r="I407" s="6"/>
      <c r="J407" s="6"/>
      <c r="K407" s="6"/>
    </row>
    <row r="408" spans="4:11" x14ac:dyDescent="0.25">
      <c r="D408" t="e">
        <f ca="1">solve_for_d('True_Odds_Calculator_2-way'!A409,'True_Odds_Calculator_2-way'!#REF!,'True_Odds_Calculator_2-way'!B409,'Log_working_2-way'!B$1,'Log_working_2-way'!B$2)</f>
        <v>#NAME?</v>
      </c>
      <c r="F408" s="6"/>
      <c r="H408" s="6"/>
      <c r="I408" s="6"/>
      <c r="J408" s="6"/>
      <c r="K408" s="6"/>
    </row>
    <row r="409" spans="4:11" x14ac:dyDescent="0.25">
      <c r="D409" t="e">
        <f ca="1">solve_for_d('True_Odds_Calculator_2-way'!A410,'True_Odds_Calculator_2-way'!#REF!,'True_Odds_Calculator_2-way'!B410,'Log_working_2-way'!B$1,'Log_working_2-way'!B$2)</f>
        <v>#NAME?</v>
      </c>
      <c r="F409" s="6"/>
      <c r="H409" s="6"/>
      <c r="I409" s="6"/>
      <c r="J409" s="6"/>
      <c r="K409" s="6"/>
    </row>
    <row r="410" spans="4:11" x14ac:dyDescent="0.25">
      <c r="D410" t="e">
        <f ca="1">solve_for_d('True_Odds_Calculator_2-way'!A411,'True_Odds_Calculator_2-way'!#REF!,'True_Odds_Calculator_2-way'!B411,'Log_working_2-way'!B$1,'Log_working_2-way'!B$2)</f>
        <v>#NAME?</v>
      </c>
      <c r="F410" s="6"/>
      <c r="H410" s="6"/>
      <c r="I410" s="6"/>
      <c r="J410" s="6"/>
      <c r="K410" s="6"/>
    </row>
    <row r="411" spans="4:11" x14ac:dyDescent="0.25">
      <c r="D411" t="e">
        <f ca="1">solve_for_d('True_Odds_Calculator_2-way'!A412,'True_Odds_Calculator_2-way'!#REF!,'True_Odds_Calculator_2-way'!B412,'Log_working_2-way'!B$1,'Log_working_2-way'!B$2)</f>
        <v>#NAME?</v>
      </c>
      <c r="F411" s="6"/>
      <c r="H411" s="6"/>
      <c r="I411" s="6"/>
      <c r="J411" s="6"/>
      <c r="K411" s="6"/>
    </row>
    <row r="412" spans="4:11" x14ac:dyDescent="0.25">
      <c r="D412" t="e">
        <f ca="1">solve_for_d('True_Odds_Calculator_2-way'!A413,'True_Odds_Calculator_2-way'!#REF!,'True_Odds_Calculator_2-way'!B413,'Log_working_2-way'!B$1,'Log_working_2-way'!B$2)</f>
        <v>#NAME?</v>
      </c>
      <c r="F412" s="6"/>
      <c r="H412" s="6"/>
      <c r="I412" s="6"/>
      <c r="J412" s="6"/>
      <c r="K412" s="6"/>
    </row>
    <row r="413" spans="4:11" x14ac:dyDescent="0.25">
      <c r="D413" t="e">
        <f ca="1">solve_for_d('True_Odds_Calculator_2-way'!A414,'True_Odds_Calculator_2-way'!#REF!,'True_Odds_Calculator_2-way'!B414,'Log_working_2-way'!B$1,'Log_working_2-way'!B$2)</f>
        <v>#NAME?</v>
      </c>
      <c r="F413" s="6"/>
      <c r="H413" s="6"/>
      <c r="I413" s="6"/>
      <c r="J413" s="6"/>
      <c r="K413" s="6"/>
    </row>
    <row r="414" spans="4:11" x14ac:dyDescent="0.25">
      <c r="D414" t="e">
        <f ca="1">solve_for_d('True_Odds_Calculator_2-way'!A415,'True_Odds_Calculator_2-way'!#REF!,'True_Odds_Calculator_2-way'!B415,'Log_working_2-way'!B$1,'Log_working_2-way'!B$2)</f>
        <v>#NAME?</v>
      </c>
      <c r="F414" s="6"/>
      <c r="H414" s="6"/>
      <c r="I414" s="6"/>
      <c r="J414" s="6"/>
      <c r="K414" s="6"/>
    </row>
    <row r="415" spans="4:11" x14ac:dyDescent="0.25">
      <c r="D415" t="e">
        <f ca="1">solve_for_d('True_Odds_Calculator_2-way'!A416,'True_Odds_Calculator_2-way'!#REF!,'True_Odds_Calculator_2-way'!B416,'Log_working_2-way'!B$1,'Log_working_2-way'!B$2)</f>
        <v>#NAME?</v>
      </c>
      <c r="F415" s="6"/>
      <c r="H415" s="6"/>
      <c r="I415" s="6"/>
      <c r="J415" s="6"/>
      <c r="K415" s="6"/>
    </row>
    <row r="416" spans="4:11" x14ac:dyDescent="0.25">
      <c r="D416" t="e">
        <f ca="1">solve_for_d('True_Odds_Calculator_2-way'!A417,'True_Odds_Calculator_2-way'!#REF!,'True_Odds_Calculator_2-way'!B417,'Log_working_2-way'!B$1,'Log_working_2-way'!B$2)</f>
        <v>#NAME?</v>
      </c>
      <c r="F416" s="6"/>
      <c r="H416" s="6"/>
      <c r="I416" s="6"/>
      <c r="J416" s="6"/>
      <c r="K416" s="6"/>
    </row>
    <row r="417" spans="4:11" x14ac:dyDescent="0.25">
      <c r="D417" t="e">
        <f ca="1">solve_for_d('True_Odds_Calculator_2-way'!A418,'True_Odds_Calculator_2-way'!#REF!,'True_Odds_Calculator_2-way'!B418,'Log_working_2-way'!B$1,'Log_working_2-way'!B$2)</f>
        <v>#NAME?</v>
      </c>
      <c r="F417" s="6"/>
      <c r="H417" s="6"/>
      <c r="I417" s="6"/>
      <c r="J417" s="6"/>
      <c r="K417" s="6"/>
    </row>
    <row r="418" spans="4:11" x14ac:dyDescent="0.25">
      <c r="D418" t="e">
        <f ca="1">solve_for_d('True_Odds_Calculator_2-way'!A419,'True_Odds_Calculator_2-way'!#REF!,'True_Odds_Calculator_2-way'!B419,'Log_working_2-way'!B$1,'Log_working_2-way'!B$2)</f>
        <v>#NAME?</v>
      </c>
      <c r="F418" s="6"/>
      <c r="H418" s="6"/>
      <c r="I418" s="6"/>
      <c r="J418" s="6"/>
      <c r="K418" s="6"/>
    </row>
    <row r="419" spans="4:11" x14ac:dyDescent="0.25">
      <c r="D419" t="e">
        <f ca="1">solve_for_d('True_Odds_Calculator_2-way'!A420,'True_Odds_Calculator_2-way'!#REF!,'True_Odds_Calculator_2-way'!B420,'Log_working_2-way'!B$1,'Log_working_2-way'!B$2)</f>
        <v>#NAME?</v>
      </c>
      <c r="F419" s="6"/>
      <c r="H419" s="6"/>
      <c r="I419" s="6"/>
      <c r="J419" s="6"/>
      <c r="K419" s="6"/>
    </row>
    <row r="420" spans="4:11" x14ac:dyDescent="0.25">
      <c r="D420" t="e">
        <f ca="1">solve_for_d('True_Odds_Calculator_2-way'!A421,'True_Odds_Calculator_2-way'!#REF!,'True_Odds_Calculator_2-way'!B421,'Log_working_2-way'!B$1,'Log_working_2-way'!B$2)</f>
        <v>#NAME?</v>
      </c>
      <c r="F420" s="6"/>
      <c r="H420" s="6"/>
      <c r="I420" s="6"/>
      <c r="J420" s="6"/>
      <c r="K420" s="6"/>
    </row>
    <row r="421" spans="4:11" x14ac:dyDescent="0.25">
      <c r="D421" t="e">
        <f ca="1">solve_for_d('True_Odds_Calculator_2-way'!A422,'True_Odds_Calculator_2-way'!#REF!,'True_Odds_Calculator_2-way'!B422,'Log_working_2-way'!B$1,'Log_working_2-way'!B$2)</f>
        <v>#NAME?</v>
      </c>
      <c r="F421" s="6"/>
      <c r="H421" s="6"/>
      <c r="I421" s="6"/>
      <c r="J421" s="6"/>
      <c r="K421" s="6"/>
    </row>
    <row r="422" spans="4:11" x14ac:dyDescent="0.25">
      <c r="D422" t="e">
        <f ca="1">solve_for_d('True_Odds_Calculator_2-way'!A423,'True_Odds_Calculator_2-way'!#REF!,'True_Odds_Calculator_2-way'!B423,'Log_working_2-way'!B$1,'Log_working_2-way'!B$2)</f>
        <v>#NAME?</v>
      </c>
      <c r="F422" s="6"/>
      <c r="H422" s="6"/>
      <c r="I422" s="6"/>
      <c r="J422" s="6"/>
      <c r="K422" s="6"/>
    </row>
    <row r="423" spans="4:11" x14ac:dyDescent="0.25">
      <c r="D423" t="e">
        <f ca="1">solve_for_d('True_Odds_Calculator_2-way'!A424,'True_Odds_Calculator_2-way'!#REF!,'True_Odds_Calculator_2-way'!B424,'Log_working_2-way'!B$1,'Log_working_2-way'!B$2)</f>
        <v>#NAME?</v>
      </c>
      <c r="F423" s="6"/>
      <c r="H423" s="6"/>
      <c r="I423" s="6"/>
      <c r="J423" s="6"/>
      <c r="K423" s="6"/>
    </row>
    <row r="424" spans="4:11" x14ac:dyDescent="0.25">
      <c r="D424" t="e">
        <f ca="1">solve_for_d('True_Odds_Calculator_2-way'!A425,'True_Odds_Calculator_2-way'!#REF!,'True_Odds_Calculator_2-way'!B425,'Log_working_2-way'!B$1,'Log_working_2-way'!B$2)</f>
        <v>#NAME?</v>
      </c>
      <c r="F424" s="6"/>
      <c r="H424" s="6"/>
      <c r="I424" s="6"/>
      <c r="J424" s="6"/>
      <c r="K424" s="6"/>
    </row>
    <row r="425" spans="4:11" x14ac:dyDescent="0.25">
      <c r="D425" t="e">
        <f ca="1">solve_for_d('True_Odds_Calculator_2-way'!A426,'True_Odds_Calculator_2-way'!#REF!,'True_Odds_Calculator_2-way'!B426,'Log_working_2-way'!B$1,'Log_working_2-way'!B$2)</f>
        <v>#NAME?</v>
      </c>
      <c r="F425" s="6"/>
      <c r="H425" s="6"/>
      <c r="I425" s="6"/>
      <c r="J425" s="6"/>
      <c r="K425" s="6"/>
    </row>
    <row r="426" spans="4:11" x14ac:dyDescent="0.25">
      <c r="D426" t="e">
        <f ca="1">solve_for_d('True_Odds_Calculator_2-way'!A427,'True_Odds_Calculator_2-way'!#REF!,'True_Odds_Calculator_2-way'!B427,'Log_working_2-way'!B$1,'Log_working_2-way'!B$2)</f>
        <v>#NAME?</v>
      </c>
      <c r="F426" s="6"/>
      <c r="H426" s="6"/>
      <c r="I426" s="6"/>
      <c r="J426" s="6"/>
      <c r="K426" s="6"/>
    </row>
    <row r="427" spans="4:11" x14ac:dyDescent="0.25">
      <c r="D427" t="e">
        <f ca="1">solve_for_d('True_Odds_Calculator_2-way'!A428,'True_Odds_Calculator_2-way'!#REF!,'True_Odds_Calculator_2-way'!B428,'Log_working_2-way'!B$1,'Log_working_2-way'!B$2)</f>
        <v>#NAME?</v>
      </c>
      <c r="F427" s="6"/>
      <c r="H427" s="6"/>
      <c r="I427" s="6"/>
      <c r="J427" s="6"/>
      <c r="K427" s="6"/>
    </row>
    <row r="428" spans="4:11" x14ac:dyDescent="0.25">
      <c r="D428" t="e">
        <f ca="1">solve_for_d('True_Odds_Calculator_2-way'!A429,'True_Odds_Calculator_2-way'!#REF!,'True_Odds_Calculator_2-way'!B429,'Log_working_2-way'!B$1,'Log_working_2-way'!B$2)</f>
        <v>#NAME?</v>
      </c>
      <c r="F428" s="6"/>
      <c r="H428" s="6"/>
      <c r="I428" s="6"/>
      <c r="J428" s="6"/>
      <c r="K428" s="6"/>
    </row>
    <row r="429" spans="4:11" x14ac:dyDescent="0.25">
      <c r="D429" t="e">
        <f ca="1">solve_for_d('True_Odds_Calculator_2-way'!A430,'True_Odds_Calculator_2-way'!#REF!,'True_Odds_Calculator_2-way'!B430,'Log_working_2-way'!B$1,'Log_working_2-way'!B$2)</f>
        <v>#NAME?</v>
      </c>
      <c r="F429" s="6"/>
      <c r="H429" s="6"/>
      <c r="I429" s="6"/>
      <c r="J429" s="6"/>
      <c r="K429" s="6"/>
    </row>
    <row r="430" spans="4:11" x14ac:dyDescent="0.25">
      <c r="D430" t="e">
        <f ca="1">solve_for_d('True_Odds_Calculator_2-way'!A431,'True_Odds_Calculator_2-way'!#REF!,'True_Odds_Calculator_2-way'!B431,'Log_working_2-way'!B$1,'Log_working_2-way'!B$2)</f>
        <v>#NAME?</v>
      </c>
      <c r="F430" s="6"/>
      <c r="H430" s="6"/>
      <c r="I430" s="6"/>
      <c r="J430" s="6"/>
      <c r="K430" s="6"/>
    </row>
    <row r="431" spans="4:11" x14ac:dyDescent="0.25">
      <c r="D431" t="e">
        <f ca="1">solve_for_d('True_Odds_Calculator_2-way'!A432,'True_Odds_Calculator_2-way'!#REF!,'True_Odds_Calculator_2-way'!B432,'Log_working_2-way'!B$1,'Log_working_2-way'!B$2)</f>
        <v>#NAME?</v>
      </c>
      <c r="F431" s="6"/>
      <c r="H431" s="6"/>
      <c r="I431" s="6"/>
      <c r="J431" s="6"/>
      <c r="K431" s="6"/>
    </row>
    <row r="432" spans="4:11" x14ac:dyDescent="0.25">
      <c r="D432" t="e">
        <f ca="1">solve_for_d('True_Odds_Calculator_2-way'!A433,'True_Odds_Calculator_2-way'!#REF!,'True_Odds_Calculator_2-way'!B433,'Log_working_2-way'!B$1,'Log_working_2-way'!B$2)</f>
        <v>#NAME?</v>
      </c>
      <c r="F432" s="6"/>
      <c r="H432" s="6"/>
      <c r="I432" s="6"/>
      <c r="J432" s="6"/>
      <c r="K432" s="6"/>
    </row>
    <row r="433" spans="4:11" x14ac:dyDescent="0.25">
      <c r="D433" t="e">
        <f ca="1">solve_for_d('True_Odds_Calculator_2-way'!A434,'True_Odds_Calculator_2-way'!#REF!,'True_Odds_Calculator_2-way'!B434,'Log_working_2-way'!B$1,'Log_working_2-way'!B$2)</f>
        <v>#NAME?</v>
      </c>
      <c r="F433" s="6"/>
      <c r="H433" s="6"/>
      <c r="I433" s="6"/>
      <c r="J433" s="6"/>
      <c r="K433" s="6"/>
    </row>
    <row r="434" spans="4:11" x14ac:dyDescent="0.25">
      <c r="D434" t="e">
        <f ca="1">solve_for_d('True_Odds_Calculator_2-way'!A435,'True_Odds_Calculator_2-way'!#REF!,'True_Odds_Calculator_2-way'!B435,'Log_working_2-way'!B$1,'Log_working_2-way'!B$2)</f>
        <v>#NAME?</v>
      </c>
      <c r="F434" s="6"/>
      <c r="H434" s="6"/>
      <c r="I434" s="6"/>
      <c r="J434" s="6"/>
      <c r="K434" s="6"/>
    </row>
    <row r="435" spans="4:11" x14ac:dyDescent="0.25">
      <c r="D435" t="e">
        <f ca="1">solve_for_d('True_Odds_Calculator_2-way'!A436,'True_Odds_Calculator_2-way'!#REF!,'True_Odds_Calculator_2-way'!B436,'Log_working_2-way'!B$1,'Log_working_2-way'!B$2)</f>
        <v>#NAME?</v>
      </c>
      <c r="F435" s="6"/>
      <c r="H435" s="6"/>
      <c r="I435" s="6"/>
      <c r="J435" s="6"/>
      <c r="K435" s="6"/>
    </row>
    <row r="436" spans="4:11" x14ac:dyDescent="0.25">
      <c r="D436" t="e">
        <f ca="1">solve_for_d('True_Odds_Calculator_2-way'!A437,'True_Odds_Calculator_2-way'!#REF!,'True_Odds_Calculator_2-way'!B437,'Log_working_2-way'!B$1,'Log_working_2-way'!B$2)</f>
        <v>#NAME?</v>
      </c>
      <c r="F436" s="6"/>
      <c r="H436" s="6"/>
      <c r="I436" s="6"/>
      <c r="J436" s="6"/>
      <c r="K436" s="6"/>
    </row>
    <row r="437" spans="4:11" x14ac:dyDescent="0.25">
      <c r="D437" t="e">
        <f ca="1">solve_for_d('True_Odds_Calculator_2-way'!A438,'True_Odds_Calculator_2-way'!#REF!,'True_Odds_Calculator_2-way'!B438,'Log_working_2-way'!B$1,'Log_working_2-way'!B$2)</f>
        <v>#NAME?</v>
      </c>
      <c r="F437" s="6"/>
      <c r="H437" s="6"/>
      <c r="I437" s="6"/>
      <c r="J437" s="6"/>
      <c r="K437" s="6"/>
    </row>
    <row r="438" spans="4:11" x14ac:dyDescent="0.25">
      <c r="D438" t="e">
        <f ca="1">solve_for_d('True_Odds_Calculator_2-way'!A439,'True_Odds_Calculator_2-way'!#REF!,'True_Odds_Calculator_2-way'!B439,'Log_working_2-way'!B$1,'Log_working_2-way'!B$2)</f>
        <v>#NAME?</v>
      </c>
      <c r="F438" s="6"/>
      <c r="H438" s="6"/>
      <c r="I438" s="6"/>
      <c r="J438" s="6"/>
      <c r="K438" s="6"/>
    </row>
    <row r="439" spans="4:11" x14ac:dyDescent="0.25">
      <c r="D439" t="e">
        <f ca="1">solve_for_d('True_Odds_Calculator_2-way'!A440,'True_Odds_Calculator_2-way'!#REF!,'True_Odds_Calculator_2-way'!B440,'Log_working_2-way'!B$1,'Log_working_2-way'!B$2)</f>
        <v>#NAME?</v>
      </c>
      <c r="F439" s="6"/>
      <c r="H439" s="6"/>
      <c r="I439" s="6"/>
      <c r="J439" s="6"/>
      <c r="K439" s="6"/>
    </row>
    <row r="440" spans="4:11" x14ac:dyDescent="0.25">
      <c r="D440" t="e">
        <f ca="1">solve_for_d('True_Odds_Calculator_2-way'!A441,'True_Odds_Calculator_2-way'!#REF!,'True_Odds_Calculator_2-way'!B441,'Log_working_2-way'!B$1,'Log_working_2-way'!B$2)</f>
        <v>#NAME?</v>
      </c>
      <c r="F440" s="6"/>
      <c r="H440" s="6"/>
      <c r="I440" s="6"/>
      <c r="J440" s="6"/>
      <c r="K440" s="6"/>
    </row>
    <row r="441" spans="4:11" x14ac:dyDescent="0.25">
      <c r="D441" t="e">
        <f ca="1">solve_for_d('True_Odds_Calculator_2-way'!A442,'True_Odds_Calculator_2-way'!#REF!,'True_Odds_Calculator_2-way'!B442,'Log_working_2-way'!B$1,'Log_working_2-way'!B$2)</f>
        <v>#NAME?</v>
      </c>
      <c r="F441" s="6"/>
      <c r="H441" s="6"/>
      <c r="I441" s="6"/>
      <c r="J441" s="6"/>
      <c r="K441" s="6"/>
    </row>
    <row r="442" spans="4:11" x14ac:dyDescent="0.25">
      <c r="D442" t="e">
        <f ca="1">solve_for_d('True_Odds_Calculator_2-way'!A443,'True_Odds_Calculator_2-way'!#REF!,'True_Odds_Calculator_2-way'!B443,'Log_working_2-way'!B$1,'Log_working_2-way'!B$2)</f>
        <v>#NAME?</v>
      </c>
      <c r="F442" s="6"/>
      <c r="H442" s="6"/>
      <c r="I442" s="6"/>
      <c r="J442" s="6"/>
      <c r="K442" s="6"/>
    </row>
    <row r="443" spans="4:11" x14ac:dyDescent="0.25">
      <c r="D443" t="e">
        <f ca="1">solve_for_d('True_Odds_Calculator_2-way'!A444,'True_Odds_Calculator_2-way'!#REF!,'True_Odds_Calculator_2-way'!B444,'Log_working_2-way'!B$1,'Log_working_2-way'!B$2)</f>
        <v>#NAME?</v>
      </c>
      <c r="F443" s="6"/>
      <c r="H443" s="6"/>
      <c r="I443" s="6"/>
      <c r="J443" s="6"/>
      <c r="K443" s="6"/>
    </row>
    <row r="444" spans="4:11" x14ac:dyDescent="0.25">
      <c r="D444" t="e">
        <f ca="1">solve_for_d('True_Odds_Calculator_2-way'!A445,'True_Odds_Calculator_2-way'!#REF!,'True_Odds_Calculator_2-way'!B445,'Log_working_2-way'!B$1,'Log_working_2-way'!B$2)</f>
        <v>#NAME?</v>
      </c>
      <c r="F444" s="6"/>
      <c r="H444" s="6"/>
      <c r="I444" s="6"/>
      <c r="J444" s="6"/>
      <c r="K444" s="6"/>
    </row>
    <row r="445" spans="4:11" x14ac:dyDescent="0.25">
      <c r="D445" t="e">
        <f ca="1">solve_for_d('True_Odds_Calculator_2-way'!A446,'True_Odds_Calculator_2-way'!#REF!,'True_Odds_Calculator_2-way'!B446,'Log_working_2-way'!B$1,'Log_working_2-way'!B$2)</f>
        <v>#NAME?</v>
      </c>
      <c r="F445" s="6"/>
      <c r="H445" s="6"/>
      <c r="I445" s="6"/>
      <c r="J445" s="6"/>
      <c r="K445" s="6"/>
    </row>
    <row r="446" spans="4:11" x14ac:dyDescent="0.25">
      <c r="D446" t="e">
        <f ca="1">solve_for_d('True_Odds_Calculator_2-way'!A447,'True_Odds_Calculator_2-way'!#REF!,'True_Odds_Calculator_2-way'!B447,'Log_working_2-way'!B$1,'Log_working_2-way'!B$2)</f>
        <v>#NAME?</v>
      </c>
      <c r="F446" s="6"/>
      <c r="H446" s="6"/>
      <c r="I446" s="6"/>
      <c r="J446" s="6"/>
      <c r="K446" s="6"/>
    </row>
    <row r="447" spans="4:11" x14ac:dyDescent="0.25">
      <c r="D447" t="e">
        <f ca="1">solve_for_d('True_Odds_Calculator_2-way'!A448,'True_Odds_Calculator_2-way'!#REF!,'True_Odds_Calculator_2-way'!B448,'Log_working_2-way'!B$1,'Log_working_2-way'!B$2)</f>
        <v>#NAME?</v>
      </c>
      <c r="F447" s="6"/>
      <c r="H447" s="6"/>
      <c r="I447" s="6"/>
      <c r="J447" s="6"/>
      <c r="K447" s="6"/>
    </row>
    <row r="448" spans="4:11" x14ac:dyDescent="0.25">
      <c r="D448" t="e">
        <f ca="1">solve_for_d('True_Odds_Calculator_2-way'!A449,'True_Odds_Calculator_2-way'!#REF!,'True_Odds_Calculator_2-way'!B449,'Log_working_2-way'!B$1,'Log_working_2-way'!B$2)</f>
        <v>#NAME?</v>
      </c>
      <c r="F448" s="6"/>
      <c r="H448" s="6"/>
      <c r="I448" s="6"/>
      <c r="J448" s="6"/>
      <c r="K448" s="6"/>
    </row>
    <row r="449" spans="4:11" x14ac:dyDescent="0.25">
      <c r="D449" t="e">
        <f ca="1">solve_for_d('True_Odds_Calculator_2-way'!A450,'True_Odds_Calculator_2-way'!#REF!,'True_Odds_Calculator_2-way'!B450,'Log_working_2-way'!B$1,'Log_working_2-way'!B$2)</f>
        <v>#NAME?</v>
      </c>
      <c r="F449" s="6"/>
      <c r="H449" s="6"/>
      <c r="I449" s="6"/>
      <c r="J449" s="6"/>
      <c r="K449" s="6"/>
    </row>
    <row r="450" spans="4:11" x14ac:dyDescent="0.25">
      <c r="D450" t="e">
        <f ca="1">solve_for_d('True_Odds_Calculator_2-way'!A451,'True_Odds_Calculator_2-way'!#REF!,'True_Odds_Calculator_2-way'!B451,'Log_working_2-way'!B$1,'Log_working_2-way'!B$2)</f>
        <v>#NAME?</v>
      </c>
      <c r="F450" s="6"/>
      <c r="H450" s="6"/>
      <c r="I450" s="6"/>
      <c r="J450" s="6"/>
      <c r="K450" s="6"/>
    </row>
    <row r="451" spans="4:11" x14ac:dyDescent="0.25">
      <c r="D451" t="e">
        <f ca="1">solve_for_d('True_Odds_Calculator_2-way'!A452,'True_Odds_Calculator_2-way'!#REF!,'True_Odds_Calculator_2-way'!B452,'Log_working_2-way'!B$1,'Log_working_2-way'!B$2)</f>
        <v>#NAME?</v>
      </c>
      <c r="F451" s="6"/>
      <c r="H451" s="6"/>
      <c r="I451" s="6"/>
      <c r="J451" s="6"/>
      <c r="K451" s="6"/>
    </row>
    <row r="452" spans="4:11" x14ac:dyDescent="0.25">
      <c r="D452" t="e">
        <f ca="1">solve_for_d('True_Odds_Calculator_2-way'!A453,'True_Odds_Calculator_2-way'!#REF!,'True_Odds_Calculator_2-way'!B453,'Log_working_2-way'!B$1,'Log_working_2-way'!B$2)</f>
        <v>#NAME?</v>
      </c>
      <c r="F452" s="6"/>
      <c r="H452" s="6"/>
      <c r="I452" s="6"/>
      <c r="J452" s="6"/>
      <c r="K452" s="6"/>
    </row>
    <row r="453" spans="4:11" x14ac:dyDescent="0.25">
      <c r="D453" t="e">
        <f ca="1">solve_for_d('True_Odds_Calculator_2-way'!A454,'True_Odds_Calculator_2-way'!#REF!,'True_Odds_Calculator_2-way'!B454,'Log_working_2-way'!B$1,'Log_working_2-way'!B$2)</f>
        <v>#NAME?</v>
      </c>
      <c r="F453" s="6"/>
      <c r="H453" s="6"/>
      <c r="I453" s="6"/>
      <c r="J453" s="6"/>
      <c r="K453" s="6"/>
    </row>
    <row r="454" spans="4:11" x14ac:dyDescent="0.25">
      <c r="D454" t="e">
        <f ca="1">solve_for_d('True_Odds_Calculator_2-way'!A455,'True_Odds_Calculator_2-way'!#REF!,'True_Odds_Calculator_2-way'!B455,'Log_working_2-way'!B$1,'Log_working_2-way'!B$2)</f>
        <v>#NAME?</v>
      </c>
      <c r="F454" s="6"/>
      <c r="H454" s="6"/>
      <c r="I454" s="6"/>
      <c r="J454" s="6"/>
      <c r="K454" s="6"/>
    </row>
    <row r="455" spans="4:11" x14ac:dyDescent="0.25">
      <c r="D455" t="e">
        <f ca="1">solve_for_d('True_Odds_Calculator_2-way'!A456,'True_Odds_Calculator_2-way'!#REF!,'True_Odds_Calculator_2-way'!B456,'Log_working_2-way'!B$1,'Log_working_2-way'!B$2)</f>
        <v>#NAME?</v>
      </c>
      <c r="F455" s="6"/>
      <c r="H455" s="6"/>
      <c r="I455" s="6"/>
      <c r="J455" s="6"/>
      <c r="K455" s="6"/>
    </row>
    <row r="456" spans="4:11" x14ac:dyDescent="0.25">
      <c r="D456" t="e">
        <f ca="1">solve_for_d('True_Odds_Calculator_2-way'!A457,'True_Odds_Calculator_2-way'!#REF!,'True_Odds_Calculator_2-way'!B457,'Log_working_2-way'!B$1,'Log_working_2-way'!B$2)</f>
        <v>#NAME?</v>
      </c>
      <c r="F456" s="6"/>
      <c r="H456" s="6"/>
      <c r="I456" s="6"/>
      <c r="J456" s="6"/>
      <c r="K456" s="6"/>
    </row>
    <row r="457" spans="4:11" x14ac:dyDescent="0.25">
      <c r="D457" t="e">
        <f ca="1">solve_for_d('True_Odds_Calculator_2-way'!A458,'True_Odds_Calculator_2-way'!#REF!,'True_Odds_Calculator_2-way'!B458,'Log_working_2-way'!B$1,'Log_working_2-way'!B$2)</f>
        <v>#NAME?</v>
      </c>
      <c r="F457" s="6"/>
      <c r="H457" s="6"/>
      <c r="I457" s="6"/>
      <c r="J457" s="6"/>
      <c r="K457" s="6"/>
    </row>
    <row r="458" spans="4:11" x14ac:dyDescent="0.25">
      <c r="D458" t="e">
        <f ca="1">solve_for_d('True_Odds_Calculator_2-way'!A459,'True_Odds_Calculator_2-way'!#REF!,'True_Odds_Calculator_2-way'!B459,'Log_working_2-way'!B$1,'Log_working_2-way'!B$2)</f>
        <v>#NAME?</v>
      </c>
      <c r="F458" s="6"/>
      <c r="H458" s="6"/>
      <c r="I458" s="6"/>
      <c r="J458" s="6"/>
      <c r="K458" s="6"/>
    </row>
    <row r="459" spans="4:11" x14ac:dyDescent="0.25">
      <c r="D459" t="e">
        <f ca="1">solve_for_d('True_Odds_Calculator_2-way'!A460,'True_Odds_Calculator_2-way'!#REF!,'True_Odds_Calculator_2-way'!B460,'Log_working_2-way'!B$1,'Log_working_2-way'!B$2)</f>
        <v>#NAME?</v>
      </c>
      <c r="F459" s="6"/>
      <c r="H459" s="6"/>
      <c r="I459" s="6"/>
      <c r="J459" s="6"/>
      <c r="K459" s="6"/>
    </row>
    <row r="460" spans="4:11" x14ac:dyDescent="0.25">
      <c r="D460" t="e">
        <f ca="1">solve_for_d('True_Odds_Calculator_2-way'!A461,'True_Odds_Calculator_2-way'!#REF!,'True_Odds_Calculator_2-way'!B461,'Log_working_2-way'!B$1,'Log_working_2-way'!B$2)</f>
        <v>#NAME?</v>
      </c>
      <c r="F460" s="6"/>
      <c r="H460" s="6"/>
      <c r="I460" s="6"/>
      <c r="J460" s="6"/>
      <c r="K460" s="6"/>
    </row>
    <row r="461" spans="4:11" x14ac:dyDescent="0.25">
      <c r="D461" t="e">
        <f ca="1">solve_for_d('True_Odds_Calculator_2-way'!A462,'True_Odds_Calculator_2-way'!#REF!,'True_Odds_Calculator_2-way'!B462,'Log_working_2-way'!B$1,'Log_working_2-way'!B$2)</f>
        <v>#NAME?</v>
      </c>
      <c r="F461" s="6"/>
      <c r="H461" s="6"/>
      <c r="I461" s="6"/>
      <c r="J461" s="6"/>
      <c r="K461" s="6"/>
    </row>
    <row r="462" spans="4:11" x14ac:dyDescent="0.25">
      <c r="D462" t="e">
        <f ca="1">solve_for_d('True_Odds_Calculator_2-way'!A463,'True_Odds_Calculator_2-way'!#REF!,'True_Odds_Calculator_2-way'!B463,'Log_working_2-way'!B$1,'Log_working_2-way'!B$2)</f>
        <v>#NAME?</v>
      </c>
      <c r="F462" s="6"/>
      <c r="H462" s="6"/>
      <c r="I462" s="6"/>
      <c r="J462" s="6"/>
      <c r="K462" s="6"/>
    </row>
    <row r="463" spans="4:11" x14ac:dyDescent="0.25">
      <c r="D463" t="e">
        <f ca="1">solve_for_d('True_Odds_Calculator_2-way'!A464,'True_Odds_Calculator_2-way'!#REF!,'True_Odds_Calculator_2-way'!B464,'Log_working_2-way'!B$1,'Log_working_2-way'!B$2)</f>
        <v>#NAME?</v>
      </c>
      <c r="F463" s="6"/>
      <c r="H463" s="6"/>
      <c r="I463" s="6"/>
      <c r="J463" s="6"/>
      <c r="K463" s="6"/>
    </row>
    <row r="464" spans="4:11" x14ac:dyDescent="0.25">
      <c r="D464" t="e">
        <f ca="1">solve_for_d('True_Odds_Calculator_2-way'!A465,'True_Odds_Calculator_2-way'!#REF!,'True_Odds_Calculator_2-way'!B465,'Log_working_2-way'!B$1,'Log_working_2-way'!B$2)</f>
        <v>#NAME?</v>
      </c>
      <c r="F464" s="6"/>
      <c r="H464" s="6"/>
      <c r="I464" s="6"/>
      <c r="J464" s="6"/>
      <c r="K464" s="6"/>
    </row>
    <row r="465" spans="4:11" x14ac:dyDescent="0.25">
      <c r="D465" t="e">
        <f ca="1">solve_for_d('True_Odds_Calculator_2-way'!A466,'True_Odds_Calculator_2-way'!#REF!,'True_Odds_Calculator_2-way'!B466,'Log_working_2-way'!B$1,'Log_working_2-way'!B$2)</f>
        <v>#NAME?</v>
      </c>
      <c r="F465" s="6"/>
      <c r="H465" s="6"/>
      <c r="I465" s="6"/>
      <c r="J465" s="6"/>
      <c r="K465" s="6"/>
    </row>
    <row r="466" spans="4:11" x14ac:dyDescent="0.25">
      <c r="D466" t="e">
        <f ca="1">solve_for_d('True_Odds_Calculator_2-way'!A467,'True_Odds_Calculator_2-way'!#REF!,'True_Odds_Calculator_2-way'!B467,'Log_working_2-way'!B$1,'Log_working_2-way'!B$2)</f>
        <v>#NAME?</v>
      </c>
      <c r="F466" s="6"/>
      <c r="H466" s="6"/>
      <c r="I466" s="6"/>
      <c r="J466" s="6"/>
      <c r="K466" s="6"/>
    </row>
    <row r="467" spans="4:11" x14ac:dyDescent="0.25">
      <c r="D467" t="e">
        <f ca="1">solve_for_d('True_Odds_Calculator_2-way'!A468,'True_Odds_Calculator_2-way'!#REF!,'True_Odds_Calculator_2-way'!B468,'Log_working_2-way'!B$1,'Log_working_2-way'!B$2)</f>
        <v>#NAME?</v>
      </c>
      <c r="F467" s="6"/>
      <c r="H467" s="6"/>
      <c r="I467" s="6"/>
      <c r="J467" s="6"/>
      <c r="K467" s="6"/>
    </row>
    <row r="468" spans="4:11" x14ac:dyDescent="0.25">
      <c r="D468" t="e">
        <f ca="1">solve_for_d('True_Odds_Calculator_2-way'!A469,'True_Odds_Calculator_2-way'!#REF!,'True_Odds_Calculator_2-way'!B469,'Log_working_2-way'!B$1,'Log_working_2-way'!B$2)</f>
        <v>#NAME?</v>
      </c>
      <c r="F468" s="6"/>
      <c r="H468" s="6"/>
      <c r="I468" s="6"/>
      <c r="J468" s="6"/>
      <c r="K468" s="6"/>
    </row>
    <row r="469" spans="4:11" x14ac:dyDescent="0.25">
      <c r="D469" t="e">
        <f ca="1">solve_for_d('True_Odds_Calculator_2-way'!A470,'True_Odds_Calculator_2-way'!#REF!,'True_Odds_Calculator_2-way'!B470,'Log_working_2-way'!B$1,'Log_working_2-way'!B$2)</f>
        <v>#NAME?</v>
      </c>
      <c r="F469" s="6"/>
      <c r="H469" s="6"/>
      <c r="I469" s="6"/>
      <c r="J469" s="6"/>
      <c r="K469" s="6"/>
    </row>
    <row r="470" spans="4:11" x14ac:dyDescent="0.25">
      <c r="D470" t="e">
        <f ca="1">solve_for_d('True_Odds_Calculator_2-way'!A471,'True_Odds_Calculator_2-way'!#REF!,'True_Odds_Calculator_2-way'!B471,'Log_working_2-way'!B$1,'Log_working_2-way'!B$2)</f>
        <v>#NAME?</v>
      </c>
      <c r="F470" s="6"/>
      <c r="H470" s="6"/>
      <c r="I470" s="6"/>
      <c r="J470" s="6"/>
      <c r="K470" s="6"/>
    </row>
    <row r="471" spans="4:11" x14ac:dyDescent="0.25">
      <c r="D471" t="e">
        <f ca="1">solve_for_d('True_Odds_Calculator_2-way'!A472,'True_Odds_Calculator_2-way'!#REF!,'True_Odds_Calculator_2-way'!B472,'Log_working_2-way'!B$1,'Log_working_2-way'!B$2)</f>
        <v>#NAME?</v>
      </c>
      <c r="F471" s="6"/>
      <c r="H471" s="6"/>
      <c r="I471" s="6"/>
      <c r="J471" s="6"/>
      <c r="K471" s="6"/>
    </row>
    <row r="472" spans="4:11" x14ac:dyDescent="0.25">
      <c r="D472" t="e">
        <f ca="1">solve_for_d('True_Odds_Calculator_2-way'!A473,'True_Odds_Calculator_2-way'!#REF!,'True_Odds_Calculator_2-way'!B473,'Log_working_2-way'!B$1,'Log_working_2-way'!B$2)</f>
        <v>#NAME?</v>
      </c>
      <c r="F472" s="6"/>
      <c r="H472" s="6"/>
      <c r="I472" s="6"/>
      <c r="J472" s="6"/>
      <c r="K472" s="6"/>
    </row>
    <row r="473" spans="4:11" x14ac:dyDescent="0.25">
      <c r="D473" t="e">
        <f ca="1">solve_for_d('True_Odds_Calculator_2-way'!A474,'True_Odds_Calculator_2-way'!#REF!,'True_Odds_Calculator_2-way'!B474,'Log_working_2-way'!B$1,'Log_working_2-way'!B$2)</f>
        <v>#NAME?</v>
      </c>
      <c r="F473" s="6"/>
      <c r="H473" s="6"/>
      <c r="I473" s="6"/>
      <c r="J473" s="6"/>
      <c r="K473" s="6"/>
    </row>
    <row r="474" spans="4:11" x14ac:dyDescent="0.25">
      <c r="D474" t="e">
        <f ca="1">solve_for_d('True_Odds_Calculator_2-way'!A475,'True_Odds_Calculator_2-way'!#REF!,'True_Odds_Calculator_2-way'!B475,'Log_working_2-way'!B$1,'Log_working_2-way'!B$2)</f>
        <v>#NAME?</v>
      </c>
      <c r="F474" s="6"/>
      <c r="H474" s="6"/>
      <c r="I474" s="6"/>
      <c r="J474" s="6"/>
      <c r="K474" s="6"/>
    </row>
    <row r="475" spans="4:11" x14ac:dyDescent="0.25">
      <c r="D475" t="e">
        <f ca="1">solve_for_d('True_Odds_Calculator_2-way'!A476,'True_Odds_Calculator_2-way'!#REF!,'True_Odds_Calculator_2-way'!B476,'Log_working_2-way'!B$1,'Log_working_2-way'!B$2)</f>
        <v>#NAME?</v>
      </c>
      <c r="F475" s="6"/>
      <c r="H475" s="6"/>
      <c r="I475" s="6"/>
      <c r="J475" s="6"/>
      <c r="K475" s="6"/>
    </row>
    <row r="476" spans="4:11" x14ac:dyDescent="0.25">
      <c r="D476" t="e">
        <f ca="1">solve_for_d('True_Odds_Calculator_2-way'!A477,'True_Odds_Calculator_2-way'!#REF!,'True_Odds_Calculator_2-way'!B477,'Log_working_2-way'!B$1,'Log_working_2-way'!B$2)</f>
        <v>#NAME?</v>
      </c>
      <c r="F476" s="6"/>
      <c r="H476" s="6"/>
      <c r="I476" s="6"/>
      <c r="J476" s="6"/>
      <c r="K476" s="6"/>
    </row>
    <row r="477" spans="4:11" x14ac:dyDescent="0.25">
      <c r="D477" t="e">
        <f ca="1">solve_for_d('True_Odds_Calculator_2-way'!A478,'True_Odds_Calculator_2-way'!#REF!,'True_Odds_Calculator_2-way'!B478,'Log_working_2-way'!B$1,'Log_working_2-way'!B$2)</f>
        <v>#NAME?</v>
      </c>
      <c r="F477" s="6"/>
      <c r="H477" s="6"/>
      <c r="I477" s="6"/>
      <c r="J477" s="6"/>
      <c r="K477" s="6"/>
    </row>
    <row r="478" spans="4:11" x14ac:dyDescent="0.25">
      <c r="D478" t="e">
        <f ca="1">solve_for_d('True_Odds_Calculator_2-way'!A479,'True_Odds_Calculator_2-way'!#REF!,'True_Odds_Calculator_2-way'!B479,'Log_working_2-way'!B$1,'Log_working_2-way'!B$2)</f>
        <v>#NAME?</v>
      </c>
      <c r="F478" s="6"/>
      <c r="H478" s="6"/>
      <c r="I478" s="6"/>
      <c r="J478" s="6"/>
      <c r="K478" s="6"/>
    </row>
    <row r="479" spans="4:11" x14ac:dyDescent="0.25">
      <c r="D479" t="e">
        <f ca="1">solve_for_d('True_Odds_Calculator_2-way'!A480,'True_Odds_Calculator_2-way'!#REF!,'True_Odds_Calculator_2-way'!B480,'Log_working_2-way'!B$1,'Log_working_2-way'!B$2)</f>
        <v>#NAME?</v>
      </c>
      <c r="F479" s="6"/>
      <c r="H479" s="6"/>
      <c r="I479" s="6"/>
      <c r="J479" s="6"/>
      <c r="K479" s="6"/>
    </row>
    <row r="480" spans="4:11" x14ac:dyDescent="0.25">
      <c r="D480" t="e">
        <f ca="1">solve_for_d('True_Odds_Calculator_2-way'!A481,'True_Odds_Calculator_2-way'!#REF!,'True_Odds_Calculator_2-way'!B481,'Log_working_2-way'!B$1,'Log_working_2-way'!B$2)</f>
        <v>#NAME?</v>
      </c>
      <c r="F480" s="6"/>
      <c r="H480" s="6"/>
      <c r="I480" s="6"/>
      <c r="J480" s="6"/>
      <c r="K480" s="6"/>
    </row>
    <row r="481" spans="4:11" x14ac:dyDescent="0.25">
      <c r="D481" t="e">
        <f ca="1">solve_for_d('True_Odds_Calculator_2-way'!A482,'True_Odds_Calculator_2-way'!#REF!,'True_Odds_Calculator_2-way'!B482,'Log_working_2-way'!B$1,'Log_working_2-way'!B$2)</f>
        <v>#NAME?</v>
      </c>
      <c r="F481" s="6"/>
      <c r="H481" s="6"/>
      <c r="I481" s="6"/>
      <c r="J481" s="6"/>
      <c r="K481" s="6"/>
    </row>
    <row r="482" spans="4:11" x14ac:dyDescent="0.25">
      <c r="D482" t="e">
        <f ca="1">solve_for_d('True_Odds_Calculator_2-way'!A483,'True_Odds_Calculator_2-way'!#REF!,'True_Odds_Calculator_2-way'!B483,'Log_working_2-way'!B$1,'Log_working_2-way'!B$2)</f>
        <v>#NAME?</v>
      </c>
      <c r="F482" s="6"/>
      <c r="H482" s="6"/>
      <c r="I482" s="6"/>
      <c r="J482" s="6"/>
      <c r="K482" s="6"/>
    </row>
    <row r="483" spans="4:11" x14ac:dyDescent="0.25">
      <c r="D483" t="e">
        <f ca="1">solve_for_d('True_Odds_Calculator_2-way'!A484,'True_Odds_Calculator_2-way'!#REF!,'True_Odds_Calculator_2-way'!B484,'Log_working_2-way'!B$1,'Log_working_2-way'!B$2)</f>
        <v>#NAME?</v>
      </c>
      <c r="F483" s="6"/>
      <c r="H483" s="6"/>
      <c r="I483" s="6"/>
      <c r="J483" s="6"/>
      <c r="K483" s="6"/>
    </row>
    <row r="484" spans="4:11" x14ac:dyDescent="0.25">
      <c r="D484" t="e">
        <f ca="1">solve_for_d('True_Odds_Calculator_2-way'!A485,'True_Odds_Calculator_2-way'!#REF!,'True_Odds_Calculator_2-way'!B485,'Log_working_2-way'!B$1,'Log_working_2-way'!B$2)</f>
        <v>#NAME?</v>
      </c>
      <c r="F484" s="6"/>
      <c r="H484" s="6"/>
      <c r="I484" s="6"/>
      <c r="J484" s="6"/>
      <c r="K484" s="6"/>
    </row>
    <row r="485" spans="4:11" x14ac:dyDescent="0.25">
      <c r="D485" t="e">
        <f ca="1">solve_for_d('True_Odds_Calculator_2-way'!A486,'True_Odds_Calculator_2-way'!#REF!,'True_Odds_Calculator_2-way'!B486,'Log_working_2-way'!B$1,'Log_working_2-way'!B$2)</f>
        <v>#NAME?</v>
      </c>
      <c r="F485" s="6"/>
      <c r="H485" s="6"/>
      <c r="I485" s="6"/>
      <c r="J485" s="6"/>
      <c r="K485" s="6"/>
    </row>
    <row r="486" spans="4:11" x14ac:dyDescent="0.25">
      <c r="D486" t="e">
        <f ca="1">solve_for_d('True_Odds_Calculator_2-way'!A487,'True_Odds_Calculator_2-way'!#REF!,'True_Odds_Calculator_2-way'!B487,'Log_working_2-way'!B$1,'Log_working_2-way'!B$2)</f>
        <v>#NAME?</v>
      </c>
      <c r="F486" s="6"/>
      <c r="H486" s="6"/>
      <c r="I486" s="6"/>
      <c r="J486" s="6"/>
      <c r="K486" s="6"/>
    </row>
    <row r="487" spans="4:11" x14ac:dyDescent="0.25">
      <c r="D487" t="e">
        <f ca="1">solve_for_d('True_Odds_Calculator_2-way'!A488,'True_Odds_Calculator_2-way'!#REF!,'True_Odds_Calculator_2-way'!B488,'Log_working_2-way'!B$1,'Log_working_2-way'!B$2)</f>
        <v>#NAME?</v>
      </c>
      <c r="F487" s="6"/>
      <c r="H487" s="6"/>
      <c r="I487" s="6"/>
      <c r="J487" s="6"/>
      <c r="K487" s="6"/>
    </row>
    <row r="488" spans="4:11" x14ac:dyDescent="0.25">
      <c r="D488" t="e">
        <f ca="1">solve_for_d('True_Odds_Calculator_2-way'!A489,'True_Odds_Calculator_2-way'!#REF!,'True_Odds_Calculator_2-way'!B489,'Log_working_2-way'!B$1,'Log_working_2-way'!B$2)</f>
        <v>#NAME?</v>
      </c>
      <c r="F488" s="6"/>
      <c r="H488" s="6"/>
      <c r="I488" s="6"/>
      <c r="J488" s="6"/>
      <c r="K488" s="6"/>
    </row>
    <row r="489" spans="4:11" x14ac:dyDescent="0.25">
      <c r="D489" t="e">
        <f ca="1">solve_for_d('True_Odds_Calculator_2-way'!A490,'True_Odds_Calculator_2-way'!#REF!,'True_Odds_Calculator_2-way'!B490,'Log_working_2-way'!B$1,'Log_working_2-way'!B$2)</f>
        <v>#NAME?</v>
      </c>
      <c r="F489" s="6"/>
      <c r="H489" s="6"/>
      <c r="I489" s="6"/>
      <c r="J489" s="6"/>
      <c r="K489" s="6"/>
    </row>
    <row r="490" spans="4:11" x14ac:dyDescent="0.25">
      <c r="D490" t="e">
        <f ca="1">solve_for_d('True_Odds_Calculator_2-way'!A491,'True_Odds_Calculator_2-way'!#REF!,'True_Odds_Calculator_2-way'!B491,'Log_working_2-way'!B$1,'Log_working_2-way'!B$2)</f>
        <v>#NAME?</v>
      </c>
      <c r="F490" s="6"/>
      <c r="H490" s="6"/>
      <c r="I490" s="6"/>
      <c r="J490" s="6"/>
      <c r="K490" s="6"/>
    </row>
    <row r="491" spans="4:11" x14ac:dyDescent="0.25">
      <c r="D491" t="e">
        <f ca="1">solve_for_d('True_Odds_Calculator_2-way'!A492,'True_Odds_Calculator_2-way'!#REF!,'True_Odds_Calculator_2-way'!B492,'Log_working_2-way'!B$1,'Log_working_2-way'!B$2)</f>
        <v>#NAME?</v>
      </c>
      <c r="F491" s="6"/>
      <c r="H491" s="6"/>
      <c r="I491" s="6"/>
      <c r="J491" s="6"/>
      <c r="K491" s="6"/>
    </row>
    <row r="492" spans="4:11" x14ac:dyDescent="0.25">
      <c r="D492" t="e">
        <f ca="1">solve_for_d('True_Odds_Calculator_2-way'!A493,'True_Odds_Calculator_2-way'!#REF!,'True_Odds_Calculator_2-way'!B493,'Log_working_2-way'!B$1,'Log_working_2-way'!B$2)</f>
        <v>#NAME?</v>
      </c>
      <c r="F492" s="6"/>
      <c r="H492" s="6"/>
      <c r="I492" s="6"/>
      <c r="J492" s="6"/>
      <c r="K492" s="6"/>
    </row>
    <row r="493" spans="4:11" x14ac:dyDescent="0.25">
      <c r="D493" t="e">
        <f ca="1">solve_for_d('True_Odds_Calculator_2-way'!A494,'True_Odds_Calculator_2-way'!#REF!,'True_Odds_Calculator_2-way'!B494,'Log_working_2-way'!B$1,'Log_working_2-way'!B$2)</f>
        <v>#NAME?</v>
      </c>
      <c r="F493" s="6"/>
      <c r="H493" s="6"/>
      <c r="I493" s="6"/>
      <c r="J493" s="6"/>
      <c r="K493" s="6"/>
    </row>
    <row r="494" spans="4:11" x14ac:dyDescent="0.25">
      <c r="D494" t="e">
        <f ca="1">solve_for_d('True_Odds_Calculator_2-way'!A495,'True_Odds_Calculator_2-way'!#REF!,'True_Odds_Calculator_2-way'!B495,'Log_working_2-way'!B$1,'Log_working_2-way'!B$2)</f>
        <v>#NAME?</v>
      </c>
      <c r="F494" s="6"/>
      <c r="H494" s="6"/>
      <c r="I494" s="6"/>
      <c r="J494" s="6"/>
      <c r="K494" s="6"/>
    </row>
    <row r="495" spans="4:11" x14ac:dyDescent="0.25">
      <c r="D495" t="e">
        <f ca="1">solve_for_d('True_Odds_Calculator_2-way'!A496,'True_Odds_Calculator_2-way'!#REF!,'True_Odds_Calculator_2-way'!B496,'Log_working_2-way'!B$1,'Log_working_2-way'!B$2)</f>
        <v>#NAME?</v>
      </c>
      <c r="F495" s="6"/>
      <c r="H495" s="6"/>
      <c r="I495" s="6"/>
      <c r="J495" s="6"/>
      <c r="K495" s="6"/>
    </row>
    <row r="496" spans="4:11" x14ac:dyDescent="0.25">
      <c r="D496" t="e">
        <f ca="1">solve_for_d('True_Odds_Calculator_2-way'!A497,'True_Odds_Calculator_2-way'!#REF!,'True_Odds_Calculator_2-way'!B497,'Log_working_2-way'!B$1,'Log_working_2-way'!B$2)</f>
        <v>#NAME?</v>
      </c>
      <c r="F496" s="6"/>
      <c r="H496" s="6"/>
      <c r="I496" s="6"/>
      <c r="J496" s="6"/>
      <c r="K496" s="6"/>
    </row>
    <row r="497" spans="4:11" x14ac:dyDescent="0.25">
      <c r="D497" t="e">
        <f ca="1">solve_for_d('True_Odds_Calculator_2-way'!A498,'True_Odds_Calculator_2-way'!#REF!,'True_Odds_Calculator_2-way'!B498,'Log_working_2-way'!B$1,'Log_working_2-way'!B$2)</f>
        <v>#NAME?</v>
      </c>
      <c r="F497" s="6"/>
      <c r="H497" s="6"/>
      <c r="I497" s="6"/>
      <c r="J497" s="6"/>
      <c r="K497" s="6"/>
    </row>
    <row r="498" spans="4:11" x14ac:dyDescent="0.25">
      <c r="D498" t="e">
        <f ca="1">solve_for_d('True_Odds_Calculator_2-way'!A499,'True_Odds_Calculator_2-way'!#REF!,'True_Odds_Calculator_2-way'!B499,'Log_working_2-way'!B$1,'Log_working_2-way'!B$2)</f>
        <v>#NAME?</v>
      </c>
      <c r="F498" s="6"/>
      <c r="H498" s="6"/>
      <c r="I498" s="6"/>
      <c r="J498" s="6"/>
      <c r="K498" s="6"/>
    </row>
    <row r="499" spans="4:11" x14ac:dyDescent="0.25">
      <c r="D499" t="e">
        <f ca="1">solve_for_d('True_Odds_Calculator_2-way'!A500,'True_Odds_Calculator_2-way'!#REF!,'True_Odds_Calculator_2-way'!B500,'Log_working_2-way'!B$1,'Log_working_2-way'!B$2)</f>
        <v>#NAME?</v>
      </c>
      <c r="F499" s="6"/>
      <c r="H499" s="6"/>
      <c r="I499" s="6"/>
      <c r="J499" s="6"/>
      <c r="K499" s="6"/>
    </row>
    <row r="500" spans="4:11" x14ac:dyDescent="0.25">
      <c r="D500" t="e">
        <f ca="1">solve_for_d('True_Odds_Calculator_2-way'!A501,'True_Odds_Calculator_2-way'!#REF!,'True_Odds_Calculator_2-way'!B501,'Log_working_2-way'!B$1,'Log_working_2-way'!B$2)</f>
        <v>#NAME?</v>
      </c>
      <c r="F500" s="6"/>
      <c r="H500" s="6"/>
      <c r="I500" s="6"/>
      <c r="J500" s="6"/>
      <c r="K500" s="6"/>
    </row>
    <row r="501" spans="4:11" x14ac:dyDescent="0.25">
      <c r="D501" t="e">
        <f ca="1">solve_for_d('True_Odds_Calculator_2-way'!A502,'True_Odds_Calculator_2-way'!#REF!,'True_Odds_Calculator_2-way'!B502,'Log_working_2-way'!B$1,'Log_working_2-way'!B$2)</f>
        <v>#NAME?</v>
      </c>
      <c r="F501" s="6"/>
      <c r="H501" s="6"/>
      <c r="I501" s="6"/>
      <c r="J501" s="6"/>
      <c r="K501" s="6"/>
    </row>
    <row r="502" spans="4:11" x14ac:dyDescent="0.25">
      <c r="D502" t="e">
        <f ca="1">solve_for_d('True_Odds_Calculator_2-way'!A503,'True_Odds_Calculator_2-way'!#REF!,'True_Odds_Calculator_2-way'!B503,'Log_working_2-way'!B$1,'Log_working_2-way'!B$2)</f>
        <v>#NAME?</v>
      </c>
      <c r="F502" s="6"/>
      <c r="H502" s="6"/>
      <c r="I502" s="6"/>
      <c r="J502" s="6"/>
      <c r="K502" s="6"/>
    </row>
    <row r="503" spans="4:11" x14ac:dyDescent="0.25">
      <c r="D503" t="e">
        <f ca="1">solve_for_d('True_Odds_Calculator_2-way'!A504,'True_Odds_Calculator_2-way'!#REF!,'True_Odds_Calculator_2-way'!B504,'Log_working_2-way'!B$1,'Log_working_2-way'!B$2)</f>
        <v>#NAME?</v>
      </c>
      <c r="F503" s="6"/>
      <c r="H503" s="6"/>
      <c r="I503" s="6"/>
      <c r="J503" s="6"/>
      <c r="K503" s="6"/>
    </row>
    <row r="504" spans="4:11" x14ac:dyDescent="0.25">
      <c r="D504" t="e">
        <f ca="1">solve_for_d('True_Odds_Calculator_2-way'!A505,'True_Odds_Calculator_2-way'!#REF!,'True_Odds_Calculator_2-way'!B505,'Log_working_2-way'!B$1,'Log_working_2-way'!B$2)</f>
        <v>#NAME?</v>
      </c>
      <c r="F504" s="6"/>
      <c r="H504" s="6"/>
      <c r="I504" s="6"/>
      <c r="J504" s="6"/>
      <c r="K504" s="6"/>
    </row>
    <row r="505" spans="4:11" x14ac:dyDescent="0.25">
      <c r="D505" t="e">
        <f ca="1">solve_for_d('True_Odds_Calculator_2-way'!A506,'True_Odds_Calculator_2-way'!#REF!,'True_Odds_Calculator_2-way'!B506,'Log_working_2-way'!B$1,'Log_working_2-way'!B$2)</f>
        <v>#NAME?</v>
      </c>
      <c r="F505" s="6"/>
      <c r="H505" s="6"/>
      <c r="I505" s="6"/>
      <c r="J505" s="6"/>
      <c r="K505" s="6"/>
    </row>
    <row r="506" spans="4:11" x14ac:dyDescent="0.25">
      <c r="D506" t="e">
        <f ca="1">solve_for_d('True_Odds_Calculator_2-way'!A507,'True_Odds_Calculator_2-way'!#REF!,'True_Odds_Calculator_2-way'!B507,'Log_working_2-way'!B$1,'Log_working_2-way'!B$2)</f>
        <v>#NAME?</v>
      </c>
      <c r="F506" s="6"/>
      <c r="H506" s="6"/>
      <c r="I506" s="6"/>
      <c r="J506" s="6"/>
      <c r="K506" s="6"/>
    </row>
    <row r="507" spans="4:11" x14ac:dyDescent="0.25">
      <c r="D507" t="e">
        <f ca="1">solve_for_d('True_Odds_Calculator_2-way'!A508,'True_Odds_Calculator_2-way'!#REF!,'True_Odds_Calculator_2-way'!B508,'Log_working_2-way'!B$1,'Log_working_2-way'!B$2)</f>
        <v>#NAME?</v>
      </c>
      <c r="F507" s="6"/>
      <c r="H507" s="6"/>
      <c r="I507" s="6"/>
      <c r="J507" s="6"/>
      <c r="K507" s="6"/>
    </row>
    <row r="508" spans="4:11" x14ac:dyDescent="0.25">
      <c r="D508" t="e">
        <f ca="1">solve_for_d('True_Odds_Calculator_2-way'!A509,'True_Odds_Calculator_2-way'!#REF!,'True_Odds_Calculator_2-way'!B509,'Log_working_2-way'!B$1,'Log_working_2-way'!B$2)</f>
        <v>#NAME?</v>
      </c>
      <c r="F508" s="6"/>
      <c r="H508" s="6"/>
      <c r="I508" s="6"/>
      <c r="J508" s="6"/>
      <c r="K508" s="6"/>
    </row>
    <row r="509" spans="4:11" x14ac:dyDescent="0.25">
      <c r="D509" t="e">
        <f ca="1">solve_for_d('True_Odds_Calculator_2-way'!A510,'True_Odds_Calculator_2-way'!#REF!,'True_Odds_Calculator_2-way'!B510,'Log_working_2-way'!B$1,'Log_working_2-way'!B$2)</f>
        <v>#NAME?</v>
      </c>
      <c r="F509" s="6"/>
      <c r="H509" s="6"/>
      <c r="I509" s="6"/>
      <c r="J509" s="6"/>
      <c r="K509" s="6"/>
    </row>
    <row r="510" spans="4:11" x14ac:dyDescent="0.25">
      <c r="D510" t="e">
        <f ca="1">solve_for_d('True_Odds_Calculator_2-way'!A511,'True_Odds_Calculator_2-way'!#REF!,'True_Odds_Calculator_2-way'!B511,'Log_working_2-way'!B$1,'Log_working_2-way'!B$2)</f>
        <v>#NAME?</v>
      </c>
      <c r="F510" s="6"/>
      <c r="H510" s="6"/>
      <c r="I510" s="6"/>
      <c r="J510" s="6"/>
      <c r="K510" s="6"/>
    </row>
    <row r="511" spans="4:11" x14ac:dyDescent="0.25">
      <c r="D511" t="e">
        <f ca="1">solve_for_d('True_Odds_Calculator_2-way'!A512,'True_Odds_Calculator_2-way'!#REF!,'True_Odds_Calculator_2-way'!B512,'Log_working_2-way'!B$1,'Log_working_2-way'!B$2)</f>
        <v>#NAME?</v>
      </c>
      <c r="F511" s="6"/>
      <c r="H511" s="6"/>
      <c r="I511" s="6"/>
      <c r="J511" s="6"/>
      <c r="K511" s="6"/>
    </row>
    <row r="512" spans="4:11" x14ac:dyDescent="0.25">
      <c r="D512" t="e">
        <f ca="1">solve_for_d('True_Odds_Calculator_2-way'!A513,'True_Odds_Calculator_2-way'!#REF!,'True_Odds_Calculator_2-way'!B513,'Log_working_2-way'!B$1,'Log_working_2-way'!B$2)</f>
        <v>#NAME?</v>
      </c>
      <c r="F512" s="6"/>
      <c r="H512" s="6"/>
      <c r="I512" s="6"/>
      <c r="J512" s="6"/>
      <c r="K512" s="6"/>
    </row>
    <row r="513" spans="4:11" x14ac:dyDescent="0.25">
      <c r="D513" t="e">
        <f ca="1">solve_for_d('True_Odds_Calculator_2-way'!A514,'True_Odds_Calculator_2-way'!#REF!,'True_Odds_Calculator_2-way'!B514,'Log_working_2-way'!B$1,'Log_working_2-way'!B$2)</f>
        <v>#NAME?</v>
      </c>
      <c r="F513" s="6"/>
      <c r="H513" s="6"/>
      <c r="I513" s="6"/>
      <c r="J513" s="6"/>
      <c r="K513" s="6"/>
    </row>
    <row r="514" spans="4:11" x14ac:dyDescent="0.25">
      <c r="D514" t="e">
        <f ca="1">solve_for_d('True_Odds_Calculator_2-way'!A515,'True_Odds_Calculator_2-way'!#REF!,'True_Odds_Calculator_2-way'!B515,'Log_working_2-way'!B$1,'Log_working_2-way'!B$2)</f>
        <v>#NAME?</v>
      </c>
      <c r="F514" s="6"/>
      <c r="H514" s="6"/>
      <c r="I514" s="6"/>
      <c r="J514" s="6"/>
      <c r="K514" s="6"/>
    </row>
    <row r="515" spans="4:11" x14ac:dyDescent="0.25">
      <c r="D515" t="e">
        <f ca="1">solve_for_d('True_Odds_Calculator_2-way'!A516,'True_Odds_Calculator_2-way'!#REF!,'True_Odds_Calculator_2-way'!B516,'Log_working_2-way'!B$1,'Log_working_2-way'!B$2)</f>
        <v>#NAME?</v>
      </c>
      <c r="F515" s="6"/>
      <c r="H515" s="6"/>
      <c r="I515" s="6"/>
      <c r="J515" s="6"/>
      <c r="K515" s="6"/>
    </row>
    <row r="516" spans="4:11" x14ac:dyDescent="0.25">
      <c r="D516" t="e">
        <f ca="1">solve_for_d('True_Odds_Calculator_2-way'!A517,'True_Odds_Calculator_2-way'!#REF!,'True_Odds_Calculator_2-way'!B517,'Log_working_2-way'!B$1,'Log_working_2-way'!B$2)</f>
        <v>#NAME?</v>
      </c>
      <c r="F516" s="6"/>
      <c r="H516" s="6"/>
      <c r="I516" s="6"/>
      <c r="J516" s="6"/>
      <c r="K516" s="6"/>
    </row>
    <row r="517" spans="4:11" x14ac:dyDescent="0.25">
      <c r="D517" t="e">
        <f ca="1">solve_for_d('True_Odds_Calculator_2-way'!A518,'True_Odds_Calculator_2-way'!#REF!,'True_Odds_Calculator_2-way'!B518,'Log_working_2-way'!B$1,'Log_working_2-way'!B$2)</f>
        <v>#NAME?</v>
      </c>
      <c r="F517" s="6"/>
      <c r="H517" s="6"/>
      <c r="I517" s="6"/>
      <c r="J517" s="6"/>
      <c r="K517" s="6"/>
    </row>
    <row r="518" spans="4:11" x14ac:dyDescent="0.25">
      <c r="D518" t="e">
        <f ca="1">solve_for_d('True_Odds_Calculator_2-way'!A519,'True_Odds_Calculator_2-way'!#REF!,'True_Odds_Calculator_2-way'!B519,'Log_working_2-way'!B$1,'Log_working_2-way'!B$2)</f>
        <v>#NAME?</v>
      </c>
      <c r="F518" s="6"/>
      <c r="H518" s="6"/>
      <c r="I518" s="6"/>
      <c r="J518" s="6"/>
      <c r="K518" s="6"/>
    </row>
    <row r="519" spans="4:11" x14ac:dyDescent="0.25">
      <c r="D519" t="e">
        <f ca="1">solve_for_d('True_Odds_Calculator_2-way'!A520,'True_Odds_Calculator_2-way'!#REF!,'True_Odds_Calculator_2-way'!B520,'Log_working_2-way'!B$1,'Log_working_2-way'!B$2)</f>
        <v>#NAME?</v>
      </c>
      <c r="F519" s="6"/>
      <c r="H519" s="6"/>
      <c r="I519" s="6"/>
      <c r="J519" s="6"/>
      <c r="K519" s="6"/>
    </row>
    <row r="520" spans="4:11" x14ac:dyDescent="0.25">
      <c r="D520" t="e">
        <f ca="1">solve_for_d('True_Odds_Calculator_2-way'!A521,'True_Odds_Calculator_2-way'!#REF!,'True_Odds_Calculator_2-way'!B521,'Log_working_2-way'!B$1,'Log_working_2-way'!B$2)</f>
        <v>#NAME?</v>
      </c>
      <c r="F520" s="6"/>
      <c r="H520" s="6"/>
      <c r="I520" s="6"/>
      <c r="J520" s="6"/>
      <c r="K520" s="6"/>
    </row>
    <row r="521" spans="4:11" x14ac:dyDescent="0.25">
      <c r="D521" t="e">
        <f ca="1">solve_for_d('True_Odds_Calculator_2-way'!A522,'True_Odds_Calculator_2-way'!#REF!,'True_Odds_Calculator_2-way'!B522,'Log_working_2-way'!B$1,'Log_working_2-way'!B$2)</f>
        <v>#NAME?</v>
      </c>
      <c r="F521" s="6"/>
      <c r="H521" s="6"/>
      <c r="I521" s="6"/>
      <c r="J521" s="6"/>
      <c r="K521" s="6"/>
    </row>
    <row r="522" spans="4:11" x14ac:dyDescent="0.25">
      <c r="D522" t="e">
        <f ca="1">solve_for_d('True_Odds_Calculator_2-way'!A523,'True_Odds_Calculator_2-way'!#REF!,'True_Odds_Calculator_2-way'!B523,'Log_working_2-way'!B$1,'Log_working_2-way'!B$2)</f>
        <v>#NAME?</v>
      </c>
      <c r="F522" s="6"/>
      <c r="H522" s="6"/>
      <c r="I522" s="6"/>
      <c r="J522" s="6"/>
      <c r="K522" s="6"/>
    </row>
    <row r="523" spans="4:11" x14ac:dyDescent="0.25">
      <c r="D523" t="e">
        <f ca="1">solve_for_d('True_Odds_Calculator_2-way'!A524,'True_Odds_Calculator_2-way'!#REF!,'True_Odds_Calculator_2-way'!B524,'Log_working_2-way'!B$1,'Log_working_2-way'!B$2)</f>
        <v>#NAME?</v>
      </c>
      <c r="F523" s="6"/>
      <c r="H523" s="6"/>
      <c r="I523" s="6"/>
      <c r="J523" s="6"/>
      <c r="K523" s="6"/>
    </row>
    <row r="524" spans="4:11" x14ac:dyDescent="0.25">
      <c r="D524" t="e">
        <f ca="1">solve_for_d('True_Odds_Calculator_2-way'!A525,'True_Odds_Calculator_2-way'!#REF!,'True_Odds_Calculator_2-way'!B525,'Log_working_2-way'!B$1,'Log_working_2-way'!B$2)</f>
        <v>#NAME?</v>
      </c>
      <c r="F524" s="6"/>
      <c r="H524" s="6"/>
      <c r="I524" s="6"/>
      <c r="J524" s="6"/>
      <c r="K524" s="6"/>
    </row>
    <row r="525" spans="4:11" x14ac:dyDescent="0.25">
      <c r="D525" t="e">
        <f ca="1">solve_for_d('True_Odds_Calculator_2-way'!A526,'True_Odds_Calculator_2-way'!#REF!,'True_Odds_Calculator_2-way'!B526,'Log_working_2-way'!B$1,'Log_working_2-way'!B$2)</f>
        <v>#NAME?</v>
      </c>
      <c r="F525" s="6"/>
      <c r="H525" s="6"/>
      <c r="I525" s="6"/>
      <c r="J525" s="6"/>
      <c r="K525" s="6"/>
    </row>
    <row r="526" spans="4:11" x14ac:dyDescent="0.25">
      <c r="D526" t="e">
        <f ca="1">solve_for_d('True_Odds_Calculator_2-way'!A527,'True_Odds_Calculator_2-way'!#REF!,'True_Odds_Calculator_2-way'!B527,'Log_working_2-way'!B$1,'Log_working_2-way'!B$2)</f>
        <v>#NAME?</v>
      </c>
      <c r="F526" s="6"/>
      <c r="H526" s="6"/>
      <c r="I526" s="6"/>
      <c r="J526" s="6"/>
      <c r="K526" s="6"/>
    </row>
    <row r="527" spans="4:11" x14ac:dyDescent="0.25">
      <c r="D527" t="e">
        <f ca="1">solve_for_d('True_Odds_Calculator_2-way'!A528,'True_Odds_Calculator_2-way'!#REF!,'True_Odds_Calculator_2-way'!B528,'Log_working_2-way'!B$1,'Log_working_2-way'!B$2)</f>
        <v>#NAME?</v>
      </c>
      <c r="F527" s="6"/>
      <c r="H527" s="6"/>
      <c r="I527" s="6"/>
      <c r="J527" s="6"/>
      <c r="K527" s="6"/>
    </row>
    <row r="528" spans="4:11" x14ac:dyDescent="0.25">
      <c r="D528" t="e">
        <f ca="1">solve_for_d('True_Odds_Calculator_2-way'!A529,'True_Odds_Calculator_2-way'!#REF!,'True_Odds_Calculator_2-way'!B529,'Log_working_2-way'!B$1,'Log_working_2-way'!B$2)</f>
        <v>#NAME?</v>
      </c>
      <c r="F528" s="6"/>
      <c r="H528" s="6"/>
      <c r="I528" s="6"/>
      <c r="J528" s="6"/>
      <c r="K528" s="6"/>
    </row>
    <row r="529" spans="4:11" x14ac:dyDescent="0.25">
      <c r="D529" t="e">
        <f ca="1">solve_for_d('True_Odds_Calculator_2-way'!A530,'True_Odds_Calculator_2-way'!#REF!,'True_Odds_Calculator_2-way'!B530,'Log_working_2-way'!B$1,'Log_working_2-way'!B$2)</f>
        <v>#NAME?</v>
      </c>
      <c r="F529" s="6"/>
      <c r="H529" s="6"/>
      <c r="I529" s="6"/>
      <c r="J529" s="6"/>
      <c r="K529" s="6"/>
    </row>
    <row r="530" spans="4:11" x14ac:dyDescent="0.25">
      <c r="D530" t="e">
        <f ca="1">solve_for_d('True_Odds_Calculator_2-way'!A531,'True_Odds_Calculator_2-way'!#REF!,'True_Odds_Calculator_2-way'!B531,'Log_working_2-way'!B$1,'Log_working_2-way'!B$2)</f>
        <v>#NAME?</v>
      </c>
      <c r="F530" s="6"/>
      <c r="H530" s="6"/>
      <c r="I530" s="6"/>
      <c r="J530" s="6"/>
      <c r="K530" s="6"/>
    </row>
    <row r="531" spans="4:11" x14ac:dyDescent="0.25">
      <c r="D531" t="e">
        <f ca="1">solve_for_d('True_Odds_Calculator_2-way'!A532,'True_Odds_Calculator_2-way'!#REF!,'True_Odds_Calculator_2-way'!B532,'Log_working_2-way'!B$1,'Log_working_2-way'!B$2)</f>
        <v>#NAME?</v>
      </c>
      <c r="F531" s="6"/>
      <c r="H531" s="6"/>
      <c r="I531" s="6"/>
      <c r="J531" s="6"/>
      <c r="K531" s="6"/>
    </row>
    <row r="532" spans="4:11" x14ac:dyDescent="0.25">
      <c r="D532" t="e">
        <f ca="1">solve_for_d('True_Odds_Calculator_2-way'!A533,'True_Odds_Calculator_2-way'!#REF!,'True_Odds_Calculator_2-way'!B533,'Log_working_2-way'!B$1,'Log_working_2-way'!B$2)</f>
        <v>#NAME?</v>
      </c>
      <c r="F532" s="6"/>
      <c r="H532" s="6"/>
      <c r="I532" s="6"/>
      <c r="J532" s="6"/>
      <c r="K532" s="6"/>
    </row>
    <row r="533" spans="4:11" x14ac:dyDescent="0.25">
      <c r="D533" t="e">
        <f ca="1">solve_for_d('True_Odds_Calculator_2-way'!A534,'True_Odds_Calculator_2-way'!#REF!,'True_Odds_Calculator_2-way'!B534,'Log_working_2-way'!B$1,'Log_working_2-way'!B$2)</f>
        <v>#NAME?</v>
      </c>
      <c r="F533" s="6"/>
      <c r="H533" s="6"/>
      <c r="I533" s="6"/>
      <c r="J533" s="6"/>
      <c r="K533" s="6"/>
    </row>
    <row r="534" spans="4:11" x14ac:dyDescent="0.25">
      <c r="D534" t="e">
        <f ca="1">solve_for_d('True_Odds_Calculator_2-way'!A535,'True_Odds_Calculator_2-way'!#REF!,'True_Odds_Calculator_2-way'!B535,'Log_working_2-way'!B$1,'Log_working_2-way'!B$2)</f>
        <v>#NAME?</v>
      </c>
      <c r="F534" s="6"/>
      <c r="H534" s="6"/>
      <c r="I534" s="6"/>
      <c r="J534" s="6"/>
      <c r="K534" s="6"/>
    </row>
    <row r="535" spans="4:11" x14ac:dyDescent="0.25">
      <c r="D535" t="e">
        <f ca="1">solve_for_d('True_Odds_Calculator_2-way'!A536,'True_Odds_Calculator_2-way'!#REF!,'True_Odds_Calculator_2-way'!B536,'Log_working_2-way'!B$1,'Log_working_2-way'!B$2)</f>
        <v>#NAME?</v>
      </c>
      <c r="F535" s="6"/>
      <c r="H535" s="6"/>
      <c r="I535" s="6"/>
      <c r="J535" s="6"/>
      <c r="K535" s="6"/>
    </row>
    <row r="536" spans="4:11" x14ac:dyDescent="0.25">
      <c r="D536" t="e">
        <f ca="1">solve_for_d('True_Odds_Calculator_2-way'!A537,'True_Odds_Calculator_2-way'!#REF!,'True_Odds_Calculator_2-way'!B537,'Log_working_2-way'!B$1,'Log_working_2-way'!B$2)</f>
        <v>#NAME?</v>
      </c>
      <c r="F536" s="6"/>
      <c r="H536" s="6"/>
      <c r="I536" s="6"/>
      <c r="J536" s="6"/>
      <c r="K536" s="6"/>
    </row>
    <row r="537" spans="4:11" x14ac:dyDescent="0.25">
      <c r="D537" t="e">
        <f ca="1">solve_for_d('True_Odds_Calculator_2-way'!A538,'True_Odds_Calculator_2-way'!#REF!,'True_Odds_Calculator_2-way'!B538,'Log_working_2-way'!B$1,'Log_working_2-way'!B$2)</f>
        <v>#NAME?</v>
      </c>
      <c r="F537" s="6"/>
      <c r="H537" s="6"/>
      <c r="I537" s="6"/>
      <c r="J537" s="6"/>
      <c r="K537" s="6"/>
    </row>
    <row r="538" spans="4:11" x14ac:dyDescent="0.25">
      <c r="D538" t="e">
        <f ca="1">solve_for_d('True_Odds_Calculator_2-way'!A539,'True_Odds_Calculator_2-way'!#REF!,'True_Odds_Calculator_2-way'!B539,'Log_working_2-way'!B$1,'Log_working_2-way'!B$2)</f>
        <v>#NAME?</v>
      </c>
      <c r="F538" s="6"/>
      <c r="H538" s="6"/>
      <c r="I538" s="6"/>
      <c r="J538" s="6"/>
      <c r="K538" s="6"/>
    </row>
    <row r="539" spans="4:11" x14ac:dyDescent="0.25">
      <c r="D539" t="e">
        <f ca="1">solve_for_d('True_Odds_Calculator_2-way'!A540,'True_Odds_Calculator_2-way'!#REF!,'True_Odds_Calculator_2-way'!B540,'Log_working_2-way'!B$1,'Log_working_2-way'!B$2)</f>
        <v>#NAME?</v>
      </c>
      <c r="F539" s="6"/>
      <c r="H539" s="6"/>
      <c r="I539" s="6"/>
      <c r="J539" s="6"/>
      <c r="K539" s="6"/>
    </row>
    <row r="540" spans="4:11" x14ac:dyDescent="0.25">
      <c r="D540" t="e">
        <f ca="1">solve_for_d('True_Odds_Calculator_2-way'!A541,'True_Odds_Calculator_2-way'!#REF!,'True_Odds_Calculator_2-way'!B541,'Log_working_2-way'!B$1,'Log_working_2-way'!B$2)</f>
        <v>#NAME?</v>
      </c>
      <c r="F540" s="6"/>
      <c r="H540" s="6"/>
      <c r="I540" s="6"/>
      <c r="J540" s="6"/>
      <c r="K540" s="6"/>
    </row>
    <row r="541" spans="4:11" x14ac:dyDescent="0.25">
      <c r="D541" t="e">
        <f ca="1">solve_for_d('True_Odds_Calculator_2-way'!A542,'True_Odds_Calculator_2-way'!#REF!,'True_Odds_Calculator_2-way'!B542,'Log_working_2-way'!B$1,'Log_working_2-way'!B$2)</f>
        <v>#NAME?</v>
      </c>
      <c r="F541" s="6"/>
      <c r="H541" s="6"/>
      <c r="I541" s="6"/>
      <c r="J541" s="6"/>
      <c r="K541" s="6"/>
    </row>
    <row r="542" spans="4:11" x14ac:dyDescent="0.25">
      <c r="D542" t="e">
        <f ca="1">solve_for_d('True_Odds_Calculator_2-way'!A543,'True_Odds_Calculator_2-way'!#REF!,'True_Odds_Calculator_2-way'!B543,'Log_working_2-way'!B$1,'Log_working_2-way'!B$2)</f>
        <v>#NAME?</v>
      </c>
      <c r="F542" s="6"/>
      <c r="H542" s="6"/>
      <c r="I542" s="6"/>
      <c r="J542" s="6"/>
      <c r="K542" s="6"/>
    </row>
    <row r="543" spans="4:11" x14ac:dyDescent="0.25">
      <c r="D543" t="e">
        <f ca="1">solve_for_d('True_Odds_Calculator_2-way'!A544,'True_Odds_Calculator_2-way'!#REF!,'True_Odds_Calculator_2-way'!B544,'Log_working_2-way'!B$1,'Log_working_2-way'!B$2)</f>
        <v>#NAME?</v>
      </c>
      <c r="F543" s="6"/>
      <c r="H543" s="6"/>
      <c r="I543" s="6"/>
      <c r="J543" s="6"/>
      <c r="K543" s="6"/>
    </row>
    <row r="544" spans="4:11" x14ac:dyDescent="0.25">
      <c r="D544" t="e">
        <f ca="1">solve_for_d('True_Odds_Calculator_2-way'!A545,'True_Odds_Calculator_2-way'!#REF!,'True_Odds_Calculator_2-way'!B545,'Log_working_2-way'!B$1,'Log_working_2-way'!B$2)</f>
        <v>#NAME?</v>
      </c>
      <c r="F544" s="6"/>
      <c r="H544" s="6"/>
      <c r="I544" s="6"/>
      <c r="J544" s="6"/>
      <c r="K544" s="6"/>
    </row>
    <row r="545" spans="4:11" x14ac:dyDescent="0.25">
      <c r="D545" t="e">
        <f ca="1">solve_for_d('True_Odds_Calculator_2-way'!A546,'True_Odds_Calculator_2-way'!#REF!,'True_Odds_Calculator_2-way'!B546,'Log_working_2-way'!B$1,'Log_working_2-way'!B$2)</f>
        <v>#NAME?</v>
      </c>
      <c r="F545" s="6"/>
      <c r="H545" s="6"/>
      <c r="I545" s="6"/>
      <c r="J545" s="6"/>
      <c r="K545" s="6"/>
    </row>
    <row r="546" spans="4:11" x14ac:dyDescent="0.25">
      <c r="D546" t="e">
        <f ca="1">solve_for_d('True_Odds_Calculator_2-way'!A547,'True_Odds_Calculator_2-way'!#REF!,'True_Odds_Calculator_2-way'!B547,'Log_working_2-way'!B$1,'Log_working_2-way'!B$2)</f>
        <v>#NAME?</v>
      </c>
      <c r="F546" s="6"/>
      <c r="H546" s="6"/>
      <c r="I546" s="6"/>
      <c r="J546" s="6"/>
      <c r="K546" s="6"/>
    </row>
    <row r="547" spans="4:11" x14ac:dyDescent="0.25">
      <c r="D547" t="e">
        <f ca="1">solve_for_d('True_Odds_Calculator_2-way'!A548,'True_Odds_Calculator_2-way'!#REF!,'True_Odds_Calculator_2-way'!B548,'Log_working_2-way'!B$1,'Log_working_2-way'!B$2)</f>
        <v>#NAME?</v>
      </c>
      <c r="F547" s="6"/>
      <c r="H547" s="6"/>
      <c r="I547" s="6"/>
      <c r="J547" s="6"/>
      <c r="K547" s="6"/>
    </row>
    <row r="548" spans="4:11" x14ac:dyDescent="0.25">
      <c r="D548" t="e">
        <f ca="1">solve_for_d('True_Odds_Calculator_2-way'!A549,'True_Odds_Calculator_2-way'!#REF!,'True_Odds_Calculator_2-way'!B549,'Log_working_2-way'!B$1,'Log_working_2-way'!B$2)</f>
        <v>#NAME?</v>
      </c>
      <c r="F548" s="6"/>
      <c r="H548" s="6"/>
      <c r="I548" s="6"/>
      <c r="J548" s="6"/>
      <c r="K548" s="6"/>
    </row>
    <row r="549" spans="4:11" x14ac:dyDescent="0.25">
      <c r="D549" t="e">
        <f ca="1">solve_for_d('True_Odds_Calculator_2-way'!A550,'True_Odds_Calculator_2-way'!#REF!,'True_Odds_Calculator_2-way'!B550,'Log_working_2-way'!B$1,'Log_working_2-way'!B$2)</f>
        <v>#NAME?</v>
      </c>
      <c r="F549" s="6"/>
      <c r="H549" s="6"/>
      <c r="I549" s="6"/>
      <c r="J549" s="6"/>
      <c r="K549" s="6"/>
    </row>
    <row r="550" spans="4:11" x14ac:dyDescent="0.25">
      <c r="D550" t="e">
        <f ca="1">solve_for_d('True_Odds_Calculator_2-way'!A551,'True_Odds_Calculator_2-way'!#REF!,'True_Odds_Calculator_2-way'!B551,'Log_working_2-way'!B$1,'Log_working_2-way'!B$2)</f>
        <v>#NAME?</v>
      </c>
      <c r="F550" s="6"/>
      <c r="H550" s="6"/>
      <c r="I550" s="6"/>
      <c r="J550" s="6"/>
      <c r="K550" s="6"/>
    </row>
    <row r="551" spans="4:11" x14ac:dyDescent="0.25">
      <c r="D551" t="e">
        <f ca="1">solve_for_d('True_Odds_Calculator_2-way'!A552,'True_Odds_Calculator_2-way'!#REF!,'True_Odds_Calculator_2-way'!B552,'Log_working_2-way'!B$1,'Log_working_2-way'!B$2)</f>
        <v>#NAME?</v>
      </c>
      <c r="F551" s="6"/>
      <c r="H551" s="6"/>
      <c r="I551" s="6"/>
      <c r="J551" s="6"/>
      <c r="K551" s="6"/>
    </row>
    <row r="552" spans="4:11" x14ac:dyDescent="0.25">
      <c r="D552" t="e">
        <f ca="1">solve_for_d('True_Odds_Calculator_2-way'!A553,'True_Odds_Calculator_2-way'!#REF!,'True_Odds_Calculator_2-way'!B553,'Log_working_2-way'!B$1,'Log_working_2-way'!B$2)</f>
        <v>#NAME?</v>
      </c>
      <c r="F552" s="6"/>
      <c r="H552" s="6"/>
      <c r="I552" s="6"/>
      <c r="J552" s="6"/>
      <c r="K552" s="6"/>
    </row>
    <row r="553" spans="4:11" x14ac:dyDescent="0.25">
      <c r="D553" t="e">
        <f ca="1">solve_for_d('True_Odds_Calculator_2-way'!A554,'True_Odds_Calculator_2-way'!#REF!,'True_Odds_Calculator_2-way'!B554,'Log_working_2-way'!B$1,'Log_working_2-way'!B$2)</f>
        <v>#NAME?</v>
      </c>
      <c r="F553" s="6"/>
      <c r="H553" s="6"/>
      <c r="I553" s="6"/>
      <c r="J553" s="6"/>
      <c r="K553" s="6"/>
    </row>
    <row r="554" spans="4:11" x14ac:dyDescent="0.25">
      <c r="D554" t="e">
        <f ca="1">solve_for_d('True_Odds_Calculator_2-way'!A555,'True_Odds_Calculator_2-way'!#REF!,'True_Odds_Calculator_2-way'!B555,'Log_working_2-way'!B$1,'Log_working_2-way'!B$2)</f>
        <v>#NAME?</v>
      </c>
      <c r="F554" s="6"/>
      <c r="H554" s="6"/>
      <c r="I554" s="6"/>
      <c r="J554" s="6"/>
      <c r="K554" s="6"/>
    </row>
    <row r="555" spans="4:11" x14ac:dyDescent="0.25">
      <c r="D555" t="e">
        <f ca="1">solve_for_d('True_Odds_Calculator_2-way'!A556,'True_Odds_Calculator_2-way'!#REF!,'True_Odds_Calculator_2-way'!B556,'Log_working_2-way'!B$1,'Log_working_2-way'!B$2)</f>
        <v>#NAME?</v>
      </c>
      <c r="F555" s="6"/>
      <c r="H555" s="6"/>
      <c r="I555" s="6"/>
      <c r="J555" s="6"/>
      <c r="K555" s="6"/>
    </row>
    <row r="556" spans="4:11" x14ac:dyDescent="0.25">
      <c r="D556" t="e">
        <f ca="1">solve_for_d('True_Odds_Calculator_2-way'!A557,'True_Odds_Calculator_2-way'!#REF!,'True_Odds_Calculator_2-way'!B557,'Log_working_2-way'!B$1,'Log_working_2-way'!B$2)</f>
        <v>#NAME?</v>
      </c>
      <c r="F556" s="6"/>
      <c r="H556" s="6"/>
      <c r="I556" s="6"/>
      <c r="J556" s="6"/>
      <c r="K556" s="6"/>
    </row>
    <row r="557" spans="4:11" x14ac:dyDescent="0.25">
      <c r="D557" t="e">
        <f ca="1">solve_for_d('True_Odds_Calculator_2-way'!A558,'True_Odds_Calculator_2-way'!#REF!,'True_Odds_Calculator_2-way'!B558,'Log_working_2-way'!B$1,'Log_working_2-way'!B$2)</f>
        <v>#NAME?</v>
      </c>
      <c r="F557" s="6"/>
      <c r="H557" s="6"/>
      <c r="I557" s="6"/>
      <c r="J557" s="6"/>
      <c r="K557" s="6"/>
    </row>
    <row r="558" spans="4:11" x14ac:dyDescent="0.25">
      <c r="D558" t="e">
        <f ca="1">solve_for_d('True_Odds_Calculator_2-way'!A559,'True_Odds_Calculator_2-way'!#REF!,'True_Odds_Calculator_2-way'!B559,'Log_working_2-way'!B$1,'Log_working_2-way'!B$2)</f>
        <v>#NAME?</v>
      </c>
      <c r="F558" s="6"/>
      <c r="H558" s="6"/>
      <c r="I558" s="6"/>
      <c r="J558" s="6"/>
      <c r="K558" s="6"/>
    </row>
    <row r="559" spans="4:11" x14ac:dyDescent="0.25">
      <c r="D559" t="e">
        <f ca="1">solve_for_d('True_Odds_Calculator_2-way'!A560,'True_Odds_Calculator_2-way'!#REF!,'True_Odds_Calculator_2-way'!B560,'Log_working_2-way'!B$1,'Log_working_2-way'!B$2)</f>
        <v>#NAME?</v>
      </c>
      <c r="F559" s="6"/>
      <c r="H559" s="6"/>
      <c r="I559" s="6"/>
      <c r="J559" s="6"/>
      <c r="K559" s="6"/>
    </row>
    <row r="560" spans="4:11" x14ac:dyDescent="0.25">
      <c r="D560" t="e">
        <f ca="1">solve_for_d('True_Odds_Calculator_2-way'!A561,'True_Odds_Calculator_2-way'!#REF!,'True_Odds_Calculator_2-way'!B561,'Log_working_2-way'!B$1,'Log_working_2-way'!B$2)</f>
        <v>#NAME?</v>
      </c>
      <c r="F560" s="6"/>
      <c r="H560" s="6"/>
      <c r="I560" s="6"/>
      <c r="J560" s="6"/>
      <c r="K560" s="6"/>
    </row>
    <row r="561" spans="4:11" x14ac:dyDescent="0.25">
      <c r="D561" t="e">
        <f ca="1">solve_for_d('True_Odds_Calculator_2-way'!A562,'True_Odds_Calculator_2-way'!#REF!,'True_Odds_Calculator_2-way'!B562,'Log_working_2-way'!B$1,'Log_working_2-way'!B$2)</f>
        <v>#NAME?</v>
      </c>
      <c r="F561" s="6"/>
      <c r="H561" s="6"/>
      <c r="I561" s="6"/>
      <c r="J561" s="6"/>
      <c r="K561" s="6"/>
    </row>
    <row r="562" spans="4:11" x14ac:dyDescent="0.25">
      <c r="D562" t="e">
        <f ca="1">solve_for_d('True_Odds_Calculator_2-way'!A563,'True_Odds_Calculator_2-way'!#REF!,'True_Odds_Calculator_2-way'!B563,'Log_working_2-way'!B$1,'Log_working_2-way'!B$2)</f>
        <v>#NAME?</v>
      </c>
      <c r="F562" s="6"/>
      <c r="H562" s="6"/>
      <c r="I562" s="6"/>
      <c r="J562" s="6"/>
      <c r="K562" s="6"/>
    </row>
    <row r="563" spans="4:11" x14ac:dyDescent="0.25">
      <c r="D563" t="e">
        <f ca="1">solve_for_d('True_Odds_Calculator_2-way'!A564,'True_Odds_Calculator_2-way'!#REF!,'True_Odds_Calculator_2-way'!B564,'Log_working_2-way'!B$1,'Log_working_2-way'!B$2)</f>
        <v>#NAME?</v>
      </c>
      <c r="F563" s="6"/>
      <c r="H563" s="6"/>
      <c r="I563" s="6"/>
      <c r="J563" s="6"/>
      <c r="K563" s="6"/>
    </row>
    <row r="564" spans="4:11" x14ac:dyDescent="0.25">
      <c r="D564" t="e">
        <f ca="1">solve_for_d('True_Odds_Calculator_2-way'!A565,'True_Odds_Calculator_2-way'!#REF!,'True_Odds_Calculator_2-way'!B565,'Log_working_2-way'!B$1,'Log_working_2-way'!B$2)</f>
        <v>#NAME?</v>
      </c>
      <c r="F564" s="6"/>
      <c r="H564" s="6"/>
      <c r="I564" s="6"/>
      <c r="J564" s="6"/>
      <c r="K564" s="6"/>
    </row>
    <row r="565" spans="4:11" x14ac:dyDescent="0.25">
      <c r="D565" t="e">
        <f ca="1">solve_for_d('True_Odds_Calculator_2-way'!A566,'True_Odds_Calculator_2-way'!#REF!,'True_Odds_Calculator_2-way'!B566,'Log_working_2-way'!B$1,'Log_working_2-way'!B$2)</f>
        <v>#NAME?</v>
      </c>
      <c r="F565" s="6"/>
      <c r="H565" s="6"/>
      <c r="I565" s="6"/>
      <c r="J565" s="6"/>
      <c r="K565" s="6"/>
    </row>
    <row r="566" spans="4:11" x14ac:dyDescent="0.25">
      <c r="D566" t="e">
        <f ca="1">solve_for_d('True_Odds_Calculator_2-way'!A567,'True_Odds_Calculator_2-way'!#REF!,'True_Odds_Calculator_2-way'!B567,'Log_working_2-way'!B$1,'Log_working_2-way'!B$2)</f>
        <v>#NAME?</v>
      </c>
      <c r="F566" s="6"/>
      <c r="H566" s="6"/>
      <c r="I566" s="6"/>
      <c r="J566" s="6"/>
      <c r="K566" s="6"/>
    </row>
    <row r="567" spans="4:11" x14ac:dyDescent="0.25">
      <c r="D567" t="e">
        <f ca="1">solve_for_d('True_Odds_Calculator_2-way'!A568,'True_Odds_Calculator_2-way'!#REF!,'True_Odds_Calculator_2-way'!B568,'Log_working_2-way'!B$1,'Log_working_2-way'!B$2)</f>
        <v>#NAME?</v>
      </c>
      <c r="F567" s="6"/>
      <c r="H567" s="6"/>
      <c r="I567" s="6"/>
      <c r="J567" s="6"/>
      <c r="K567" s="6"/>
    </row>
    <row r="568" spans="4:11" x14ac:dyDescent="0.25">
      <c r="D568" t="e">
        <f ca="1">solve_for_d('True_Odds_Calculator_2-way'!A569,'True_Odds_Calculator_2-way'!#REF!,'True_Odds_Calculator_2-way'!B569,'Log_working_2-way'!B$1,'Log_working_2-way'!B$2)</f>
        <v>#NAME?</v>
      </c>
      <c r="F568" s="6"/>
      <c r="H568" s="6"/>
      <c r="I568" s="6"/>
      <c r="J568" s="6"/>
      <c r="K568" s="6"/>
    </row>
    <row r="569" spans="4:11" x14ac:dyDescent="0.25">
      <c r="D569" t="e">
        <f ca="1">solve_for_d('True_Odds_Calculator_2-way'!A570,'True_Odds_Calculator_2-way'!#REF!,'True_Odds_Calculator_2-way'!B570,'Log_working_2-way'!B$1,'Log_working_2-way'!B$2)</f>
        <v>#NAME?</v>
      </c>
      <c r="F569" s="6"/>
      <c r="H569" s="6"/>
      <c r="I569" s="6"/>
      <c r="J569" s="6"/>
      <c r="K569" s="6"/>
    </row>
    <row r="570" spans="4:11" x14ac:dyDescent="0.25">
      <c r="D570" t="e">
        <f ca="1">solve_for_d('True_Odds_Calculator_2-way'!A571,'True_Odds_Calculator_2-way'!#REF!,'True_Odds_Calculator_2-way'!B571,'Log_working_2-way'!B$1,'Log_working_2-way'!B$2)</f>
        <v>#NAME?</v>
      </c>
      <c r="F570" s="6"/>
      <c r="H570" s="6"/>
      <c r="I570" s="6"/>
      <c r="J570" s="6"/>
      <c r="K570" s="6"/>
    </row>
    <row r="571" spans="4:11" x14ac:dyDescent="0.25">
      <c r="D571" t="e">
        <f ca="1">solve_for_d('True_Odds_Calculator_2-way'!A572,'True_Odds_Calculator_2-way'!#REF!,'True_Odds_Calculator_2-way'!B572,'Log_working_2-way'!B$1,'Log_working_2-way'!B$2)</f>
        <v>#NAME?</v>
      </c>
      <c r="F571" s="6"/>
      <c r="H571" s="6"/>
      <c r="I571" s="6"/>
      <c r="J571" s="6"/>
      <c r="K571" s="6"/>
    </row>
    <row r="572" spans="4:11" x14ac:dyDescent="0.25">
      <c r="D572" t="e">
        <f ca="1">solve_for_d('True_Odds_Calculator_2-way'!A573,'True_Odds_Calculator_2-way'!#REF!,'True_Odds_Calculator_2-way'!B573,'Log_working_2-way'!B$1,'Log_working_2-way'!B$2)</f>
        <v>#NAME?</v>
      </c>
      <c r="F572" s="6"/>
      <c r="H572" s="6"/>
      <c r="I572" s="6"/>
      <c r="J572" s="6"/>
      <c r="K572" s="6"/>
    </row>
    <row r="573" spans="4:11" x14ac:dyDescent="0.25">
      <c r="D573" t="e">
        <f ca="1">solve_for_d('True_Odds_Calculator_2-way'!A574,'True_Odds_Calculator_2-way'!#REF!,'True_Odds_Calculator_2-way'!B574,'Log_working_2-way'!B$1,'Log_working_2-way'!B$2)</f>
        <v>#NAME?</v>
      </c>
      <c r="F573" s="6"/>
      <c r="H573" s="6"/>
      <c r="I573" s="6"/>
      <c r="J573" s="6"/>
      <c r="K573" s="6"/>
    </row>
    <row r="574" spans="4:11" x14ac:dyDescent="0.25">
      <c r="D574" t="e">
        <f ca="1">solve_for_d('True_Odds_Calculator_2-way'!A575,'True_Odds_Calculator_2-way'!#REF!,'True_Odds_Calculator_2-way'!B575,'Log_working_2-way'!B$1,'Log_working_2-way'!B$2)</f>
        <v>#NAME?</v>
      </c>
      <c r="F574" s="6"/>
      <c r="H574" s="6"/>
      <c r="I574" s="6"/>
      <c r="J574" s="6"/>
      <c r="K574" s="6"/>
    </row>
    <row r="575" spans="4:11" x14ac:dyDescent="0.25">
      <c r="D575" t="e">
        <f ca="1">solve_for_d('True_Odds_Calculator_2-way'!A576,'True_Odds_Calculator_2-way'!#REF!,'True_Odds_Calculator_2-way'!B576,'Log_working_2-way'!B$1,'Log_working_2-way'!B$2)</f>
        <v>#NAME?</v>
      </c>
      <c r="F575" s="6"/>
      <c r="H575" s="6"/>
      <c r="I575" s="6"/>
      <c r="J575" s="6"/>
      <c r="K575" s="6"/>
    </row>
    <row r="576" spans="4:11" x14ac:dyDescent="0.25">
      <c r="D576" t="e">
        <f ca="1">solve_for_d('True_Odds_Calculator_2-way'!A577,'True_Odds_Calculator_2-way'!#REF!,'True_Odds_Calculator_2-way'!B577,'Log_working_2-way'!B$1,'Log_working_2-way'!B$2)</f>
        <v>#NAME?</v>
      </c>
      <c r="F576" s="6"/>
      <c r="H576" s="6"/>
      <c r="I576" s="6"/>
      <c r="J576" s="6"/>
      <c r="K576" s="6"/>
    </row>
    <row r="577" spans="4:11" x14ac:dyDescent="0.25">
      <c r="D577" t="e">
        <f ca="1">solve_for_d('True_Odds_Calculator_2-way'!A578,'True_Odds_Calculator_2-way'!#REF!,'True_Odds_Calculator_2-way'!B578,'Log_working_2-way'!B$1,'Log_working_2-way'!B$2)</f>
        <v>#NAME?</v>
      </c>
      <c r="F577" s="6"/>
      <c r="H577" s="6"/>
      <c r="I577" s="6"/>
      <c r="J577" s="6"/>
      <c r="K577" s="6"/>
    </row>
    <row r="578" spans="4:11" x14ac:dyDescent="0.25">
      <c r="D578" t="e">
        <f ca="1">solve_for_d('True_Odds_Calculator_2-way'!A579,'True_Odds_Calculator_2-way'!#REF!,'True_Odds_Calculator_2-way'!B579,'Log_working_2-way'!B$1,'Log_working_2-way'!B$2)</f>
        <v>#NAME?</v>
      </c>
      <c r="F578" s="6"/>
      <c r="H578" s="6"/>
      <c r="I578" s="6"/>
      <c r="J578" s="6"/>
      <c r="K578" s="6"/>
    </row>
    <row r="579" spans="4:11" x14ac:dyDescent="0.25">
      <c r="D579" t="e">
        <f ca="1">solve_for_d('True_Odds_Calculator_2-way'!A580,'True_Odds_Calculator_2-way'!#REF!,'True_Odds_Calculator_2-way'!B580,'Log_working_2-way'!B$1,'Log_working_2-way'!B$2)</f>
        <v>#NAME?</v>
      </c>
      <c r="F579" s="6"/>
      <c r="H579" s="6"/>
      <c r="I579" s="6"/>
      <c r="J579" s="6"/>
      <c r="K579" s="6"/>
    </row>
    <row r="580" spans="4:11" x14ac:dyDescent="0.25">
      <c r="D580" t="e">
        <f ca="1">solve_for_d('True_Odds_Calculator_2-way'!A581,'True_Odds_Calculator_2-way'!#REF!,'True_Odds_Calculator_2-way'!B581,'Log_working_2-way'!B$1,'Log_working_2-way'!B$2)</f>
        <v>#NAME?</v>
      </c>
      <c r="F580" s="6"/>
      <c r="H580" s="6"/>
      <c r="I580" s="6"/>
      <c r="J580" s="6"/>
      <c r="K580" s="6"/>
    </row>
    <row r="581" spans="4:11" x14ac:dyDescent="0.25">
      <c r="D581" t="e">
        <f ca="1">solve_for_d('True_Odds_Calculator_2-way'!A582,'True_Odds_Calculator_2-way'!#REF!,'True_Odds_Calculator_2-way'!B582,'Log_working_2-way'!B$1,'Log_working_2-way'!B$2)</f>
        <v>#NAME?</v>
      </c>
      <c r="F581" s="6"/>
      <c r="H581" s="6"/>
      <c r="I581" s="6"/>
      <c r="J581" s="6"/>
      <c r="K581" s="6"/>
    </row>
    <row r="582" spans="4:11" x14ac:dyDescent="0.25">
      <c r="D582" t="e">
        <f ca="1">solve_for_d('True_Odds_Calculator_2-way'!A583,'True_Odds_Calculator_2-way'!#REF!,'True_Odds_Calculator_2-way'!B583,'Log_working_2-way'!B$1,'Log_working_2-way'!B$2)</f>
        <v>#NAME?</v>
      </c>
      <c r="F582" s="6"/>
      <c r="H582" s="6"/>
      <c r="I582" s="6"/>
      <c r="J582" s="6"/>
      <c r="K582" s="6"/>
    </row>
    <row r="583" spans="4:11" x14ac:dyDescent="0.25">
      <c r="D583" t="e">
        <f ca="1">solve_for_d('True_Odds_Calculator_2-way'!A584,'True_Odds_Calculator_2-way'!#REF!,'True_Odds_Calculator_2-way'!B584,'Log_working_2-way'!B$1,'Log_working_2-way'!B$2)</f>
        <v>#NAME?</v>
      </c>
      <c r="F583" s="6"/>
      <c r="H583" s="6"/>
      <c r="I583" s="6"/>
      <c r="J583" s="6"/>
      <c r="K583" s="6"/>
    </row>
    <row r="584" spans="4:11" x14ac:dyDescent="0.25">
      <c r="D584" t="e">
        <f ca="1">solve_for_d('True_Odds_Calculator_2-way'!A585,'True_Odds_Calculator_2-way'!#REF!,'True_Odds_Calculator_2-way'!B585,'Log_working_2-way'!B$1,'Log_working_2-way'!B$2)</f>
        <v>#NAME?</v>
      </c>
      <c r="F584" s="6"/>
      <c r="H584" s="6"/>
      <c r="I584" s="6"/>
      <c r="J584" s="6"/>
      <c r="K584" s="6"/>
    </row>
    <row r="585" spans="4:11" x14ac:dyDescent="0.25">
      <c r="D585" t="e">
        <f ca="1">solve_for_d('True_Odds_Calculator_2-way'!A586,'True_Odds_Calculator_2-way'!#REF!,'True_Odds_Calculator_2-way'!B586,'Log_working_2-way'!B$1,'Log_working_2-way'!B$2)</f>
        <v>#NAME?</v>
      </c>
      <c r="F585" s="6"/>
      <c r="H585" s="6"/>
      <c r="I585" s="6"/>
      <c r="J585" s="6"/>
      <c r="K585" s="6"/>
    </row>
    <row r="586" spans="4:11" x14ac:dyDescent="0.25">
      <c r="D586" t="e">
        <f ca="1">solve_for_d('True_Odds_Calculator_2-way'!A587,'True_Odds_Calculator_2-way'!#REF!,'True_Odds_Calculator_2-way'!B587,'Log_working_2-way'!B$1,'Log_working_2-way'!B$2)</f>
        <v>#NAME?</v>
      </c>
      <c r="F586" s="6"/>
      <c r="H586" s="6"/>
      <c r="I586" s="6"/>
      <c r="J586" s="6"/>
      <c r="K586" s="6"/>
    </row>
    <row r="587" spans="4:11" x14ac:dyDescent="0.25">
      <c r="D587" t="e">
        <f ca="1">solve_for_d('True_Odds_Calculator_2-way'!A588,'True_Odds_Calculator_2-way'!#REF!,'True_Odds_Calculator_2-way'!B588,'Log_working_2-way'!B$1,'Log_working_2-way'!B$2)</f>
        <v>#NAME?</v>
      </c>
      <c r="F587" s="6"/>
      <c r="H587" s="6"/>
      <c r="I587" s="6"/>
      <c r="J587" s="6"/>
      <c r="K587" s="6"/>
    </row>
    <row r="588" spans="4:11" x14ac:dyDescent="0.25">
      <c r="D588" t="e">
        <f ca="1">solve_for_d('True_Odds_Calculator_2-way'!A589,'True_Odds_Calculator_2-way'!#REF!,'True_Odds_Calculator_2-way'!B589,'Log_working_2-way'!B$1,'Log_working_2-way'!B$2)</f>
        <v>#NAME?</v>
      </c>
      <c r="F588" s="6"/>
      <c r="H588" s="6"/>
      <c r="I588" s="6"/>
      <c r="J588" s="6"/>
      <c r="K588" s="6"/>
    </row>
    <row r="589" spans="4:11" x14ac:dyDescent="0.25">
      <c r="D589" t="e">
        <f ca="1">solve_for_d('True_Odds_Calculator_2-way'!A590,'True_Odds_Calculator_2-way'!#REF!,'True_Odds_Calculator_2-way'!B590,'Log_working_2-way'!B$1,'Log_working_2-way'!B$2)</f>
        <v>#NAME?</v>
      </c>
      <c r="F589" s="6"/>
      <c r="H589" s="6"/>
      <c r="I589" s="6"/>
      <c r="J589" s="6"/>
      <c r="K589" s="6"/>
    </row>
    <row r="590" spans="4:11" x14ac:dyDescent="0.25">
      <c r="D590" t="e">
        <f ca="1">solve_for_d('True_Odds_Calculator_2-way'!A591,'True_Odds_Calculator_2-way'!#REF!,'True_Odds_Calculator_2-way'!B591,'Log_working_2-way'!B$1,'Log_working_2-way'!B$2)</f>
        <v>#NAME?</v>
      </c>
      <c r="F590" s="6"/>
      <c r="H590" s="6"/>
      <c r="I590" s="6"/>
      <c r="J590" s="6"/>
      <c r="K590" s="6"/>
    </row>
    <row r="591" spans="4:11" x14ac:dyDescent="0.25">
      <c r="D591" t="e">
        <f ca="1">solve_for_d('True_Odds_Calculator_2-way'!A592,'True_Odds_Calculator_2-way'!#REF!,'True_Odds_Calculator_2-way'!B592,'Log_working_2-way'!B$1,'Log_working_2-way'!B$2)</f>
        <v>#NAME?</v>
      </c>
      <c r="F591" s="6"/>
      <c r="H591" s="6"/>
      <c r="I591" s="6"/>
      <c r="J591" s="6"/>
      <c r="K591" s="6"/>
    </row>
    <row r="592" spans="4:11" x14ac:dyDescent="0.25">
      <c r="D592" t="e">
        <f ca="1">solve_for_d('True_Odds_Calculator_2-way'!A593,'True_Odds_Calculator_2-way'!#REF!,'True_Odds_Calculator_2-way'!B593,'Log_working_2-way'!B$1,'Log_working_2-way'!B$2)</f>
        <v>#NAME?</v>
      </c>
      <c r="F592" s="6"/>
      <c r="H592" s="6"/>
      <c r="I592" s="6"/>
      <c r="J592" s="6"/>
      <c r="K592" s="6"/>
    </row>
    <row r="593" spans="4:11" x14ac:dyDescent="0.25">
      <c r="D593" t="e">
        <f ca="1">solve_for_d('True_Odds_Calculator_2-way'!A594,'True_Odds_Calculator_2-way'!#REF!,'True_Odds_Calculator_2-way'!B594,'Log_working_2-way'!B$1,'Log_working_2-way'!B$2)</f>
        <v>#NAME?</v>
      </c>
      <c r="F593" s="6"/>
      <c r="H593" s="6"/>
      <c r="I593" s="6"/>
      <c r="J593" s="6"/>
      <c r="K593" s="6"/>
    </row>
    <row r="594" spans="4:11" x14ac:dyDescent="0.25">
      <c r="D594" t="e">
        <f ca="1">solve_for_d('True_Odds_Calculator_2-way'!A595,'True_Odds_Calculator_2-way'!#REF!,'True_Odds_Calculator_2-way'!B595,'Log_working_2-way'!B$1,'Log_working_2-way'!B$2)</f>
        <v>#NAME?</v>
      </c>
      <c r="F594" s="6"/>
      <c r="H594" s="6"/>
      <c r="I594" s="6"/>
      <c r="J594" s="6"/>
      <c r="K594" s="6"/>
    </row>
    <row r="595" spans="4:11" x14ac:dyDescent="0.25">
      <c r="D595" t="e">
        <f ca="1">solve_for_d('True_Odds_Calculator_2-way'!A596,'True_Odds_Calculator_2-way'!#REF!,'True_Odds_Calculator_2-way'!B596,'Log_working_2-way'!B$1,'Log_working_2-way'!B$2)</f>
        <v>#NAME?</v>
      </c>
      <c r="F595" s="6"/>
      <c r="H595" s="6"/>
      <c r="I595" s="6"/>
      <c r="J595" s="6"/>
      <c r="K595" s="6"/>
    </row>
    <row r="596" spans="4:11" x14ac:dyDescent="0.25">
      <c r="D596" t="e">
        <f ca="1">solve_for_d('True_Odds_Calculator_2-way'!A597,'True_Odds_Calculator_2-way'!#REF!,'True_Odds_Calculator_2-way'!B597,'Log_working_2-way'!B$1,'Log_working_2-way'!B$2)</f>
        <v>#NAME?</v>
      </c>
      <c r="F596" s="6"/>
      <c r="H596" s="6"/>
      <c r="I596" s="6"/>
      <c r="J596" s="6"/>
      <c r="K596" s="6"/>
    </row>
    <row r="597" spans="4:11" x14ac:dyDescent="0.25">
      <c r="D597" t="e">
        <f ca="1">solve_for_d('True_Odds_Calculator_2-way'!A598,'True_Odds_Calculator_2-way'!#REF!,'True_Odds_Calculator_2-way'!B598,'Log_working_2-way'!B$1,'Log_working_2-way'!B$2)</f>
        <v>#NAME?</v>
      </c>
      <c r="F597" s="6"/>
      <c r="H597" s="6"/>
      <c r="I597" s="6"/>
      <c r="J597" s="6"/>
      <c r="K597" s="6"/>
    </row>
    <row r="598" spans="4:11" x14ac:dyDescent="0.25">
      <c r="D598" t="e">
        <f ca="1">solve_for_d('True_Odds_Calculator_2-way'!A599,'True_Odds_Calculator_2-way'!#REF!,'True_Odds_Calculator_2-way'!B599,'Log_working_2-way'!B$1,'Log_working_2-way'!B$2)</f>
        <v>#NAME?</v>
      </c>
      <c r="F598" s="6"/>
      <c r="H598" s="6"/>
      <c r="I598" s="6"/>
      <c r="J598" s="6"/>
      <c r="K598" s="6"/>
    </row>
    <row r="599" spans="4:11" x14ac:dyDescent="0.25">
      <c r="D599" t="e">
        <f ca="1">solve_for_d('True_Odds_Calculator_2-way'!A600,'True_Odds_Calculator_2-way'!#REF!,'True_Odds_Calculator_2-way'!B600,'Log_working_2-way'!B$1,'Log_working_2-way'!B$2)</f>
        <v>#NAME?</v>
      </c>
      <c r="F599" s="6"/>
      <c r="H599" s="6"/>
      <c r="I599" s="6"/>
      <c r="J599" s="6"/>
      <c r="K599" s="6"/>
    </row>
    <row r="600" spans="4:11" x14ac:dyDescent="0.25">
      <c r="D600" t="e">
        <f ca="1">solve_for_d('True_Odds_Calculator_2-way'!A601,'True_Odds_Calculator_2-way'!#REF!,'True_Odds_Calculator_2-way'!B601,'Log_working_2-way'!B$1,'Log_working_2-way'!B$2)</f>
        <v>#NAME?</v>
      </c>
      <c r="F600" s="6"/>
      <c r="H600" s="6"/>
      <c r="I600" s="6"/>
      <c r="J600" s="6"/>
      <c r="K600" s="6"/>
    </row>
    <row r="601" spans="4:11" x14ac:dyDescent="0.25">
      <c r="D601" t="e">
        <f ca="1">solve_for_d('True_Odds_Calculator_2-way'!A602,'True_Odds_Calculator_2-way'!#REF!,'True_Odds_Calculator_2-way'!B602,'Log_working_2-way'!B$1,'Log_working_2-way'!B$2)</f>
        <v>#NAME?</v>
      </c>
      <c r="F601" s="6"/>
      <c r="H601" s="6"/>
      <c r="I601" s="6"/>
      <c r="J601" s="6"/>
      <c r="K601" s="6"/>
    </row>
    <row r="602" spans="4:11" x14ac:dyDescent="0.25">
      <c r="D602" t="e">
        <f ca="1">solve_for_d('True_Odds_Calculator_2-way'!A603,'True_Odds_Calculator_2-way'!#REF!,'True_Odds_Calculator_2-way'!B603,'Log_working_2-way'!B$1,'Log_working_2-way'!B$2)</f>
        <v>#NAME?</v>
      </c>
      <c r="F602" s="6"/>
      <c r="H602" s="6"/>
      <c r="I602" s="6"/>
      <c r="J602" s="6"/>
      <c r="K602" s="6"/>
    </row>
    <row r="603" spans="4:11" x14ac:dyDescent="0.25">
      <c r="D603" t="e">
        <f ca="1">solve_for_d('True_Odds_Calculator_2-way'!A604,'True_Odds_Calculator_2-way'!#REF!,'True_Odds_Calculator_2-way'!B604,'Log_working_2-way'!B$1,'Log_working_2-way'!B$2)</f>
        <v>#NAME?</v>
      </c>
      <c r="F603" s="6"/>
      <c r="H603" s="6"/>
      <c r="I603" s="6"/>
      <c r="J603" s="6"/>
      <c r="K603" s="6"/>
    </row>
    <row r="604" spans="4:11" x14ac:dyDescent="0.25">
      <c r="D604" t="e">
        <f ca="1">solve_for_d('True_Odds_Calculator_2-way'!A605,'True_Odds_Calculator_2-way'!#REF!,'True_Odds_Calculator_2-way'!B605,'Log_working_2-way'!B$1,'Log_working_2-way'!B$2)</f>
        <v>#NAME?</v>
      </c>
      <c r="F604" s="6"/>
      <c r="H604" s="6"/>
      <c r="I604" s="6"/>
      <c r="J604" s="6"/>
      <c r="K604" s="6"/>
    </row>
    <row r="605" spans="4:11" x14ac:dyDescent="0.25">
      <c r="D605" t="e">
        <f ca="1">solve_for_d('True_Odds_Calculator_2-way'!A606,'True_Odds_Calculator_2-way'!#REF!,'True_Odds_Calculator_2-way'!B606,'Log_working_2-way'!B$1,'Log_working_2-way'!B$2)</f>
        <v>#NAME?</v>
      </c>
      <c r="F605" s="6"/>
      <c r="H605" s="6"/>
      <c r="I605" s="6"/>
      <c r="J605" s="6"/>
      <c r="K605" s="6"/>
    </row>
    <row r="606" spans="4:11" x14ac:dyDescent="0.25">
      <c r="D606" t="e">
        <f ca="1">solve_for_d('True_Odds_Calculator_2-way'!A607,'True_Odds_Calculator_2-way'!#REF!,'True_Odds_Calculator_2-way'!B607,'Log_working_2-way'!B$1,'Log_working_2-way'!B$2)</f>
        <v>#NAME?</v>
      </c>
      <c r="F606" s="6"/>
      <c r="H606" s="6"/>
      <c r="I606" s="6"/>
      <c r="J606" s="6"/>
      <c r="K606" s="6"/>
    </row>
    <row r="607" spans="4:11" x14ac:dyDescent="0.25">
      <c r="D607" t="e">
        <f ca="1">solve_for_d('True_Odds_Calculator_2-way'!A608,'True_Odds_Calculator_2-way'!#REF!,'True_Odds_Calculator_2-way'!B608,'Log_working_2-way'!B$1,'Log_working_2-way'!B$2)</f>
        <v>#NAME?</v>
      </c>
      <c r="F607" s="6"/>
      <c r="H607" s="6"/>
      <c r="I607" s="6"/>
      <c r="J607" s="6"/>
      <c r="K607" s="6"/>
    </row>
    <row r="608" spans="4:11" x14ac:dyDescent="0.25">
      <c r="D608" t="e">
        <f ca="1">solve_for_d('True_Odds_Calculator_2-way'!A609,'True_Odds_Calculator_2-way'!#REF!,'True_Odds_Calculator_2-way'!B609,'Log_working_2-way'!B$1,'Log_working_2-way'!B$2)</f>
        <v>#NAME?</v>
      </c>
      <c r="F608" s="6"/>
      <c r="H608" s="6"/>
      <c r="I608" s="6"/>
      <c r="J608" s="6"/>
      <c r="K608" s="6"/>
    </row>
    <row r="609" spans="4:11" x14ac:dyDescent="0.25">
      <c r="D609" t="e">
        <f ca="1">solve_for_d('True_Odds_Calculator_2-way'!A610,'True_Odds_Calculator_2-way'!#REF!,'True_Odds_Calculator_2-way'!B610,'Log_working_2-way'!B$1,'Log_working_2-way'!B$2)</f>
        <v>#NAME?</v>
      </c>
      <c r="F609" s="6"/>
      <c r="H609" s="6"/>
      <c r="I609" s="6"/>
      <c r="J609" s="6"/>
      <c r="K609" s="6"/>
    </row>
    <row r="610" spans="4:11" x14ac:dyDescent="0.25">
      <c r="D610" t="e">
        <f ca="1">solve_for_d('True_Odds_Calculator_2-way'!A611,'True_Odds_Calculator_2-way'!#REF!,'True_Odds_Calculator_2-way'!B611,'Log_working_2-way'!B$1,'Log_working_2-way'!B$2)</f>
        <v>#NAME?</v>
      </c>
      <c r="F610" s="6"/>
      <c r="H610" s="6"/>
      <c r="I610" s="6"/>
      <c r="J610" s="6"/>
      <c r="K610" s="6"/>
    </row>
    <row r="611" spans="4:11" x14ac:dyDescent="0.25">
      <c r="D611" t="e">
        <f ca="1">solve_for_d('True_Odds_Calculator_2-way'!A612,'True_Odds_Calculator_2-way'!#REF!,'True_Odds_Calculator_2-way'!B612,'Log_working_2-way'!B$1,'Log_working_2-way'!B$2)</f>
        <v>#NAME?</v>
      </c>
      <c r="F611" s="6"/>
      <c r="H611" s="6"/>
      <c r="I611" s="6"/>
      <c r="J611" s="6"/>
      <c r="K611" s="6"/>
    </row>
    <row r="612" spans="4:11" x14ac:dyDescent="0.25">
      <c r="D612" t="e">
        <f ca="1">solve_for_d('True_Odds_Calculator_2-way'!A613,'True_Odds_Calculator_2-way'!#REF!,'True_Odds_Calculator_2-way'!B613,'Log_working_2-way'!B$1,'Log_working_2-way'!B$2)</f>
        <v>#NAME?</v>
      </c>
      <c r="F612" s="6"/>
      <c r="H612" s="6"/>
      <c r="I612" s="6"/>
      <c r="J612" s="6"/>
      <c r="K612" s="6"/>
    </row>
    <row r="613" spans="4:11" x14ac:dyDescent="0.25">
      <c r="D613" t="e">
        <f ca="1">solve_for_d('True_Odds_Calculator_2-way'!A614,'True_Odds_Calculator_2-way'!#REF!,'True_Odds_Calculator_2-way'!B614,'Log_working_2-way'!B$1,'Log_working_2-way'!B$2)</f>
        <v>#NAME?</v>
      </c>
      <c r="F613" s="6"/>
      <c r="H613" s="6"/>
      <c r="I613" s="6"/>
      <c r="J613" s="6"/>
      <c r="K613" s="6"/>
    </row>
    <row r="614" spans="4:11" x14ac:dyDescent="0.25">
      <c r="D614" t="e">
        <f ca="1">solve_for_d('True_Odds_Calculator_2-way'!A615,'True_Odds_Calculator_2-way'!#REF!,'True_Odds_Calculator_2-way'!B615,'Log_working_2-way'!B$1,'Log_working_2-way'!B$2)</f>
        <v>#NAME?</v>
      </c>
      <c r="F614" s="6"/>
      <c r="H614" s="6"/>
      <c r="I614" s="6"/>
      <c r="J614" s="6"/>
      <c r="K614" s="6"/>
    </row>
    <row r="615" spans="4:11" x14ac:dyDescent="0.25">
      <c r="D615" t="e">
        <f ca="1">solve_for_d('True_Odds_Calculator_2-way'!A616,'True_Odds_Calculator_2-way'!#REF!,'True_Odds_Calculator_2-way'!B616,'Log_working_2-way'!B$1,'Log_working_2-way'!B$2)</f>
        <v>#NAME?</v>
      </c>
      <c r="F615" s="6"/>
      <c r="H615" s="6"/>
      <c r="I615" s="6"/>
      <c r="J615" s="6"/>
      <c r="K615" s="6"/>
    </row>
    <row r="616" spans="4:11" x14ac:dyDescent="0.25">
      <c r="D616" t="e">
        <f ca="1">solve_for_d('True_Odds_Calculator_2-way'!A617,'True_Odds_Calculator_2-way'!#REF!,'True_Odds_Calculator_2-way'!B617,'Log_working_2-way'!B$1,'Log_working_2-way'!B$2)</f>
        <v>#NAME?</v>
      </c>
      <c r="F616" s="6"/>
      <c r="H616" s="6"/>
      <c r="I616" s="6"/>
      <c r="J616" s="6"/>
      <c r="K616" s="6"/>
    </row>
    <row r="617" spans="4:11" x14ac:dyDescent="0.25">
      <c r="D617" t="e">
        <f ca="1">solve_for_d('True_Odds_Calculator_2-way'!A618,'True_Odds_Calculator_2-way'!#REF!,'True_Odds_Calculator_2-way'!B618,'Log_working_2-way'!B$1,'Log_working_2-way'!B$2)</f>
        <v>#NAME?</v>
      </c>
      <c r="F617" s="6"/>
      <c r="H617" s="6"/>
      <c r="I617" s="6"/>
      <c r="J617" s="6"/>
      <c r="K617" s="6"/>
    </row>
    <row r="618" spans="4:11" x14ac:dyDescent="0.25">
      <c r="D618" t="e">
        <f ca="1">solve_for_d('True_Odds_Calculator_2-way'!A619,'True_Odds_Calculator_2-way'!#REF!,'True_Odds_Calculator_2-way'!B619,'Log_working_2-way'!B$1,'Log_working_2-way'!B$2)</f>
        <v>#NAME?</v>
      </c>
      <c r="F618" s="6"/>
      <c r="H618" s="6"/>
      <c r="I618" s="6"/>
      <c r="J618" s="6"/>
      <c r="K618" s="6"/>
    </row>
    <row r="619" spans="4:11" x14ac:dyDescent="0.25">
      <c r="D619" t="e">
        <f ca="1">solve_for_d('True_Odds_Calculator_2-way'!A620,'True_Odds_Calculator_2-way'!#REF!,'True_Odds_Calculator_2-way'!B620,'Log_working_2-way'!B$1,'Log_working_2-way'!B$2)</f>
        <v>#NAME?</v>
      </c>
      <c r="F619" s="6"/>
      <c r="H619" s="6"/>
      <c r="I619" s="6"/>
      <c r="J619" s="6"/>
      <c r="K619" s="6"/>
    </row>
    <row r="620" spans="4:11" x14ac:dyDescent="0.25">
      <c r="D620" t="e">
        <f ca="1">solve_for_d('True_Odds_Calculator_2-way'!A621,'True_Odds_Calculator_2-way'!#REF!,'True_Odds_Calculator_2-way'!B621,'Log_working_2-way'!B$1,'Log_working_2-way'!B$2)</f>
        <v>#NAME?</v>
      </c>
      <c r="F620" s="6"/>
      <c r="H620" s="6"/>
      <c r="I620" s="6"/>
      <c r="J620" s="6"/>
      <c r="K620" s="6"/>
    </row>
    <row r="621" spans="4:11" x14ac:dyDescent="0.25">
      <c r="D621" t="e">
        <f ca="1">solve_for_d('True_Odds_Calculator_2-way'!A622,'True_Odds_Calculator_2-way'!#REF!,'True_Odds_Calculator_2-way'!B622,'Log_working_2-way'!B$1,'Log_working_2-way'!B$2)</f>
        <v>#NAME?</v>
      </c>
      <c r="F621" s="6"/>
      <c r="H621" s="6"/>
      <c r="I621" s="6"/>
      <c r="J621" s="6"/>
      <c r="K621" s="6"/>
    </row>
    <row r="622" spans="4:11" x14ac:dyDescent="0.25">
      <c r="D622" t="e">
        <f ca="1">solve_for_d('True_Odds_Calculator_2-way'!A623,'True_Odds_Calculator_2-way'!#REF!,'True_Odds_Calculator_2-way'!B623,'Log_working_2-way'!B$1,'Log_working_2-way'!B$2)</f>
        <v>#NAME?</v>
      </c>
      <c r="F622" s="6"/>
      <c r="H622" s="6"/>
      <c r="I622" s="6"/>
      <c r="J622" s="6"/>
      <c r="K622" s="6"/>
    </row>
    <row r="623" spans="4:11" x14ac:dyDescent="0.25">
      <c r="D623" t="e">
        <f ca="1">solve_for_d('True_Odds_Calculator_2-way'!A624,'True_Odds_Calculator_2-way'!#REF!,'True_Odds_Calculator_2-way'!B624,'Log_working_2-way'!B$1,'Log_working_2-way'!B$2)</f>
        <v>#NAME?</v>
      </c>
      <c r="F623" s="6"/>
      <c r="H623" s="6"/>
      <c r="I623" s="6"/>
      <c r="J623" s="6"/>
      <c r="K623" s="6"/>
    </row>
    <row r="624" spans="4:11" x14ac:dyDescent="0.25">
      <c r="D624" t="e">
        <f ca="1">solve_for_d('True_Odds_Calculator_2-way'!A625,'True_Odds_Calculator_2-way'!#REF!,'True_Odds_Calculator_2-way'!B625,'Log_working_2-way'!B$1,'Log_working_2-way'!B$2)</f>
        <v>#NAME?</v>
      </c>
      <c r="F624" s="6"/>
      <c r="H624" s="6"/>
      <c r="I624" s="6"/>
      <c r="J624" s="6"/>
      <c r="K624" s="6"/>
    </row>
    <row r="625" spans="4:11" x14ac:dyDescent="0.25">
      <c r="D625" t="e">
        <f ca="1">solve_for_d('True_Odds_Calculator_2-way'!A626,'True_Odds_Calculator_2-way'!#REF!,'True_Odds_Calculator_2-way'!B626,'Log_working_2-way'!B$1,'Log_working_2-way'!B$2)</f>
        <v>#NAME?</v>
      </c>
      <c r="F625" s="6"/>
      <c r="H625" s="6"/>
      <c r="I625" s="6"/>
      <c r="J625" s="6"/>
      <c r="K625" s="6"/>
    </row>
    <row r="626" spans="4:11" x14ac:dyDescent="0.25">
      <c r="D626" t="e">
        <f ca="1">solve_for_d('True_Odds_Calculator_2-way'!A627,'True_Odds_Calculator_2-way'!#REF!,'True_Odds_Calculator_2-way'!B627,'Log_working_2-way'!B$1,'Log_working_2-way'!B$2)</f>
        <v>#NAME?</v>
      </c>
      <c r="F626" s="6"/>
      <c r="H626" s="6"/>
      <c r="I626" s="6"/>
      <c r="J626" s="6"/>
      <c r="K626" s="6"/>
    </row>
    <row r="627" spans="4:11" x14ac:dyDescent="0.25">
      <c r="D627" t="e">
        <f ca="1">solve_for_d('True_Odds_Calculator_2-way'!A628,'True_Odds_Calculator_2-way'!#REF!,'True_Odds_Calculator_2-way'!B628,'Log_working_2-way'!B$1,'Log_working_2-way'!B$2)</f>
        <v>#NAME?</v>
      </c>
      <c r="F627" s="6"/>
      <c r="H627" s="6"/>
      <c r="I627" s="6"/>
      <c r="J627" s="6"/>
      <c r="K627" s="6"/>
    </row>
    <row r="628" spans="4:11" x14ac:dyDescent="0.25">
      <c r="D628" t="e">
        <f ca="1">solve_for_d('True_Odds_Calculator_2-way'!A629,'True_Odds_Calculator_2-way'!#REF!,'True_Odds_Calculator_2-way'!B629,'Log_working_2-way'!B$1,'Log_working_2-way'!B$2)</f>
        <v>#NAME?</v>
      </c>
      <c r="F628" s="6"/>
      <c r="H628" s="6"/>
      <c r="I628" s="6"/>
      <c r="J628" s="6"/>
      <c r="K628" s="6"/>
    </row>
    <row r="629" spans="4:11" x14ac:dyDescent="0.25">
      <c r="D629" t="e">
        <f ca="1">solve_for_d('True_Odds_Calculator_2-way'!A630,'True_Odds_Calculator_2-way'!#REF!,'True_Odds_Calculator_2-way'!B630,'Log_working_2-way'!B$1,'Log_working_2-way'!B$2)</f>
        <v>#NAME?</v>
      </c>
      <c r="F629" s="6"/>
      <c r="H629" s="6"/>
      <c r="I629" s="6"/>
      <c r="J629" s="6"/>
      <c r="K629" s="6"/>
    </row>
    <row r="630" spans="4:11" x14ac:dyDescent="0.25">
      <c r="D630" t="e">
        <f ca="1">solve_for_d('True_Odds_Calculator_2-way'!A631,'True_Odds_Calculator_2-way'!#REF!,'True_Odds_Calculator_2-way'!B631,'Log_working_2-way'!B$1,'Log_working_2-way'!B$2)</f>
        <v>#NAME?</v>
      </c>
      <c r="F630" s="6"/>
      <c r="H630" s="6"/>
      <c r="I630" s="6"/>
      <c r="J630" s="6"/>
      <c r="K630" s="6"/>
    </row>
    <row r="631" spans="4:11" x14ac:dyDescent="0.25">
      <c r="D631" t="e">
        <f ca="1">solve_for_d('True_Odds_Calculator_2-way'!A632,'True_Odds_Calculator_2-way'!#REF!,'True_Odds_Calculator_2-way'!B632,'Log_working_2-way'!B$1,'Log_working_2-way'!B$2)</f>
        <v>#NAME?</v>
      </c>
      <c r="F631" s="6"/>
      <c r="H631" s="6"/>
      <c r="I631" s="6"/>
      <c r="J631" s="6"/>
      <c r="K631" s="6"/>
    </row>
    <row r="632" spans="4:11" x14ac:dyDescent="0.25">
      <c r="D632" t="e">
        <f ca="1">solve_for_d('True_Odds_Calculator_2-way'!A633,'True_Odds_Calculator_2-way'!#REF!,'True_Odds_Calculator_2-way'!B633,'Log_working_2-way'!B$1,'Log_working_2-way'!B$2)</f>
        <v>#NAME?</v>
      </c>
      <c r="F632" s="6"/>
      <c r="H632" s="6"/>
      <c r="I632" s="6"/>
      <c r="J632" s="6"/>
      <c r="K632" s="6"/>
    </row>
    <row r="633" spans="4:11" x14ac:dyDescent="0.25">
      <c r="D633" t="e">
        <f ca="1">solve_for_d('True_Odds_Calculator_2-way'!A634,'True_Odds_Calculator_2-way'!#REF!,'True_Odds_Calculator_2-way'!B634,'Log_working_2-way'!B$1,'Log_working_2-way'!B$2)</f>
        <v>#NAME?</v>
      </c>
      <c r="F633" s="6"/>
      <c r="H633" s="6"/>
      <c r="I633" s="6"/>
      <c r="J633" s="6"/>
      <c r="K633" s="6"/>
    </row>
    <row r="634" spans="4:11" x14ac:dyDescent="0.25">
      <c r="D634" t="e">
        <f ca="1">solve_for_d('True_Odds_Calculator_2-way'!A635,'True_Odds_Calculator_2-way'!#REF!,'True_Odds_Calculator_2-way'!B635,'Log_working_2-way'!B$1,'Log_working_2-way'!B$2)</f>
        <v>#NAME?</v>
      </c>
      <c r="F634" s="6"/>
      <c r="H634" s="6"/>
      <c r="I634" s="6"/>
      <c r="J634" s="6"/>
      <c r="K634" s="6"/>
    </row>
    <row r="635" spans="4:11" x14ac:dyDescent="0.25">
      <c r="D635" t="e">
        <f ca="1">solve_for_d('True_Odds_Calculator_2-way'!A636,'True_Odds_Calculator_2-way'!#REF!,'True_Odds_Calculator_2-way'!B636,'Log_working_2-way'!B$1,'Log_working_2-way'!B$2)</f>
        <v>#NAME?</v>
      </c>
      <c r="F635" s="6"/>
      <c r="H635" s="6"/>
      <c r="I635" s="6"/>
      <c r="J635" s="6"/>
      <c r="K635" s="6"/>
    </row>
    <row r="636" spans="4:11" x14ac:dyDescent="0.25">
      <c r="D636" t="e">
        <f ca="1">solve_for_d('True_Odds_Calculator_2-way'!A637,'True_Odds_Calculator_2-way'!#REF!,'True_Odds_Calculator_2-way'!B637,'Log_working_2-way'!B$1,'Log_working_2-way'!B$2)</f>
        <v>#NAME?</v>
      </c>
      <c r="F636" s="6"/>
      <c r="H636" s="6"/>
      <c r="I636" s="6"/>
      <c r="J636" s="6"/>
      <c r="K636" s="6"/>
    </row>
    <row r="637" spans="4:11" x14ac:dyDescent="0.25">
      <c r="D637" t="e">
        <f ca="1">solve_for_d('True_Odds_Calculator_2-way'!A638,'True_Odds_Calculator_2-way'!#REF!,'True_Odds_Calculator_2-way'!B638,'Log_working_2-way'!B$1,'Log_working_2-way'!B$2)</f>
        <v>#NAME?</v>
      </c>
      <c r="F637" s="6"/>
      <c r="H637" s="6"/>
      <c r="I637" s="6"/>
      <c r="J637" s="6"/>
      <c r="K637" s="6"/>
    </row>
    <row r="638" spans="4:11" x14ac:dyDescent="0.25">
      <c r="D638" t="e">
        <f ca="1">solve_for_d('True_Odds_Calculator_2-way'!A639,'True_Odds_Calculator_2-way'!#REF!,'True_Odds_Calculator_2-way'!B639,'Log_working_2-way'!B$1,'Log_working_2-way'!B$2)</f>
        <v>#NAME?</v>
      </c>
      <c r="F638" s="6"/>
      <c r="H638" s="6"/>
      <c r="I638" s="6"/>
      <c r="J638" s="6"/>
      <c r="K638" s="6"/>
    </row>
    <row r="639" spans="4:11" x14ac:dyDescent="0.25">
      <c r="D639" t="e">
        <f ca="1">solve_for_d('True_Odds_Calculator_2-way'!A640,'True_Odds_Calculator_2-way'!#REF!,'True_Odds_Calculator_2-way'!B640,'Log_working_2-way'!B$1,'Log_working_2-way'!B$2)</f>
        <v>#NAME?</v>
      </c>
      <c r="F639" s="6"/>
      <c r="H639" s="6"/>
      <c r="I639" s="6"/>
      <c r="J639" s="6"/>
      <c r="K639" s="6"/>
    </row>
    <row r="640" spans="4:11" x14ac:dyDescent="0.25">
      <c r="D640" t="e">
        <f ca="1">solve_for_d('True_Odds_Calculator_2-way'!A641,'True_Odds_Calculator_2-way'!#REF!,'True_Odds_Calculator_2-way'!B641,'Log_working_2-way'!B$1,'Log_working_2-way'!B$2)</f>
        <v>#NAME?</v>
      </c>
      <c r="F640" s="6"/>
      <c r="H640" s="6"/>
      <c r="I640" s="6"/>
      <c r="J640" s="6"/>
      <c r="K640" s="6"/>
    </row>
    <row r="641" spans="4:11" x14ac:dyDescent="0.25">
      <c r="D641" t="e">
        <f ca="1">solve_for_d('True_Odds_Calculator_2-way'!A642,'True_Odds_Calculator_2-way'!#REF!,'True_Odds_Calculator_2-way'!B642,'Log_working_2-way'!B$1,'Log_working_2-way'!B$2)</f>
        <v>#NAME?</v>
      </c>
      <c r="F641" s="6"/>
      <c r="H641" s="6"/>
      <c r="I641" s="6"/>
      <c r="J641" s="6"/>
      <c r="K641" s="6"/>
    </row>
    <row r="642" spans="4:11" x14ac:dyDescent="0.25">
      <c r="D642" t="e">
        <f ca="1">solve_for_d('True_Odds_Calculator_2-way'!A643,'True_Odds_Calculator_2-way'!#REF!,'True_Odds_Calculator_2-way'!B643,'Log_working_2-way'!B$1,'Log_working_2-way'!B$2)</f>
        <v>#NAME?</v>
      </c>
      <c r="F642" s="6"/>
      <c r="H642" s="6"/>
      <c r="I642" s="6"/>
      <c r="J642" s="6"/>
      <c r="K642" s="6"/>
    </row>
    <row r="643" spans="4:11" x14ac:dyDescent="0.25">
      <c r="D643" t="e">
        <f ca="1">solve_for_d('True_Odds_Calculator_2-way'!A644,'True_Odds_Calculator_2-way'!#REF!,'True_Odds_Calculator_2-way'!B644,'Log_working_2-way'!B$1,'Log_working_2-way'!B$2)</f>
        <v>#NAME?</v>
      </c>
      <c r="F643" s="6"/>
      <c r="H643" s="6"/>
      <c r="I643" s="6"/>
      <c r="J643" s="6"/>
      <c r="K643" s="6"/>
    </row>
    <row r="644" spans="4:11" x14ac:dyDescent="0.25">
      <c r="D644" t="e">
        <f ca="1">solve_for_d('True_Odds_Calculator_2-way'!A645,'True_Odds_Calculator_2-way'!#REF!,'True_Odds_Calculator_2-way'!B645,'Log_working_2-way'!B$1,'Log_working_2-way'!B$2)</f>
        <v>#NAME?</v>
      </c>
      <c r="F644" s="6"/>
      <c r="H644" s="6"/>
      <c r="I644" s="6"/>
      <c r="J644" s="6"/>
      <c r="K644" s="6"/>
    </row>
    <row r="645" spans="4:11" x14ac:dyDescent="0.25">
      <c r="D645" t="e">
        <f ca="1">solve_for_d('True_Odds_Calculator_2-way'!A646,'True_Odds_Calculator_2-way'!#REF!,'True_Odds_Calculator_2-way'!B646,'Log_working_2-way'!B$1,'Log_working_2-way'!B$2)</f>
        <v>#NAME?</v>
      </c>
      <c r="F645" s="6"/>
      <c r="H645" s="6"/>
      <c r="I645" s="6"/>
      <c r="J645" s="6"/>
      <c r="K645" s="6"/>
    </row>
    <row r="646" spans="4:11" x14ac:dyDescent="0.25">
      <c r="D646" t="e">
        <f ca="1">solve_for_d('True_Odds_Calculator_2-way'!A647,'True_Odds_Calculator_2-way'!#REF!,'True_Odds_Calculator_2-way'!B647,'Log_working_2-way'!B$1,'Log_working_2-way'!B$2)</f>
        <v>#NAME?</v>
      </c>
      <c r="F646" s="6"/>
      <c r="H646" s="6"/>
      <c r="I646" s="6"/>
      <c r="J646" s="6"/>
      <c r="K646" s="6"/>
    </row>
    <row r="647" spans="4:11" x14ac:dyDescent="0.25">
      <c r="D647" t="e">
        <f ca="1">solve_for_d('True_Odds_Calculator_2-way'!A648,'True_Odds_Calculator_2-way'!#REF!,'True_Odds_Calculator_2-way'!B648,'Log_working_2-way'!B$1,'Log_working_2-way'!B$2)</f>
        <v>#NAME?</v>
      </c>
      <c r="F647" s="6"/>
      <c r="H647" s="6"/>
      <c r="I647" s="6"/>
      <c r="J647" s="6"/>
      <c r="K647" s="6"/>
    </row>
    <row r="648" spans="4:11" x14ac:dyDescent="0.25">
      <c r="D648" t="e">
        <f ca="1">solve_for_d('True_Odds_Calculator_2-way'!A649,'True_Odds_Calculator_2-way'!#REF!,'True_Odds_Calculator_2-way'!B649,'Log_working_2-way'!B$1,'Log_working_2-way'!B$2)</f>
        <v>#NAME?</v>
      </c>
      <c r="F648" s="6"/>
      <c r="H648" s="6"/>
      <c r="I648" s="6"/>
      <c r="J648" s="6"/>
      <c r="K648" s="6"/>
    </row>
    <row r="649" spans="4:11" x14ac:dyDescent="0.25">
      <c r="D649" t="e">
        <f ca="1">solve_for_d('True_Odds_Calculator_2-way'!A650,'True_Odds_Calculator_2-way'!#REF!,'True_Odds_Calculator_2-way'!B650,'Log_working_2-way'!B$1,'Log_working_2-way'!B$2)</f>
        <v>#NAME?</v>
      </c>
      <c r="F649" s="6"/>
      <c r="H649" s="6"/>
      <c r="I649" s="6"/>
      <c r="J649" s="6"/>
      <c r="K649" s="6"/>
    </row>
    <row r="650" spans="4:11" x14ac:dyDescent="0.25">
      <c r="D650" t="e">
        <f ca="1">solve_for_d('True_Odds_Calculator_2-way'!A651,'True_Odds_Calculator_2-way'!#REF!,'True_Odds_Calculator_2-way'!B651,'Log_working_2-way'!B$1,'Log_working_2-way'!B$2)</f>
        <v>#NAME?</v>
      </c>
      <c r="F650" s="6"/>
      <c r="H650" s="6"/>
      <c r="I650" s="6"/>
      <c r="J650" s="6"/>
      <c r="K650" s="6"/>
    </row>
    <row r="651" spans="4:11" x14ac:dyDescent="0.25">
      <c r="D651" t="e">
        <f ca="1">solve_for_d('True_Odds_Calculator_2-way'!A652,'True_Odds_Calculator_2-way'!#REF!,'True_Odds_Calculator_2-way'!B652,'Log_working_2-way'!B$1,'Log_working_2-way'!B$2)</f>
        <v>#NAME?</v>
      </c>
      <c r="F651" s="6"/>
      <c r="H651" s="6"/>
      <c r="I651" s="6"/>
      <c r="J651" s="6"/>
      <c r="K651" s="6"/>
    </row>
    <row r="652" spans="4:11" x14ac:dyDescent="0.25">
      <c r="D652" t="e">
        <f ca="1">solve_for_d('True_Odds_Calculator_2-way'!A653,'True_Odds_Calculator_2-way'!#REF!,'True_Odds_Calculator_2-way'!B653,'Log_working_2-way'!B$1,'Log_working_2-way'!B$2)</f>
        <v>#NAME?</v>
      </c>
      <c r="F652" s="6"/>
      <c r="H652" s="6"/>
      <c r="I652" s="6"/>
      <c r="J652" s="6"/>
      <c r="K652" s="6"/>
    </row>
    <row r="653" spans="4:11" x14ac:dyDescent="0.25">
      <c r="D653" t="e">
        <f ca="1">solve_for_d('True_Odds_Calculator_2-way'!A654,'True_Odds_Calculator_2-way'!#REF!,'True_Odds_Calculator_2-way'!B654,'Log_working_2-way'!B$1,'Log_working_2-way'!B$2)</f>
        <v>#NAME?</v>
      </c>
      <c r="F653" s="6"/>
      <c r="H653" s="6"/>
      <c r="I653" s="6"/>
      <c r="J653" s="6"/>
      <c r="K653" s="6"/>
    </row>
    <row r="654" spans="4:11" x14ac:dyDescent="0.25">
      <c r="D654" t="e">
        <f ca="1">solve_for_d('True_Odds_Calculator_2-way'!A655,'True_Odds_Calculator_2-way'!#REF!,'True_Odds_Calculator_2-way'!B655,'Log_working_2-way'!B$1,'Log_working_2-way'!B$2)</f>
        <v>#NAME?</v>
      </c>
      <c r="F654" s="6"/>
      <c r="H654" s="6"/>
      <c r="I654" s="6"/>
      <c r="J654" s="6"/>
      <c r="K654" s="6"/>
    </row>
    <row r="655" spans="4:11" x14ac:dyDescent="0.25">
      <c r="D655" t="e">
        <f ca="1">solve_for_d('True_Odds_Calculator_2-way'!A656,'True_Odds_Calculator_2-way'!#REF!,'True_Odds_Calculator_2-way'!B656,'Log_working_2-way'!B$1,'Log_working_2-way'!B$2)</f>
        <v>#NAME?</v>
      </c>
      <c r="F655" s="6"/>
      <c r="H655" s="6"/>
      <c r="I655" s="6"/>
      <c r="J655" s="6"/>
      <c r="K655" s="6"/>
    </row>
    <row r="656" spans="4:11" x14ac:dyDescent="0.25">
      <c r="D656" t="e">
        <f ca="1">solve_for_d('True_Odds_Calculator_2-way'!A657,'True_Odds_Calculator_2-way'!#REF!,'True_Odds_Calculator_2-way'!B657,'Log_working_2-way'!B$1,'Log_working_2-way'!B$2)</f>
        <v>#NAME?</v>
      </c>
      <c r="F656" s="6"/>
      <c r="H656" s="6"/>
      <c r="I656" s="6"/>
      <c r="J656" s="6"/>
      <c r="K656" s="6"/>
    </row>
    <row r="657" spans="4:11" x14ac:dyDescent="0.25">
      <c r="D657" t="e">
        <f ca="1">solve_for_d('True_Odds_Calculator_2-way'!A658,'True_Odds_Calculator_2-way'!#REF!,'True_Odds_Calculator_2-way'!B658,'Log_working_2-way'!B$1,'Log_working_2-way'!B$2)</f>
        <v>#NAME?</v>
      </c>
      <c r="F657" s="6"/>
      <c r="H657" s="6"/>
      <c r="I657" s="6"/>
      <c r="J657" s="6"/>
      <c r="K657" s="6"/>
    </row>
    <row r="658" spans="4:11" x14ac:dyDescent="0.25">
      <c r="D658" t="e">
        <f ca="1">solve_for_d('True_Odds_Calculator_2-way'!A659,'True_Odds_Calculator_2-way'!#REF!,'True_Odds_Calculator_2-way'!B659,'Log_working_2-way'!B$1,'Log_working_2-way'!B$2)</f>
        <v>#NAME?</v>
      </c>
      <c r="F658" s="6"/>
      <c r="H658" s="6"/>
      <c r="I658" s="6"/>
      <c r="J658" s="6"/>
      <c r="K658" s="6"/>
    </row>
    <row r="659" spans="4:11" x14ac:dyDescent="0.25">
      <c r="D659" t="e">
        <f ca="1">solve_for_d('True_Odds_Calculator_2-way'!A660,'True_Odds_Calculator_2-way'!#REF!,'True_Odds_Calculator_2-way'!B660,'Log_working_2-way'!B$1,'Log_working_2-way'!B$2)</f>
        <v>#NAME?</v>
      </c>
      <c r="F659" s="6"/>
      <c r="H659" s="6"/>
      <c r="I659" s="6"/>
      <c r="J659" s="6"/>
      <c r="K659" s="6"/>
    </row>
    <row r="660" spans="4:11" x14ac:dyDescent="0.25">
      <c r="D660" t="e">
        <f ca="1">solve_for_d('True_Odds_Calculator_2-way'!A661,'True_Odds_Calculator_2-way'!#REF!,'True_Odds_Calculator_2-way'!B661,'Log_working_2-way'!B$1,'Log_working_2-way'!B$2)</f>
        <v>#NAME?</v>
      </c>
      <c r="F660" s="6"/>
      <c r="H660" s="6"/>
      <c r="I660" s="6"/>
      <c r="J660" s="6"/>
      <c r="K660" s="6"/>
    </row>
    <row r="661" spans="4:11" x14ac:dyDescent="0.25">
      <c r="D661" t="e">
        <f ca="1">solve_for_d('True_Odds_Calculator_2-way'!A662,'True_Odds_Calculator_2-way'!#REF!,'True_Odds_Calculator_2-way'!B662,'Log_working_2-way'!B$1,'Log_working_2-way'!B$2)</f>
        <v>#NAME?</v>
      </c>
      <c r="F661" s="6"/>
      <c r="H661" s="6"/>
      <c r="I661" s="6"/>
      <c r="J661" s="6"/>
      <c r="K661" s="6"/>
    </row>
    <row r="662" spans="4:11" x14ac:dyDescent="0.25">
      <c r="D662" t="e">
        <f ca="1">solve_for_d('True_Odds_Calculator_2-way'!A663,'True_Odds_Calculator_2-way'!#REF!,'True_Odds_Calculator_2-way'!B663,'Log_working_2-way'!B$1,'Log_working_2-way'!B$2)</f>
        <v>#NAME?</v>
      </c>
      <c r="F662" s="6"/>
      <c r="H662" s="6"/>
      <c r="I662" s="6"/>
      <c r="J662" s="6"/>
      <c r="K662" s="6"/>
    </row>
    <row r="663" spans="4:11" x14ac:dyDescent="0.25">
      <c r="D663" t="e">
        <f ca="1">solve_for_d('True_Odds_Calculator_2-way'!A664,'True_Odds_Calculator_2-way'!#REF!,'True_Odds_Calculator_2-way'!B664,'Log_working_2-way'!B$1,'Log_working_2-way'!B$2)</f>
        <v>#NAME?</v>
      </c>
      <c r="F663" s="6"/>
      <c r="H663" s="6"/>
      <c r="I663" s="6"/>
      <c r="J663" s="6"/>
      <c r="K663" s="6"/>
    </row>
    <row r="664" spans="4:11" x14ac:dyDescent="0.25">
      <c r="D664" t="e">
        <f ca="1">solve_for_d('True_Odds_Calculator_2-way'!A665,'True_Odds_Calculator_2-way'!#REF!,'True_Odds_Calculator_2-way'!B665,'Log_working_2-way'!B$1,'Log_working_2-way'!B$2)</f>
        <v>#NAME?</v>
      </c>
      <c r="F664" s="6"/>
      <c r="H664" s="6"/>
      <c r="I664" s="6"/>
      <c r="J664" s="6"/>
      <c r="K664" s="6"/>
    </row>
    <row r="665" spans="4:11" x14ac:dyDescent="0.25">
      <c r="D665" t="e">
        <f ca="1">solve_for_d('True_Odds_Calculator_2-way'!A666,'True_Odds_Calculator_2-way'!#REF!,'True_Odds_Calculator_2-way'!B666,'Log_working_2-way'!B$1,'Log_working_2-way'!B$2)</f>
        <v>#NAME?</v>
      </c>
      <c r="F665" s="6"/>
      <c r="H665" s="6"/>
      <c r="I665" s="6"/>
      <c r="J665" s="6"/>
      <c r="K665" s="6"/>
    </row>
    <row r="666" spans="4:11" x14ac:dyDescent="0.25">
      <c r="D666" t="e">
        <f ca="1">solve_for_d('True_Odds_Calculator_2-way'!A667,'True_Odds_Calculator_2-way'!#REF!,'True_Odds_Calculator_2-way'!B667,'Log_working_2-way'!B$1,'Log_working_2-way'!B$2)</f>
        <v>#NAME?</v>
      </c>
      <c r="F666" s="6"/>
      <c r="H666" s="6"/>
      <c r="I666" s="6"/>
      <c r="J666" s="6"/>
      <c r="K666" s="6"/>
    </row>
    <row r="667" spans="4:11" x14ac:dyDescent="0.25">
      <c r="D667" t="e">
        <f ca="1">solve_for_d('True_Odds_Calculator_2-way'!A668,'True_Odds_Calculator_2-way'!#REF!,'True_Odds_Calculator_2-way'!B668,'Log_working_2-way'!B$1,'Log_working_2-way'!B$2)</f>
        <v>#NAME?</v>
      </c>
      <c r="F667" s="6"/>
      <c r="H667" s="6"/>
      <c r="I667" s="6"/>
      <c r="J667" s="6"/>
      <c r="K667" s="6"/>
    </row>
    <row r="668" spans="4:11" x14ac:dyDescent="0.25">
      <c r="D668" t="e">
        <f ca="1">solve_for_d('True_Odds_Calculator_2-way'!A669,'True_Odds_Calculator_2-way'!#REF!,'True_Odds_Calculator_2-way'!B669,'Log_working_2-way'!B$1,'Log_working_2-way'!B$2)</f>
        <v>#NAME?</v>
      </c>
      <c r="F668" s="6"/>
      <c r="H668" s="6"/>
      <c r="I668" s="6"/>
      <c r="J668" s="6"/>
      <c r="K668" s="6"/>
    </row>
    <row r="669" spans="4:11" x14ac:dyDescent="0.25">
      <c r="D669" t="e">
        <f ca="1">solve_for_d('True_Odds_Calculator_2-way'!A670,'True_Odds_Calculator_2-way'!#REF!,'True_Odds_Calculator_2-way'!B670,'Log_working_2-way'!B$1,'Log_working_2-way'!B$2)</f>
        <v>#NAME?</v>
      </c>
      <c r="F669" s="6"/>
      <c r="H669" s="6"/>
      <c r="I669" s="6"/>
      <c r="J669" s="6"/>
      <c r="K669" s="6"/>
    </row>
    <row r="670" spans="4:11" x14ac:dyDescent="0.25">
      <c r="D670" t="e">
        <f ca="1">solve_for_d('True_Odds_Calculator_2-way'!A671,'True_Odds_Calculator_2-way'!#REF!,'True_Odds_Calculator_2-way'!B671,'Log_working_2-way'!B$1,'Log_working_2-way'!B$2)</f>
        <v>#NAME?</v>
      </c>
      <c r="F670" s="6"/>
      <c r="H670" s="6"/>
      <c r="I670" s="6"/>
      <c r="J670" s="6"/>
      <c r="K670" s="6"/>
    </row>
    <row r="671" spans="4:11" x14ac:dyDescent="0.25">
      <c r="D671" t="e">
        <f ca="1">solve_for_d('True_Odds_Calculator_2-way'!A672,'True_Odds_Calculator_2-way'!#REF!,'True_Odds_Calculator_2-way'!B672,'Log_working_2-way'!B$1,'Log_working_2-way'!B$2)</f>
        <v>#NAME?</v>
      </c>
      <c r="F671" s="6"/>
      <c r="H671" s="6"/>
      <c r="I671" s="6"/>
      <c r="J671" s="6"/>
      <c r="K671" s="6"/>
    </row>
    <row r="672" spans="4:11" x14ac:dyDescent="0.25">
      <c r="D672" t="e">
        <f ca="1">solve_for_d('True_Odds_Calculator_2-way'!A673,'True_Odds_Calculator_2-way'!#REF!,'True_Odds_Calculator_2-way'!B673,'Log_working_2-way'!B$1,'Log_working_2-way'!B$2)</f>
        <v>#NAME?</v>
      </c>
      <c r="F672" s="6"/>
      <c r="H672" s="6"/>
      <c r="I672" s="6"/>
      <c r="J672" s="6"/>
      <c r="K672" s="6"/>
    </row>
    <row r="673" spans="4:11" x14ac:dyDescent="0.25">
      <c r="D673" t="e">
        <f ca="1">solve_for_d('True_Odds_Calculator_2-way'!A674,'True_Odds_Calculator_2-way'!#REF!,'True_Odds_Calculator_2-way'!B674,'Log_working_2-way'!B$1,'Log_working_2-way'!B$2)</f>
        <v>#NAME?</v>
      </c>
      <c r="F673" s="6"/>
      <c r="H673" s="6"/>
      <c r="I673" s="6"/>
      <c r="J673" s="6"/>
      <c r="K673" s="6"/>
    </row>
    <row r="674" spans="4:11" x14ac:dyDescent="0.25">
      <c r="D674" t="e">
        <f ca="1">solve_for_d('True_Odds_Calculator_2-way'!A675,'True_Odds_Calculator_2-way'!#REF!,'True_Odds_Calculator_2-way'!B675,'Log_working_2-way'!B$1,'Log_working_2-way'!B$2)</f>
        <v>#NAME?</v>
      </c>
      <c r="F674" s="6"/>
      <c r="H674" s="6"/>
      <c r="I674" s="6"/>
      <c r="J674" s="6"/>
      <c r="K674" s="6"/>
    </row>
    <row r="675" spans="4:11" x14ac:dyDescent="0.25">
      <c r="D675" t="e">
        <f ca="1">solve_for_d('True_Odds_Calculator_2-way'!A676,'True_Odds_Calculator_2-way'!#REF!,'True_Odds_Calculator_2-way'!B676,'Log_working_2-way'!B$1,'Log_working_2-way'!B$2)</f>
        <v>#NAME?</v>
      </c>
      <c r="F675" s="6"/>
      <c r="H675" s="6"/>
      <c r="I675" s="6"/>
      <c r="J675" s="6"/>
      <c r="K675" s="6"/>
    </row>
    <row r="676" spans="4:11" x14ac:dyDescent="0.25">
      <c r="D676" t="e">
        <f ca="1">solve_for_d('True_Odds_Calculator_2-way'!A677,'True_Odds_Calculator_2-way'!#REF!,'True_Odds_Calculator_2-way'!B677,'Log_working_2-way'!B$1,'Log_working_2-way'!B$2)</f>
        <v>#NAME?</v>
      </c>
      <c r="F676" s="6"/>
      <c r="H676" s="6"/>
      <c r="I676" s="6"/>
      <c r="J676" s="6"/>
      <c r="K676" s="6"/>
    </row>
    <row r="677" spans="4:11" x14ac:dyDescent="0.25">
      <c r="D677" t="e">
        <f ca="1">solve_for_d('True_Odds_Calculator_2-way'!A678,'True_Odds_Calculator_2-way'!#REF!,'True_Odds_Calculator_2-way'!B678,'Log_working_2-way'!B$1,'Log_working_2-way'!B$2)</f>
        <v>#NAME?</v>
      </c>
      <c r="F677" s="6"/>
      <c r="H677" s="6"/>
      <c r="I677" s="6"/>
      <c r="J677" s="6"/>
      <c r="K677" s="6"/>
    </row>
    <row r="678" spans="4:11" x14ac:dyDescent="0.25">
      <c r="D678" t="e">
        <f ca="1">solve_for_d('True_Odds_Calculator_2-way'!A679,'True_Odds_Calculator_2-way'!#REF!,'True_Odds_Calculator_2-way'!B679,'Log_working_2-way'!B$1,'Log_working_2-way'!B$2)</f>
        <v>#NAME?</v>
      </c>
      <c r="F678" s="6"/>
      <c r="H678" s="6"/>
      <c r="I678" s="6"/>
      <c r="J678" s="6"/>
      <c r="K678" s="6"/>
    </row>
    <row r="679" spans="4:11" x14ac:dyDescent="0.25">
      <c r="D679" t="e">
        <f ca="1">solve_for_d('True_Odds_Calculator_2-way'!A680,'True_Odds_Calculator_2-way'!#REF!,'True_Odds_Calculator_2-way'!B680,'Log_working_2-way'!B$1,'Log_working_2-way'!B$2)</f>
        <v>#NAME?</v>
      </c>
      <c r="F679" s="6"/>
      <c r="H679" s="6"/>
      <c r="I679" s="6"/>
      <c r="J679" s="6"/>
      <c r="K679" s="6"/>
    </row>
    <row r="680" spans="4:11" x14ac:dyDescent="0.25">
      <c r="D680" t="e">
        <f ca="1">solve_for_d('True_Odds_Calculator_2-way'!A681,'True_Odds_Calculator_2-way'!#REF!,'True_Odds_Calculator_2-way'!B681,'Log_working_2-way'!B$1,'Log_working_2-way'!B$2)</f>
        <v>#NAME?</v>
      </c>
      <c r="F680" s="6"/>
      <c r="H680" s="6"/>
      <c r="I680" s="6"/>
      <c r="J680" s="6"/>
      <c r="K680" s="6"/>
    </row>
    <row r="681" spans="4:11" x14ac:dyDescent="0.25">
      <c r="D681" t="e">
        <f ca="1">solve_for_d('True_Odds_Calculator_2-way'!A682,'True_Odds_Calculator_2-way'!#REF!,'True_Odds_Calculator_2-way'!B682,'Log_working_2-way'!B$1,'Log_working_2-way'!B$2)</f>
        <v>#NAME?</v>
      </c>
      <c r="F681" s="6"/>
      <c r="H681" s="6"/>
      <c r="I681" s="6"/>
      <c r="J681" s="6"/>
      <c r="K681" s="6"/>
    </row>
    <row r="682" spans="4:11" x14ac:dyDescent="0.25">
      <c r="D682" t="e">
        <f ca="1">solve_for_d('True_Odds_Calculator_2-way'!A683,'True_Odds_Calculator_2-way'!#REF!,'True_Odds_Calculator_2-way'!B683,'Log_working_2-way'!B$1,'Log_working_2-way'!B$2)</f>
        <v>#NAME?</v>
      </c>
      <c r="F682" s="6"/>
      <c r="H682" s="6"/>
      <c r="I682" s="6"/>
      <c r="J682" s="6"/>
      <c r="K682" s="6"/>
    </row>
    <row r="683" spans="4:11" x14ac:dyDescent="0.25">
      <c r="D683" t="e">
        <f ca="1">solve_for_d('True_Odds_Calculator_2-way'!A684,'True_Odds_Calculator_2-way'!#REF!,'True_Odds_Calculator_2-way'!B684,'Log_working_2-way'!B$1,'Log_working_2-way'!B$2)</f>
        <v>#NAME?</v>
      </c>
      <c r="F683" s="6"/>
      <c r="H683" s="6"/>
      <c r="I683" s="6"/>
      <c r="J683" s="6"/>
      <c r="K683" s="6"/>
    </row>
    <row r="684" spans="4:11" x14ac:dyDescent="0.25">
      <c r="D684" t="e">
        <f ca="1">solve_for_d('True_Odds_Calculator_2-way'!A685,'True_Odds_Calculator_2-way'!#REF!,'True_Odds_Calculator_2-way'!B685,'Log_working_2-way'!B$1,'Log_working_2-way'!B$2)</f>
        <v>#NAME?</v>
      </c>
      <c r="F684" s="6"/>
      <c r="H684" s="6"/>
      <c r="I684" s="6"/>
      <c r="J684" s="6"/>
      <c r="K684" s="6"/>
    </row>
    <row r="685" spans="4:11" x14ac:dyDescent="0.25">
      <c r="D685" t="e">
        <f ca="1">solve_for_d('True_Odds_Calculator_2-way'!A686,'True_Odds_Calculator_2-way'!#REF!,'True_Odds_Calculator_2-way'!B686,'Log_working_2-way'!B$1,'Log_working_2-way'!B$2)</f>
        <v>#NAME?</v>
      </c>
      <c r="F685" s="6"/>
      <c r="H685" s="6"/>
      <c r="I685" s="6"/>
      <c r="J685" s="6"/>
      <c r="K685" s="6"/>
    </row>
    <row r="686" spans="4:11" x14ac:dyDescent="0.25">
      <c r="D686" t="e">
        <f ca="1">solve_for_d('True_Odds_Calculator_2-way'!A687,'True_Odds_Calculator_2-way'!#REF!,'True_Odds_Calculator_2-way'!B687,'Log_working_2-way'!B$1,'Log_working_2-way'!B$2)</f>
        <v>#NAME?</v>
      </c>
      <c r="F686" s="6"/>
      <c r="H686" s="6"/>
      <c r="I686" s="6"/>
      <c r="J686" s="6"/>
      <c r="K686" s="6"/>
    </row>
    <row r="687" spans="4:11" x14ac:dyDescent="0.25">
      <c r="D687" t="e">
        <f ca="1">solve_for_d('True_Odds_Calculator_2-way'!A688,'True_Odds_Calculator_2-way'!#REF!,'True_Odds_Calculator_2-way'!B688,'Log_working_2-way'!B$1,'Log_working_2-way'!B$2)</f>
        <v>#NAME?</v>
      </c>
      <c r="F687" s="6"/>
      <c r="H687" s="6"/>
      <c r="I687" s="6"/>
      <c r="J687" s="6"/>
      <c r="K687" s="6"/>
    </row>
    <row r="688" spans="4:11" x14ac:dyDescent="0.25">
      <c r="D688" t="e">
        <f ca="1">solve_for_d('True_Odds_Calculator_2-way'!A689,'True_Odds_Calculator_2-way'!#REF!,'True_Odds_Calculator_2-way'!B689,'Log_working_2-way'!B$1,'Log_working_2-way'!B$2)</f>
        <v>#NAME?</v>
      </c>
      <c r="F688" s="6"/>
      <c r="H688" s="6"/>
      <c r="I688" s="6"/>
      <c r="J688" s="6"/>
      <c r="K688" s="6"/>
    </row>
    <row r="689" spans="4:11" x14ac:dyDescent="0.25">
      <c r="D689" t="e">
        <f ca="1">solve_for_d('True_Odds_Calculator_2-way'!A690,'True_Odds_Calculator_2-way'!#REF!,'True_Odds_Calculator_2-way'!B690,'Log_working_2-way'!B$1,'Log_working_2-way'!B$2)</f>
        <v>#NAME?</v>
      </c>
      <c r="F689" s="6"/>
      <c r="H689" s="6"/>
      <c r="I689" s="6"/>
      <c r="J689" s="6"/>
      <c r="K689" s="6"/>
    </row>
    <row r="690" spans="4:11" x14ac:dyDescent="0.25">
      <c r="D690" t="e">
        <f ca="1">solve_for_d('True_Odds_Calculator_2-way'!A691,'True_Odds_Calculator_2-way'!#REF!,'True_Odds_Calculator_2-way'!B691,'Log_working_2-way'!B$1,'Log_working_2-way'!B$2)</f>
        <v>#NAME?</v>
      </c>
      <c r="F690" s="6"/>
      <c r="H690" s="6"/>
      <c r="I690" s="6"/>
      <c r="J690" s="6"/>
      <c r="K690" s="6"/>
    </row>
    <row r="691" spans="4:11" x14ac:dyDescent="0.25">
      <c r="D691" t="e">
        <f ca="1">solve_for_d('True_Odds_Calculator_2-way'!A692,'True_Odds_Calculator_2-way'!#REF!,'True_Odds_Calculator_2-way'!B692,'Log_working_2-way'!B$1,'Log_working_2-way'!B$2)</f>
        <v>#NAME?</v>
      </c>
      <c r="F691" s="6"/>
      <c r="H691" s="6"/>
      <c r="I691" s="6"/>
      <c r="J691" s="6"/>
      <c r="K691" s="6"/>
    </row>
    <row r="692" spans="4:11" x14ac:dyDescent="0.25">
      <c r="D692" t="e">
        <f ca="1">solve_for_d('True_Odds_Calculator_2-way'!A693,'True_Odds_Calculator_2-way'!#REF!,'True_Odds_Calculator_2-way'!B693,'Log_working_2-way'!B$1,'Log_working_2-way'!B$2)</f>
        <v>#NAME?</v>
      </c>
      <c r="F692" s="6"/>
      <c r="H692" s="6"/>
      <c r="I692" s="6"/>
      <c r="J692" s="6"/>
      <c r="K692" s="6"/>
    </row>
    <row r="693" spans="4:11" x14ac:dyDescent="0.25">
      <c r="D693" t="e">
        <f ca="1">solve_for_d('True_Odds_Calculator_2-way'!A694,'True_Odds_Calculator_2-way'!#REF!,'True_Odds_Calculator_2-way'!B694,'Log_working_2-way'!B$1,'Log_working_2-way'!B$2)</f>
        <v>#NAME?</v>
      </c>
      <c r="F693" s="6"/>
      <c r="H693" s="6"/>
      <c r="I693" s="6"/>
      <c r="J693" s="6"/>
      <c r="K693" s="6"/>
    </row>
    <row r="694" spans="4:11" x14ac:dyDescent="0.25">
      <c r="D694" t="e">
        <f ca="1">solve_for_d('True_Odds_Calculator_2-way'!A695,'True_Odds_Calculator_2-way'!#REF!,'True_Odds_Calculator_2-way'!B695,'Log_working_2-way'!B$1,'Log_working_2-way'!B$2)</f>
        <v>#NAME?</v>
      </c>
      <c r="F694" s="6"/>
      <c r="H694" s="6"/>
      <c r="I694" s="6"/>
      <c r="J694" s="6"/>
      <c r="K694" s="6"/>
    </row>
    <row r="695" spans="4:11" x14ac:dyDescent="0.25">
      <c r="D695" t="e">
        <f ca="1">solve_for_d('True_Odds_Calculator_2-way'!A696,'True_Odds_Calculator_2-way'!#REF!,'True_Odds_Calculator_2-way'!B696,'Log_working_2-way'!B$1,'Log_working_2-way'!B$2)</f>
        <v>#NAME?</v>
      </c>
      <c r="F695" s="6"/>
      <c r="H695" s="6"/>
      <c r="I695" s="6"/>
      <c r="J695" s="6"/>
      <c r="K695" s="6"/>
    </row>
    <row r="696" spans="4:11" x14ac:dyDescent="0.25">
      <c r="D696" t="e">
        <f ca="1">solve_for_d('True_Odds_Calculator_2-way'!A697,'True_Odds_Calculator_2-way'!#REF!,'True_Odds_Calculator_2-way'!B697,'Log_working_2-way'!B$1,'Log_working_2-way'!B$2)</f>
        <v>#NAME?</v>
      </c>
      <c r="F696" s="6"/>
      <c r="H696" s="6"/>
      <c r="I696" s="6"/>
      <c r="J696" s="6"/>
      <c r="K696" s="6"/>
    </row>
    <row r="697" spans="4:11" x14ac:dyDescent="0.25">
      <c r="D697" t="e">
        <f ca="1">solve_for_d('True_Odds_Calculator_2-way'!A698,'True_Odds_Calculator_2-way'!#REF!,'True_Odds_Calculator_2-way'!B698,'Log_working_2-way'!B$1,'Log_working_2-way'!B$2)</f>
        <v>#NAME?</v>
      </c>
      <c r="F697" s="6"/>
      <c r="H697" s="6"/>
      <c r="I697" s="6"/>
      <c r="J697" s="6"/>
      <c r="K697" s="6"/>
    </row>
    <row r="698" spans="4:11" x14ac:dyDescent="0.25">
      <c r="D698" t="e">
        <f ca="1">solve_for_d('True_Odds_Calculator_2-way'!A699,'True_Odds_Calculator_2-way'!#REF!,'True_Odds_Calculator_2-way'!B699,'Log_working_2-way'!B$1,'Log_working_2-way'!B$2)</f>
        <v>#NAME?</v>
      </c>
      <c r="F698" s="6"/>
      <c r="H698" s="6"/>
      <c r="I698" s="6"/>
      <c r="J698" s="6"/>
      <c r="K698" s="6"/>
    </row>
    <row r="699" spans="4:11" x14ac:dyDescent="0.25">
      <c r="D699" t="e">
        <f ca="1">solve_for_d('True_Odds_Calculator_2-way'!A700,'True_Odds_Calculator_2-way'!#REF!,'True_Odds_Calculator_2-way'!B700,'Log_working_2-way'!B$1,'Log_working_2-way'!B$2)</f>
        <v>#NAME?</v>
      </c>
      <c r="F699" s="6"/>
      <c r="H699" s="6"/>
      <c r="I699" s="6"/>
      <c r="J699" s="6"/>
      <c r="K699" s="6"/>
    </row>
    <row r="700" spans="4:11" x14ac:dyDescent="0.25">
      <c r="D700" t="e">
        <f ca="1">solve_for_d('True_Odds_Calculator_2-way'!A701,'True_Odds_Calculator_2-way'!#REF!,'True_Odds_Calculator_2-way'!B701,'Log_working_2-way'!B$1,'Log_working_2-way'!B$2)</f>
        <v>#NAME?</v>
      </c>
      <c r="F700" s="6"/>
      <c r="H700" s="6"/>
      <c r="I700" s="6"/>
      <c r="J700" s="6"/>
      <c r="K700" s="6"/>
    </row>
    <row r="701" spans="4:11" x14ac:dyDescent="0.25">
      <c r="D701" t="e">
        <f ca="1">solve_for_d('True_Odds_Calculator_2-way'!A702,'True_Odds_Calculator_2-way'!#REF!,'True_Odds_Calculator_2-way'!B702,'Log_working_2-way'!B$1,'Log_working_2-way'!B$2)</f>
        <v>#NAME?</v>
      </c>
      <c r="F701" s="6"/>
      <c r="H701" s="6"/>
      <c r="I701" s="6"/>
      <c r="J701" s="6"/>
      <c r="K701" s="6"/>
    </row>
    <row r="702" spans="4:11" x14ac:dyDescent="0.25">
      <c r="D702" t="e">
        <f ca="1">solve_for_d('True_Odds_Calculator_2-way'!A703,'True_Odds_Calculator_2-way'!#REF!,'True_Odds_Calculator_2-way'!B703,'Log_working_2-way'!B$1,'Log_working_2-way'!B$2)</f>
        <v>#NAME?</v>
      </c>
      <c r="F702" s="6"/>
      <c r="H702" s="6"/>
      <c r="I702" s="6"/>
      <c r="J702" s="6"/>
      <c r="K702" s="6"/>
    </row>
    <row r="703" spans="4:11" x14ac:dyDescent="0.25">
      <c r="D703" t="e">
        <f ca="1">solve_for_d('True_Odds_Calculator_2-way'!A704,'True_Odds_Calculator_2-way'!#REF!,'True_Odds_Calculator_2-way'!B704,'Log_working_2-way'!B$1,'Log_working_2-way'!B$2)</f>
        <v>#NAME?</v>
      </c>
      <c r="F703" s="6"/>
      <c r="H703" s="6"/>
      <c r="I703" s="6"/>
      <c r="J703" s="6"/>
      <c r="K703" s="6"/>
    </row>
    <row r="704" spans="4:11" x14ac:dyDescent="0.25">
      <c r="D704" t="e">
        <f ca="1">solve_for_d('True_Odds_Calculator_2-way'!A705,'True_Odds_Calculator_2-way'!#REF!,'True_Odds_Calculator_2-way'!B705,'Log_working_2-way'!B$1,'Log_working_2-way'!B$2)</f>
        <v>#NAME?</v>
      </c>
      <c r="F704" s="6"/>
      <c r="H704" s="6"/>
      <c r="I704" s="6"/>
      <c r="J704" s="6"/>
      <c r="K704" s="6"/>
    </row>
    <row r="705" spans="4:11" x14ac:dyDescent="0.25">
      <c r="D705" t="e">
        <f ca="1">solve_for_d('True_Odds_Calculator_2-way'!A706,'True_Odds_Calculator_2-way'!#REF!,'True_Odds_Calculator_2-way'!B706,'Log_working_2-way'!B$1,'Log_working_2-way'!B$2)</f>
        <v>#NAME?</v>
      </c>
      <c r="F705" s="6"/>
      <c r="H705" s="6"/>
      <c r="I705" s="6"/>
      <c r="J705" s="6"/>
      <c r="K705" s="6"/>
    </row>
    <row r="706" spans="4:11" x14ac:dyDescent="0.25">
      <c r="D706" t="e">
        <f ca="1">solve_for_d('True_Odds_Calculator_2-way'!A707,'True_Odds_Calculator_2-way'!#REF!,'True_Odds_Calculator_2-way'!B707,'Log_working_2-way'!B$1,'Log_working_2-way'!B$2)</f>
        <v>#NAME?</v>
      </c>
      <c r="F706" s="6"/>
      <c r="H706" s="6"/>
      <c r="I706" s="6"/>
      <c r="J706" s="6"/>
      <c r="K706" s="6"/>
    </row>
    <row r="707" spans="4:11" x14ac:dyDescent="0.25">
      <c r="D707" t="e">
        <f ca="1">solve_for_d('True_Odds_Calculator_2-way'!A708,'True_Odds_Calculator_2-way'!#REF!,'True_Odds_Calculator_2-way'!B708,'Log_working_2-way'!B$1,'Log_working_2-way'!B$2)</f>
        <v>#NAME?</v>
      </c>
      <c r="F707" s="6"/>
      <c r="H707" s="6"/>
      <c r="I707" s="6"/>
      <c r="J707" s="6"/>
      <c r="K707" s="6"/>
    </row>
    <row r="708" spans="4:11" x14ac:dyDescent="0.25">
      <c r="D708" t="e">
        <f ca="1">solve_for_d('True_Odds_Calculator_2-way'!A709,'True_Odds_Calculator_2-way'!#REF!,'True_Odds_Calculator_2-way'!B709,'Log_working_2-way'!B$1,'Log_working_2-way'!B$2)</f>
        <v>#NAME?</v>
      </c>
      <c r="F708" s="6"/>
      <c r="H708" s="6"/>
      <c r="I708" s="6"/>
      <c r="J708" s="6"/>
      <c r="K708" s="6"/>
    </row>
    <row r="709" spans="4:11" x14ac:dyDescent="0.25">
      <c r="D709" t="e">
        <f ca="1">solve_for_d('True_Odds_Calculator_2-way'!A710,'True_Odds_Calculator_2-way'!#REF!,'True_Odds_Calculator_2-way'!B710,'Log_working_2-way'!B$1,'Log_working_2-way'!B$2)</f>
        <v>#NAME?</v>
      </c>
      <c r="F709" s="6"/>
      <c r="H709" s="6"/>
      <c r="I709" s="6"/>
      <c r="J709" s="6"/>
      <c r="K709" s="6"/>
    </row>
    <row r="710" spans="4:11" x14ac:dyDescent="0.25">
      <c r="D710" t="e">
        <f ca="1">solve_for_d('True_Odds_Calculator_2-way'!A711,'True_Odds_Calculator_2-way'!#REF!,'True_Odds_Calculator_2-way'!B711,'Log_working_2-way'!B$1,'Log_working_2-way'!B$2)</f>
        <v>#NAME?</v>
      </c>
      <c r="F710" s="6"/>
      <c r="H710" s="6"/>
      <c r="I710" s="6"/>
      <c r="J710" s="6"/>
      <c r="K710" s="6"/>
    </row>
    <row r="711" spans="4:11" x14ac:dyDescent="0.25">
      <c r="D711" t="e">
        <f ca="1">solve_for_d('True_Odds_Calculator_2-way'!A712,'True_Odds_Calculator_2-way'!#REF!,'True_Odds_Calculator_2-way'!B712,'Log_working_2-way'!B$1,'Log_working_2-way'!B$2)</f>
        <v>#NAME?</v>
      </c>
      <c r="F711" s="6"/>
      <c r="H711" s="6"/>
      <c r="I711" s="6"/>
      <c r="J711" s="6"/>
      <c r="K711" s="6"/>
    </row>
    <row r="712" spans="4:11" x14ac:dyDescent="0.25">
      <c r="D712" t="e">
        <f ca="1">solve_for_d('True_Odds_Calculator_2-way'!A713,'True_Odds_Calculator_2-way'!#REF!,'True_Odds_Calculator_2-way'!B713,'Log_working_2-way'!B$1,'Log_working_2-way'!B$2)</f>
        <v>#NAME?</v>
      </c>
      <c r="F712" s="6"/>
      <c r="H712" s="6"/>
      <c r="I712" s="6"/>
      <c r="J712" s="6"/>
      <c r="K712" s="6"/>
    </row>
    <row r="713" spans="4:11" x14ac:dyDescent="0.25">
      <c r="D713" t="e">
        <f ca="1">solve_for_d('True_Odds_Calculator_2-way'!A714,'True_Odds_Calculator_2-way'!#REF!,'True_Odds_Calculator_2-way'!B714,'Log_working_2-way'!B$1,'Log_working_2-way'!B$2)</f>
        <v>#NAME?</v>
      </c>
      <c r="F713" s="6"/>
      <c r="H713" s="6"/>
      <c r="I713" s="6"/>
      <c r="J713" s="6"/>
      <c r="K713" s="6"/>
    </row>
    <row r="714" spans="4:11" x14ac:dyDescent="0.25">
      <c r="D714" t="e">
        <f ca="1">solve_for_d('True_Odds_Calculator_2-way'!A715,'True_Odds_Calculator_2-way'!#REF!,'True_Odds_Calculator_2-way'!B715,'Log_working_2-way'!B$1,'Log_working_2-way'!B$2)</f>
        <v>#NAME?</v>
      </c>
      <c r="F714" s="6"/>
      <c r="H714" s="6"/>
      <c r="I714" s="6"/>
      <c r="J714" s="6"/>
      <c r="K714" s="6"/>
    </row>
    <row r="715" spans="4:11" x14ac:dyDescent="0.25">
      <c r="D715" t="e">
        <f ca="1">solve_for_d('True_Odds_Calculator_2-way'!A716,'True_Odds_Calculator_2-way'!#REF!,'True_Odds_Calculator_2-way'!B716,'Log_working_2-way'!B$1,'Log_working_2-way'!B$2)</f>
        <v>#NAME?</v>
      </c>
      <c r="F715" s="6"/>
      <c r="H715" s="6"/>
      <c r="I715" s="6"/>
      <c r="J715" s="6"/>
      <c r="K715" s="6"/>
    </row>
    <row r="716" spans="4:11" x14ac:dyDescent="0.25">
      <c r="D716" t="e">
        <f ca="1">solve_for_d('True_Odds_Calculator_2-way'!A717,'True_Odds_Calculator_2-way'!#REF!,'True_Odds_Calculator_2-way'!B717,'Log_working_2-way'!B$1,'Log_working_2-way'!B$2)</f>
        <v>#NAME?</v>
      </c>
      <c r="F716" s="6"/>
      <c r="H716" s="6"/>
      <c r="I716" s="6"/>
      <c r="J716" s="6"/>
      <c r="K716" s="6"/>
    </row>
    <row r="717" spans="4:11" x14ac:dyDescent="0.25">
      <c r="D717" t="e">
        <f ca="1">solve_for_d('True_Odds_Calculator_2-way'!A718,'True_Odds_Calculator_2-way'!#REF!,'True_Odds_Calculator_2-way'!B718,'Log_working_2-way'!B$1,'Log_working_2-way'!B$2)</f>
        <v>#NAME?</v>
      </c>
      <c r="F717" s="6"/>
      <c r="H717" s="6"/>
      <c r="I717" s="6"/>
      <c r="J717" s="6"/>
      <c r="K717" s="6"/>
    </row>
    <row r="718" spans="4:11" x14ac:dyDescent="0.25">
      <c r="D718" t="e">
        <f ca="1">solve_for_d('True_Odds_Calculator_2-way'!A719,'True_Odds_Calculator_2-way'!#REF!,'True_Odds_Calculator_2-way'!B719,'Log_working_2-way'!B$1,'Log_working_2-way'!B$2)</f>
        <v>#NAME?</v>
      </c>
      <c r="F718" s="6"/>
      <c r="H718" s="6"/>
      <c r="I718" s="6"/>
      <c r="J718" s="6"/>
      <c r="K718" s="6"/>
    </row>
    <row r="719" spans="4:11" x14ac:dyDescent="0.25">
      <c r="D719" t="e">
        <f ca="1">solve_for_d('True_Odds_Calculator_2-way'!A720,'True_Odds_Calculator_2-way'!#REF!,'True_Odds_Calculator_2-way'!B720,'Log_working_2-way'!B$1,'Log_working_2-way'!B$2)</f>
        <v>#NAME?</v>
      </c>
      <c r="F719" s="6"/>
      <c r="H719" s="6"/>
      <c r="I719" s="6"/>
      <c r="J719" s="6"/>
      <c r="K719" s="6"/>
    </row>
    <row r="720" spans="4:11" x14ac:dyDescent="0.25">
      <c r="D720" t="e">
        <f ca="1">solve_for_d('True_Odds_Calculator_2-way'!A721,'True_Odds_Calculator_2-way'!#REF!,'True_Odds_Calculator_2-way'!B721,'Log_working_2-way'!B$1,'Log_working_2-way'!B$2)</f>
        <v>#NAME?</v>
      </c>
      <c r="F720" s="6"/>
      <c r="H720" s="6"/>
      <c r="I720" s="6"/>
      <c r="J720" s="6"/>
      <c r="K720" s="6"/>
    </row>
    <row r="721" spans="4:11" x14ac:dyDescent="0.25">
      <c r="D721" t="e">
        <f ca="1">solve_for_d('True_Odds_Calculator_2-way'!A722,'True_Odds_Calculator_2-way'!#REF!,'True_Odds_Calculator_2-way'!B722,'Log_working_2-way'!B$1,'Log_working_2-way'!B$2)</f>
        <v>#NAME?</v>
      </c>
      <c r="F721" s="6"/>
      <c r="H721" s="6"/>
      <c r="I721" s="6"/>
      <c r="J721" s="6"/>
      <c r="K721" s="6"/>
    </row>
    <row r="722" spans="4:11" x14ac:dyDescent="0.25">
      <c r="D722" t="e">
        <f ca="1">solve_for_d('True_Odds_Calculator_2-way'!A723,'True_Odds_Calculator_2-way'!#REF!,'True_Odds_Calculator_2-way'!B723,'Log_working_2-way'!B$1,'Log_working_2-way'!B$2)</f>
        <v>#NAME?</v>
      </c>
      <c r="F722" s="6"/>
      <c r="H722" s="6"/>
      <c r="I722" s="6"/>
      <c r="J722" s="6"/>
      <c r="K722" s="6"/>
    </row>
    <row r="723" spans="4:11" x14ac:dyDescent="0.25">
      <c r="D723" t="e">
        <f ca="1">solve_for_d('True_Odds_Calculator_2-way'!A724,'True_Odds_Calculator_2-way'!#REF!,'True_Odds_Calculator_2-way'!B724,'Log_working_2-way'!B$1,'Log_working_2-way'!B$2)</f>
        <v>#NAME?</v>
      </c>
      <c r="F723" s="6"/>
      <c r="H723" s="6"/>
      <c r="I723" s="6"/>
      <c r="J723" s="6"/>
      <c r="K723" s="6"/>
    </row>
    <row r="724" spans="4:11" x14ac:dyDescent="0.25">
      <c r="D724" t="e">
        <f ca="1">solve_for_d('True_Odds_Calculator_2-way'!A725,'True_Odds_Calculator_2-way'!#REF!,'True_Odds_Calculator_2-way'!B725,'Log_working_2-way'!B$1,'Log_working_2-way'!B$2)</f>
        <v>#NAME?</v>
      </c>
      <c r="F724" s="6"/>
      <c r="H724" s="6"/>
      <c r="I724" s="6"/>
      <c r="J724" s="6"/>
      <c r="K724" s="6"/>
    </row>
    <row r="725" spans="4:11" x14ac:dyDescent="0.25">
      <c r="D725" t="e">
        <f ca="1">solve_for_d('True_Odds_Calculator_2-way'!A726,'True_Odds_Calculator_2-way'!#REF!,'True_Odds_Calculator_2-way'!B726,'Log_working_2-way'!B$1,'Log_working_2-way'!B$2)</f>
        <v>#NAME?</v>
      </c>
      <c r="F725" s="6"/>
      <c r="H725" s="6"/>
      <c r="I725" s="6"/>
      <c r="J725" s="6"/>
      <c r="K725" s="6"/>
    </row>
    <row r="726" spans="4:11" x14ac:dyDescent="0.25">
      <c r="D726" t="e">
        <f ca="1">solve_for_d('True_Odds_Calculator_2-way'!A727,'True_Odds_Calculator_2-way'!#REF!,'True_Odds_Calculator_2-way'!B727,'Log_working_2-way'!B$1,'Log_working_2-way'!B$2)</f>
        <v>#NAME?</v>
      </c>
      <c r="F726" s="6"/>
      <c r="H726" s="6"/>
      <c r="I726" s="6"/>
      <c r="J726" s="6"/>
      <c r="K726" s="6"/>
    </row>
    <row r="727" spans="4:11" x14ac:dyDescent="0.25">
      <c r="D727" t="e">
        <f ca="1">solve_for_d('True_Odds_Calculator_2-way'!A728,'True_Odds_Calculator_2-way'!#REF!,'True_Odds_Calculator_2-way'!B728,'Log_working_2-way'!B$1,'Log_working_2-way'!B$2)</f>
        <v>#NAME?</v>
      </c>
      <c r="F727" s="6"/>
      <c r="H727" s="6"/>
      <c r="I727" s="6"/>
      <c r="J727" s="6"/>
      <c r="K727" s="6"/>
    </row>
    <row r="728" spans="4:11" x14ac:dyDescent="0.25">
      <c r="D728" t="e">
        <f ca="1">solve_for_d('True_Odds_Calculator_2-way'!A729,'True_Odds_Calculator_2-way'!#REF!,'True_Odds_Calculator_2-way'!B729,'Log_working_2-way'!B$1,'Log_working_2-way'!B$2)</f>
        <v>#NAME?</v>
      </c>
      <c r="F728" s="6"/>
      <c r="H728" s="6"/>
      <c r="I728" s="6"/>
      <c r="J728" s="6"/>
      <c r="K728" s="6"/>
    </row>
    <row r="729" spans="4:11" x14ac:dyDescent="0.25">
      <c r="D729" t="e">
        <f ca="1">solve_for_d('True_Odds_Calculator_2-way'!A730,'True_Odds_Calculator_2-way'!#REF!,'True_Odds_Calculator_2-way'!B730,'Log_working_2-way'!B$1,'Log_working_2-way'!B$2)</f>
        <v>#NAME?</v>
      </c>
      <c r="F729" s="6"/>
      <c r="H729" s="6"/>
      <c r="I729" s="6"/>
      <c r="J729" s="6"/>
      <c r="K729" s="6"/>
    </row>
    <row r="730" spans="4:11" x14ac:dyDescent="0.25">
      <c r="D730" t="e">
        <f ca="1">solve_for_d('True_Odds_Calculator_2-way'!A731,'True_Odds_Calculator_2-way'!#REF!,'True_Odds_Calculator_2-way'!B731,'Log_working_2-way'!B$1,'Log_working_2-way'!B$2)</f>
        <v>#NAME?</v>
      </c>
      <c r="F730" s="6"/>
      <c r="H730" s="6"/>
      <c r="I730" s="6"/>
      <c r="J730" s="6"/>
      <c r="K730" s="6"/>
    </row>
    <row r="731" spans="4:11" x14ac:dyDescent="0.25">
      <c r="D731" t="e">
        <f ca="1">solve_for_d('True_Odds_Calculator_2-way'!A732,'True_Odds_Calculator_2-way'!#REF!,'True_Odds_Calculator_2-way'!B732,'Log_working_2-way'!B$1,'Log_working_2-way'!B$2)</f>
        <v>#NAME?</v>
      </c>
      <c r="F731" s="6"/>
      <c r="H731" s="6"/>
      <c r="I731" s="6"/>
      <c r="J731" s="6"/>
      <c r="K731" s="6"/>
    </row>
    <row r="732" spans="4:11" x14ac:dyDescent="0.25">
      <c r="D732" t="e">
        <f ca="1">solve_for_d('True_Odds_Calculator_2-way'!A733,'True_Odds_Calculator_2-way'!#REF!,'True_Odds_Calculator_2-way'!B733,'Log_working_2-way'!B$1,'Log_working_2-way'!B$2)</f>
        <v>#NAME?</v>
      </c>
      <c r="F732" s="6"/>
      <c r="H732" s="6"/>
      <c r="I732" s="6"/>
      <c r="J732" s="6"/>
      <c r="K732" s="6"/>
    </row>
    <row r="733" spans="4:11" x14ac:dyDescent="0.25">
      <c r="D733" t="e">
        <f ca="1">solve_for_d('True_Odds_Calculator_2-way'!A734,'True_Odds_Calculator_2-way'!#REF!,'True_Odds_Calculator_2-way'!B734,'Log_working_2-way'!B$1,'Log_working_2-way'!B$2)</f>
        <v>#NAME?</v>
      </c>
      <c r="F733" s="6"/>
      <c r="H733" s="6"/>
      <c r="I733" s="6"/>
      <c r="J733" s="6"/>
      <c r="K733" s="6"/>
    </row>
    <row r="734" spans="4:11" x14ac:dyDescent="0.25">
      <c r="D734" t="e">
        <f ca="1">solve_for_d('True_Odds_Calculator_2-way'!A735,'True_Odds_Calculator_2-way'!#REF!,'True_Odds_Calculator_2-way'!B735,'Log_working_2-way'!B$1,'Log_working_2-way'!B$2)</f>
        <v>#NAME?</v>
      </c>
      <c r="F734" s="6"/>
      <c r="H734" s="6"/>
      <c r="I734" s="6"/>
      <c r="J734" s="6"/>
      <c r="K734" s="6"/>
    </row>
    <row r="735" spans="4:11" x14ac:dyDescent="0.25">
      <c r="D735" t="e">
        <f ca="1">solve_for_d('True_Odds_Calculator_2-way'!A736,'True_Odds_Calculator_2-way'!#REF!,'True_Odds_Calculator_2-way'!B736,'Log_working_2-way'!B$1,'Log_working_2-way'!B$2)</f>
        <v>#NAME?</v>
      </c>
      <c r="F735" s="6"/>
      <c r="H735" s="6"/>
      <c r="I735" s="6"/>
      <c r="J735" s="6"/>
      <c r="K735" s="6"/>
    </row>
    <row r="736" spans="4:11" x14ac:dyDescent="0.25">
      <c r="D736" t="e">
        <f ca="1">solve_for_d('True_Odds_Calculator_2-way'!A737,'True_Odds_Calculator_2-way'!#REF!,'True_Odds_Calculator_2-way'!B737,'Log_working_2-way'!B$1,'Log_working_2-way'!B$2)</f>
        <v>#NAME?</v>
      </c>
      <c r="F736" s="6"/>
      <c r="H736" s="6"/>
      <c r="I736" s="6"/>
      <c r="J736" s="6"/>
      <c r="K736" s="6"/>
    </row>
    <row r="737" spans="4:11" x14ac:dyDescent="0.25">
      <c r="D737" t="e">
        <f ca="1">solve_for_d('True_Odds_Calculator_2-way'!A738,'True_Odds_Calculator_2-way'!#REF!,'True_Odds_Calculator_2-way'!B738,'Log_working_2-way'!B$1,'Log_working_2-way'!B$2)</f>
        <v>#NAME?</v>
      </c>
      <c r="F737" s="6"/>
      <c r="H737" s="6"/>
      <c r="I737" s="6"/>
      <c r="J737" s="6"/>
      <c r="K737" s="6"/>
    </row>
    <row r="738" spans="4:11" x14ac:dyDescent="0.25">
      <c r="D738" t="e">
        <f ca="1">solve_for_d('True_Odds_Calculator_2-way'!A739,'True_Odds_Calculator_2-way'!#REF!,'True_Odds_Calculator_2-way'!B739,'Log_working_2-way'!B$1,'Log_working_2-way'!B$2)</f>
        <v>#NAME?</v>
      </c>
      <c r="F738" s="6"/>
      <c r="H738" s="6"/>
      <c r="I738" s="6"/>
      <c r="J738" s="6"/>
      <c r="K738" s="6"/>
    </row>
    <row r="739" spans="4:11" x14ac:dyDescent="0.25">
      <c r="D739" t="e">
        <f ca="1">solve_for_d('True_Odds_Calculator_2-way'!A740,'True_Odds_Calculator_2-way'!#REF!,'True_Odds_Calculator_2-way'!B740,'Log_working_2-way'!B$1,'Log_working_2-way'!B$2)</f>
        <v>#NAME?</v>
      </c>
      <c r="F739" s="6"/>
      <c r="H739" s="6"/>
      <c r="I739" s="6"/>
      <c r="J739" s="6"/>
      <c r="K739" s="6"/>
    </row>
    <row r="740" spans="4:11" x14ac:dyDescent="0.25">
      <c r="D740" t="e">
        <f ca="1">solve_for_d('True_Odds_Calculator_2-way'!A741,'True_Odds_Calculator_2-way'!#REF!,'True_Odds_Calculator_2-way'!B741,'Log_working_2-way'!B$1,'Log_working_2-way'!B$2)</f>
        <v>#NAME?</v>
      </c>
      <c r="F740" s="6"/>
      <c r="H740" s="6"/>
      <c r="I740" s="6"/>
      <c r="J740" s="6"/>
      <c r="K740" s="6"/>
    </row>
    <row r="741" spans="4:11" x14ac:dyDescent="0.25">
      <c r="D741" t="e">
        <f ca="1">solve_for_d('True_Odds_Calculator_2-way'!A742,'True_Odds_Calculator_2-way'!#REF!,'True_Odds_Calculator_2-way'!B742,'Log_working_2-way'!B$1,'Log_working_2-way'!B$2)</f>
        <v>#NAME?</v>
      </c>
      <c r="F741" s="6"/>
      <c r="H741" s="6"/>
      <c r="I741" s="6"/>
      <c r="J741" s="6"/>
      <c r="K741" s="6"/>
    </row>
    <row r="742" spans="4:11" x14ac:dyDescent="0.25">
      <c r="D742" t="e">
        <f ca="1">solve_for_d('True_Odds_Calculator_2-way'!A743,'True_Odds_Calculator_2-way'!#REF!,'True_Odds_Calculator_2-way'!B743,'Log_working_2-way'!B$1,'Log_working_2-way'!B$2)</f>
        <v>#NAME?</v>
      </c>
      <c r="F742" s="6"/>
      <c r="H742" s="6"/>
      <c r="I742" s="6"/>
      <c r="J742" s="6"/>
      <c r="K742" s="6"/>
    </row>
    <row r="743" spans="4:11" x14ac:dyDescent="0.25">
      <c r="D743" t="e">
        <f ca="1">solve_for_d('True_Odds_Calculator_2-way'!A744,'True_Odds_Calculator_2-way'!#REF!,'True_Odds_Calculator_2-way'!B744,'Log_working_2-way'!B$1,'Log_working_2-way'!B$2)</f>
        <v>#NAME?</v>
      </c>
      <c r="F743" s="6"/>
      <c r="H743" s="6"/>
      <c r="I743" s="6"/>
      <c r="J743" s="6"/>
      <c r="K743" s="6"/>
    </row>
    <row r="744" spans="4:11" x14ac:dyDescent="0.25">
      <c r="D744" t="e">
        <f ca="1">solve_for_d('True_Odds_Calculator_2-way'!A745,'True_Odds_Calculator_2-way'!#REF!,'True_Odds_Calculator_2-way'!B745,'Log_working_2-way'!B$1,'Log_working_2-way'!B$2)</f>
        <v>#NAME?</v>
      </c>
      <c r="F744" s="6"/>
      <c r="H744" s="6"/>
      <c r="I744" s="6"/>
      <c r="J744" s="6"/>
      <c r="K744" s="6"/>
    </row>
    <row r="745" spans="4:11" x14ac:dyDescent="0.25">
      <c r="D745" t="e">
        <f ca="1">solve_for_d('True_Odds_Calculator_2-way'!A746,'True_Odds_Calculator_2-way'!#REF!,'True_Odds_Calculator_2-way'!B746,'Log_working_2-way'!B$1,'Log_working_2-way'!B$2)</f>
        <v>#NAME?</v>
      </c>
      <c r="F745" s="6"/>
      <c r="H745" s="6"/>
      <c r="I745" s="6"/>
      <c r="J745" s="6"/>
      <c r="K745" s="6"/>
    </row>
    <row r="746" spans="4:11" x14ac:dyDescent="0.25">
      <c r="D746" t="e">
        <f ca="1">solve_for_d('True_Odds_Calculator_2-way'!A747,'True_Odds_Calculator_2-way'!#REF!,'True_Odds_Calculator_2-way'!B747,'Log_working_2-way'!B$1,'Log_working_2-way'!B$2)</f>
        <v>#NAME?</v>
      </c>
      <c r="F746" s="6"/>
      <c r="H746" s="6"/>
      <c r="I746" s="6"/>
      <c r="J746" s="6"/>
      <c r="K746" s="6"/>
    </row>
    <row r="747" spans="4:11" x14ac:dyDescent="0.25">
      <c r="D747" t="e">
        <f ca="1">solve_for_d('True_Odds_Calculator_2-way'!A748,'True_Odds_Calculator_2-way'!#REF!,'True_Odds_Calculator_2-way'!B748,'Log_working_2-way'!B$1,'Log_working_2-way'!B$2)</f>
        <v>#NAME?</v>
      </c>
      <c r="F747" s="6"/>
      <c r="H747" s="6"/>
      <c r="I747" s="6"/>
      <c r="J747" s="6"/>
      <c r="K747" s="6"/>
    </row>
    <row r="748" spans="4:11" x14ac:dyDescent="0.25">
      <c r="D748" t="e">
        <f ca="1">solve_for_d('True_Odds_Calculator_2-way'!A749,'True_Odds_Calculator_2-way'!#REF!,'True_Odds_Calculator_2-way'!B749,'Log_working_2-way'!B$1,'Log_working_2-way'!B$2)</f>
        <v>#NAME?</v>
      </c>
      <c r="F748" s="6"/>
      <c r="H748" s="6"/>
      <c r="I748" s="6"/>
      <c r="J748" s="6"/>
      <c r="K748" s="6"/>
    </row>
    <row r="749" spans="4:11" x14ac:dyDescent="0.25">
      <c r="D749" t="e">
        <f ca="1">solve_for_d('True_Odds_Calculator_2-way'!A750,'True_Odds_Calculator_2-way'!#REF!,'True_Odds_Calculator_2-way'!B750,'Log_working_2-way'!B$1,'Log_working_2-way'!B$2)</f>
        <v>#NAME?</v>
      </c>
      <c r="F749" s="6"/>
      <c r="H749" s="6"/>
      <c r="I749" s="6"/>
      <c r="J749" s="6"/>
      <c r="K749" s="6"/>
    </row>
    <row r="750" spans="4:11" x14ac:dyDescent="0.25">
      <c r="D750" t="e">
        <f ca="1">solve_for_d('True_Odds_Calculator_2-way'!A751,'True_Odds_Calculator_2-way'!#REF!,'True_Odds_Calculator_2-way'!B751,'Log_working_2-way'!B$1,'Log_working_2-way'!B$2)</f>
        <v>#NAME?</v>
      </c>
      <c r="F750" s="6"/>
      <c r="H750" s="6"/>
      <c r="I750" s="6"/>
      <c r="J750" s="6"/>
      <c r="K750" s="6"/>
    </row>
    <row r="751" spans="4:11" x14ac:dyDescent="0.25">
      <c r="D751" t="e">
        <f ca="1">solve_for_d('True_Odds_Calculator_2-way'!A752,'True_Odds_Calculator_2-way'!#REF!,'True_Odds_Calculator_2-way'!B752,'Log_working_2-way'!B$1,'Log_working_2-way'!B$2)</f>
        <v>#NAME?</v>
      </c>
      <c r="F751" s="6"/>
      <c r="H751" s="6"/>
      <c r="I751" s="6"/>
      <c r="J751" s="6"/>
      <c r="K751" s="6"/>
    </row>
    <row r="752" spans="4:11" x14ac:dyDescent="0.25">
      <c r="D752" t="e">
        <f ca="1">solve_for_d('True_Odds_Calculator_2-way'!A753,'True_Odds_Calculator_2-way'!#REF!,'True_Odds_Calculator_2-way'!B753,'Log_working_2-way'!B$1,'Log_working_2-way'!B$2)</f>
        <v>#NAME?</v>
      </c>
      <c r="F752" s="6"/>
      <c r="H752" s="6"/>
      <c r="I752" s="6"/>
      <c r="J752" s="6"/>
      <c r="K752" s="6"/>
    </row>
    <row r="753" spans="4:11" x14ac:dyDescent="0.25">
      <c r="D753" t="e">
        <f ca="1">solve_for_d('True_Odds_Calculator_2-way'!A754,'True_Odds_Calculator_2-way'!#REF!,'True_Odds_Calculator_2-way'!B754,'Log_working_2-way'!B$1,'Log_working_2-way'!B$2)</f>
        <v>#NAME?</v>
      </c>
      <c r="F753" s="6"/>
      <c r="H753" s="6"/>
      <c r="I753" s="6"/>
      <c r="J753" s="6"/>
      <c r="K753" s="6"/>
    </row>
    <row r="754" spans="4:11" x14ac:dyDescent="0.25">
      <c r="D754" t="e">
        <f ca="1">solve_for_d('True_Odds_Calculator_2-way'!A755,'True_Odds_Calculator_2-way'!#REF!,'True_Odds_Calculator_2-way'!B755,'Log_working_2-way'!B$1,'Log_working_2-way'!B$2)</f>
        <v>#NAME?</v>
      </c>
      <c r="F754" s="6"/>
      <c r="H754" s="6"/>
      <c r="I754" s="6"/>
      <c r="J754" s="6"/>
      <c r="K754" s="6"/>
    </row>
    <row r="755" spans="4:11" x14ac:dyDescent="0.25">
      <c r="D755" t="e">
        <f ca="1">solve_for_d('True_Odds_Calculator_2-way'!A756,'True_Odds_Calculator_2-way'!#REF!,'True_Odds_Calculator_2-way'!B756,'Log_working_2-way'!B$1,'Log_working_2-way'!B$2)</f>
        <v>#NAME?</v>
      </c>
      <c r="F755" s="6"/>
      <c r="H755" s="6"/>
      <c r="I755" s="6"/>
      <c r="J755" s="6"/>
      <c r="K755" s="6"/>
    </row>
    <row r="756" spans="4:11" x14ac:dyDescent="0.25">
      <c r="D756" t="e">
        <f ca="1">solve_for_d('True_Odds_Calculator_2-way'!A757,'True_Odds_Calculator_2-way'!#REF!,'True_Odds_Calculator_2-way'!B757,'Log_working_2-way'!B$1,'Log_working_2-way'!B$2)</f>
        <v>#NAME?</v>
      </c>
      <c r="F756" s="6"/>
      <c r="H756" s="6"/>
      <c r="I756" s="6"/>
      <c r="J756" s="6"/>
      <c r="K756" s="6"/>
    </row>
    <row r="757" spans="4:11" x14ac:dyDescent="0.25">
      <c r="D757" t="e">
        <f ca="1">solve_for_d('True_Odds_Calculator_2-way'!A758,'True_Odds_Calculator_2-way'!#REF!,'True_Odds_Calculator_2-way'!B758,'Log_working_2-way'!B$1,'Log_working_2-way'!B$2)</f>
        <v>#NAME?</v>
      </c>
      <c r="F757" s="6"/>
      <c r="H757" s="6"/>
      <c r="I757" s="6"/>
      <c r="J757" s="6"/>
      <c r="K757" s="6"/>
    </row>
    <row r="758" spans="4:11" x14ac:dyDescent="0.25">
      <c r="D758" t="e">
        <f ca="1">solve_for_d('True_Odds_Calculator_2-way'!A759,'True_Odds_Calculator_2-way'!#REF!,'True_Odds_Calculator_2-way'!B759,'Log_working_2-way'!B$1,'Log_working_2-way'!B$2)</f>
        <v>#NAME?</v>
      </c>
      <c r="F758" s="6"/>
      <c r="H758" s="6"/>
      <c r="I758" s="6"/>
      <c r="J758" s="6"/>
      <c r="K758" s="6"/>
    </row>
    <row r="759" spans="4:11" x14ac:dyDescent="0.25">
      <c r="D759" t="e">
        <f ca="1">solve_for_d('True_Odds_Calculator_2-way'!A760,'True_Odds_Calculator_2-way'!#REF!,'True_Odds_Calculator_2-way'!B760,'Log_working_2-way'!B$1,'Log_working_2-way'!B$2)</f>
        <v>#NAME?</v>
      </c>
      <c r="F759" s="6"/>
      <c r="H759" s="6"/>
      <c r="I759" s="6"/>
      <c r="J759" s="6"/>
      <c r="K759" s="6"/>
    </row>
    <row r="760" spans="4:11" x14ac:dyDescent="0.25">
      <c r="D760" t="e">
        <f ca="1">solve_for_d('True_Odds_Calculator_2-way'!A761,'True_Odds_Calculator_2-way'!#REF!,'True_Odds_Calculator_2-way'!B761,'Log_working_2-way'!B$1,'Log_working_2-way'!B$2)</f>
        <v>#NAME?</v>
      </c>
      <c r="F760" s="6"/>
      <c r="H760" s="6"/>
      <c r="I760" s="6"/>
      <c r="J760" s="6"/>
      <c r="K760" s="6"/>
    </row>
    <row r="761" spans="4:11" x14ac:dyDescent="0.25">
      <c r="D761" t="e">
        <f ca="1">solve_for_d('True_Odds_Calculator_2-way'!A762,'True_Odds_Calculator_2-way'!#REF!,'True_Odds_Calculator_2-way'!B762,'Log_working_2-way'!B$1,'Log_working_2-way'!B$2)</f>
        <v>#NAME?</v>
      </c>
      <c r="F761" s="6"/>
      <c r="H761" s="6"/>
      <c r="I761" s="6"/>
      <c r="J761" s="6"/>
      <c r="K761" s="6"/>
    </row>
    <row r="762" spans="4:11" x14ac:dyDescent="0.25">
      <c r="D762" t="e">
        <f ca="1">solve_for_d('True_Odds_Calculator_2-way'!A763,'True_Odds_Calculator_2-way'!#REF!,'True_Odds_Calculator_2-way'!B763,'Log_working_2-way'!B$1,'Log_working_2-way'!B$2)</f>
        <v>#NAME?</v>
      </c>
      <c r="F762" s="6"/>
      <c r="H762" s="6"/>
      <c r="I762" s="6"/>
      <c r="J762" s="6"/>
      <c r="K762" s="6"/>
    </row>
    <row r="763" spans="4:11" x14ac:dyDescent="0.25">
      <c r="D763" t="e">
        <f ca="1">solve_for_d('True_Odds_Calculator_2-way'!A764,'True_Odds_Calculator_2-way'!#REF!,'True_Odds_Calculator_2-way'!B764,'Log_working_2-way'!B$1,'Log_working_2-way'!B$2)</f>
        <v>#NAME?</v>
      </c>
      <c r="F763" s="6"/>
      <c r="H763" s="6"/>
      <c r="I763" s="6"/>
      <c r="J763" s="6"/>
      <c r="K763" s="6"/>
    </row>
    <row r="764" spans="4:11" x14ac:dyDescent="0.25">
      <c r="D764" t="e">
        <f ca="1">solve_for_d('True_Odds_Calculator_2-way'!A765,'True_Odds_Calculator_2-way'!#REF!,'True_Odds_Calculator_2-way'!B765,'Log_working_2-way'!B$1,'Log_working_2-way'!B$2)</f>
        <v>#NAME?</v>
      </c>
      <c r="F764" s="6"/>
      <c r="H764" s="6"/>
      <c r="I764" s="6"/>
      <c r="J764" s="6"/>
      <c r="K764" s="6"/>
    </row>
    <row r="765" spans="4:11" x14ac:dyDescent="0.25">
      <c r="D765" t="e">
        <f ca="1">solve_for_d('True_Odds_Calculator_2-way'!A766,'True_Odds_Calculator_2-way'!#REF!,'True_Odds_Calculator_2-way'!B766,'Log_working_2-way'!B$1,'Log_working_2-way'!B$2)</f>
        <v>#NAME?</v>
      </c>
      <c r="F765" s="6"/>
      <c r="H765" s="6"/>
      <c r="I765" s="6"/>
      <c r="J765" s="6"/>
      <c r="K765" s="6"/>
    </row>
    <row r="766" spans="4:11" x14ac:dyDescent="0.25">
      <c r="D766" t="e">
        <f ca="1">solve_for_d('True_Odds_Calculator_2-way'!A767,'True_Odds_Calculator_2-way'!#REF!,'True_Odds_Calculator_2-way'!B767,'Log_working_2-way'!B$1,'Log_working_2-way'!B$2)</f>
        <v>#NAME?</v>
      </c>
      <c r="F766" s="6"/>
      <c r="H766" s="6"/>
      <c r="I766" s="6"/>
      <c r="J766" s="6"/>
      <c r="K766" s="6"/>
    </row>
    <row r="767" spans="4:11" x14ac:dyDescent="0.25">
      <c r="D767" t="e">
        <f ca="1">solve_for_d('True_Odds_Calculator_2-way'!A768,'True_Odds_Calculator_2-way'!#REF!,'True_Odds_Calculator_2-way'!B768,'Log_working_2-way'!B$1,'Log_working_2-way'!B$2)</f>
        <v>#NAME?</v>
      </c>
      <c r="F767" s="6"/>
      <c r="H767" s="6"/>
      <c r="I767" s="6"/>
      <c r="J767" s="6"/>
      <c r="K767" s="6"/>
    </row>
    <row r="768" spans="4:11" x14ac:dyDescent="0.25">
      <c r="D768" t="e">
        <f ca="1">solve_for_d('True_Odds_Calculator_2-way'!A769,'True_Odds_Calculator_2-way'!#REF!,'True_Odds_Calculator_2-way'!B769,'Log_working_2-way'!B$1,'Log_working_2-way'!B$2)</f>
        <v>#NAME?</v>
      </c>
      <c r="F768" s="6"/>
      <c r="H768" s="6"/>
      <c r="I768" s="6"/>
      <c r="J768" s="6"/>
      <c r="K768" s="6"/>
    </row>
    <row r="769" spans="4:11" x14ac:dyDescent="0.25">
      <c r="D769" t="e">
        <f ca="1">solve_for_d('True_Odds_Calculator_2-way'!A770,'True_Odds_Calculator_2-way'!#REF!,'True_Odds_Calculator_2-way'!B770,'Log_working_2-way'!B$1,'Log_working_2-way'!B$2)</f>
        <v>#NAME?</v>
      </c>
      <c r="F769" s="6"/>
      <c r="H769" s="6"/>
      <c r="I769" s="6"/>
      <c r="J769" s="6"/>
      <c r="K769" s="6"/>
    </row>
    <row r="770" spans="4:11" x14ac:dyDescent="0.25">
      <c r="D770" t="e">
        <f ca="1">solve_for_d('True_Odds_Calculator_2-way'!A771,'True_Odds_Calculator_2-way'!#REF!,'True_Odds_Calculator_2-way'!B771,'Log_working_2-way'!B$1,'Log_working_2-way'!B$2)</f>
        <v>#NAME?</v>
      </c>
      <c r="F770" s="6"/>
      <c r="H770" s="6"/>
      <c r="I770" s="6"/>
      <c r="J770" s="6"/>
      <c r="K770" s="6"/>
    </row>
    <row r="771" spans="4:11" x14ac:dyDescent="0.25">
      <c r="D771" t="e">
        <f ca="1">solve_for_d('True_Odds_Calculator_2-way'!A772,'True_Odds_Calculator_2-way'!#REF!,'True_Odds_Calculator_2-way'!B772,'Log_working_2-way'!B$1,'Log_working_2-way'!B$2)</f>
        <v>#NAME?</v>
      </c>
      <c r="F771" s="6"/>
      <c r="H771" s="6"/>
      <c r="I771" s="6"/>
      <c r="J771" s="6"/>
      <c r="K771" s="6"/>
    </row>
    <row r="772" spans="4:11" x14ac:dyDescent="0.25">
      <c r="D772" t="e">
        <f ca="1">solve_for_d('True_Odds_Calculator_2-way'!A773,'True_Odds_Calculator_2-way'!#REF!,'True_Odds_Calculator_2-way'!B773,'Log_working_2-way'!B$1,'Log_working_2-way'!B$2)</f>
        <v>#NAME?</v>
      </c>
      <c r="F772" s="6"/>
      <c r="H772" s="6"/>
      <c r="I772" s="6"/>
      <c r="J772" s="6"/>
      <c r="K772" s="6"/>
    </row>
    <row r="773" spans="4:11" x14ac:dyDescent="0.25">
      <c r="D773" t="e">
        <f ca="1">solve_for_d('True_Odds_Calculator_2-way'!A774,'True_Odds_Calculator_2-way'!#REF!,'True_Odds_Calculator_2-way'!B774,'Log_working_2-way'!B$1,'Log_working_2-way'!B$2)</f>
        <v>#NAME?</v>
      </c>
      <c r="F773" s="6"/>
      <c r="H773" s="6"/>
      <c r="I773" s="6"/>
      <c r="J773" s="6"/>
      <c r="K773" s="6"/>
    </row>
    <row r="774" spans="4:11" x14ac:dyDescent="0.25">
      <c r="D774" t="e">
        <f ca="1">solve_for_d('True_Odds_Calculator_2-way'!A775,'True_Odds_Calculator_2-way'!#REF!,'True_Odds_Calculator_2-way'!B775,'Log_working_2-way'!B$1,'Log_working_2-way'!B$2)</f>
        <v>#NAME?</v>
      </c>
      <c r="F774" s="6"/>
      <c r="H774" s="6"/>
      <c r="I774" s="6"/>
      <c r="J774" s="6"/>
      <c r="K774" s="6"/>
    </row>
    <row r="775" spans="4:11" x14ac:dyDescent="0.25">
      <c r="D775" t="e">
        <f ca="1">solve_for_d('True_Odds_Calculator_2-way'!A776,'True_Odds_Calculator_2-way'!#REF!,'True_Odds_Calculator_2-way'!B776,'Log_working_2-way'!B$1,'Log_working_2-way'!B$2)</f>
        <v>#NAME?</v>
      </c>
      <c r="F775" s="6"/>
      <c r="H775" s="6"/>
      <c r="I775" s="6"/>
      <c r="J775" s="6"/>
      <c r="K775" s="6"/>
    </row>
    <row r="776" spans="4:11" x14ac:dyDescent="0.25">
      <c r="D776" t="e">
        <f ca="1">solve_for_d('True_Odds_Calculator_2-way'!A777,'True_Odds_Calculator_2-way'!#REF!,'True_Odds_Calculator_2-way'!B777,'Log_working_2-way'!B$1,'Log_working_2-way'!B$2)</f>
        <v>#NAME?</v>
      </c>
      <c r="F776" s="6"/>
      <c r="H776" s="6"/>
      <c r="I776" s="6"/>
      <c r="J776" s="6"/>
      <c r="K776" s="6"/>
    </row>
    <row r="777" spans="4:11" x14ac:dyDescent="0.25">
      <c r="D777" t="e">
        <f ca="1">solve_for_d('True_Odds_Calculator_2-way'!A778,'True_Odds_Calculator_2-way'!#REF!,'True_Odds_Calculator_2-way'!B778,'Log_working_2-way'!B$1,'Log_working_2-way'!B$2)</f>
        <v>#NAME?</v>
      </c>
      <c r="F777" s="6"/>
      <c r="H777" s="6"/>
      <c r="I777" s="6"/>
      <c r="J777" s="6"/>
      <c r="K777" s="6"/>
    </row>
    <row r="778" spans="4:11" x14ac:dyDescent="0.25">
      <c r="D778" t="e">
        <f ca="1">solve_for_d('True_Odds_Calculator_2-way'!A779,'True_Odds_Calculator_2-way'!#REF!,'True_Odds_Calculator_2-way'!B779,'Log_working_2-way'!B$1,'Log_working_2-way'!B$2)</f>
        <v>#NAME?</v>
      </c>
      <c r="F778" s="6"/>
      <c r="H778" s="6"/>
      <c r="I778" s="6"/>
      <c r="J778" s="6"/>
      <c r="K778" s="6"/>
    </row>
    <row r="779" spans="4:11" x14ac:dyDescent="0.25">
      <c r="D779" t="e">
        <f ca="1">solve_for_d('True_Odds_Calculator_2-way'!A780,'True_Odds_Calculator_2-way'!#REF!,'True_Odds_Calculator_2-way'!B780,'Log_working_2-way'!B$1,'Log_working_2-way'!B$2)</f>
        <v>#NAME?</v>
      </c>
      <c r="F779" s="6"/>
      <c r="H779" s="6"/>
      <c r="I779" s="6"/>
      <c r="J779" s="6"/>
      <c r="K779" s="6"/>
    </row>
    <row r="780" spans="4:11" x14ac:dyDescent="0.25">
      <c r="D780" t="e">
        <f ca="1">solve_for_d('True_Odds_Calculator_2-way'!A781,'True_Odds_Calculator_2-way'!#REF!,'True_Odds_Calculator_2-way'!B781,'Log_working_2-way'!B$1,'Log_working_2-way'!B$2)</f>
        <v>#NAME?</v>
      </c>
      <c r="F780" s="6"/>
      <c r="H780" s="6"/>
      <c r="I780" s="6"/>
      <c r="J780" s="6"/>
      <c r="K780" s="6"/>
    </row>
    <row r="781" spans="4:11" x14ac:dyDescent="0.25">
      <c r="D781" t="e">
        <f ca="1">solve_for_d('True_Odds_Calculator_2-way'!A782,'True_Odds_Calculator_2-way'!#REF!,'True_Odds_Calculator_2-way'!B782,'Log_working_2-way'!B$1,'Log_working_2-way'!B$2)</f>
        <v>#NAME?</v>
      </c>
      <c r="F781" s="6"/>
      <c r="H781" s="6"/>
      <c r="I781" s="6"/>
      <c r="J781" s="6"/>
      <c r="K781" s="6"/>
    </row>
    <row r="782" spans="4:11" x14ac:dyDescent="0.25">
      <c r="D782" t="e">
        <f ca="1">solve_for_d('True_Odds_Calculator_2-way'!A783,'True_Odds_Calculator_2-way'!#REF!,'True_Odds_Calculator_2-way'!B783,'Log_working_2-way'!B$1,'Log_working_2-way'!B$2)</f>
        <v>#NAME?</v>
      </c>
      <c r="F782" s="6"/>
      <c r="H782" s="6"/>
      <c r="I782" s="6"/>
      <c r="J782" s="6"/>
      <c r="K782" s="6"/>
    </row>
    <row r="783" spans="4:11" x14ac:dyDescent="0.25">
      <c r="D783" t="e">
        <f ca="1">solve_for_d('True_Odds_Calculator_2-way'!A784,'True_Odds_Calculator_2-way'!#REF!,'True_Odds_Calculator_2-way'!B784,'Log_working_2-way'!B$1,'Log_working_2-way'!B$2)</f>
        <v>#NAME?</v>
      </c>
      <c r="F783" s="6"/>
      <c r="H783" s="6"/>
      <c r="I783" s="6"/>
      <c r="J783" s="6"/>
      <c r="K783" s="6"/>
    </row>
    <row r="784" spans="4:11" x14ac:dyDescent="0.25">
      <c r="D784" t="e">
        <f ca="1">solve_for_d('True_Odds_Calculator_2-way'!A785,'True_Odds_Calculator_2-way'!#REF!,'True_Odds_Calculator_2-way'!B785,'Log_working_2-way'!B$1,'Log_working_2-way'!B$2)</f>
        <v>#NAME?</v>
      </c>
      <c r="F784" s="6"/>
      <c r="H784" s="6"/>
      <c r="I784" s="6"/>
      <c r="J784" s="6"/>
      <c r="K784" s="6"/>
    </row>
    <row r="785" spans="4:11" x14ac:dyDescent="0.25">
      <c r="D785" t="e">
        <f ca="1">solve_for_d('True_Odds_Calculator_2-way'!A786,'True_Odds_Calculator_2-way'!#REF!,'True_Odds_Calculator_2-way'!B786,'Log_working_2-way'!B$1,'Log_working_2-way'!B$2)</f>
        <v>#NAME?</v>
      </c>
      <c r="F785" s="6"/>
      <c r="H785" s="6"/>
      <c r="I785" s="6"/>
      <c r="J785" s="6"/>
      <c r="K785" s="6"/>
    </row>
    <row r="786" spans="4:11" x14ac:dyDescent="0.25">
      <c r="D786" t="e">
        <f ca="1">solve_for_d('True_Odds_Calculator_2-way'!A787,'True_Odds_Calculator_2-way'!#REF!,'True_Odds_Calculator_2-way'!B787,'Log_working_2-way'!B$1,'Log_working_2-way'!B$2)</f>
        <v>#NAME?</v>
      </c>
      <c r="F786" s="6"/>
      <c r="H786" s="6"/>
      <c r="I786" s="6"/>
      <c r="J786" s="6"/>
      <c r="K786" s="6"/>
    </row>
    <row r="787" spans="4:11" x14ac:dyDescent="0.25">
      <c r="D787" t="e">
        <f ca="1">solve_for_d('True_Odds_Calculator_2-way'!A788,'True_Odds_Calculator_2-way'!#REF!,'True_Odds_Calculator_2-way'!B788,'Log_working_2-way'!B$1,'Log_working_2-way'!B$2)</f>
        <v>#NAME?</v>
      </c>
      <c r="F787" s="6"/>
      <c r="H787" s="6"/>
      <c r="I787" s="6"/>
      <c r="J787" s="6"/>
      <c r="K787" s="6"/>
    </row>
    <row r="788" spans="4:11" x14ac:dyDescent="0.25">
      <c r="D788" t="e">
        <f ca="1">solve_for_d('True_Odds_Calculator_2-way'!A789,'True_Odds_Calculator_2-way'!#REF!,'True_Odds_Calculator_2-way'!B789,'Log_working_2-way'!B$1,'Log_working_2-way'!B$2)</f>
        <v>#NAME?</v>
      </c>
      <c r="F788" s="6"/>
      <c r="H788" s="6"/>
      <c r="I788" s="6"/>
      <c r="J788" s="6"/>
      <c r="K788" s="6"/>
    </row>
    <row r="789" spans="4:11" x14ac:dyDescent="0.25">
      <c r="D789" t="e">
        <f ca="1">solve_for_d('True_Odds_Calculator_2-way'!A790,'True_Odds_Calculator_2-way'!#REF!,'True_Odds_Calculator_2-way'!B790,'Log_working_2-way'!B$1,'Log_working_2-way'!B$2)</f>
        <v>#NAME?</v>
      </c>
      <c r="F789" s="6"/>
      <c r="H789" s="6"/>
      <c r="I789" s="6"/>
      <c r="J789" s="6"/>
      <c r="K789" s="6"/>
    </row>
    <row r="790" spans="4:11" x14ac:dyDescent="0.25">
      <c r="D790" t="e">
        <f ca="1">solve_for_d('True_Odds_Calculator_2-way'!A791,'True_Odds_Calculator_2-way'!#REF!,'True_Odds_Calculator_2-way'!B791,'Log_working_2-way'!B$1,'Log_working_2-way'!B$2)</f>
        <v>#NAME?</v>
      </c>
      <c r="F790" s="6"/>
      <c r="H790" s="6"/>
      <c r="I790" s="6"/>
      <c r="J790" s="6"/>
      <c r="K790" s="6"/>
    </row>
    <row r="791" spans="4:11" x14ac:dyDescent="0.25">
      <c r="D791" t="e">
        <f ca="1">solve_for_d('True_Odds_Calculator_2-way'!A792,'True_Odds_Calculator_2-way'!#REF!,'True_Odds_Calculator_2-way'!B792,'Log_working_2-way'!B$1,'Log_working_2-way'!B$2)</f>
        <v>#NAME?</v>
      </c>
      <c r="F791" s="6"/>
      <c r="H791" s="6"/>
      <c r="I791" s="6"/>
      <c r="J791" s="6"/>
      <c r="K791" s="6"/>
    </row>
    <row r="792" spans="4:11" x14ac:dyDescent="0.25">
      <c r="D792" t="e">
        <f ca="1">solve_for_d('True_Odds_Calculator_2-way'!A793,'True_Odds_Calculator_2-way'!#REF!,'True_Odds_Calculator_2-way'!B793,'Log_working_2-way'!B$1,'Log_working_2-way'!B$2)</f>
        <v>#NAME?</v>
      </c>
      <c r="F792" s="6"/>
      <c r="H792" s="6"/>
      <c r="I792" s="6"/>
      <c r="J792" s="6"/>
      <c r="K792" s="6"/>
    </row>
    <row r="793" spans="4:11" x14ac:dyDescent="0.25">
      <c r="D793" t="e">
        <f ca="1">solve_for_d('True_Odds_Calculator_2-way'!A794,'True_Odds_Calculator_2-way'!#REF!,'True_Odds_Calculator_2-way'!B794,'Log_working_2-way'!B$1,'Log_working_2-way'!B$2)</f>
        <v>#NAME?</v>
      </c>
      <c r="F793" s="6"/>
      <c r="H793" s="6"/>
      <c r="I793" s="6"/>
      <c r="J793" s="6"/>
      <c r="K793" s="6"/>
    </row>
    <row r="794" spans="4:11" x14ac:dyDescent="0.25">
      <c r="D794" t="e">
        <f ca="1">solve_for_d('True_Odds_Calculator_2-way'!A795,'True_Odds_Calculator_2-way'!#REF!,'True_Odds_Calculator_2-way'!B795,'Log_working_2-way'!B$1,'Log_working_2-way'!B$2)</f>
        <v>#NAME?</v>
      </c>
      <c r="F794" s="6"/>
      <c r="H794" s="6"/>
      <c r="I794" s="6"/>
      <c r="J794" s="6"/>
      <c r="K794" s="6"/>
    </row>
    <row r="795" spans="4:11" x14ac:dyDescent="0.25">
      <c r="D795" t="e">
        <f ca="1">solve_for_d('True_Odds_Calculator_2-way'!A796,'True_Odds_Calculator_2-way'!#REF!,'True_Odds_Calculator_2-way'!B796,'Log_working_2-way'!B$1,'Log_working_2-way'!B$2)</f>
        <v>#NAME?</v>
      </c>
      <c r="F795" s="6"/>
      <c r="H795" s="6"/>
      <c r="I795" s="6"/>
      <c r="J795" s="6"/>
      <c r="K795" s="6"/>
    </row>
    <row r="796" spans="4:11" x14ac:dyDescent="0.25">
      <c r="D796" t="e">
        <f ca="1">solve_for_d('True_Odds_Calculator_2-way'!A797,'True_Odds_Calculator_2-way'!#REF!,'True_Odds_Calculator_2-way'!B797,'Log_working_2-way'!B$1,'Log_working_2-way'!B$2)</f>
        <v>#NAME?</v>
      </c>
      <c r="F796" s="6"/>
      <c r="H796" s="6"/>
      <c r="I796" s="6"/>
      <c r="J796" s="6"/>
      <c r="K796" s="6"/>
    </row>
    <row r="797" spans="4:11" x14ac:dyDescent="0.25">
      <c r="D797" t="e">
        <f ca="1">solve_for_d('True_Odds_Calculator_2-way'!A798,'True_Odds_Calculator_2-way'!#REF!,'True_Odds_Calculator_2-way'!B798,'Log_working_2-way'!B$1,'Log_working_2-way'!B$2)</f>
        <v>#NAME?</v>
      </c>
      <c r="F797" s="6"/>
      <c r="H797" s="6"/>
      <c r="I797" s="6"/>
      <c r="J797" s="6"/>
      <c r="K797" s="6"/>
    </row>
    <row r="798" spans="4:11" x14ac:dyDescent="0.25">
      <c r="D798" t="e">
        <f ca="1">solve_for_d('True_Odds_Calculator_2-way'!A799,'True_Odds_Calculator_2-way'!#REF!,'True_Odds_Calculator_2-way'!B799,'Log_working_2-way'!B$1,'Log_working_2-way'!B$2)</f>
        <v>#NAME?</v>
      </c>
      <c r="F798" s="6"/>
      <c r="H798" s="6"/>
      <c r="I798" s="6"/>
      <c r="J798" s="6"/>
      <c r="K798" s="6"/>
    </row>
    <row r="799" spans="4:11" x14ac:dyDescent="0.25">
      <c r="D799" t="e">
        <f ca="1">solve_for_d('True_Odds_Calculator_2-way'!A800,'True_Odds_Calculator_2-way'!#REF!,'True_Odds_Calculator_2-way'!B800,'Log_working_2-way'!B$1,'Log_working_2-way'!B$2)</f>
        <v>#NAME?</v>
      </c>
      <c r="F799" s="6"/>
      <c r="H799" s="6"/>
      <c r="I799" s="6"/>
      <c r="J799" s="6"/>
      <c r="K799" s="6"/>
    </row>
    <row r="800" spans="4:11" x14ac:dyDescent="0.25">
      <c r="D800" t="e">
        <f ca="1">solve_for_d('True_Odds_Calculator_2-way'!A801,'True_Odds_Calculator_2-way'!#REF!,'True_Odds_Calculator_2-way'!B801,'Log_working_2-way'!B$1,'Log_working_2-way'!B$2)</f>
        <v>#NAME?</v>
      </c>
      <c r="F800" s="6"/>
      <c r="H800" s="6"/>
      <c r="I800" s="6"/>
      <c r="J800" s="6"/>
      <c r="K800" s="6"/>
    </row>
    <row r="801" spans="4:11" x14ac:dyDescent="0.25">
      <c r="D801" t="e">
        <f ca="1">solve_for_d('True_Odds_Calculator_2-way'!A802,'True_Odds_Calculator_2-way'!#REF!,'True_Odds_Calculator_2-way'!B802,'Log_working_2-way'!B$1,'Log_working_2-way'!B$2)</f>
        <v>#NAME?</v>
      </c>
      <c r="F801" s="6"/>
      <c r="H801" s="6"/>
      <c r="I801" s="6"/>
      <c r="J801" s="6"/>
      <c r="K801" s="6"/>
    </row>
    <row r="802" spans="4:11" x14ac:dyDescent="0.25">
      <c r="D802" t="e">
        <f ca="1">solve_for_d('True_Odds_Calculator_2-way'!A803,'True_Odds_Calculator_2-way'!#REF!,'True_Odds_Calculator_2-way'!B803,'Log_working_2-way'!B$1,'Log_working_2-way'!B$2)</f>
        <v>#NAME?</v>
      </c>
      <c r="F802" s="6"/>
      <c r="H802" s="6"/>
      <c r="I802" s="6"/>
      <c r="J802" s="6"/>
      <c r="K802" s="6"/>
    </row>
    <row r="803" spans="4:11" x14ac:dyDescent="0.25">
      <c r="D803" t="e">
        <f ca="1">solve_for_d('True_Odds_Calculator_2-way'!A804,'True_Odds_Calculator_2-way'!#REF!,'True_Odds_Calculator_2-way'!B804,'Log_working_2-way'!B$1,'Log_working_2-way'!B$2)</f>
        <v>#NAME?</v>
      </c>
      <c r="F803" s="6"/>
      <c r="H803" s="6"/>
      <c r="I803" s="6"/>
      <c r="J803" s="6"/>
      <c r="K803" s="6"/>
    </row>
    <row r="804" spans="4:11" x14ac:dyDescent="0.25">
      <c r="D804" t="e">
        <f ca="1">solve_for_d('True_Odds_Calculator_2-way'!A805,'True_Odds_Calculator_2-way'!#REF!,'True_Odds_Calculator_2-way'!B805,'Log_working_2-way'!B$1,'Log_working_2-way'!B$2)</f>
        <v>#NAME?</v>
      </c>
      <c r="F804" s="6"/>
      <c r="H804" s="6"/>
      <c r="I804" s="6"/>
      <c r="J804" s="6"/>
      <c r="K804" s="6"/>
    </row>
    <row r="805" spans="4:11" x14ac:dyDescent="0.25">
      <c r="D805" t="e">
        <f ca="1">solve_for_d('True_Odds_Calculator_2-way'!A806,'True_Odds_Calculator_2-way'!#REF!,'True_Odds_Calculator_2-way'!B806,'Log_working_2-way'!B$1,'Log_working_2-way'!B$2)</f>
        <v>#NAME?</v>
      </c>
      <c r="F805" s="6"/>
      <c r="H805" s="6"/>
      <c r="I805" s="6"/>
      <c r="J805" s="6"/>
      <c r="K805" s="6"/>
    </row>
    <row r="806" spans="4:11" x14ac:dyDescent="0.25">
      <c r="D806" t="e">
        <f ca="1">solve_for_d('True_Odds_Calculator_2-way'!A807,'True_Odds_Calculator_2-way'!#REF!,'True_Odds_Calculator_2-way'!B807,'Log_working_2-way'!B$1,'Log_working_2-way'!B$2)</f>
        <v>#NAME?</v>
      </c>
      <c r="F806" s="6"/>
      <c r="H806" s="6"/>
      <c r="I806" s="6"/>
      <c r="J806" s="6"/>
      <c r="K806" s="6"/>
    </row>
    <row r="807" spans="4:11" x14ac:dyDescent="0.25">
      <c r="D807" t="e">
        <f ca="1">solve_for_d('True_Odds_Calculator_2-way'!A808,'True_Odds_Calculator_2-way'!#REF!,'True_Odds_Calculator_2-way'!B808,'Log_working_2-way'!B$1,'Log_working_2-way'!B$2)</f>
        <v>#NAME?</v>
      </c>
      <c r="F807" s="6"/>
      <c r="H807" s="6"/>
      <c r="I807" s="6"/>
      <c r="J807" s="6"/>
      <c r="K807" s="6"/>
    </row>
    <row r="808" spans="4:11" x14ac:dyDescent="0.25">
      <c r="D808" t="e">
        <f ca="1">solve_for_d('True_Odds_Calculator_2-way'!A809,'True_Odds_Calculator_2-way'!#REF!,'True_Odds_Calculator_2-way'!B809,'Log_working_2-way'!B$1,'Log_working_2-way'!B$2)</f>
        <v>#NAME?</v>
      </c>
      <c r="F808" s="6"/>
      <c r="H808" s="6"/>
      <c r="I808" s="6"/>
      <c r="J808" s="6"/>
      <c r="K808" s="6"/>
    </row>
    <row r="809" spans="4:11" x14ac:dyDescent="0.25">
      <c r="D809" t="e">
        <f ca="1">solve_for_d('True_Odds_Calculator_2-way'!A810,'True_Odds_Calculator_2-way'!#REF!,'True_Odds_Calculator_2-way'!B810,'Log_working_2-way'!B$1,'Log_working_2-way'!B$2)</f>
        <v>#NAME?</v>
      </c>
      <c r="F809" s="6"/>
      <c r="H809" s="6"/>
      <c r="I809" s="6"/>
      <c r="J809" s="6"/>
      <c r="K809" s="6"/>
    </row>
    <row r="810" spans="4:11" x14ac:dyDescent="0.25">
      <c r="D810" t="e">
        <f ca="1">solve_for_d('True_Odds_Calculator_2-way'!A811,'True_Odds_Calculator_2-way'!#REF!,'True_Odds_Calculator_2-way'!B811,'Log_working_2-way'!B$1,'Log_working_2-way'!B$2)</f>
        <v>#NAME?</v>
      </c>
      <c r="F810" s="6"/>
      <c r="H810" s="6"/>
      <c r="I810" s="6"/>
      <c r="J810" s="6"/>
      <c r="K810" s="6"/>
    </row>
    <row r="811" spans="4:11" x14ac:dyDescent="0.25">
      <c r="D811" t="e">
        <f ca="1">solve_for_d('True_Odds_Calculator_2-way'!A812,'True_Odds_Calculator_2-way'!#REF!,'True_Odds_Calculator_2-way'!B812,'Log_working_2-way'!B$1,'Log_working_2-way'!B$2)</f>
        <v>#NAME?</v>
      </c>
      <c r="F811" s="6"/>
      <c r="H811" s="6"/>
      <c r="I811" s="6"/>
      <c r="J811" s="6"/>
      <c r="K811" s="6"/>
    </row>
    <row r="812" spans="4:11" x14ac:dyDescent="0.25">
      <c r="D812" t="e">
        <f ca="1">solve_for_d('True_Odds_Calculator_2-way'!A813,'True_Odds_Calculator_2-way'!#REF!,'True_Odds_Calculator_2-way'!B813,'Log_working_2-way'!B$1,'Log_working_2-way'!B$2)</f>
        <v>#NAME?</v>
      </c>
      <c r="F812" s="6"/>
      <c r="H812" s="6"/>
      <c r="I812" s="6"/>
      <c r="J812" s="6"/>
      <c r="K812" s="6"/>
    </row>
    <row r="813" spans="4:11" x14ac:dyDescent="0.25">
      <c r="D813" t="e">
        <f ca="1">solve_for_d('True_Odds_Calculator_2-way'!A814,'True_Odds_Calculator_2-way'!#REF!,'True_Odds_Calculator_2-way'!B814,'Log_working_2-way'!B$1,'Log_working_2-way'!B$2)</f>
        <v>#NAME?</v>
      </c>
      <c r="F813" s="6"/>
      <c r="H813" s="6"/>
      <c r="I813" s="6"/>
      <c r="J813" s="6"/>
      <c r="K813" s="6"/>
    </row>
    <row r="814" spans="4:11" x14ac:dyDescent="0.25">
      <c r="D814" t="e">
        <f ca="1">solve_for_d('True_Odds_Calculator_2-way'!A815,'True_Odds_Calculator_2-way'!#REF!,'True_Odds_Calculator_2-way'!B815,'Log_working_2-way'!B$1,'Log_working_2-way'!B$2)</f>
        <v>#NAME?</v>
      </c>
      <c r="F814" s="6"/>
      <c r="H814" s="6"/>
      <c r="I814" s="6"/>
      <c r="J814" s="6"/>
      <c r="K814" s="6"/>
    </row>
    <row r="815" spans="4:11" x14ac:dyDescent="0.25">
      <c r="D815" t="e">
        <f ca="1">solve_for_d('True_Odds_Calculator_2-way'!A816,'True_Odds_Calculator_2-way'!#REF!,'True_Odds_Calculator_2-way'!B816,'Log_working_2-way'!B$1,'Log_working_2-way'!B$2)</f>
        <v>#NAME?</v>
      </c>
      <c r="F815" s="6"/>
      <c r="H815" s="6"/>
      <c r="I815" s="6"/>
      <c r="J815" s="6"/>
      <c r="K815" s="6"/>
    </row>
    <row r="816" spans="4:11" x14ac:dyDescent="0.25">
      <c r="D816" t="e">
        <f ca="1">solve_for_d('True_Odds_Calculator_2-way'!A817,'True_Odds_Calculator_2-way'!#REF!,'True_Odds_Calculator_2-way'!B817,'Log_working_2-way'!B$1,'Log_working_2-way'!B$2)</f>
        <v>#NAME?</v>
      </c>
      <c r="F816" s="6"/>
      <c r="H816" s="6"/>
      <c r="I816" s="6"/>
      <c r="J816" s="6"/>
      <c r="K816" s="6"/>
    </row>
    <row r="817" spans="4:11" x14ac:dyDescent="0.25">
      <c r="D817" t="e">
        <f ca="1">solve_for_d('True_Odds_Calculator_2-way'!A818,'True_Odds_Calculator_2-way'!#REF!,'True_Odds_Calculator_2-way'!B818,'Log_working_2-way'!B$1,'Log_working_2-way'!B$2)</f>
        <v>#NAME?</v>
      </c>
      <c r="F817" s="6"/>
      <c r="H817" s="6"/>
      <c r="I817" s="6"/>
      <c r="J817" s="6"/>
      <c r="K817" s="6"/>
    </row>
    <row r="818" spans="4:11" x14ac:dyDescent="0.25">
      <c r="D818" t="e">
        <f ca="1">solve_for_d('True_Odds_Calculator_2-way'!A819,'True_Odds_Calculator_2-way'!#REF!,'True_Odds_Calculator_2-way'!B819,'Log_working_2-way'!B$1,'Log_working_2-way'!B$2)</f>
        <v>#NAME?</v>
      </c>
      <c r="F818" s="6"/>
      <c r="H818" s="6"/>
      <c r="I818" s="6"/>
      <c r="J818" s="6"/>
      <c r="K818" s="6"/>
    </row>
    <row r="819" spans="4:11" x14ac:dyDescent="0.25">
      <c r="D819" t="e">
        <f ca="1">solve_for_d('True_Odds_Calculator_2-way'!A820,'True_Odds_Calculator_2-way'!#REF!,'True_Odds_Calculator_2-way'!B820,'Log_working_2-way'!B$1,'Log_working_2-way'!B$2)</f>
        <v>#NAME?</v>
      </c>
      <c r="F819" s="6"/>
      <c r="H819" s="6"/>
      <c r="I819" s="6"/>
      <c r="J819" s="6"/>
      <c r="K819" s="6"/>
    </row>
    <row r="820" spans="4:11" x14ac:dyDescent="0.25">
      <c r="D820" t="e">
        <f ca="1">solve_for_d('True_Odds_Calculator_2-way'!A821,'True_Odds_Calculator_2-way'!#REF!,'True_Odds_Calculator_2-way'!B821,'Log_working_2-way'!B$1,'Log_working_2-way'!B$2)</f>
        <v>#NAME?</v>
      </c>
      <c r="F820" s="6"/>
      <c r="H820" s="6"/>
      <c r="I820" s="6"/>
      <c r="J820" s="6"/>
      <c r="K820" s="6"/>
    </row>
    <row r="821" spans="4:11" x14ac:dyDescent="0.25">
      <c r="D821" t="e">
        <f ca="1">solve_for_d('True_Odds_Calculator_2-way'!A822,'True_Odds_Calculator_2-way'!#REF!,'True_Odds_Calculator_2-way'!B822,'Log_working_2-way'!B$1,'Log_working_2-way'!B$2)</f>
        <v>#NAME?</v>
      </c>
      <c r="F821" s="6"/>
      <c r="H821" s="6"/>
      <c r="I821" s="6"/>
      <c r="J821" s="6"/>
      <c r="K821" s="6"/>
    </row>
    <row r="822" spans="4:11" x14ac:dyDescent="0.25">
      <c r="D822" t="e">
        <f ca="1">solve_for_d('True_Odds_Calculator_2-way'!A823,'True_Odds_Calculator_2-way'!#REF!,'True_Odds_Calculator_2-way'!B823,'Log_working_2-way'!B$1,'Log_working_2-way'!B$2)</f>
        <v>#NAME?</v>
      </c>
      <c r="F822" s="6"/>
      <c r="H822" s="6"/>
      <c r="I822" s="6"/>
      <c r="J822" s="6"/>
      <c r="K822" s="6"/>
    </row>
    <row r="823" spans="4:11" x14ac:dyDescent="0.25">
      <c r="D823" t="e">
        <f ca="1">solve_for_d('True_Odds_Calculator_2-way'!A824,'True_Odds_Calculator_2-way'!#REF!,'True_Odds_Calculator_2-way'!B824,'Log_working_2-way'!B$1,'Log_working_2-way'!B$2)</f>
        <v>#NAME?</v>
      </c>
      <c r="F823" s="6"/>
      <c r="H823" s="6"/>
      <c r="I823" s="6"/>
      <c r="J823" s="6"/>
      <c r="K823" s="6"/>
    </row>
    <row r="824" spans="4:11" x14ac:dyDescent="0.25">
      <c r="D824" t="e">
        <f ca="1">solve_for_d('True_Odds_Calculator_2-way'!A825,'True_Odds_Calculator_2-way'!#REF!,'True_Odds_Calculator_2-way'!B825,'Log_working_2-way'!B$1,'Log_working_2-way'!B$2)</f>
        <v>#NAME?</v>
      </c>
      <c r="F824" s="6"/>
      <c r="H824" s="6"/>
      <c r="I824" s="6"/>
      <c r="J824" s="6"/>
      <c r="K824" s="6"/>
    </row>
    <row r="825" spans="4:11" x14ac:dyDescent="0.25">
      <c r="D825" t="e">
        <f ca="1">solve_for_d('True_Odds_Calculator_2-way'!A826,'True_Odds_Calculator_2-way'!#REF!,'True_Odds_Calculator_2-way'!B826,'Log_working_2-way'!B$1,'Log_working_2-way'!B$2)</f>
        <v>#NAME?</v>
      </c>
      <c r="F825" s="6"/>
      <c r="H825" s="6"/>
      <c r="I825" s="6"/>
      <c r="J825" s="6"/>
      <c r="K825" s="6"/>
    </row>
    <row r="826" spans="4:11" x14ac:dyDescent="0.25">
      <c r="D826" t="e">
        <f ca="1">solve_for_d('True_Odds_Calculator_2-way'!A827,'True_Odds_Calculator_2-way'!#REF!,'True_Odds_Calculator_2-way'!B827,'Log_working_2-way'!B$1,'Log_working_2-way'!B$2)</f>
        <v>#NAME?</v>
      </c>
      <c r="F826" s="6"/>
      <c r="H826" s="6"/>
      <c r="I826" s="6"/>
      <c r="J826" s="6"/>
      <c r="K826" s="6"/>
    </row>
    <row r="827" spans="4:11" x14ac:dyDescent="0.25">
      <c r="D827" t="e">
        <f ca="1">solve_for_d('True_Odds_Calculator_2-way'!A828,'True_Odds_Calculator_2-way'!#REF!,'True_Odds_Calculator_2-way'!B828,'Log_working_2-way'!B$1,'Log_working_2-way'!B$2)</f>
        <v>#NAME?</v>
      </c>
      <c r="F827" s="6"/>
      <c r="H827" s="6"/>
      <c r="I827" s="6"/>
      <c r="J827" s="6"/>
      <c r="K827" s="6"/>
    </row>
    <row r="828" spans="4:11" x14ac:dyDescent="0.25">
      <c r="D828" t="e">
        <f ca="1">solve_for_d('True_Odds_Calculator_2-way'!A829,'True_Odds_Calculator_2-way'!#REF!,'True_Odds_Calculator_2-way'!B829,'Log_working_2-way'!B$1,'Log_working_2-way'!B$2)</f>
        <v>#NAME?</v>
      </c>
      <c r="F828" s="6"/>
      <c r="H828" s="6"/>
      <c r="I828" s="6"/>
      <c r="J828" s="6"/>
      <c r="K828" s="6"/>
    </row>
    <row r="829" spans="4:11" x14ac:dyDescent="0.25">
      <c r="D829" t="e">
        <f ca="1">solve_for_d('True_Odds_Calculator_2-way'!A830,'True_Odds_Calculator_2-way'!#REF!,'True_Odds_Calculator_2-way'!B830,'Log_working_2-way'!B$1,'Log_working_2-way'!B$2)</f>
        <v>#NAME?</v>
      </c>
      <c r="F829" s="6"/>
      <c r="H829" s="6"/>
      <c r="I829" s="6"/>
      <c r="J829" s="6"/>
      <c r="K829" s="6"/>
    </row>
    <row r="830" spans="4:11" x14ac:dyDescent="0.25">
      <c r="D830" t="e">
        <f ca="1">solve_for_d('True_Odds_Calculator_2-way'!A831,'True_Odds_Calculator_2-way'!#REF!,'True_Odds_Calculator_2-way'!B831,'Log_working_2-way'!B$1,'Log_working_2-way'!B$2)</f>
        <v>#NAME?</v>
      </c>
      <c r="F830" s="6"/>
      <c r="H830" s="6"/>
      <c r="I830" s="6"/>
      <c r="J830" s="6"/>
      <c r="K830" s="6"/>
    </row>
    <row r="831" spans="4:11" x14ac:dyDescent="0.25">
      <c r="D831" t="e">
        <f ca="1">solve_for_d('True_Odds_Calculator_2-way'!A832,'True_Odds_Calculator_2-way'!#REF!,'True_Odds_Calculator_2-way'!B832,'Log_working_2-way'!B$1,'Log_working_2-way'!B$2)</f>
        <v>#NAME?</v>
      </c>
      <c r="F831" s="6"/>
      <c r="H831" s="6"/>
      <c r="I831" s="6"/>
      <c r="J831" s="6"/>
      <c r="K831" s="6"/>
    </row>
    <row r="832" spans="4:11" x14ac:dyDescent="0.25">
      <c r="D832" t="e">
        <f ca="1">solve_for_d('True_Odds_Calculator_2-way'!A833,'True_Odds_Calculator_2-way'!#REF!,'True_Odds_Calculator_2-way'!B833,'Log_working_2-way'!B$1,'Log_working_2-way'!B$2)</f>
        <v>#NAME?</v>
      </c>
      <c r="F832" s="6"/>
      <c r="H832" s="6"/>
      <c r="I832" s="6"/>
      <c r="J832" s="6"/>
      <c r="K832" s="6"/>
    </row>
    <row r="833" spans="4:11" x14ac:dyDescent="0.25">
      <c r="D833" t="e">
        <f ca="1">solve_for_d('True_Odds_Calculator_2-way'!A834,'True_Odds_Calculator_2-way'!#REF!,'True_Odds_Calculator_2-way'!B834,'Log_working_2-way'!B$1,'Log_working_2-way'!B$2)</f>
        <v>#NAME?</v>
      </c>
      <c r="F833" s="6"/>
      <c r="H833" s="6"/>
      <c r="I833" s="6"/>
      <c r="J833" s="6"/>
      <c r="K833" s="6"/>
    </row>
    <row r="834" spans="4:11" x14ac:dyDescent="0.25">
      <c r="D834" t="e">
        <f ca="1">solve_for_d('True_Odds_Calculator_2-way'!A835,'True_Odds_Calculator_2-way'!#REF!,'True_Odds_Calculator_2-way'!B835,'Log_working_2-way'!B$1,'Log_working_2-way'!B$2)</f>
        <v>#NAME?</v>
      </c>
      <c r="F834" s="6"/>
      <c r="H834" s="6"/>
      <c r="I834" s="6"/>
      <c r="J834" s="6"/>
      <c r="K834" s="6"/>
    </row>
    <row r="835" spans="4:11" x14ac:dyDescent="0.25">
      <c r="D835" t="e">
        <f ca="1">solve_for_d('True_Odds_Calculator_2-way'!A836,'True_Odds_Calculator_2-way'!#REF!,'True_Odds_Calculator_2-way'!B836,'Log_working_2-way'!B$1,'Log_working_2-way'!B$2)</f>
        <v>#NAME?</v>
      </c>
      <c r="F835" s="6"/>
      <c r="H835" s="6"/>
      <c r="I835" s="6"/>
      <c r="J835" s="6"/>
      <c r="K835" s="6"/>
    </row>
    <row r="836" spans="4:11" x14ac:dyDescent="0.25">
      <c r="D836" t="e">
        <f ca="1">solve_for_d('True_Odds_Calculator_2-way'!A837,'True_Odds_Calculator_2-way'!#REF!,'True_Odds_Calculator_2-way'!B837,'Log_working_2-way'!B$1,'Log_working_2-way'!B$2)</f>
        <v>#NAME?</v>
      </c>
      <c r="F836" s="6"/>
      <c r="H836" s="6"/>
      <c r="I836" s="6"/>
      <c r="J836" s="6"/>
      <c r="K836" s="6"/>
    </row>
    <row r="837" spans="4:11" x14ac:dyDescent="0.25">
      <c r="D837" t="e">
        <f ca="1">solve_for_d('True_Odds_Calculator_2-way'!A838,'True_Odds_Calculator_2-way'!#REF!,'True_Odds_Calculator_2-way'!B838,'Log_working_2-way'!B$1,'Log_working_2-way'!B$2)</f>
        <v>#NAME?</v>
      </c>
      <c r="F837" s="6"/>
      <c r="H837" s="6"/>
      <c r="I837" s="6"/>
      <c r="J837" s="6"/>
      <c r="K837" s="6"/>
    </row>
    <row r="838" spans="4:11" x14ac:dyDescent="0.25">
      <c r="D838" t="e">
        <f ca="1">solve_for_d('True_Odds_Calculator_2-way'!A839,'True_Odds_Calculator_2-way'!#REF!,'True_Odds_Calculator_2-way'!B839,'Log_working_2-way'!B$1,'Log_working_2-way'!B$2)</f>
        <v>#NAME?</v>
      </c>
      <c r="F838" s="6"/>
      <c r="H838" s="6"/>
      <c r="I838" s="6"/>
      <c r="J838" s="6"/>
      <c r="K838" s="6"/>
    </row>
    <row r="839" spans="4:11" x14ac:dyDescent="0.25">
      <c r="D839" t="e">
        <f ca="1">solve_for_d('True_Odds_Calculator_2-way'!A840,'True_Odds_Calculator_2-way'!#REF!,'True_Odds_Calculator_2-way'!B840,'Log_working_2-way'!B$1,'Log_working_2-way'!B$2)</f>
        <v>#NAME?</v>
      </c>
      <c r="F839" s="6"/>
      <c r="H839" s="6"/>
      <c r="I839" s="6"/>
      <c r="J839" s="6"/>
      <c r="K839" s="6"/>
    </row>
    <row r="840" spans="4:11" x14ac:dyDescent="0.25">
      <c r="D840" t="e">
        <f ca="1">solve_for_d('True_Odds_Calculator_2-way'!A841,'True_Odds_Calculator_2-way'!#REF!,'True_Odds_Calculator_2-way'!B841,'Log_working_2-way'!B$1,'Log_working_2-way'!B$2)</f>
        <v>#NAME?</v>
      </c>
      <c r="F840" s="6"/>
      <c r="H840" s="6"/>
      <c r="I840" s="6"/>
      <c r="J840" s="6"/>
      <c r="K840" s="6"/>
    </row>
    <row r="841" spans="4:11" x14ac:dyDescent="0.25">
      <c r="D841" t="e">
        <f ca="1">solve_for_d('True_Odds_Calculator_2-way'!A842,'True_Odds_Calculator_2-way'!#REF!,'True_Odds_Calculator_2-way'!B842,'Log_working_2-way'!B$1,'Log_working_2-way'!B$2)</f>
        <v>#NAME?</v>
      </c>
      <c r="F841" s="6"/>
      <c r="H841" s="6"/>
      <c r="I841" s="6"/>
      <c r="J841" s="6"/>
      <c r="K841" s="6"/>
    </row>
    <row r="842" spans="4:11" x14ac:dyDescent="0.25">
      <c r="D842" t="e">
        <f ca="1">solve_for_d('True_Odds_Calculator_2-way'!A843,'True_Odds_Calculator_2-way'!#REF!,'True_Odds_Calculator_2-way'!B843,'Log_working_2-way'!B$1,'Log_working_2-way'!B$2)</f>
        <v>#NAME?</v>
      </c>
      <c r="F842" s="6"/>
      <c r="H842" s="6"/>
      <c r="I842" s="6"/>
      <c r="J842" s="6"/>
      <c r="K842" s="6"/>
    </row>
    <row r="843" spans="4:11" x14ac:dyDescent="0.25">
      <c r="D843" t="e">
        <f ca="1">solve_for_d('True_Odds_Calculator_2-way'!A844,'True_Odds_Calculator_2-way'!#REF!,'True_Odds_Calculator_2-way'!B844,'Log_working_2-way'!B$1,'Log_working_2-way'!B$2)</f>
        <v>#NAME?</v>
      </c>
      <c r="F843" s="6"/>
      <c r="H843" s="6"/>
      <c r="I843" s="6"/>
      <c r="J843" s="6"/>
      <c r="K843" s="6"/>
    </row>
    <row r="844" spans="4:11" x14ac:dyDescent="0.25">
      <c r="D844" t="e">
        <f ca="1">solve_for_d('True_Odds_Calculator_2-way'!A845,'True_Odds_Calculator_2-way'!#REF!,'True_Odds_Calculator_2-way'!B845,'Log_working_2-way'!B$1,'Log_working_2-way'!B$2)</f>
        <v>#NAME?</v>
      </c>
      <c r="F844" s="6"/>
      <c r="H844" s="6"/>
      <c r="I844" s="6"/>
      <c r="J844" s="6"/>
      <c r="K844" s="6"/>
    </row>
    <row r="845" spans="4:11" x14ac:dyDescent="0.25">
      <c r="D845" t="e">
        <f ca="1">solve_for_d('True_Odds_Calculator_2-way'!A846,'True_Odds_Calculator_2-way'!#REF!,'True_Odds_Calculator_2-way'!B846,'Log_working_2-way'!B$1,'Log_working_2-way'!B$2)</f>
        <v>#NAME?</v>
      </c>
      <c r="F845" s="6"/>
      <c r="H845" s="6"/>
      <c r="I845" s="6"/>
      <c r="J845" s="6"/>
      <c r="K845" s="6"/>
    </row>
    <row r="846" spans="4:11" x14ac:dyDescent="0.25">
      <c r="D846" t="e">
        <f ca="1">solve_for_d('True_Odds_Calculator_2-way'!A847,'True_Odds_Calculator_2-way'!#REF!,'True_Odds_Calculator_2-way'!B847,'Log_working_2-way'!B$1,'Log_working_2-way'!B$2)</f>
        <v>#NAME?</v>
      </c>
      <c r="F846" s="6"/>
      <c r="H846" s="6"/>
      <c r="I846" s="6"/>
      <c r="J846" s="6"/>
      <c r="K846" s="6"/>
    </row>
    <row r="847" spans="4:11" x14ac:dyDescent="0.25">
      <c r="D847" t="e">
        <f ca="1">solve_for_d('True_Odds_Calculator_2-way'!A848,'True_Odds_Calculator_2-way'!#REF!,'True_Odds_Calculator_2-way'!B848,'Log_working_2-way'!B$1,'Log_working_2-way'!B$2)</f>
        <v>#NAME?</v>
      </c>
      <c r="F847" s="6"/>
      <c r="H847" s="6"/>
      <c r="I847" s="6"/>
      <c r="J847" s="6"/>
      <c r="K847" s="6"/>
    </row>
    <row r="848" spans="4:11" x14ac:dyDescent="0.25">
      <c r="D848" t="e">
        <f ca="1">solve_for_d('True_Odds_Calculator_2-way'!A849,'True_Odds_Calculator_2-way'!#REF!,'True_Odds_Calculator_2-way'!B849,'Log_working_2-way'!B$1,'Log_working_2-way'!B$2)</f>
        <v>#NAME?</v>
      </c>
      <c r="F848" s="6"/>
      <c r="H848" s="6"/>
      <c r="I848" s="6"/>
      <c r="J848" s="6"/>
      <c r="K848" s="6"/>
    </row>
    <row r="849" spans="4:11" x14ac:dyDescent="0.25">
      <c r="D849" t="e">
        <f ca="1">solve_for_d('True_Odds_Calculator_2-way'!A850,'True_Odds_Calculator_2-way'!#REF!,'True_Odds_Calculator_2-way'!B850,'Log_working_2-way'!B$1,'Log_working_2-way'!B$2)</f>
        <v>#NAME?</v>
      </c>
      <c r="F849" s="6"/>
      <c r="H849" s="6"/>
      <c r="I849" s="6"/>
      <c r="J849" s="6"/>
      <c r="K849" s="6"/>
    </row>
    <row r="850" spans="4:11" x14ac:dyDescent="0.25">
      <c r="D850" t="e">
        <f ca="1">solve_for_d('True_Odds_Calculator_2-way'!A851,'True_Odds_Calculator_2-way'!#REF!,'True_Odds_Calculator_2-way'!B851,'Log_working_2-way'!B$1,'Log_working_2-way'!B$2)</f>
        <v>#NAME?</v>
      </c>
      <c r="F850" s="6"/>
      <c r="H850" s="6"/>
      <c r="I850" s="6"/>
      <c r="J850" s="6"/>
      <c r="K850" s="6"/>
    </row>
    <row r="851" spans="4:11" x14ac:dyDescent="0.25">
      <c r="D851" t="e">
        <f ca="1">solve_for_d('True_Odds_Calculator_2-way'!A852,'True_Odds_Calculator_2-way'!#REF!,'True_Odds_Calculator_2-way'!B852,'Log_working_2-way'!B$1,'Log_working_2-way'!B$2)</f>
        <v>#NAME?</v>
      </c>
      <c r="F851" s="6"/>
      <c r="H851" s="6"/>
      <c r="I851" s="6"/>
      <c r="J851" s="6"/>
      <c r="K851" s="6"/>
    </row>
    <row r="852" spans="4:11" x14ac:dyDescent="0.25">
      <c r="D852" t="e">
        <f ca="1">solve_for_d('True_Odds_Calculator_2-way'!A853,'True_Odds_Calculator_2-way'!#REF!,'True_Odds_Calculator_2-way'!B853,'Log_working_2-way'!B$1,'Log_working_2-way'!B$2)</f>
        <v>#NAME?</v>
      </c>
      <c r="F852" s="6"/>
      <c r="H852" s="6"/>
      <c r="I852" s="6"/>
      <c r="J852" s="6"/>
      <c r="K852" s="6"/>
    </row>
    <row r="853" spans="4:11" x14ac:dyDescent="0.25">
      <c r="D853" t="e">
        <f ca="1">solve_for_d('True_Odds_Calculator_2-way'!A854,'True_Odds_Calculator_2-way'!#REF!,'True_Odds_Calculator_2-way'!B854,'Log_working_2-way'!B$1,'Log_working_2-way'!B$2)</f>
        <v>#NAME?</v>
      </c>
      <c r="F853" s="6"/>
      <c r="H853" s="6"/>
      <c r="I853" s="6"/>
      <c r="J853" s="6"/>
      <c r="K853" s="6"/>
    </row>
    <row r="854" spans="4:11" x14ac:dyDescent="0.25">
      <c r="D854" t="e">
        <f ca="1">solve_for_d('True_Odds_Calculator_2-way'!A855,'True_Odds_Calculator_2-way'!#REF!,'True_Odds_Calculator_2-way'!B855,'Log_working_2-way'!B$1,'Log_working_2-way'!B$2)</f>
        <v>#NAME?</v>
      </c>
      <c r="F854" s="6"/>
      <c r="H854" s="6"/>
      <c r="I854" s="6"/>
      <c r="J854" s="6"/>
      <c r="K854" s="6"/>
    </row>
    <row r="855" spans="4:11" x14ac:dyDescent="0.25">
      <c r="D855" t="e">
        <f ca="1">solve_for_d('True_Odds_Calculator_2-way'!A856,'True_Odds_Calculator_2-way'!#REF!,'True_Odds_Calculator_2-way'!B856,'Log_working_2-way'!B$1,'Log_working_2-way'!B$2)</f>
        <v>#NAME?</v>
      </c>
      <c r="F855" s="6"/>
      <c r="H855" s="6"/>
      <c r="I855" s="6"/>
      <c r="J855" s="6"/>
      <c r="K855" s="6"/>
    </row>
    <row r="856" spans="4:11" x14ac:dyDescent="0.25">
      <c r="D856" t="e">
        <f ca="1">solve_for_d('True_Odds_Calculator_2-way'!A857,'True_Odds_Calculator_2-way'!#REF!,'True_Odds_Calculator_2-way'!B857,'Log_working_2-way'!B$1,'Log_working_2-way'!B$2)</f>
        <v>#NAME?</v>
      </c>
      <c r="F856" s="6"/>
      <c r="H856" s="6"/>
      <c r="I856" s="6"/>
      <c r="J856" s="6"/>
      <c r="K856" s="6"/>
    </row>
    <row r="857" spans="4:11" x14ac:dyDescent="0.25">
      <c r="D857" t="e">
        <f ca="1">solve_for_d('True_Odds_Calculator_2-way'!A858,'True_Odds_Calculator_2-way'!#REF!,'True_Odds_Calculator_2-way'!B858,'Log_working_2-way'!B$1,'Log_working_2-way'!B$2)</f>
        <v>#NAME?</v>
      </c>
      <c r="F857" s="6"/>
      <c r="H857" s="6"/>
      <c r="I857" s="6"/>
      <c r="J857" s="6"/>
      <c r="K857" s="6"/>
    </row>
    <row r="858" spans="4:11" x14ac:dyDescent="0.25">
      <c r="D858" t="e">
        <f ca="1">solve_for_d('True_Odds_Calculator_2-way'!A859,'True_Odds_Calculator_2-way'!#REF!,'True_Odds_Calculator_2-way'!B859,'Log_working_2-way'!B$1,'Log_working_2-way'!B$2)</f>
        <v>#NAME?</v>
      </c>
      <c r="F858" s="6"/>
      <c r="H858" s="6"/>
      <c r="I858" s="6"/>
      <c r="J858" s="6"/>
      <c r="K858" s="6"/>
    </row>
    <row r="859" spans="4:11" x14ac:dyDescent="0.25">
      <c r="D859" t="e">
        <f ca="1">solve_for_d('True_Odds_Calculator_2-way'!A860,'True_Odds_Calculator_2-way'!#REF!,'True_Odds_Calculator_2-way'!B860,'Log_working_2-way'!B$1,'Log_working_2-way'!B$2)</f>
        <v>#NAME?</v>
      </c>
      <c r="F859" s="6"/>
      <c r="H859" s="6"/>
      <c r="I859" s="6"/>
      <c r="J859" s="6"/>
      <c r="K859" s="6"/>
    </row>
    <row r="860" spans="4:11" x14ac:dyDescent="0.25">
      <c r="D860" t="e">
        <f ca="1">solve_for_d('True_Odds_Calculator_2-way'!A861,'True_Odds_Calculator_2-way'!#REF!,'True_Odds_Calculator_2-way'!B861,'Log_working_2-way'!B$1,'Log_working_2-way'!B$2)</f>
        <v>#NAME?</v>
      </c>
      <c r="F860" s="6"/>
      <c r="H860" s="6"/>
      <c r="I860" s="6"/>
      <c r="J860" s="6"/>
      <c r="K860" s="6"/>
    </row>
    <row r="861" spans="4:11" x14ac:dyDescent="0.25">
      <c r="D861" t="e">
        <f ca="1">solve_for_d('True_Odds_Calculator_2-way'!A862,'True_Odds_Calculator_2-way'!#REF!,'True_Odds_Calculator_2-way'!B862,'Log_working_2-way'!B$1,'Log_working_2-way'!B$2)</f>
        <v>#NAME?</v>
      </c>
      <c r="F861" s="6"/>
      <c r="H861" s="6"/>
      <c r="I861" s="6"/>
      <c r="J861" s="6"/>
      <c r="K861" s="6"/>
    </row>
    <row r="862" spans="4:11" x14ac:dyDescent="0.25">
      <c r="D862" t="e">
        <f ca="1">solve_for_d('True_Odds_Calculator_2-way'!A863,'True_Odds_Calculator_2-way'!#REF!,'True_Odds_Calculator_2-way'!B863,'Log_working_2-way'!B$1,'Log_working_2-way'!B$2)</f>
        <v>#NAME?</v>
      </c>
      <c r="F862" s="6"/>
      <c r="H862" s="6"/>
      <c r="I862" s="6"/>
      <c r="J862" s="6"/>
      <c r="K862" s="6"/>
    </row>
    <row r="863" spans="4:11" x14ac:dyDescent="0.25">
      <c r="D863" t="e">
        <f ca="1">solve_for_d('True_Odds_Calculator_2-way'!A864,'True_Odds_Calculator_2-way'!#REF!,'True_Odds_Calculator_2-way'!B864,'Log_working_2-way'!B$1,'Log_working_2-way'!B$2)</f>
        <v>#NAME?</v>
      </c>
      <c r="F863" s="6"/>
      <c r="H863" s="6"/>
      <c r="I863" s="6"/>
      <c r="J863" s="6"/>
      <c r="K863" s="6"/>
    </row>
    <row r="864" spans="4:11" x14ac:dyDescent="0.25">
      <c r="D864" t="e">
        <f ca="1">solve_for_d('True_Odds_Calculator_2-way'!A865,'True_Odds_Calculator_2-way'!#REF!,'True_Odds_Calculator_2-way'!B865,'Log_working_2-way'!B$1,'Log_working_2-way'!B$2)</f>
        <v>#NAME?</v>
      </c>
      <c r="F864" s="6"/>
      <c r="H864" s="6"/>
      <c r="I864" s="6"/>
      <c r="J864" s="6"/>
      <c r="K864" s="6"/>
    </row>
    <row r="865" spans="4:11" x14ac:dyDescent="0.25">
      <c r="D865" t="e">
        <f ca="1">solve_for_d('True_Odds_Calculator_2-way'!A866,'True_Odds_Calculator_2-way'!#REF!,'True_Odds_Calculator_2-way'!B866,'Log_working_2-way'!B$1,'Log_working_2-way'!B$2)</f>
        <v>#NAME?</v>
      </c>
      <c r="F865" s="6"/>
      <c r="H865" s="6"/>
      <c r="I865" s="6"/>
      <c r="J865" s="6"/>
      <c r="K865" s="6"/>
    </row>
    <row r="866" spans="4:11" x14ac:dyDescent="0.25">
      <c r="D866" t="e">
        <f ca="1">solve_for_d('True_Odds_Calculator_2-way'!A867,'True_Odds_Calculator_2-way'!#REF!,'True_Odds_Calculator_2-way'!B867,'Log_working_2-way'!B$1,'Log_working_2-way'!B$2)</f>
        <v>#NAME?</v>
      </c>
      <c r="F866" s="6"/>
      <c r="H866" s="6"/>
      <c r="I866" s="6"/>
      <c r="J866" s="6"/>
      <c r="K866" s="6"/>
    </row>
    <row r="867" spans="4:11" x14ac:dyDescent="0.25">
      <c r="D867" t="e">
        <f ca="1">solve_for_d('True_Odds_Calculator_2-way'!A868,'True_Odds_Calculator_2-way'!#REF!,'True_Odds_Calculator_2-way'!B868,'Log_working_2-way'!B$1,'Log_working_2-way'!B$2)</f>
        <v>#NAME?</v>
      </c>
      <c r="F867" s="6"/>
      <c r="H867" s="6"/>
      <c r="I867" s="6"/>
      <c r="J867" s="6"/>
      <c r="K867" s="6"/>
    </row>
    <row r="868" spans="4:11" x14ac:dyDescent="0.25">
      <c r="D868" t="e">
        <f ca="1">solve_for_d('True_Odds_Calculator_2-way'!A869,'True_Odds_Calculator_2-way'!#REF!,'True_Odds_Calculator_2-way'!B869,'Log_working_2-way'!B$1,'Log_working_2-way'!B$2)</f>
        <v>#NAME?</v>
      </c>
      <c r="F868" s="6"/>
      <c r="H868" s="6"/>
      <c r="I868" s="6"/>
      <c r="J868" s="6"/>
      <c r="K868" s="6"/>
    </row>
    <row r="869" spans="4:11" x14ac:dyDescent="0.25">
      <c r="D869" t="e">
        <f ca="1">solve_for_d('True_Odds_Calculator_2-way'!A870,'True_Odds_Calculator_2-way'!#REF!,'True_Odds_Calculator_2-way'!B870,'Log_working_2-way'!B$1,'Log_working_2-way'!B$2)</f>
        <v>#NAME?</v>
      </c>
      <c r="F869" s="6"/>
      <c r="H869" s="6"/>
      <c r="I869" s="6"/>
      <c r="J869" s="6"/>
      <c r="K869" s="6"/>
    </row>
    <row r="870" spans="4:11" x14ac:dyDescent="0.25">
      <c r="D870" t="e">
        <f ca="1">solve_for_d('True_Odds_Calculator_2-way'!A871,'True_Odds_Calculator_2-way'!#REF!,'True_Odds_Calculator_2-way'!B871,'Log_working_2-way'!B$1,'Log_working_2-way'!B$2)</f>
        <v>#NAME?</v>
      </c>
      <c r="F870" s="6"/>
      <c r="H870" s="6"/>
      <c r="I870" s="6"/>
      <c r="J870" s="6"/>
      <c r="K870" s="6"/>
    </row>
    <row r="871" spans="4:11" x14ac:dyDescent="0.25">
      <c r="D871" t="e">
        <f ca="1">solve_for_d('True_Odds_Calculator_2-way'!A872,'True_Odds_Calculator_2-way'!#REF!,'True_Odds_Calculator_2-way'!B872,'Log_working_2-way'!B$1,'Log_working_2-way'!B$2)</f>
        <v>#NAME?</v>
      </c>
      <c r="F871" s="6"/>
      <c r="H871" s="6"/>
      <c r="I871" s="6"/>
      <c r="J871" s="6"/>
      <c r="K871" s="6"/>
    </row>
    <row r="872" spans="4:11" x14ac:dyDescent="0.25">
      <c r="D872" t="e">
        <f ca="1">solve_for_d('True_Odds_Calculator_2-way'!A873,'True_Odds_Calculator_2-way'!#REF!,'True_Odds_Calculator_2-way'!B873,'Log_working_2-way'!B$1,'Log_working_2-way'!B$2)</f>
        <v>#NAME?</v>
      </c>
      <c r="F872" s="6"/>
      <c r="H872" s="6"/>
      <c r="I872" s="6"/>
      <c r="J872" s="6"/>
      <c r="K872" s="6"/>
    </row>
    <row r="873" spans="4:11" x14ac:dyDescent="0.25">
      <c r="D873" t="e">
        <f ca="1">solve_for_d('True_Odds_Calculator_2-way'!A874,'True_Odds_Calculator_2-way'!#REF!,'True_Odds_Calculator_2-way'!B874,'Log_working_2-way'!B$1,'Log_working_2-way'!B$2)</f>
        <v>#NAME?</v>
      </c>
      <c r="F873" s="6"/>
      <c r="H873" s="6"/>
      <c r="I873" s="6"/>
      <c r="J873" s="6"/>
      <c r="K873" s="6"/>
    </row>
    <row r="874" spans="4:11" x14ac:dyDescent="0.25">
      <c r="D874" t="e">
        <f ca="1">solve_for_d('True_Odds_Calculator_2-way'!A875,'True_Odds_Calculator_2-way'!#REF!,'True_Odds_Calculator_2-way'!B875,'Log_working_2-way'!B$1,'Log_working_2-way'!B$2)</f>
        <v>#NAME?</v>
      </c>
      <c r="F874" s="6"/>
      <c r="H874" s="6"/>
      <c r="I874" s="6"/>
      <c r="J874" s="6"/>
      <c r="K874" s="6"/>
    </row>
    <row r="875" spans="4:11" x14ac:dyDescent="0.25">
      <c r="D875" t="e">
        <f ca="1">solve_for_d('True_Odds_Calculator_2-way'!A876,'True_Odds_Calculator_2-way'!#REF!,'True_Odds_Calculator_2-way'!B876,'Log_working_2-way'!B$1,'Log_working_2-way'!B$2)</f>
        <v>#NAME?</v>
      </c>
      <c r="F875" s="6"/>
      <c r="H875" s="6"/>
      <c r="I875" s="6"/>
      <c r="J875" s="6"/>
      <c r="K875" s="6"/>
    </row>
    <row r="876" spans="4:11" x14ac:dyDescent="0.25">
      <c r="D876" t="e">
        <f ca="1">solve_for_d('True_Odds_Calculator_2-way'!A877,'True_Odds_Calculator_2-way'!#REF!,'True_Odds_Calculator_2-way'!B877,'Log_working_2-way'!B$1,'Log_working_2-way'!B$2)</f>
        <v>#NAME?</v>
      </c>
      <c r="F876" s="6"/>
      <c r="H876" s="6"/>
      <c r="I876" s="6"/>
      <c r="J876" s="6"/>
      <c r="K876" s="6"/>
    </row>
    <row r="877" spans="4:11" x14ac:dyDescent="0.25">
      <c r="D877" t="e">
        <f ca="1">solve_for_d('True_Odds_Calculator_2-way'!A878,'True_Odds_Calculator_2-way'!#REF!,'True_Odds_Calculator_2-way'!B878,'Log_working_2-way'!B$1,'Log_working_2-way'!B$2)</f>
        <v>#NAME?</v>
      </c>
      <c r="F877" s="6"/>
      <c r="H877" s="6"/>
      <c r="I877" s="6"/>
      <c r="J877" s="6"/>
      <c r="K877" s="6"/>
    </row>
    <row r="878" spans="4:11" x14ac:dyDescent="0.25">
      <c r="D878" t="e">
        <f ca="1">solve_for_d('True_Odds_Calculator_2-way'!A879,'True_Odds_Calculator_2-way'!#REF!,'True_Odds_Calculator_2-way'!B879,'Log_working_2-way'!B$1,'Log_working_2-way'!B$2)</f>
        <v>#NAME?</v>
      </c>
      <c r="F878" s="6"/>
      <c r="H878" s="6"/>
      <c r="I878" s="6"/>
      <c r="J878" s="6"/>
      <c r="K878" s="6"/>
    </row>
    <row r="879" spans="4:11" x14ac:dyDescent="0.25">
      <c r="D879" t="e">
        <f ca="1">solve_for_d('True_Odds_Calculator_2-way'!A880,'True_Odds_Calculator_2-way'!#REF!,'True_Odds_Calculator_2-way'!B880,'Log_working_2-way'!B$1,'Log_working_2-way'!B$2)</f>
        <v>#NAME?</v>
      </c>
      <c r="F879" s="6"/>
      <c r="H879" s="6"/>
      <c r="I879" s="6"/>
      <c r="J879" s="6"/>
      <c r="K879" s="6"/>
    </row>
    <row r="880" spans="4:11" x14ac:dyDescent="0.25">
      <c r="D880" t="e">
        <f ca="1">solve_for_d('True_Odds_Calculator_2-way'!A881,'True_Odds_Calculator_2-way'!#REF!,'True_Odds_Calculator_2-way'!B881,'Log_working_2-way'!B$1,'Log_working_2-way'!B$2)</f>
        <v>#NAME?</v>
      </c>
      <c r="F880" s="6"/>
      <c r="H880" s="6"/>
      <c r="I880" s="6"/>
      <c r="J880" s="6"/>
      <c r="K880" s="6"/>
    </row>
    <row r="881" spans="4:11" x14ac:dyDescent="0.25">
      <c r="D881" t="e">
        <f ca="1">solve_for_d('True_Odds_Calculator_2-way'!A882,'True_Odds_Calculator_2-way'!#REF!,'True_Odds_Calculator_2-way'!B882,'Log_working_2-way'!B$1,'Log_working_2-way'!B$2)</f>
        <v>#NAME?</v>
      </c>
      <c r="F881" s="6"/>
      <c r="H881" s="6"/>
      <c r="I881" s="6"/>
      <c r="J881" s="6"/>
      <c r="K881" s="6"/>
    </row>
    <row r="882" spans="4:11" x14ac:dyDescent="0.25">
      <c r="D882" t="e">
        <f ca="1">solve_for_d('True_Odds_Calculator_2-way'!A883,'True_Odds_Calculator_2-way'!#REF!,'True_Odds_Calculator_2-way'!B883,'Log_working_2-way'!B$1,'Log_working_2-way'!B$2)</f>
        <v>#NAME?</v>
      </c>
      <c r="F882" s="6"/>
      <c r="H882" s="6"/>
      <c r="I882" s="6"/>
      <c r="J882" s="6"/>
      <c r="K882" s="6"/>
    </row>
    <row r="883" spans="4:11" x14ac:dyDescent="0.25">
      <c r="D883" t="e">
        <f ca="1">solve_for_d('True_Odds_Calculator_2-way'!A884,'True_Odds_Calculator_2-way'!#REF!,'True_Odds_Calculator_2-way'!B884,'Log_working_2-way'!B$1,'Log_working_2-way'!B$2)</f>
        <v>#NAME?</v>
      </c>
      <c r="F883" s="6"/>
      <c r="H883" s="6"/>
      <c r="I883" s="6"/>
      <c r="J883" s="6"/>
      <c r="K883" s="6"/>
    </row>
    <row r="884" spans="4:11" x14ac:dyDescent="0.25">
      <c r="D884" t="e">
        <f ca="1">solve_for_d('True_Odds_Calculator_2-way'!A885,'True_Odds_Calculator_2-way'!#REF!,'True_Odds_Calculator_2-way'!B885,'Log_working_2-way'!B$1,'Log_working_2-way'!B$2)</f>
        <v>#NAME?</v>
      </c>
      <c r="F884" s="6"/>
      <c r="H884" s="6"/>
      <c r="I884" s="6"/>
      <c r="J884" s="6"/>
      <c r="K884" s="6"/>
    </row>
    <row r="885" spans="4:11" x14ac:dyDescent="0.25">
      <c r="D885" t="e">
        <f ca="1">solve_for_d('True_Odds_Calculator_2-way'!A886,'True_Odds_Calculator_2-way'!#REF!,'True_Odds_Calculator_2-way'!B886,'Log_working_2-way'!B$1,'Log_working_2-way'!B$2)</f>
        <v>#NAME?</v>
      </c>
      <c r="F885" s="6"/>
      <c r="H885" s="6"/>
      <c r="I885" s="6"/>
      <c r="J885" s="6"/>
      <c r="K885" s="6"/>
    </row>
    <row r="886" spans="4:11" x14ac:dyDescent="0.25">
      <c r="D886" t="e">
        <f ca="1">solve_for_d('True_Odds_Calculator_2-way'!A887,'True_Odds_Calculator_2-way'!#REF!,'True_Odds_Calculator_2-way'!B887,'Log_working_2-way'!B$1,'Log_working_2-way'!B$2)</f>
        <v>#NAME?</v>
      </c>
      <c r="F886" s="6"/>
      <c r="H886" s="6"/>
      <c r="I886" s="6"/>
      <c r="J886" s="6"/>
      <c r="K886" s="6"/>
    </row>
    <row r="887" spans="4:11" x14ac:dyDescent="0.25">
      <c r="D887" t="e">
        <f ca="1">solve_for_d('True_Odds_Calculator_2-way'!A888,'True_Odds_Calculator_2-way'!#REF!,'True_Odds_Calculator_2-way'!B888,'Log_working_2-way'!B$1,'Log_working_2-way'!B$2)</f>
        <v>#NAME?</v>
      </c>
      <c r="F887" s="6"/>
      <c r="H887" s="6"/>
      <c r="I887" s="6"/>
      <c r="J887" s="6"/>
      <c r="K887" s="6"/>
    </row>
    <row r="888" spans="4:11" x14ac:dyDescent="0.25">
      <c r="D888" t="e">
        <f ca="1">solve_for_d('True_Odds_Calculator_2-way'!A889,'True_Odds_Calculator_2-way'!#REF!,'True_Odds_Calculator_2-way'!B889,'Log_working_2-way'!B$1,'Log_working_2-way'!B$2)</f>
        <v>#NAME?</v>
      </c>
      <c r="F888" s="6"/>
      <c r="H888" s="6"/>
      <c r="I888" s="6"/>
      <c r="J888" s="6"/>
      <c r="K888" s="6"/>
    </row>
    <row r="889" spans="4:11" x14ac:dyDescent="0.25">
      <c r="D889" t="e">
        <f ca="1">solve_for_d('True_Odds_Calculator_2-way'!A890,'True_Odds_Calculator_2-way'!#REF!,'True_Odds_Calculator_2-way'!B890,'Log_working_2-way'!B$1,'Log_working_2-way'!B$2)</f>
        <v>#NAME?</v>
      </c>
      <c r="F889" s="6"/>
      <c r="H889" s="6"/>
      <c r="I889" s="6"/>
      <c r="J889" s="6"/>
      <c r="K889" s="6"/>
    </row>
    <row r="890" spans="4:11" x14ac:dyDescent="0.25">
      <c r="D890" t="e">
        <f ca="1">solve_for_d('True_Odds_Calculator_2-way'!A891,'True_Odds_Calculator_2-way'!#REF!,'True_Odds_Calculator_2-way'!B891,'Log_working_2-way'!B$1,'Log_working_2-way'!B$2)</f>
        <v>#NAME?</v>
      </c>
      <c r="F890" s="6"/>
      <c r="H890" s="6"/>
      <c r="I890" s="6"/>
      <c r="J890" s="6"/>
      <c r="K890" s="6"/>
    </row>
    <row r="891" spans="4:11" x14ac:dyDescent="0.25">
      <c r="D891" t="e">
        <f ca="1">solve_for_d('True_Odds_Calculator_2-way'!A892,'True_Odds_Calculator_2-way'!#REF!,'True_Odds_Calculator_2-way'!B892,'Log_working_2-way'!B$1,'Log_working_2-way'!B$2)</f>
        <v>#NAME?</v>
      </c>
      <c r="F891" s="6"/>
      <c r="H891" s="6"/>
      <c r="I891" s="6"/>
      <c r="J891" s="6"/>
      <c r="K891" s="6"/>
    </row>
    <row r="892" spans="4:11" x14ac:dyDescent="0.25">
      <c r="D892" t="e">
        <f ca="1">solve_for_d('True_Odds_Calculator_2-way'!A893,'True_Odds_Calculator_2-way'!#REF!,'True_Odds_Calculator_2-way'!B893,'Log_working_2-way'!B$1,'Log_working_2-way'!B$2)</f>
        <v>#NAME?</v>
      </c>
      <c r="F892" s="6"/>
      <c r="H892" s="6"/>
      <c r="I892" s="6"/>
      <c r="J892" s="6"/>
      <c r="K892" s="6"/>
    </row>
    <row r="893" spans="4:11" x14ac:dyDescent="0.25">
      <c r="D893" t="e">
        <f ca="1">solve_for_d('True_Odds_Calculator_2-way'!A894,'True_Odds_Calculator_2-way'!#REF!,'True_Odds_Calculator_2-way'!B894,'Log_working_2-way'!B$1,'Log_working_2-way'!B$2)</f>
        <v>#NAME?</v>
      </c>
      <c r="F893" s="6"/>
      <c r="H893" s="6"/>
      <c r="I893" s="6"/>
      <c r="J893" s="6"/>
      <c r="K893" s="6"/>
    </row>
    <row r="894" spans="4:11" x14ac:dyDescent="0.25">
      <c r="D894" t="e">
        <f ca="1">solve_for_d('True_Odds_Calculator_2-way'!A895,'True_Odds_Calculator_2-way'!#REF!,'True_Odds_Calculator_2-way'!B895,'Log_working_2-way'!B$1,'Log_working_2-way'!B$2)</f>
        <v>#NAME?</v>
      </c>
      <c r="F894" s="6"/>
      <c r="H894" s="6"/>
      <c r="I894" s="6"/>
      <c r="J894" s="6"/>
      <c r="K894" s="6"/>
    </row>
    <row r="895" spans="4:11" x14ac:dyDescent="0.25">
      <c r="D895" t="e">
        <f ca="1">solve_for_d('True_Odds_Calculator_2-way'!A896,'True_Odds_Calculator_2-way'!#REF!,'True_Odds_Calculator_2-way'!B896,'Log_working_2-way'!B$1,'Log_working_2-way'!B$2)</f>
        <v>#NAME?</v>
      </c>
      <c r="F895" s="6"/>
      <c r="H895" s="6"/>
      <c r="I895" s="6"/>
      <c r="J895" s="6"/>
      <c r="K895" s="6"/>
    </row>
    <row r="896" spans="4:11" x14ac:dyDescent="0.25">
      <c r="D896" t="e">
        <f ca="1">solve_for_d('True_Odds_Calculator_2-way'!A897,'True_Odds_Calculator_2-way'!#REF!,'True_Odds_Calculator_2-way'!B897,'Log_working_2-way'!B$1,'Log_working_2-way'!B$2)</f>
        <v>#NAME?</v>
      </c>
      <c r="F896" s="6"/>
      <c r="H896" s="6"/>
      <c r="I896" s="6"/>
      <c r="J896" s="6"/>
      <c r="K896" s="6"/>
    </row>
    <row r="897" spans="4:11" x14ac:dyDescent="0.25">
      <c r="D897" t="e">
        <f ca="1">solve_for_d('True_Odds_Calculator_2-way'!A898,'True_Odds_Calculator_2-way'!#REF!,'True_Odds_Calculator_2-way'!B898,'Log_working_2-way'!B$1,'Log_working_2-way'!B$2)</f>
        <v>#NAME?</v>
      </c>
      <c r="F897" s="6"/>
      <c r="H897" s="6"/>
      <c r="I897" s="6"/>
      <c r="J897" s="6"/>
      <c r="K897" s="6"/>
    </row>
    <row r="898" spans="4:11" x14ac:dyDescent="0.25">
      <c r="D898" t="e">
        <f ca="1">solve_for_d('True_Odds_Calculator_2-way'!A899,'True_Odds_Calculator_2-way'!#REF!,'True_Odds_Calculator_2-way'!B899,'Log_working_2-way'!B$1,'Log_working_2-way'!B$2)</f>
        <v>#NAME?</v>
      </c>
      <c r="F898" s="6"/>
      <c r="H898" s="6"/>
      <c r="I898" s="6"/>
      <c r="J898" s="6"/>
      <c r="K898" s="6"/>
    </row>
    <row r="899" spans="4:11" x14ac:dyDescent="0.25">
      <c r="D899" t="e">
        <f ca="1">solve_for_d('True_Odds_Calculator_2-way'!A900,'True_Odds_Calculator_2-way'!#REF!,'True_Odds_Calculator_2-way'!B900,'Log_working_2-way'!B$1,'Log_working_2-way'!B$2)</f>
        <v>#NAME?</v>
      </c>
      <c r="F899" s="6"/>
      <c r="H899" s="6"/>
      <c r="I899" s="6"/>
      <c r="J899" s="6"/>
      <c r="K899" s="6"/>
    </row>
    <row r="900" spans="4:11" x14ac:dyDescent="0.25">
      <c r="D900" t="e">
        <f ca="1">solve_for_d('True_Odds_Calculator_2-way'!A901,'True_Odds_Calculator_2-way'!#REF!,'True_Odds_Calculator_2-way'!B901,'Log_working_2-way'!B$1,'Log_working_2-way'!B$2)</f>
        <v>#NAME?</v>
      </c>
      <c r="F900" s="6"/>
      <c r="H900" s="6"/>
      <c r="I900" s="6"/>
      <c r="J900" s="6"/>
      <c r="K900" s="6"/>
    </row>
    <row r="901" spans="4:11" x14ac:dyDescent="0.25">
      <c r="D901" t="e">
        <f ca="1">solve_for_d('True_Odds_Calculator_2-way'!A902,'True_Odds_Calculator_2-way'!#REF!,'True_Odds_Calculator_2-way'!B902,'Log_working_2-way'!B$1,'Log_working_2-way'!B$2)</f>
        <v>#NAME?</v>
      </c>
      <c r="F901" s="6"/>
      <c r="H901" s="6"/>
      <c r="I901" s="6"/>
      <c r="J901" s="6"/>
      <c r="K901" s="6"/>
    </row>
    <row r="902" spans="4:11" x14ac:dyDescent="0.25">
      <c r="D902" t="e">
        <f ca="1">solve_for_d('True_Odds_Calculator_2-way'!A903,'True_Odds_Calculator_2-way'!#REF!,'True_Odds_Calculator_2-way'!B903,'Log_working_2-way'!B$1,'Log_working_2-way'!B$2)</f>
        <v>#NAME?</v>
      </c>
      <c r="F902" s="6"/>
      <c r="H902" s="6"/>
      <c r="I902" s="6"/>
      <c r="J902" s="6"/>
      <c r="K902" s="6"/>
    </row>
    <row r="903" spans="4:11" x14ac:dyDescent="0.25">
      <c r="D903" t="e">
        <f ca="1">solve_for_d('True_Odds_Calculator_2-way'!A904,'True_Odds_Calculator_2-way'!#REF!,'True_Odds_Calculator_2-way'!B904,'Log_working_2-way'!B$1,'Log_working_2-way'!B$2)</f>
        <v>#NAME?</v>
      </c>
      <c r="F903" s="6"/>
      <c r="H903" s="6"/>
      <c r="I903" s="6"/>
      <c r="J903" s="6"/>
      <c r="K903" s="6"/>
    </row>
    <row r="904" spans="4:11" x14ac:dyDescent="0.25">
      <c r="D904" t="e">
        <f ca="1">solve_for_d('True_Odds_Calculator_2-way'!A905,'True_Odds_Calculator_2-way'!#REF!,'True_Odds_Calculator_2-way'!B905,'Log_working_2-way'!B$1,'Log_working_2-way'!B$2)</f>
        <v>#NAME?</v>
      </c>
      <c r="F904" s="6"/>
      <c r="H904" s="6"/>
      <c r="I904" s="6"/>
      <c r="J904" s="6"/>
      <c r="K904" s="6"/>
    </row>
    <row r="905" spans="4:11" x14ac:dyDescent="0.25">
      <c r="D905" t="e">
        <f ca="1">solve_for_d('True_Odds_Calculator_2-way'!A906,'True_Odds_Calculator_2-way'!#REF!,'True_Odds_Calculator_2-way'!B906,'Log_working_2-way'!B$1,'Log_working_2-way'!B$2)</f>
        <v>#NAME?</v>
      </c>
      <c r="F905" s="6"/>
      <c r="H905" s="6"/>
      <c r="I905" s="6"/>
      <c r="J905" s="6"/>
      <c r="K905" s="6"/>
    </row>
    <row r="906" spans="4:11" x14ac:dyDescent="0.25">
      <c r="D906" t="e">
        <f ca="1">solve_for_d('True_Odds_Calculator_2-way'!A907,'True_Odds_Calculator_2-way'!#REF!,'True_Odds_Calculator_2-way'!B907,'Log_working_2-way'!B$1,'Log_working_2-way'!B$2)</f>
        <v>#NAME?</v>
      </c>
      <c r="F906" s="6"/>
      <c r="H906" s="6"/>
      <c r="I906" s="6"/>
      <c r="J906" s="6"/>
      <c r="K906" s="6"/>
    </row>
    <row r="907" spans="4:11" x14ac:dyDescent="0.25">
      <c r="D907" t="e">
        <f ca="1">solve_for_d('True_Odds_Calculator_2-way'!A908,'True_Odds_Calculator_2-way'!#REF!,'True_Odds_Calculator_2-way'!B908,'Log_working_2-way'!B$1,'Log_working_2-way'!B$2)</f>
        <v>#NAME?</v>
      </c>
      <c r="F907" s="6"/>
      <c r="H907" s="6"/>
      <c r="I907" s="6"/>
      <c r="J907" s="6"/>
      <c r="K907" s="6"/>
    </row>
    <row r="908" spans="4:11" x14ac:dyDescent="0.25">
      <c r="D908" t="e">
        <f ca="1">solve_for_d('True_Odds_Calculator_2-way'!A909,'True_Odds_Calculator_2-way'!#REF!,'True_Odds_Calculator_2-way'!B909,'Log_working_2-way'!B$1,'Log_working_2-way'!B$2)</f>
        <v>#NAME?</v>
      </c>
      <c r="F908" s="6"/>
      <c r="H908" s="6"/>
      <c r="I908" s="6"/>
      <c r="J908" s="6"/>
      <c r="K908" s="6"/>
    </row>
    <row r="909" spans="4:11" x14ac:dyDescent="0.25">
      <c r="D909" t="e">
        <f ca="1">solve_for_d('True_Odds_Calculator_2-way'!A910,'True_Odds_Calculator_2-way'!#REF!,'True_Odds_Calculator_2-way'!B910,'Log_working_2-way'!B$1,'Log_working_2-way'!B$2)</f>
        <v>#NAME?</v>
      </c>
      <c r="F909" s="6"/>
      <c r="H909" s="6"/>
      <c r="I909" s="6"/>
      <c r="J909" s="6"/>
      <c r="K909" s="6"/>
    </row>
    <row r="910" spans="4:11" x14ac:dyDescent="0.25">
      <c r="D910" t="e">
        <f ca="1">solve_for_d('True_Odds_Calculator_2-way'!A911,'True_Odds_Calculator_2-way'!#REF!,'True_Odds_Calculator_2-way'!B911,'Log_working_2-way'!B$1,'Log_working_2-way'!B$2)</f>
        <v>#NAME?</v>
      </c>
      <c r="F910" s="6"/>
      <c r="H910" s="6"/>
      <c r="I910" s="6"/>
      <c r="J910" s="6"/>
      <c r="K910" s="6"/>
    </row>
    <row r="911" spans="4:11" x14ac:dyDescent="0.25">
      <c r="D911" t="e">
        <f ca="1">solve_for_d('True_Odds_Calculator_2-way'!A912,'True_Odds_Calculator_2-way'!#REF!,'True_Odds_Calculator_2-way'!B912,'Log_working_2-way'!B$1,'Log_working_2-way'!B$2)</f>
        <v>#NAME?</v>
      </c>
      <c r="F911" s="6"/>
      <c r="H911" s="6"/>
      <c r="I911" s="6"/>
      <c r="J911" s="6"/>
      <c r="K911" s="6"/>
    </row>
    <row r="912" spans="4:11" x14ac:dyDescent="0.25">
      <c r="D912" t="e">
        <f ca="1">solve_for_d('True_Odds_Calculator_2-way'!A913,'True_Odds_Calculator_2-way'!#REF!,'True_Odds_Calculator_2-way'!B913,'Log_working_2-way'!B$1,'Log_working_2-way'!B$2)</f>
        <v>#NAME?</v>
      </c>
      <c r="F912" s="6"/>
      <c r="H912" s="6"/>
      <c r="I912" s="6"/>
      <c r="J912" s="6"/>
      <c r="K912" s="6"/>
    </row>
    <row r="913" spans="4:11" x14ac:dyDescent="0.25">
      <c r="D913" t="e">
        <f ca="1">solve_for_d('True_Odds_Calculator_2-way'!A914,'True_Odds_Calculator_2-way'!#REF!,'True_Odds_Calculator_2-way'!B914,'Log_working_2-way'!B$1,'Log_working_2-way'!B$2)</f>
        <v>#NAME?</v>
      </c>
      <c r="F913" s="6"/>
      <c r="H913" s="6"/>
      <c r="I913" s="6"/>
      <c r="J913" s="6"/>
      <c r="K913" s="6"/>
    </row>
    <row r="914" spans="4:11" x14ac:dyDescent="0.25">
      <c r="D914" t="e">
        <f ca="1">solve_for_d('True_Odds_Calculator_2-way'!A915,'True_Odds_Calculator_2-way'!#REF!,'True_Odds_Calculator_2-way'!B915,'Log_working_2-way'!B$1,'Log_working_2-way'!B$2)</f>
        <v>#NAME?</v>
      </c>
      <c r="F914" s="6"/>
      <c r="H914" s="6"/>
      <c r="I914" s="6"/>
      <c r="J914" s="6"/>
      <c r="K914" s="6"/>
    </row>
    <row r="915" spans="4:11" x14ac:dyDescent="0.25">
      <c r="D915" t="e">
        <f ca="1">solve_for_d('True_Odds_Calculator_2-way'!A916,'True_Odds_Calculator_2-way'!#REF!,'True_Odds_Calculator_2-way'!B916,'Log_working_2-way'!B$1,'Log_working_2-way'!B$2)</f>
        <v>#NAME?</v>
      </c>
      <c r="F915" s="6"/>
      <c r="H915" s="6"/>
      <c r="I915" s="6"/>
      <c r="J915" s="6"/>
      <c r="K915" s="6"/>
    </row>
    <row r="916" spans="4:11" x14ac:dyDescent="0.25">
      <c r="D916" t="e">
        <f ca="1">solve_for_d('True_Odds_Calculator_2-way'!A917,'True_Odds_Calculator_2-way'!#REF!,'True_Odds_Calculator_2-way'!B917,'Log_working_2-way'!B$1,'Log_working_2-way'!B$2)</f>
        <v>#NAME?</v>
      </c>
      <c r="F916" s="6"/>
      <c r="H916" s="6"/>
      <c r="I916" s="6"/>
      <c r="J916" s="6"/>
      <c r="K916" s="6"/>
    </row>
    <row r="917" spans="4:11" x14ac:dyDescent="0.25">
      <c r="D917" t="e">
        <f ca="1">solve_for_d('True_Odds_Calculator_2-way'!A918,'True_Odds_Calculator_2-way'!#REF!,'True_Odds_Calculator_2-way'!B918,'Log_working_2-way'!B$1,'Log_working_2-way'!B$2)</f>
        <v>#NAME?</v>
      </c>
      <c r="F917" s="6"/>
      <c r="H917" s="6"/>
      <c r="I917" s="6"/>
      <c r="J917" s="6"/>
      <c r="K917" s="6"/>
    </row>
    <row r="918" spans="4:11" x14ac:dyDescent="0.25">
      <c r="D918" t="e">
        <f ca="1">solve_for_d('True_Odds_Calculator_2-way'!A919,'True_Odds_Calculator_2-way'!#REF!,'True_Odds_Calculator_2-way'!B919,'Log_working_2-way'!B$1,'Log_working_2-way'!B$2)</f>
        <v>#NAME?</v>
      </c>
      <c r="F918" s="6"/>
      <c r="H918" s="6"/>
      <c r="I918" s="6"/>
      <c r="J918" s="6"/>
      <c r="K918" s="6"/>
    </row>
    <row r="919" spans="4:11" x14ac:dyDescent="0.25">
      <c r="D919" t="e">
        <f ca="1">solve_for_d('True_Odds_Calculator_2-way'!A920,'True_Odds_Calculator_2-way'!#REF!,'True_Odds_Calculator_2-way'!B920,'Log_working_2-way'!B$1,'Log_working_2-way'!B$2)</f>
        <v>#NAME?</v>
      </c>
      <c r="F919" s="6"/>
      <c r="H919" s="6"/>
      <c r="I919" s="6"/>
      <c r="J919" s="6"/>
      <c r="K919" s="6"/>
    </row>
    <row r="920" spans="4:11" x14ac:dyDescent="0.25">
      <c r="D920" t="e">
        <f ca="1">solve_for_d('True_Odds_Calculator_2-way'!A921,'True_Odds_Calculator_2-way'!#REF!,'True_Odds_Calculator_2-way'!B921,'Log_working_2-way'!B$1,'Log_working_2-way'!B$2)</f>
        <v>#NAME?</v>
      </c>
      <c r="F920" s="6"/>
      <c r="H920" s="6"/>
      <c r="I920" s="6"/>
      <c r="J920" s="6"/>
      <c r="K920" s="6"/>
    </row>
    <row r="921" spans="4:11" x14ac:dyDescent="0.25">
      <c r="D921" t="e">
        <f ca="1">solve_for_d('True_Odds_Calculator_2-way'!A922,'True_Odds_Calculator_2-way'!#REF!,'True_Odds_Calculator_2-way'!B922,'Log_working_2-way'!B$1,'Log_working_2-way'!B$2)</f>
        <v>#NAME?</v>
      </c>
      <c r="F921" s="6"/>
      <c r="H921" s="6"/>
      <c r="I921" s="6"/>
      <c r="J921" s="6"/>
      <c r="K921" s="6"/>
    </row>
    <row r="922" spans="4:11" x14ac:dyDescent="0.25">
      <c r="D922" t="e">
        <f ca="1">solve_for_d('True_Odds_Calculator_2-way'!A923,'True_Odds_Calculator_2-way'!#REF!,'True_Odds_Calculator_2-way'!B923,'Log_working_2-way'!B$1,'Log_working_2-way'!B$2)</f>
        <v>#NAME?</v>
      </c>
      <c r="F922" s="6"/>
      <c r="H922" s="6"/>
      <c r="I922" s="6"/>
      <c r="J922" s="6"/>
      <c r="K922" s="6"/>
    </row>
    <row r="923" spans="4:11" x14ac:dyDescent="0.25">
      <c r="D923" t="e">
        <f ca="1">solve_for_d('True_Odds_Calculator_2-way'!A924,'True_Odds_Calculator_2-way'!#REF!,'True_Odds_Calculator_2-way'!B924,'Log_working_2-way'!B$1,'Log_working_2-way'!B$2)</f>
        <v>#NAME?</v>
      </c>
      <c r="F923" s="6"/>
      <c r="H923" s="6"/>
      <c r="I923" s="6"/>
      <c r="J923" s="6"/>
      <c r="K923" s="6"/>
    </row>
    <row r="924" spans="4:11" x14ac:dyDescent="0.25">
      <c r="D924" t="e">
        <f ca="1">solve_for_d('True_Odds_Calculator_2-way'!A925,'True_Odds_Calculator_2-way'!#REF!,'True_Odds_Calculator_2-way'!B925,'Log_working_2-way'!B$1,'Log_working_2-way'!B$2)</f>
        <v>#NAME?</v>
      </c>
      <c r="F924" s="6"/>
      <c r="H924" s="6"/>
      <c r="I924" s="6"/>
      <c r="J924" s="6"/>
      <c r="K924" s="6"/>
    </row>
    <row r="925" spans="4:11" x14ac:dyDescent="0.25">
      <c r="D925" t="e">
        <f ca="1">solve_for_d('True_Odds_Calculator_2-way'!A926,'True_Odds_Calculator_2-way'!#REF!,'True_Odds_Calculator_2-way'!B926,'Log_working_2-way'!B$1,'Log_working_2-way'!B$2)</f>
        <v>#NAME?</v>
      </c>
      <c r="F925" s="6"/>
      <c r="H925" s="6"/>
      <c r="I925" s="6"/>
      <c r="J925" s="6"/>
      <c r="K925" s="6"/>
    </row>
    <row r="926" spans="4:11" x14ac:dyDescent="0.25">
      <c r="D926" t="e">
        <f ca="1">solve_for_d('True_Odds_Calculator_2-way'!A927,'True_Odds_Calculator_2-way'!#REF!,'True_Odds_Calculator_2-way'!B927,'Log_working_2-way'!B$1,'Log_working_2-way'!B$2)</f>
        <v>#NAME?</v>
      </c>
      <c r="F926" s="6"/>
      <c r="H926" s="6"/>
      <c r="I926" s="6"/>
      <c r="J926" s="6"/>
      <c r="K926" s="6"/>
    </row>
    <row r="927" spans="4:11" x14ac:dyDescent="0.25">
      <c r="D927" t="e">
        <f ca="1">solve_for_d('True_Odds_Calculator_2-way'!A928,'True_Odds_Calculator_2-way'!#REF!,'True_Odds_Calculator_2-way'!B928,'Log_working_2-way'!B$1,'Log_working_2-way'!B$2)</f>
        <v>#NAME?</v>
      </c>
      <c r="F927" s="6"/>
      <c r="H927" s="6"/>
      <c r="I927" s="6"/>
      <c r="J927" s="6"/>
      <c r="K927" s="6"/>
    </row>
    <row r="928" spans="4:11" x14ac:dyDescent="0.25">
      <c r="D928" t="e">
        <f ca="1">solve_for_d('True_Odds_Calculator_2-way'!A929,'True_Odds_Calculator_2-way'!#REF!,'True_Odds_Calculator_2-way'!B929,'Log_working_2-way'!B$1,'Log_working_2-way'!B$2)</f>
        <v>#NAME?</v>
      </c>
      <c r="F928" s="6"/>
      <c r="H928" s="6"/>
      <c r="I928" s="6"/>
      <c r="J928" s="6"/>
      <c r="K928" s="6"/>
    </row>
    <row r="929" spans="4:11" x14ac:dyDescent="0.25">
      <c r="D929" t="e">
        <f ca="1">solve_for_d('True_Odds_Calculator_2-way'!A930,'True_Odds_Calculator_2-way'!#REF!,'True_Odds_Calculator_2-way'!B930,'Log_working_2-way'!B$1,'Log_working_2-way'!B$2)</f>
        <v>#NAME?</v>
      </c>
      <c r="F929" s="6"/>
      <c r="H929" s="6"/>
      <c r="I929" s="6"/>
      <c r="J929" s="6"/>
      <c r="K929" s="6"/>
    </row>
    <row r="930" spans="4:11" x14ac:dyDescent="0.25">
      <c r="D930" t="e">
        <f ca="1">solve_for_d('True_Odds_Calculator_2-way'!A931,'True_Odds_Calculator_2-way'!#REF!,'True_Odds_Calculator_2-way'!B931,'Log_working_2-way'!B$1,'Log_working_2-way'!B$2)</f>
        <v>#NAME?</v>
      </c>
      <c r="F930" s="6"/>
      <c r="H930" s="6"/>
      <c r="I930" s="6"/>
      <c r="J930" s="6"/>
      <c r="K930" s="6"/>
    </row>
    <row r="931" spans="4:11" x14ac:dyDescent="0.25">
      <c r="D931" t="e">
        <f ca="1">solve_for_d('True_Odds_Calculator_2-way'!A932,'True_Odds_Calculator_2-way'!#REF!,'True_Odds_Calculator_2-way'!B932,'Log_working_2-way'!B$1,'Log_working_2-way'!B$2)</f>
        <v>#NAME?</v>
      </c>
      <c r="F931" s="6"/>
      <c r="H931" s="6"/>
      <c r="I931" s="6"/>
      <c r="J931" s="6"/>
      <c r="K931" s="6"/>
    </row>
    <row r="932" spans="4:11" x14ac:dyDescent="0.25">
      <c r="D932" t="e">
        <f ca="1">solve_for_d('True_Odds_Calculator_2-way'!A933,'True_Odds_Calculator_2-way'!#REF!,'True_Odds_Calculator_2-way'!B933,'Log_working_2-way'!B$1,'Log_working_2-way'!B$2)</f>
        <v>#NAME?</v>
      </c>
      <c r="F932" s="6"/>
      <c r="H932" s="6"/>
      <c r="I932" s="6"/>
      <c r="J932" s="6"/>
      <c r="K932" s="6"/>
    </row>
    <row r="933" spans="4:11" x14ac:dyDescent="0.25">
      <c r="D933" t="e">
        <f ca="1">solve_for_d('True_Odds_Calculator_2-way'!A934,'True_Odds_Calculator_2-way'!#REF!,'True_Odds_Calculator_2-way'!B934,'Log_working_2-way'!B$1,'Log_working_2-way'!B$2)</f>
        <v>#NAME?</v>
      </c>
      <c r="F933" s="6"/>
      <c r="H933" s="6"/>
      <c r="I933" s="6"/>
      <c r="J933" s="6"/>
      <c r="K933" s="6"/>
    </row>
    <row r="934" spans="4:11" x14ac:dyDescent="0.25">
      <c r="D934" t="e">
        <f ca="1">solve_for_d('True_Odds_Calculator_2-way'!A935,'True_Odds_Calculator_2-way'!#REF!,'True_Odds_Calculator_2-way'!B935,'Log_working_2-way'!B$1,'Log_working_2-way'!B$2)</f>
        <v>#NAME?</v>
      </c>
      <c r="F934" s="6"/>
      <c r="H934" s="6"/>
      <c r="I934" s="6"/>
      <c r="J934" s="6"/>
      <c r="K934" s="6"/>
    </row>
    <row r="935" spans="4:11" x14ac:dyDescent="0.25">
      <c r="D935" t="e">
        <f ca="1">solve_for_d('True_Odds_Calculator_2-way'!A936,'True_Odds_Calculator_2-way'!#REF!,'True_Odds_Calculator_2-way'!B936,'Log_working_2-way'!B$1,'Log_working_2-way'!B$2)</f>
        <v>#NAME?</v>
      </c>
      <c r="F935" s="6"/>
      <c r="H935" s="6"/>
      <c r="I935" s="6"/>
      <c r="J935" s="6"/>
      <c r="K935" s="6"/>
    </row>
    <row r="936" spans="4:11" x14ac:dyDescent="0.25">
      <c r="D936" t="e">
        <f ca="1">solve_for_d('True_Odds_Calculator_2-way'!A937,'True_Odds_Calculator_2-way'!#REF!,'True_Odds_Calculator_2-way'!B937,'Log_working_2-way'!B$1,'Log_working_2-way'!B$2)</f>
        <v>#NAME?</v>
      </c>
      <c r="F936" s="6"/>
      <c r="H936" s="6"/>
      <c r="I936" s="6"/>
      <c r="J936" s="6"/>
      <c r="K936" s="6"/>
    </row>
    <row r="937" spans="4:11" x14ac:dyDescent="0.25">
      <c r="D937" t="e">
        <f ca="1">solve_for_d('True_Odds_Calculator_2-way'!A938,'True_Odds_Calculator_2-way'!#REF!,'True_Odds_Calculator_2-way'!B938,'Log_working_2-way'!B$1,'Log_working_2-way'!B$2)</f>
        <v>#NAME?</v>
      </c>
      <c r="F937" s="6"/>
      <c r="H937" s="6"/>
      <c r="I937" s="6"/>
      <c r="J937" s="6"/>
      <c r="K937" s="6"/>
    </row>
    <row r="938" spans="4:11" x14ac:dyDescent="0.25">
      <c r="D938" t="e">
        <f ca="1">solve_for_d('True_Odds_Calculator_2-way'!A939,'True_Odds_Calculator_2-way'!#REF!,'True_Odds_Calculator_2-way'!B939,'Log_working_2-way'!B$1,'Log_working_2-way'!B$2)</f>
        <v>#NAME?</v>
      </c>
      <c r="F938" s="6"/>
      <c r="H938" s="6"/>
      <c r="I938" s="6"/>
      <c r="J938" s="6"/>
      <c r="K938" s="6"/>
    </row>
    <row r="939" spans="4:11" x14ac:dyDescent="0.25">
      <c r="D939" t="e">
        <f ca="1">solve_for_d('True_Odds_Calculator_2-way'!A940,'True_Odds_Calculator_2-way'!#REF!,'True_Odds_Calculator_2-way'!B940,'Log_working_2-way'!B$1,'Log_working_2-way'!B$2)</f>
        <v>#NAME?</v>
      </c>
      <c r="F939" s="6"/>
      <c r="H939" s="6"/>
      <c r="I939" s="6"/>
      <c r="J939" s="6"/>
      <c r="K939" s="6"/>
    </row>
    <row r="940" spans="4:11" x14ac:dyDescent="0.25">
      <c r="D940" t="e">
        <f ca="1">solve_for_d('True_Odds_Calculator_2-way'!A941,'True_Odds_Calculator_2-way'!#REF!,'True_Odds_Calculator_2-way'!B941,'Log_working_2-way'!B$1,'Log_working_2-way'!B$2)</f>
        <v>#NAME?</v>
      </c>
      <c r="F940" s="6"/>
      <c r="H940" s="6"/>
      <c r="I940" s="6"/>
      <c r="J940" s="6"/>
      <c r="K940" s="6"/>
    </row>
    <row r="941" spans="4:11" x14ac:dyDescent="0.25">
      <c r="D941" t="e">
        <f ca="1">solve_for_d('True_Odds_Calculator_2-way'!A942,'True_Odds_Calculator_2-way'!#REF!,'True_Odds_Calculator_2-way'!B942,'Log_working_2-way'!B$1,'Log_working_2-way'!B$2)</f>
        <v>#NAME?</v>
      </c>
      <c r="F941" s="6"/>
      <c r="H941" s="6"/>
      <c r="I941" s="6"/>
      <c r="J941" s="6"/>
      <c r="K941" s="6"/>
    </row>
    <row r="942" spans="4:11" x14ac:dyDescent="0.25">
      <c r="D942" t="e">
        <f ca="1">solve_for_d('True_Odds_Calculator_2-way'!A943,'True_Odds_Calculator_2-way'!#REF!,'True_Odds_Calculator_2-way'!B943,'Log_working_2-way'!B$1,'Log_working_2-way'!B$2)</f>
        <v>#NAME?</v>
      </c>
      <c r="F942" s="6"/>
      <c r="H942" s="6"/>
      <c r="I942" s="6"/>
      <c r="J942" s="6"/>
      <c r="K942" s="6"/>
    </row>
    <row r="943" spans="4:11" x14ac:dyDescent="0.25">
      <c r="D943" t="e">
        <f ca="1">solve_for_d('True_Odds_Calculator_2-way'!A944,'True_Odds_Calculator_2-way'!#REF!,'True_Odds_Calculator_2-way'!B944,'Log_working_2-way'!B$1,'Log_working_2-way'!B$2)</f>
        <v>#NAME?</v>
      </c>
      <c r="F943" s="6"/>
      <c r="H943" s="6"/>
      <c r="I943" s="6"/>
      <c r="J943" s="6"/>
      <c r="K943" s="6"/>
    </row>
    <row r="944" spans="4:11" x14ac:dyDescent="0.25">
      <c r="D944" t="e">
        <f ca="1">solve_for_d('True_Odds_Calculator_2-way'!A945,'True_Odds_Calculator_2-way'!#REF!,'True_Odds_Calculator_2-way'!B945,'Log_working_2-way'!B$1,'Log_working_2-way'!B$2)</f>
        <v>#NAME?</v>
      </c>
      <c r="F944" s="6"/>
      <c r="H944" s="6"/>
      <c r="I944" s="6"/>
      <c r="J944" s="6"/>
      <c r="K944" s="6"/>
    </row>
    <row r="945" spans="4:11" x14ac:dyDescent="0.25">
      <c r="D945" t="e">
        <f ca="1">solve_for_d('True_Odds_Calculator_2-way'!A946,'True_Odds_Calculator_2-way'!#REF!,'True_Odds_Calculator_2-way'!B946,'Log_working_2-way'!B$1,'Log_working_2-way'!B$2)</f>
        <v>#NAME?</v>
      </c>
      <c r="F945" s="6"/>
      <c r="H945" s="6"/>
      <c r="I945" s="6"/>
      <c r="J945" s="6"/>
      <c r="K945" s="6"/>
    </row>
    <row r="946" spans="4:11" x14ac:dyDescent="0.25">
      <c r="D946" t="e">
        <f ca="1">solve_for_d('True_Odds_Calculator_2-way'!A947,'True_Odds_Calculator_2-way'!#REF!,'True_Odds_Calculator_2-way'!B947,'Log_working_2-way'!B$1,'Log_working_2-way'!B$2)</f>
        <v>#NAME?</v>
      </c>
      <c r="F946" s="6"/>
      <c r="H946" s="6"/>
      <c r="I946" s="6"/>
      <c r="J946" s="6"/>
      <c r="K946" s="6"/>
    </row>
    <row r="947" spans="4:11" x14ac:dyDescent="0.25">
      <c r="D947" t="e">
        <f ca="1">solve_for_d('True_Odds_Calculator_2-way'!A948,'True_Odds_Calculator_2-way'!#REF!,'True_Odds_Calculator_2-way'!B948,'Log_working_2-way'!B$1,'Log_working_2-way'!B$2)</f>
        <v>#NAME?</v>
      </c>
      <c r="F947" s="6"/>
      <c r="H947" s="6"/>
      <c r="I947" s="6"/>
      <c r="J947" s="6"/>
      <c r="K947" s="6"/>
    </row>
    <row r="948" spans="4:11" x14ac:dyDescent="0.25">
      <c r="D948" t="e">
        <f ca="1">solve_for_d('True_Odds_Calculator_2-way'!A949,'True_Odds_Calculator_2-way'!#REF!,'True_Odds_Calculator_2-way'!B949,'Log_working_2-way'!B$1,'Log_working_2-way'!B$2)</f>
        <v>#NAME?</v>
      </c>
      <c r="F948" s="6"/>
      <c r="H948" s="6"/>
      <c r="I948" s="6"/>
      <c r="J948" s="6"/>
      <c r="K948" s="6"/>
    </row>
    <row r="949" spans="4:11" x14ac:dyDescent="0.25">
      <c r="D949" t="e">
        <f ca="1">solve_for_d('True_Odds_Calculator_2-way'!A950,'True_Odds_Calculator_2-way'!#REF!,'True_Odds_Calculator_2-way'!B950,'Log_working_2-way'!B$1,'Log_working_2-way'!B$2)</f>
        <v>#NAME?</v>
      </c>
      <c r="F949" s="6"/>
      <c r="H949" s="6"/>
      <c r="I949" s="6"/>
      <c r="J949" s="6"/>
      <c r="K949" s="6"/>
    </row>
    <row r="950" spans="4:11" x14ac:dyDescent="0.25">
      <c r="D950" t="e">
        <f ca="1">solve_for_d('True_Odds_Calculator_2-way'!A951,'True_Odds_Calculator_2-way'!#REF!,'True_Odds_Calculator_2-way'!B951,'Log_working_2-way'!B$1,'Log_working_2-way'!B$2)</f>
        <v>#NAME?</v>
      </c>
      <c r="F950" s="6"/>
      <c r="H950" s="6"/>
      <c r="I950" s="6"/>
      <c r="J950" s="6"/>
      <c r="K950" s="6"/>
    </row>
    <row r="951" spans="4:11" x14ac:dyDescent="0.25">
      <c r="D951" t="e">
        <f ca="1">solve_for_d('True_Odds_Calculator_2-way'!A952,'True_Odds_Calculator_2-way'!#REF!,'True_Odds_Calculator_2-way'!B952,'Log_working_2-way'!B$1,'Log_working_2-way'!B$2)</f>
        <v>#NAME?</v>
      </c>
      <c r="F951" s="6"/>
      <c r="H951" s="6"/>
      <c r="I951" s="6"/>
      <c r="J951" s="6"/>
      <c r="K951" s="6"/>
    </row>
    <row r="952" spans="4:11" x14ac:dyDescent="0.25">
      <c r="D952" t="e">
        <f ca="1">solve_for_d('True_Odds_Calculator_2-way'!A953,'True_Odds_Calculator_2-way'!#REF!,'True_Odds_Calculator_2-way'!B953,'Log_working_2-way'!B$1,'Log_working_2-way'!B$2)</f>
        <v>#NAME?</v>
      </c>
      <c r="F952" s="6"/>
      <c r="H952" s="6"/>
      <c r="I952" s="6"/>
      <c r="J952" s="6"/>
      <c r="K952" s="6"/>
    </row>
    <row r="953" spans="4:11" x14ac:dyDescent="0.25">
      <c r="D953" t="e">
        <f ca="1">solve_for_d('True_Odds_Calculator_2-way'!A954,'True_Odds_Calculator_2-way'!#REF!,'True_Odds_Calculator_2-way'!B954,'Log_working_2-way'!B$1,'Log_working_2-way'!B$2)</f>
        <v>#NAME?</v>
      </c>
      <c r="F953" s="6"/>
      <c r="H953" s="6"/>
      <c r="I953" s="6"/>
      <c r="J953" s="6"/>
      <c r="K953" s="6"/>
    </row>
    <row r="954" spans="4:11" x14ac:dyDescent="0.25">
      <c r="D954" t="e">
        <f ca="1">solve_for_d('True_Odds_Calculator_2-way'!A955,'True_Odds_Calculator_2-way'!#REF!,'True_Odds_Calculator_2-way'!B955,'Log_working_2-way'!B$1,'Log_working_2-way'!B$2)</f>
        <v>#NAME?</v>
      </c>
      <c r="F954" s="6"/>
      <c r="H954" s="6"/>
      <c r="I954" s="6"/>
      <c r="J954" s="6"/>
      <c r="K954" s="6"/>
    </row>
    <row r="955" spans="4:11" x14ac:dyDescent="0.25">
      <c r="D955" t="e">
        <f ca="1">solve_for_d('True_Odds_Calculator_2-way'!A956,'True_Odds_Calculator_2-way'!#REF!,'True_Odds_Calculator_2-way'!B956,'Log_working_2-way'!B$1,'Log_working_2-way'!B$2)</f>
        <v>#NAME?</v>
      </c>
      <c r="F955" s="6"/>
      <c r="H955" s="6"/>
      <c r="I955" s="6"/>
      <c r="J955" s="6"/>
      <c r="K955" s="6"/>
    </row>
    <row r="956" spans="4:11" x14ac:dyDescent="0.25">
      <c r="D956" t="e">
        <f ca="1">solve_for_d('True_Odds_Calculator_2-way'!A957,'True_Odds_Calculator_2-way'!#REF!,'True_Odds_Calculator_2-way'!B957,'Log_working_2-way'!B$1,'Log_working_2-way'!B$2)</f>
        <v>#NAME?</v>
      </c>
      <c r="F956" s="6"/>
      <c r="H956" s="6"/>
      <c r="I956" s="6"/>
      <c r="J956" s="6"/>
      <c r="K956" s="6"/>
    </row>
    <row r="957" spans="4:11" x14ac:dyDescent="0.25">
      <c r="D957" t="e">
        <f ca="1">solve_for_d('True_Odds_Calculator_2-way'!A958,'True_Odds_Calculator_2-way'!#REF!,'True_Odds_Calculator_2-way'!B958,'Log_working_2-way'!B$1,'Log_working_2-way'!B$2)</f>
        <v>#NAME?</v>
      </c>
      <c r="F957" s="6"/>
      <c r="H957" s="6"/>
      <c r="I957" s="6"/>
      <c r="J957" s="6"/>
      <c r="K957" s="6"/>
    </row>
    <row r="958" spans="4:11" x14ac:dyDescent="0.25">
      <c r="D958" t="e">
        <f ca="1">solve_for_d('True_Odds_Calculator_2-way'!A959,'True_Odds_Calculator_2-way'!#REF!,'True_Odds_Calculator_2-way'!B959,'Log_working_2-way'!B$1,'Log_working_2-way'!B$2)</f>
        <v>#NAME?</v>
      </c>
      <c r="F958" s="6"/>
      <c r="H958" s="6"/>
      <c r="I958" s="6"/>
      <c r="J958" s="6"/>
      <c r="K958" s="6"/>
    </row>
    <row r="959" spans="4:11" x14ac:dyDescent="0.25">
      <c r="D959" t="e">
        <f ca="1">solve_for_d('True_Odds_Calculator_2-way'!A960,'True_Odds_Calculator_2-way'!#REF!,'True_Odds_Calculator_2-way'!B960,'Log_working_2-way'!B$1,'Log_working_2-way'!B$2)</f>
        <v>#NAME?</v>
      </c>
      <c r="F959" s="6"/>
      <c r="H959" s="6"/>
      <c r="I959" s="6"/>
      <c r="J959" s="6"/>
      <c r="K959" s="6"/>
    </row>
    <row r="960" spans="4:11" x14ac:dyDescent="0.25">
      <c r="D960" t="e">
        <f ca="1">solve_for_d('True_Odds_Calculator_2-way'!A961,'True_Odds_Calculator_2-way'!#REF!,'True_Odds_Calculator_2-way'!B961,'Log_working_2-way'!B$1,'Log_working_2-way'!B$2)</f>
        <v>#NAME?</v>
      </c>
      <c r="F960" s="6"/>
      <c r="H960" s="6"/>
      <c r="I960" s="6"/>
      <c r="J960" s="6"/>
      <c r="K960" s="6"/>
    </row>
    <row r="961" spans="4:11" x14ac:dyDescent="0.25">
      <c r="D961" t="e">
        <f ca="1">solve_for_d('True_Odds_Calculator_2-way'!A962,'True_Odds_Calculator_2-way'!#REF!,'True_Odds_Calculator_2-way'!B962,'Log_working_2-way'!B$1,'Log_working_2-way'!B$2)</f>
        <v>#NAME?</v>
      </c>
      <c r="F961" s="6"/>
      <c r="H961" s="6"/>
      <c r="I961" s="6"/>
      <c r="J961" s="6"/>
      <c r="K961" s="6"/>
    </row>
    <row r="962" spans="4:11" x14ac:dyDescent="0.25">
      <c r="D962" t="e">
        <f ca="1">solve_for_d('True_Odds_Calculator_2-way'!A963,'True_Odds_Calculator_2-way'!#REF!,'True_Odds_Calculator_2-way'!B963,'Log_working_2-way'!B$1,'Log_working_2-way'!B$2)</f>
        <v>#NAME?</v>
      </c>
      <c r="F962" s="6"/>
      <c r="H962" s="6"/>
      <c r="I962" s="6"/>
      <c r="J962" s="6"/>
      <c r="K962" s="6"/>
    </row>
    <row r="963" spans="4:11" x14ac:dyDescent="0.25">
      <c r="D963" t="e">
        <f ca="1">solve_for_d('True_Odds_Calculator_2-way'!A964,'True_Odds_Calculator_2-way'!#REF!,'True_Odds_Calculator_2-way'!B964,'Log_working_2-way'!B$1,'Log_working_2-way'!B$2)</f>
        <v>#NAME?</v>
      </c>
      <c r="F963" s="6"/>
      <c r="H963" s="6"/>
      <c r="I963" s="6"/>
      <c r="J963" s="6"/>
      <c r="K963" s="6"/>
    </row>
    <row r="964" spans="4:11" x14ac:dyDescent="0.25">
      <c r="D964" t="e">
        <f ca="1">solve_for_d('True_Odds_Calculator_2-way'!A965,'True_Odds_Calculator_2-way'!#REF!,'True_Odds_Calculator_2-way'!B965,'Log_working_2-way'!B$1,'Log_working_2-way'!B$2)</f>
        <v>#NAME?</v>
      </c>
      <c r="F964" s="6"/>
      <c r="H964" s="6"/>
      <c r="I964" s="6"/>
      <c r="J964" s="6"/>
      <c r="K964" s="6"/>
    </row>
    <row r="965" spans="4:11" x14ac:dyDescent="0.25">
      <c r="D965" t="e">
        <f ca="1">solve_for_d('True_Odds_Calculator_2-way'!A966,'True_Odds_Calculator_2-way'!#REF!,'True_Odds_Calculator_2-way'!B966,'Log_working_2-way'!B$1,'Log_working_2-way'!B$2)</f>
        <v>#NAME?</v>
      </c>
      <c r="F965" s="6"/>
      <c r="H965" s="6"/>
      <c r="I965" s="6"/>
      <c r="J965" s="6"/>
      <c r="K965" s="6"/>
    </row>
    <row r="966" spans="4:11" x14ac:dyDescent="0.25">
      <c r="D966" t="e">
        <f ca="1">solve_for_d('True_Odds_Calculator_2-way'!A967,'True_Odds_Calculator_2-way'!#REF!,'True_Odds_Calculator_2-way'!B967,'Log_working_2-way'!B$1,'Log_working_2-way'!B$2)</f>
        <v>#NAME?</v>
      </c>
      <c r="F966" s="6"/>
      <c r="H966" s="6"/>
      <c r="I966" s="6"/>
      <c r="J966" s="6"/>
      <c r="K966" s="6"/>
    </row>
    <row r="967" spans="4:11" x14ac:dyDescent="0.25">
      <c r="D967" t="e">
        <f ca="1">solve_for_d('True_Odds_Calculator_2-way'!A968,'True_Odds_Calculator_2-way'!#REF!,'True_Odds_Calculator_2-way'!B968,'Log_working_2-way'!B$1,'Log_working_2-way'!B$2)</f>
        <v>#NAME?</v>
      </c>
      <c r="F967" s="6"/>
      <c r="H967" s="6"/>
      <c r="I967" s="6"/>
      <c r="J967" s="6"/>
      <c r="K967" s="6"/>
    </row>
    <row r="968" spans="4:11" x14ac:dyDescent="0.25">
      <c r="D968" t="e">
        <f ca="1">solve_for_d('True_Odds_Calculator_2-way'!A969,'True_Odds_Calculator_2-way'!#REF!,'True_Odds_Calculator_2-way'!B969,'Log_working_2-way'!B$1,'Log_working_2-way'!B$2)</f>
        <v>#NAME?</v>
      </c>
      <c r="F968" s="6"/>
      <c r="H968" s="6"/>
      <c r="I968" s="6"/>
      <c r="J968" s="6"/>
      <c r="K968" s="6"/>
    </row>
    <row r="969" spans="4:11" x14ac:dyDescent="0.25">
      <c r="D969" t="e">
        <f ca="1">solve_for_d('True_Odds_Calculator_2-way'!A970,'True_Odds_Calculator_2-way'!#REF!,'True_Odds_Calculator_2-way'!B970,'Log_working_2-way'!B$1,'Log_working_2-way'!B$2)</f>
        <v>#NAME?</v>
      </c>
      <c r="F969" s="6"/>
      <c r="H969" s="6"/>
      <c r="I969" s="6"/>
      <c r="J969" s="6"/>
      <c r="K969" s="6"/>
    </row>
    <row r="970" spans="4:11" x14ac:dyDescent="0.25">
      <c r="D970" t="e">
        <f ca="1">solve_for_d('True_Odds_Calculator_2-way'!A971,'True_Odds_Calculator_2-way'!#REF!,'True_Odds_Calculator_2-way'!B971,'Log_working_2-way'!B$1,'Log_working_2-way'!B$2)</f>
        <v>#NAME?</v>
      </c>
      <c r="F970" s="6"/>
      <c r="H970" s="6"/>
      <c r="I970" s="6"/>
      <c r="J970" s="6"/>
      <c r="K970" s="6"/>
    </row>
    <row r="971" spans="4:11" x14ac:dyDescent="0.25">
      <c r="D971" t="e">
        <f ca="1">solve_for_d('True_Odds_Calculator_2-way'!A972,'True_Odds_Calculator_2-way'!#REF!,'True_Odds_Calculator_2-way'!B972,'Log_working_2-way'!B$1,'Log_working_2-way'!B$2)</f>
        <v>#NAME?</v>
      </c>
      <c r="F971" s="6"/>
      <c r="H971" s="6"/>
      <c r="I971" s="6"/>
      <c r="J971" s="6"/>
      <c r="K971" s="6"/>
    </row>
    <row r="972" spans="4:11" x14ac:dyDescent="0.25">
      <c r="D972" t="e">
        <f ca="1">solve_for_d('True_Odds_Calculator_2-way'!A973,'True_Odds_Calculator_2-way'!#REF!,'True_Odds_Calculator_2-way'!B973,'Log_working_2-way'!B$1,'Log_working_2-way'!B$2)</f>
        <v>#NAME?</v>
      </c>
      <c r="F972" s="6"/>
      <c r="H972" s="6"/>
      <c r="I972" s="6"/>
      <c r="J972" s="6"/>
      <c r="K972" s="6"/>
    </row>
    <row r="973" spans="4:11" x14ac:dyDescent="0.25">
      <c r="D973" t="e">
        <f ca="1">solve_for_d('True_Odds_Calculator_2-way'!A974,'True_Odds_Calculator_2-way'!#REF!,'True_Odds_Calculator_2-way'!B974,'Log_working_2-way'!B$1,'Log_working_2-way'!B$2)</f>
        <v>#NAME?</v>
      </c>
      <c r="F973" s="6"/>
      <c r="H973" s="6"/>
      <c r="I973" s="6"/>
      <c r="J973" s="6"/>
      <c r="K973" s="6"/>
    </row>
    <row r="974" spans="4:11" x14ac:dyDescent="0.25">
      <c r="D974" t="e">
        <f ca="1">solve_for_d('True_Odds_Calculator_2-way'!A975,'True_Odds_Calculator_2-way'!#REF!,'True_Odds_Calculator_2-way'!B975,'Log_working_2-way'!B$1,'Log_working_2-way'!B$2)</f>
        <v>#NAME?</v>
      </c>
      <c r="F974" s="6"/>
      <c r="H974" s="6"/>
      <c r="I974" s="6"/>
      <c r="J974" s="6"/>
      <c r="K974" s="6"/>
    </row>
    <row r="975" spans="4:11" x14ac:dyDescent="0.25">
      <c r="D975" t="e">
        <f ca="1">solve_for_d('True_Odds_Calculator_2-way'!A976,'True_Odds_Calculator_2-way'!#REF!,'True_Odds_Calculator_2-way'!B976,'Log_working_2-way'!B$1,'Log_working_2-way'!B$2)</f>
        <v>#NAME?</v>
      </c>
      <c r="F975" s="6"/>
      <c r="H975" s="6"/>
      <c r="I975" s="6"/>
      <c r="J975" s="6"/>
      <c r="K975" s="6"/>
    </row>
    <row r="976" spans="4:11" x14ac:dyDescent="0.25">
      <c r="D976" t="e">
        <f ca="1">solve_for_d('True_Odds_Calculator_2-way'!A977,'True_Odds_Calculator_2-way'!#REF!,'True_Odds_Calculator_2-way'!B977,'Log_working_2-way'!B$1,'Log_working_2-way'!B$2)</f>
        <v>#NAME?</v>
      </c>
      <c r="F976" s="6"/>
      <c r="H976" s="6"/>
      <c r="I976" s="6"/>
      <c r="J976" s="6"/>
      <c r="K976" s="6"/>
    </row>
    <row r="977" spans="4:11" x14ac:dyDescent="0.25">
      <c r="D977" t="e">
        <f ca="1">solve_for_d('True_Odds_Calculator_2-way'!A978,'True_Odds_Calculator_2-way'!#REF!,'True_Odds_Calculator_2-way'!B978,'Log_working_2-way'!B$1,'Log_working_2-way'!B$2)</f>
        <v>#NAME?</v>
      </c>
      <c r="F977" s="6"/>
      <c r="H977" s="6"/>
      <c r="I977" s="6"/>
      <c r="J977" s="6"/>
      <c r="K977" s="6"/>
    </row>
    <row r="978" spans="4:11" x14ac:dyDescent="0.25">
      <c r="D978" t="e">
        <f ca="1">solve_for_d('True_Odds_Calculator_2-way'!A979,'True_Odds_Calculator_2-way'!#REF!,'True_Odds_Calculator_2-way'!B979,'Log_working_2-way'!B$1,'Log_working_2-way'!B$2)</f>
        <v>#NAME?</v>
      </c>
      <c r="F978" s="6"/>
      <c r="H978" s="6"/>
      <c r="I978" s="6"/>
      <c r="J978" s="6"/>
      <c r="K978" s="6"/>
    </row>
    <row r="979" spans="4:11" x14ac:dyDescent="0.25">
      <c r="D979" t="e">
        <f ca="1">solve_for_d('True_Odds_Calculator_2-way'!A980,'True_Odds_Calculator_2-way'!#REF!,'True_Odds_Calculator_2-way'!B980,'Log_working_2-way'!B$1,'Log_working_2-way'!B$2)</f>
        <v>#NAME?</v>
      </c>
      <c r="F979" s="6"/>
      <c r="H979" s="6"/>
      <c r="I979" s="6"/>
      <c r="J979" s="6"/>
      <c r="K979" s="6"/>
    </row>
    <row r="980" spans="4:11" x14ac:dyDescent="0.25">
      <c r="D980" t="e">
        <f ca="1">solve_for_d('True_Odds_Calculator_2-way'!A981,'True_Odds_Calculator_2-way'!#REF!,'True_Odds_Calculator_2-way'!B981,'Log_working_2-way'!B$1,'Log_working_2-way'!B$2)</f>
        <v>#NAME?</v>
      </c>
      <c r="F980" s="6"/>
      <c r="H980" s="6"/>
      <c r="I980" s="6"/>
      <c r="J980" s="6"/>
      <c r="K980" s="6"/>
    </row>
    <row r="981" spans="4:11" x14ac:dyDescent="0.25">
      <c r="D981" t="e">
        <f ca="1">solve_for_d('True_Odds_Calculator_2-way'!A982,'True_Odds_Calculator_2-way'!#REF!,'True_Odds_Calculator_2-way'!B982,'Log_working_2-way'!B$1,'Log_working_2-way'!B$2)</f>
        <v>#NAME?</v>
      </c>
      <c r="F981" s="6"/>
      <c r="H981" s="6"/>
      <c r="I981" s="6"/>
      <c r="J981" s="6"/>
      <c r="K981" s="6"/>
    </row>
    <row r="982" spans="4:11" x14ac:dyDescent="0.25">
      <c r="D982" t="e">
        <f ca="1">solve_for_d('True_Odds_Calculator_2-way'!A983,'True_Odds_Calculator_2-way'!#REF!,'True_Odds_Calculator_2-way'!B983,'Log_working_2-way'!B$1,'Log_working_2-way'!B$2)</f>
        <v>#NAME?</v>
      </c>
      <c r="F982" s="6"/>
      <c r="H982" s="6"/>
      <c r="I982" s="6"/>
      <c r="J982" s="6"/>
      <c r="K982" s="6"/>
    </row>
    <row r="983" spans="4:11" x14ac:dyDescent="0.25">
      <c r="D983" t="e">
        <f ca="1">solve_for_d('True_Odds_Calculator_2-way'!A984,'True_Odds_Calculator_2-way'!#REF!,'True_Odds_Calculator_2-way'!B984,'Log_working_2-way'!B$1,'Log_working_2-way'!B$2)</f>
        <v>#NAME?</v>
      </c>
      <c r="F983" s="6"/>
      <c r="H983" s="6"/>
      <c r="I983" s="6"/>
      <c r="J983" s="6"/>
      <c r="K983" s="6"/>
    </row>
    <row r="984" spans="4:11" x14ac:dyDescent="0.25">
      <c r="D984" t="e">
        <f ca="1">solve_for_d('True_Odds_Calculator_2-way'!A985,'True_Odds_Calculator_2-way'!#REF!,'True_Odds_Calculator_2-way'!B985,'Log_working_2-way'!B$1,'Log_working_2-way'!B$2)</f>
        <v>#NAME?</v>
      </c>
      <c r="F984" s="6"/>
      <c r="H984" s="6"/>
      <c r="I984" s="6"/>
      <c r="J984" s="6"/>
      <c r="K984" s="6"/>
    </row>
    <row r="985" spans="4:11" x14ac:dyDescent="0.25">
      <c r="D985" t="e">
        <f ca="1">solve_for_d('True_Odds_Calculator_2-way'!A986,'True_Odds_Calculator_2-way'!#REF!,'True_Odds_Calculator_2-way'!B986,'Log_working_2-way'!B$1,'Log_working_2-way'!B$2)</f>
        <v>#NAME?</v>
      </c>
      <c r="F985" s="6"/>
      <c r="H985" s="6"/>
      <c r="I985" s="6"/>
      <c r="J985" s="6"/>
      <c r="K985" s="6"/>
    </row>
    <row r="986" spans="4:11" x14ac:dyDescent="0.25">
      <c r="D986" t="e">
        <f ca="1">solve_for_d('True_Odds_Calculator_2-way'!A987,'True_Odds_Calculator_2-way'!#REF!,'True_Odds_Calculator_2-way'!B987,'Log_working_2-way'!B$1,'Log_working_2-way'!B$2)</f>
        <v>#NAME?</v>
      </c>
      <c r="F986" s="6"/>
      <c r="H986" s="6"/>
      <c r="I986" s="6"/>
      <c r="J986" s="6"/>
      <c r="K986" s="6"/>
    </row>
    <row r="987" spans="4:11" x14ac:dyDescent="0.25">
      <c r="D987" t="e">
        <f ca="1">solve_for_d('True_Odds_Calculator_2-way'!A988,'True_Odds_Calculator_2-way'!#REF!,'True_Odds_Calculator_2-way'!B988,'Log_working_2-way'!B$1,'Log_working_2-way'!B$2)</f>
        <v>#NAME?</v>
      </c>
      <c r="F987" s="6"/>
      <c r="H987" s="6"/>
      <c r="I987" s="6"/>
      <c r="J987" s="6"/>
      <c r="K987" s="6"/>
    </row>
    <row r="988" spans="4:11" x14ac:dyDescent="0.25">
      <c r="D988" t="e">
        <f ca="1">solve_for_d('True_Odds_Calculator_2-way'!A989,'True_Odds_Calculator_2-way'!#REF!,'True_Odds_Calculator_2-way'!B989,'Log_working_2-way'!B$1,'Log_working_2-way'!B$2)</f>
        <v>#NAME?</v>
      </c>
      <c r="F988" s="6"/>
      <c r="H988" s="6"/>
      <c r="I988" s="6"/>
      <c r="J988" s="6"/>
      <c r="K988" s="6"/>
    </row>
    <row r="989" spans="4:11" x14ac:dyDescent="0.25">
      <c r="D989" t="e">
        <f ca="1">solve_for_d('True_Odds_Calculator_2-way'!A990,'True_Odds_Calculator_2-way'!#REF!,'True_Odds_Calculator_2-way'!B990,'Log_working_2-way'!B$1,'Log_working_2-way'!B$2)</f>
        <v>#NAME?</v>
      </c>
      <c r="F989" s="6"/>
      <c r="H989" s="6"/>
      <c r="I989" s="6"/>
      <c r="J989" s="6"/>
      <c r="K989" s="6"/>
    </row>
    <row r="990" spans="4:11" x14ac:dyDescent="0.25">
      <c r="D990" t="e">
        <f ca="1">solve_for_d('True_Odds_Calculator_2-way'!A991,'True_Odds_Calculator_2-way'!#REF!,'True_Odds_Calculator_2-way'!B991,'Log_working_2-way'!B$1,'Log_working_2-way'!B$2)</f>
        <v>#NAME?</v>
      </c>
      <c r="F990" s="6"/>
      <c r="H990" s="6"/>
      <c r="I990" s="6"/>
      <c r="J990" s="6"/>
      <c r="K990" s="6"/>
    </row>
    <row r="991" spans="4:11" x14ac:dyDescent="0.25">
      <c r="D991" t="e">
        <f ca="1">solve_for_d('True_Odds_Calculator_2-way'!A992,'True_Odds_Calculator_2-way'!#REF!,'True_Odds_Calculator_2-way'!B992,'Log_working_2-way'!B$1,'Log_working_2-way'!B$2)</f>
        <v>#NAME?</v>
      </c>
      <c r="F991" s="6"/>
      <c r="H991" s="6"/>
      <c r="I991" s="6"/>
      <c r="J991" s="6"/>
      <c r="K991" s="6"/>
    </row>
    <row r="992" spans="4:11" x14ac:dyDescent="0.25">
      <c r="D992" t="e">
        <f ca="1">solve_for_d('True_Odds_Calculator_2-way'!A993,'True_Odds_Calculator_2-way'!#REF!,'True_Odds_Calculator_2-way'!B993,'Log_working_2-way'!B$1,'Log_working_2-way'!B$2)</f>
        <v>#NAME?</v>
      </c>
      <c r="F992" s="6"/>
      <c r="H992" s="6"/>
      <c r="I992" s="6"/>
      <c r="J992" s="6"/>
      <c r="K992" s="6"/>
    </row>
    <row r="993" spans="4:11" x14ac:dyDescent="0.25">
      <c r="D993" t="e">
        <f ca="1">solve_for_d('True_Odds_Calculator_2-way'!A994,'True_Odds_Calculator_2-way'!#REF!,'True_Odds_Calculator_2-way'!B994,'Log_working_2-way'!B$1,'Log_working_2-way'!B$2)</f>
        <v>#NAME?</v>
      </c>
      <c r="F993" s="6"/>
      <c r="H993" s="6"/>
      <c r="I993" s="6"/>
      <c r="J993" s="6"/>
      <c r="K993" s="6"/>
    </row>
    <row r="994" spans="4:11" x14ac:dyDescent="0.25">
      <c r="D994" t="e">
        <f ca="1">solve_for_d('True_Odds_Calculator_2-way'!A995,'True_Odds_Calculator_2-way'!#REF!,'True_Odds_Calculator_2-way'!B995,'Log_working_2-way'!B$1,'Log_working_2-way'!B$2)</f>
        <v>#NAME?</v>
      </c>
      <c r="F994" s="6"/>
      <c r="H994" s="6"/>
      <c r="I994" s="6"/>
      <c r="J994" s="6"/>
      <c r="K994" s="6"/>
    </row>
    <row r="995" spans="4:11" x14ac:dyDescent="0.25">
      <c r="D995" t="e">
        <f ca="1">solve_for_d('True_Odds_Calculator_2-way'!A996,'True_Odds_Calculator_2-way'!#REF!,'True_Odds_Calculator_2-way'!B996,'Log_working_2-way'!B$1,'Log_working_2-way'!B$2)</f>
        <v>#NAME?</v>
      </c>
      <c r="F995" s="6"/>
      <c r="H995" s="6"/>
      <c r="I995" s="6"/>
      <c r="J995" s="6"/>
      <c r="K995" s="6"/>
    </row>
    <row r="996" spans="4:11" x14ac:dyDescent="0.25">
      <c r="D996" t="e">
        <f ca="1">solve_for_d('True_Odds_Calculator_2-way'!A997,'True_Odds_Calculator_2-way'!#REF!,'True_Odds_Calculator_2-way'!B997,'Log_working_2-way'!B$1,'Log_working_2-way'!B$2)</f>
        <v>#NAME?</v>
      </c>
      <c r="F996" s="6"/>
      <c r="H996" s="6"/>
      <c r="I996" s="6"/>
      <c r="J996" s="6"/>
      <c r="K996" s="6"/>
    </row>
    <row r="997" spans="4:11" x14ac:dyDescent="0.25">
      <c r="D997" t="e">
        <f ca="1">solve_for_d('True_Odds_Calculator_2-way'!A998,'True_Odds_Calculator_2-way'!#REF!,'True_Odds_Calculator_2-way'!B998,'Log_working_2-way'!B$1,'Log_working_2-way'!B$2)</f>
        <v>#NAME?</v>
      </c>
      <c r="F997" s="6"/>
      <c r="H997" s="6"/>
      <c r="I997" s="6"/>
      <c r="J997" s="6"/>
      <c r="K997" s="6"/>
    </row>
    <row r="998" spans="4:11" x14ac:dyDescent="0.25">
      <c r="D998" t="e">
        <f ca="1">solve_for_d('True_Odds_Calculator_2-way'!A999,'True_Odds_Calculator_2-way'!#REF!,'True_Odds_Calculator_2-way'!B999,'Log_working_2-way'!B$1,'Log_working_2-way'!B$2)</f>
        <v>#NAME?</v>
      </c>
      <c r="F998" s="6"/>
      <c r="H998" s="6"/>
      <c r="I998" s="6"/>
      <c r="J998" s="6"/>
      <c r="K998" s="6"/>
    </row>
    <row r="999" spans="4:11" x14ac:dyDescent="0.25">
      <c r="D999" t="e">
        <f ca="1">solve_for_d('True_Odds_Calculator_2-way'!A1000,'True_Odds_Calculator_2-way'!#REF!,'True_Odds_Calculator_2-way'!B1000,'Log_working_2-way'!B$1,'Log_working_2-way'!B$2)</f>
        <v>#NAME?</v>
      </c>
      <c r="F999" s="6"/>
      <c r="H999" s="6"/>
      <c r="I999" s="6"/>
      <c r="J999" s="6"/>
      <c r="K999" s="6"/>
    </row>
    <row r="1000" spans="4:11" x14ac:dyDescent="0.25">
      <c r="D1000" t="e">
        <f ca="1">solve_for_d('True_Odds_Calculator_2-way'!A1001,'True_Odds_Calculator_2-way'!#REF!,'True_Odds_Calculator_2-way'!B1001,'Log_working_2-way'!B$1,'Log_working_2-way'!B$2)</f>
        <v>#NAME?</v>
      </c>
      <c r="F1000" s="6"/>
      <c r="H1000" s="6"/>
      <c r="I1000" s="6"/>
      <c r="J1000" s="6"/>
      <c r="K1000" s="6"/>
    </row>
    <row r="1001" spans="4:11" x14ac:dyDescent="0.25">
      <c r="D1001" t="e">
        <f ca="1">solve_for_d('True_Odds_Calculator_2-way'!A1002,'True_Odds_Calculator_2-way'!#REF!,'True_Odds_Calculator_2-way'!B1002,'Log_working_2-way'!B$1,'Log_working_2-way'!B$2)</f>
        <v>#NAME?</v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 t="e">
        <f ca="1">solve_for_c('True_Odds_Calculator_3-way'!A3,'True_Odds_Calculator_3-way'!B3,'True_Odds_Calculator_3-way'!C3,'Log_working_3-way'!B$1,'Log_working_3-way'!B$2)</f>
        <v>#NAME?</v>
      </c>
      <c r="F2" s="6" t="e">
        <f ca="1">IF('Log_working_3-way'!D2="","",1/'True_Odds_Calculator_3-way'!N3+1/'True_Odds_Calculator_3-way'!O3+1/'True_Odds_Calculator_3-way'!#REF!-1)</f>
        <v>#NAME?</v>
      </c>
      <c r="H2" s="6" t="e">
        <f ca="1">IF('Log_working_3-way'!$D2="","",'True_Odds_Calculator_3-way'!N3/'True_Odds_Calculator_3-way'!A3-1)</f>
        <v>#NAME?</v>
      </c>
      <c r="I2" s="6" t="e">
        <f ca="1">IF('Log_working_3-way'!$D2="","",'True_Odds_Calculator_3-way'!O3/'True_Odds_Calculator_3-way'!B3-1)</f>
        <v>#NAME?</v>
      </c>
      <c r="J2" s="6" t="e">
        <f ca="1">IF('Log_working_3-way'!$D2="","",'True_Odds_Calculator_3-way'!#REF!/'True_Odds_Calculator_3-way'!C3-1)</f>
        <v>#NAME?</v>
      </c>
      <c r="K2" s="6" t="e">
        <f ca="1">IF('Log_working_3-way'!$D2="","",1/'True_Odds_Calculator_3-way'!A3+1/'True_Odds_Calculator_3-way'!B3+1/'True_Odds_Calculator_3-way'!C3-1)</f>
        <v>#NAME?</v>
      </c>
    </row>
    <row r="3" spans="1:11" x14ac:dyDescent="0.25">
      <c r="D3" t="e">
        <f ca="1">solve_for_c('True_Odds_Calculator_3-way'!A4,'True_Odds_Calculator_3-way'!B4,'True_Odds_Calculator_3-way'!C4,'Log_working_3-way'!B$1,'Log_working_3-way'!B$2)</f>
        <v>#NAME?</v>
      </c>
      <c r="F3" s="6" t="e">
        <f ca="1">IF('Log_working_3-way'!D3="","",1/'True_Odds_Calculator_3-way'!N4+1/'True_Odds_Calculator_3-way'!O4+1/'True_Odds_Calculator_3-way'!#REF!-1)</f>
        <v>#NAME?</v>
      </c>
      <c r="H3" s="6" t="e">
        <f ca="1">IF('Log_working_3-way'!$D3="","",'True_Odds_Calculator_3-way'!N4/'True_Odds_Calculator_3-way'!A4-1)</f>
        <v>#NAME?</v>
      </c>
      <c r="I3" s="6" t="e">
        <f ca="1">IF('Log_working_3-way'!$D3="","",'True_Odds_Calculator_3-way'!O4/'True_Odds_Calculator_3-way'!B4-1)</f>
        <v>#NAME?</v>
      </c>
      <c r="J3" s="6" t="e">
        <f ca="1">IF('Log_working_3-way'!$D3="","",'True_Odds_Calculator_3-way'!#REF!/'True_Odds_Calculator_3-way'!C4-1)</f>
        <v>#NAME?</v>
      </c>
      <c r="K3" s="6" t="e">
        <f ca="1">IF('Log_working_3-way'!$D3="","",1/'True_Odds_Calculator_3-way'!A4+1/'True_Odds_Calculator_3-way'!B4+1/'True_Odds_Calculator_3-way'!C4-1)</f>
        <v>#NAME?</v>
      </c>
    </row>
    <row r="4" spans="1:11" x14ac:dyDescent="0.25">
      <c r="D4" t="e">
        <f ca="1">solve_for_c('True_Odds_Calculator_3-way'!A5,'True_Odds_Calculator_3-way'!B5,'True_Odds_Calculator_3-way'!C5,'Log_working_3-way'!B$1,'Log_working_3-way'!B$2)</f>
        <v>#NAME?</v>
      </c>
      <c r="F4" s="6" t="e">
        <f ca="1">IF('Log_working_3-way'!D4="","",1/'True_Odds_Calculator_3-way'!N5+1/'True_Odds_Calculator_3-way'!O5+1/'True_Odds_Calculator_3-way'!#REF!-1)</f>
        <v>#NAME?</v>
      </c>
      <c r="H4" s="6" t="e">
        <f ca="1">IF('Log_working_3-way'!$D4="","",'True_Odds_Calculator_3-way'!N5/'True_Odds_Calculator_3-way'!A5-1)</f>
        <v>#NAME?</v>
      </c>
      <c r="I4" s="6" t="e">
        <f ca="1">IF('Log_working_3-way'!$D4="","",'True_Odds_Calculator_3-way'!O5/'True_Odds_Calculator_3-way'!B5-1)</f>
        <v>#NAME?</v>
      </c>
      <c r="J4" s="6" t="e">
        <f ca="1">IF('Log_working_3-way'!$D4="","",'True_Odds_Calculator_3-way'!#REF!/'True_Odds_Calculator_3-way'!C5-1)</f>
        <v>#NAME?</v>
      </c>
      <c r="K4" s="6" t="e">
        <f ca="1">IF('Log_working_3-way'!$D4="","",1/'True_Odds_Calculator_3-way'!A5+1/'True_Odds_Calculator_3-way'!B5+1/'True_Odds_Calculator_3-way'!C5-1)</f>
        <v>#NAME?</v>
      </c>
    </row>
    <row r="5" spans="1:11" x14ac:dyDescent="0.25">
      <c r="D5" t="e">
        <f ca="1">solve_for_c('True_Odds_Calculator_3-way'!A6,'True_Odds_Calculator_3-way'!B6,'True_Odds_Calculator_3-way'!C6,'Log_working_3-way'!B$1,'Log_working_3-way'!B$2)</f>
        <v>#NAME?</v>
      </c>
      <c r="F5" s="6" t="e">
        <f ca="1">IF('Log_working_3-way'!D5="","",1/'True_Odds_Calculator_3-way'!N6+1/'True_Odds_Calculator_3-way'!O6+1/'True_Odds_Calculator_3-way'!#REF!-1)</f>
        <v>#NAME?</v>
      </c>
      <c r="H5" s="6" t="e">
        <f ca="1">IF('Log_working_3-way'!$D5="","",'True_Odds_Calculator_3-way'!N6/'True_Odds_Calculator_3-way'!A6-1)</f>
        <v>#NAME?</v>
      </c>
      <c r="I5" s="6" t="e">
        <f ca="1">IF('Log_working_3-way'!$D5="","",'True_Odds_Calculator_3-way'!O6/'True_Odds_Calculator_3-way'!B6-1)</f>
        <v>#NAME?</v>
      </c>
      <c r="J5" s="6" t="e">
        <f ca="1">IF('Log_working_3-way'!$D5="","",'True_Odds_Calculator_3-way'!#REF!/'True_Odds_Calculator_3-way'!C6-1)</f>
        <v>#NAME?</v>
      </c>
      <c r="K5" s="6" t="e">
        <f ca="1">IF('Log_working_3-way'!$D5="","",1/'True_Odds_Calculator_3-way'!A6+1/'True_Odds_Calculator_3-way'!B6+1/'True_Odds_Calculator_3-way'!C6-1)</f>
        <v>#NAME?</v>
      </c>
    </row>
    <row r="6" spans="1:11" x14ac:dyDescent="0.25">
      <c r="D6" t="e">
        <f ca="1">solve_for_c('True_Odds_Calculator_3-way'!A7,'True_Odds_Calculator_3-way'!B7,'True_Odds_Calculator_3-way'!C7,'Log_working_3-way'!B$1,'Log_working_3-way'!B$2)</f>
        <v>#NAME?</v>
      </c>
      <c r="F6" s="6" t="e">
        <f ca="1">IF('Log_working_3-way'!D6="","",1/'True_Odds_Calculator_3-way'!N7+1/'True_Odds_Calculator_3-way'!O7+1/'True_Odds_Calculator_3-way'!#REF!-1)</f>
        <v>#NAME?</v>
      </c>
      <c r="H6" s="6" t="e">
        <f ca="1">IF('Log_working_3-way'!$D6="","",'True_Odds_Calculator_3-way'!N7/'True_Odds_Calculator_3-way'!A7-1)</f>
        <v>#NAME?</v>
      </c>
      <c r="I6" s="6" t="e">
        <f ca="1">IF('Log_working_3-way'!$D6="","",'True_Odds_Calculator_3-way'!O7/'True_Odds_Calculator_3-way'!B7-1)</f>
        <v>#NAME?</v>
      </c>
      <c r="J6" s="6" t="e">
        <f ca="1">IF('Log_working_3-way'!$D6="","",'True_Odds_Calculator_3-way'!#REF!/'True_Odds_Calculator_3-way'!C7-1)</f>
        <v>#NAME?</v>
      </c>
      <c r="K6" s="6" t="e">
        <f ca="1">IF('Log_working_3-way'!$D6="","",1/'True_Odds_Calculator_3-way'!A7+1/'True_Odds_Calculator_3-way'!B7+1/'True_Odds_Calculator_3-way'!C7-1)</f>
        <v>#NAME?</v>
      </c>
    </row>
    <row r="7" spans="1:11" x14ac:dyDescent="0.25">
      <c r="D7" t="e">
        <f ca="1">solve_for_c('True_Odds_Calculator_3-way'!A8,'True_Odds_Calculator_3-way'!B8,'True_Odds_Calculator_3-way'!C8,'Log_working_3-way'!B$1,'Log_working_3-way'!B$2)</f>
        <v>#NAME?</v>
      </c>
      <c r="F7" s="6" t="e">
        <f ca="1">IF('Log_working_3-way'!D7="","",1/'True_Odds_Calculator_3-way'!N8+1/'True_Odds_Calculator_3-way'!O8+1/'True_Odds_Calculator_3-way'!#REF!-1)</f>
        <v>#NAME?</v>
      </c>
      <c r="H7" s="6" t="e">
        <f ca="1">IF('Log_working_3-way'!$D7="","",'True_Odds_Calculator_3-way'!N8/'True_Odds_Calculator_3-way'!A8-1)</f>
        <v>#NAME?</v>
      </c>
      <c r="I7" s="6" t="e">
        <f ca="1">IF('Log_working_3-way'!$D7="","",'True_Odds_Calculator_3-way'!O8/'True_Odds_Calculator_3-way'!B8-1)</f>
        <v>#NAME?</v>
      </c>
      <c r="J7" s="6" t="e">
        <f ca="1">IF('Log_working_3-way'!$D7="","",'True_Odds_Calculator_3-way'!#REF!/'True_Odds_Calculator_3-way'!C8-1)</f>
        <v>#NAME?</v>
      </c>
      <c r="K7" s="6" t="e">
        <f ca="1">IF('Log_working_3-way'!$D7="","",1/'True_Odds_Calculator_3-way'!A8+1/'True_Odds_Calculator_3-way'!B8+1/'True_Odds_Calculator_3-way'!C8-1)</f>
        <v>#NAME?</v>
      </c>
    </row>
    <row r="8" spans="1:11" x14ac:dyDescent="0.25">
      <c r="D8" t="e">
        <f ca="1">solve_for_c('True_Odds_Calculator_3-way'!A9,'True_Odds_Calculator_3-way'!B9,'True_Odds_Calculator_3-way'!C9,'Log_working_3-way'!B$1,'Log_working_3-way'!B$2)</f>
        <v>#NAME?</v>
      </c>
      <c r="F8" s="6" t="e">
        <f ca="1">IF('Log_working_3-way'!D8="","",1/'True_Odds_Calculator_3-way'!N9+1/'True_Odds_Calculator_3-way'!O9+1/'True_Odds_Calculator_3-way'!#REF!-1)</f>
        <v>#NAME?</v>
      </c>
      <c r="H8" s="6" t="e">
        <f ca="1">IF('Log_working_3-way'!$D8="","",'True_Odds_Calculator_3-way'!N9/'True_Odds_Calculator_3-way'!A9-1)</f>
        <v>#NAME?</v>
      </c>
      <c r="I8" s="6" t="e">
        <f ca="1">IF('Log_working_3-way'!$D8="","",'True_Odds_Calculator_3-way'!O9/'True_Odds_Calculator_3-way'!B9-1)</f>
        <v>#NAME?</v>
      </c>
      <c r="J8" s="6" t="e">
        <f ca="1">IF('Log_working_3-way'!$D8="","",'True_Odds_Calculator_3-way'!#REF!/'True_Odds_Calculator_3-way'!C9-1)</f>
        <v>#NAME?</v>
      </c>
      <c r="K8" s="6" t="e">
        <f ca="1">IF('Log_working_3-way'!$D8="","",1/'True_Odds_Calculator_3-way'!A9+1/'True_Odds_Calculator_3-way'!B9+1/'True_Odds_Calculator_3-way'!C9-1)</f>
        <v>#NAME?</v>
      </c>
    </row>
    <row r="9" spans="1:11" x14ac:dyDescent="0.25">
      <c r="D9" t="e">
        <f ca="1">solve_for_c('True_Odds_Calculator_3-way'!A10,'True_Odds_Calculator_3-way'!B10,'True_Odds_Calculator_3-way'!C10,'Log_working_3-way'!B$1,'Log_working_3-way'!B$2)</f>
        <v>#NAME?</v>
      </c>
      <c r="F9" s="6" t="e">
        <f ca="1">IF('Log_working_3-way'!D9="","",1/'True_Odds_Calculator_3-way'!N10+1/'True_Odds_Calculator_3-way'!O10+1/'True_Odds_Calculator_3-way'!#REF!-1)</f>
        <v>#NAME?</v>
      </c>
      <c r="H9" s="6" t="e">
        <f ca="1">IF('Log_working_3-way'!$D9="","",'True_Odds_Calculator_3-way'!N10/'True_Odds_Calculator_3-way'!A10-1)</f>
        <v>#NAME?</v>
      </c>
      <c r="I9" s="6" t="e">
        <f ca="1">IF('Log_working_3-way'!$D9="","",'True_Odds_Calculator_3-way'!O10/'True_Odds_Calculator_3-way'!B10-1)</f>
        <v>#NAME?</v>
      </c>
      <c r="J9" s="6" t="e">
        <f ca="1">IF('Log_working_3-way'!$D9="","",'True_Odds_Calculator_3-way'!#REF!/'True_Odds_Calculator_3-way'!C10-1)</f>
        <v>#NAME?</v>
      </c>
      <c r="K9" s="6" t="e">
        <f ca="1">IF('Log_working_3-way'!$D9="","",1/'True_Odds_Calculator_3-way'!A10+1/'True_Odds_Calculator_3-way'!B10+1/'True_Odds_Calculator_3-way'!C10-1)</f>
        <v>#NAME?</v>
      </c>
    </row>
    <row r="10" spans="1:11" x14ac:dyDescent="0.25">
      <c r="D10" t="e">
        <f ca="1">solve_for_c('True_Odds_Calculator_3-way'!A11,'True_Odds_Calculator_3-way'!B11,'True_Odds_Calculator_3-way'!C11,'Log_working_3-way'!B$1,'Log_working_3-way'!B$2)</f>
        <v>#NAME?</v>
      </c>
      <c r="F10" s="6" t="e">
        <f ca="1">IF('Log_working_3-way'!D10="","",1/'True_Odds_Calculator_3-way'!N11+1/'True_Odds_Calculator_3-way'!O11+1/'True_Odds_Calculator_3-way'!#REF!-1)</f>
        <v>#NAME?</v>
      </c>
      <c r="H10" s="6" t="e">
        <f ca="1">IF('Log_working_3-way'!$D10="","",'True_Odds_Calculator_3-way'!N11/'True_Odds_Calculator_3-way'!A11-1)</f>
        <v>#NAME?</v>
      </c>
      <c r="I10" s="6" t="e">
        <f ca="1">IF('Log_working_3-way'!$D10="","",'True_Odds_Calculator_3-way'!O11/'True_Odds_Calculator_3-way'!B11-1)</f>
        <v>#NAME?</v>
      </c>
      <c r="J10" s="6" t="e">
        <f ca="1">IF('Log_working_3-way'!$D10="","",'True_Odds_Calculator_3-way'!#REF!/'True_Odds_Calculator_3-way'!C11-1)</f>
        <v>#NAME?</v>
      </c>
      <c r="K10" s="6" t="e">
        <f ca="1">IF('Log_working_3-way'!$D10="","",1/'True_Odds_Calculator_3-way'!A11+1/'True_Odds_Calculator_3-way'!B11+1/'True_Odds_Calculator_3-way'!C11-1)</f>
        <v>#NAME?</v>
      </c>
    </row>
    <row r="11" spans="1:11" x14ac:dyDescent="0.25">
      <c r="D11" t="e">
        <f ca="1">solve_for_c('True_Odds_Calculator_3-way'!A12,'True_Odds_Calculator_3-way'!B12,'True_Odds_Calculator_3-way'!C12,'Log_working_3-way'!B$1,'Log_working_3-way'!B$2)</f>
        <v>#NAME?</v>
      </c>
      <c r="F11" s="6" t="e">
        <f ca="1">IF('Log_working_3-way'!D11="","",1/'True_Odds_Calculator_3-way'!N12+1/'True_Odds_Calculator_3-way'!O12+1/'True_Odds_Calculator_3-way'!#REF!-1)</f>
        <v>#NAME?</v>
      </c>
      <c r="H11" s="6" t="e">
        <f ca="1">IF('Log_working_3-way'!$D11="","",'True_Odds_Calculator_3-way'!N12/'True_Odds_Calculator_3-way'!A12-1)</f>
        <v>#NAME?</v>
      </c>
      <c r="I11" s="6" t="e">
        <f ca="1">IF('Log_working_3-way'!$D11="","",'True_Odds_Calculator_3-way'!O12/'True_Odds_Calculator_3-way'!B12-1)</f>
        <v>#NAME?</v>
      </c>
      <c r="J11" s="6" t="e">
        <f ca="1">IF('Log_working_3-way'!$D11="","",'True_Odds_Calculator_3-way'!#REF!/'True_Odds_Calculator_3-way'!C12-1)</f>
        <v>#NAME?</v>
      </c>
      <c r="K11" s="6" t="e">
        <f ca="1">IF('Log_working_3-way'!$D11="","",1/'True_Odds_Calculator_3-way'!A12+1/'True_Odds_Calculator_3-way'!B12+1/'True_Odds_Calculator_3-way'!C12-1)</f>
        <v>#NAME?</v>
      </c>
    </row>
    <row r="12" spans="1:11" x14ac:dyDescent="0.25">
      <c r="D12" t="e">
        <f ca="1">solve_for_c('True_Odds_Calculator_3-way'!A13,'True_Odds_Calculator_3-way'!B13,'True_Odds_Calculator_3-way'!C13,'Log_working_3-way'!B$1,'Log_working_3-way'!B$2)</f>
        <v>#NAME?</v>
      </c>
      <c r="F12" s="6" t="e">
        <f ca="1">IF('Log_working_3-way'!D12="","",1/'True_Odds_Calculator_3-way'!N13+1/'True_Odds_Calculator_3-way'!O13+1/'True_Odds_Calculator_3-way'!#REF!-1)</f>
        <v>#NAME?</v>
      </c>
      <c r="H12" s="6" t="e">
        <f ca="1">IF('Log_working_3-way'!$D12="","",'True_Odds_Calculator_3-way'!N13/'True_Odds_Calculator_3-way'!A13-1)</f>
        <v>#NAME?</v>
      </c>
      <c r="I12" s="6" t="e">
        <f ca="1">IF('Log_working_3-way'!$D12="","",'True_Odds_Calculator_3-way'!O13/'True_Odds_Calculator_3-way'!B13-1)</f>
        <v>#NAME?</v>
      </c>
      <c r="J12" s="6" t="e">
        <f ca="1">IF('Log_working_3-way'!$D12="","",'True_Odds_Calculator_3-way'!#REF!/'True_Odds_Calculator_3-way'!C13-1)</f>
        <v>#NAME?</v>
      </c>
      <c r="K12" s="6" t="e">
        <f ca="1">IF('Log_working_3-way'!$D12="","",1/'True_Odds_Calculator_3-way'!A13+1/'True_Odds_Calculator_3-way'!B13+1/'True_Odds_Calculator_3-way'!C13-1)</f>
        <v>#NAME?</v>
      </c>
    </row>
    <row r="13" spans="1:11" x14ac:dyDescent="0.25">
      <c r="D13" t="e">
        <f ca="1">solve_for_c('True_Odds_Calculator_3-way'!A14,'True_Odds_Calculator_3-way'!B14,'True_Odds_Calculator_3-way'!C14,'Log_working_3-way'!B$1,'Log_working_3-way'!B$2)</f>
        <v>#NAME?</v>
      </c>
      <c r="F13" s="6" t="e">
        <f ca="1">IF('Log_working_3-way'!D13="","",1/'True_Odds_Calculator_3-way'!N14+1/'True_Odds_Calculator_3-way'!O14+1/'True_Odds_Calculator_3-way'!#REF!-1)</f>
        <v>#NAME?</v>
      </c>
      <c r="H13" s="6" t="e">
        <f ca="1">IF('Log_working_3-way'!$D13="","",'True_Odds_Calculator_3-way'!N14/'True_Odds_Calculator_3-way'!A14-1)</f>
        <v>#NAME?</v>
      </c>
      <c r="I13" s="6" t="e">
        <f ca="1">IF('Log_working_3-way'!$D13="","",'True_Odds_Calculator_3-way'!O14/'True_Odds_Calculator_3-way'!B14-1)</f>
        <v>#NAME?</v>
      </c>
      <c r="J13" s="6" t="e">
        <f ca="1">IF('Log_working_3-way'!$D13="","",'True_Odds_Calculator_3-way'!#REF!/'True_Odds_Calculator_3-way'!C14-1)</f>
        <v>#NAME?</v>
      </c>
      <c r="K13" s="6" t="e">
        <f ca="1">IF('Log_working_3-way'!$D13="","",1/'True_Odds_Calculator_3-way'!A14+1/'True_Odds_Calculator_3-way'!B14+1/'True_Odds_Calculator_3-way'!C14-1)</f>
        <v>#NAME?</v>
      </c>
    </row>
    <row r="14" spans="1:11" x14ac:dyDescent="0.25">
      <c r="D14" t="e">
        <f ca="1">solve_for_c('True_Odds_Calculator_3-way'!A15,'True_Odds_Calculator_3-way'!B15,'True_Odds_Calculator_3-way'!C15,'Log_working_3-way'!B$1,'Log_working_3-way'!B$2)</f>
        <v>#NAME?</v>
      </c>
      <c r="F14" s="6" t="e">
        <f ca="1">IF('Log_working_3-way'!D14="","",1/'True_Odds_Calculator_3-way'!N15+1/'True_Odds_Calculator_3-way'!O15+1/'True_Odds_Calculator_3-way'!#REF!-1)</f>
        <v>#NAME?</v>
      </c>
      <c r="H14" s="6" t="e">
        <f ca="1">IF('Log_working_3-way'!$D14="","",'True_Odds_Calculator_3-way'!N15/'True_Odds_Calculator_3-way'!A15-1)</f>
        <v>#NAME?</v>
      </c>
      <c r="I14" s="6" t="e">
        <f ca="1">IF('Log_working_3-way'!$D14="","",'True_Odds_Calculator_3-way'!O15/'True_Odds_Calculator_3-way'!B15-1)</f>
        <v>#NAME?</v>
      </c>
      <c r="J14" s="6" t="e">
        <f ca="1">IF('Log_working_3-way'!$D14="","",'True_Odds_Calculator_3-way'!#REF!/'True_Odds_Calculator_3-way'!C15-1)</f>
        <v>#NAME?</v>
      </c>
      <c r="K14" s="6" t="e">
        <f ca="1">IF('Log_working_3-way'!$D14="","",1/'True_Odds_Calculator_3-way'!A15+1/'True_Odds_Calculator_3-way'!B15+1/'True_Odds_Calculator_3-way'!C15-1)</f>
        <v>#NAME?</v>
      </c>
    </row>
    <row r="15" spans="1:11" x14ac:dyDescent="0.25">
      <c r="D15" t="e">
        <f ca="1">solve_for_c('True_Odds_Calculator_3-way'!A16,'True_Odds_Calculator_3-way'!B16,'True_Odds_Calculator_3-way'!C16,'Log_working_3-way'!B$1,'Log_working_3-way'!B$2)</f>
        <v>#NAME?</v>
      </c>
      <c r="F15" s="6" t="e">
        <f ca="1">IF('Log_working_3-way'!D15="","",1/'True_Odds_Calculator_3-way'!N16+1/'True_Odds_Calculator_3-way'!O16+1/'True_Odds_Calculator_3-way'!#REF!-1)</f>
        <v>#NAME?</v>
      </c>
      <c r="H15" s="6" t="e">
        <f ca="1">IF('Log_working_3-way'!$D15="","",'True_Odds_Calculator_3-way'!N16/'True_Odds_Calculator_3-way'!A16-1)</f>
        <v>#NAME?</v>
      </c>
      <c r="I15" s="6" t="e">
        <f ca="1">IF('Log_working_3-way'!$D15="","",'True_Odds_Calculator_3-way'!O16/'True_Odds_Calculator_3-way'!B16-1)</f>
        <v>#NAME?</v>
      </c>
      <c r="J15" s="6" t="e">
        <f ca="1">IF('Log_working_3-way'!$D15="","",'True_Odds_Calculator_3-way'!#REF!/'True_Odds_Calculator_3-way'!C16-1)</f>
        <v>#NAME?</v>
      </c>
      <c r="K15" s="6" t="e">
        <f ca="1">IF('Log_working_3-way'!$D15="","",1/'True_Odds_Calculator_3-way'!A16+1/'True_Odds_Calculator_3-way'!B16+1/'True_Odds_Calculator_3-way'!C16-1)</f>
        <v>#NAME?</v>
      </c>
    </row>
    <row r="16" spans="1:11" x14ac:dyDescent="0.25">
      <c r="D16" t="e">
        <f ca="1">solve_for_c('True_Odds_Calculator_3-way'!A17,'True_Odds_Calculator_3-way'!B17,'True_Odds_Calculator_3-way'!C17,'Log_working_3-way'!B$1,'Log_working_3-way'!B$2)</f>
        <v>#NAME?</v>
      </c>
      <c r="F16" s="6" t="e">
        <f ca="1">IF('Log_working_3-way'!D16="","",1/'True_Odds_Calculator_3-way'!N17+1/'True_Odds_Calculator_3-way'!O17+1/'True_Odds_Calculator_3-way'!#REF!-1)</f>
        <v>#NAME?</v>
      </c>
      <c r="H16" s="6" t="e">
        <f ca="1">IF('Log_working_3-way'!$D16="","",'True_Odds_Calculator_3-way'!N17/'True_Odds_Calculator_3-way'!A17-1)</f>
        <v>#NAME?</v>
      </c>
      <c r="I16" s="6" t="e">
        <f ca="1">IF('Log_working_3-way'!$D16="","",'True_Odds_Calculator_3-way'!O17/'True_Odds_Calculator_3-way'!B17-1)</f>
        <v>#NAME?</v>
      </c>
      <c r="J16" s="6" t="e">
        <f ca="1">IF('Log_working_3-way'!$D16="","",'True_Odds_Calculator_3-way'!#REF!/'True_Odds_Calculator_3-way'!C17-1)</f>
        <v>#NAME?</v>
      </c>
      <c r="K16" s="6" t="e">
        <f ca="1">IF('Log_working_3-way'!$D16="","",1/'True_Odds_Calculator_3-way'!A17+1/'True_Odds_Calculator_3-way'!B17+1/'True_Odds_Calculator_3-way'!C17-1)</f>
        <v>#NAME?</v>
      </c>
    </row>
    <row r="17" spans="4:11" x14ac:dyDescent="0.25">
      <c r="D17" t="e">
        <f ca="1">solve_for_c('True_Odds_Calculator_3-way'!A18,'True_Odds_Calculator_3-way'!B18,'True_Odds_Calculator_3-way'!C18,'Log_working_3-way'!B$1,'Log_working_3-way'!B$2)</f>
        <v>#NAME?</v>
      </c>
      <c r="F17" s="6" t="e">
        <f ca="1">IF('Log_working_3-way'!D17="","",1/'True_Odds_Calculator_3-way'!N18+1/'True_Odds_Calculator_3-way'!O18+1/'True_Odds_Calculator_3-way'!#REF!-1)</f>
        <v>#NAME?</v>
      </c>
      <c r="H17" s="6" t="e">
        <f ca="1">IF('Log_working_3-way'!$D17="","",'True_Odds_Calculator_3-way'!N18/'True_Odds_Calculator_3-way'!A18-1)</f>
        <v>#NAME?</v>
      </c>
      <c r="I17" s="6" t="e">
        <f ca="1">IF('Log_working_3-way'!$D17="","",'True_Odds_Calculator_3-way'!O18/'True_Odds_Calculator_3-way'!B18-1)</f>
        <v>#NAME?</v>
      </c>
      <c r="J17" s="6" t="e">
        <f ca="1">IF('Log_working_3-way'!$D17="","",'True_Odds_Calculator_3-way'!#REF!/'True_Odds_Calculator_3-way'!C18-1)</f>
        <v>#NAME?</v>
      </c>
      <c r="K17" s="6" t="e">
        <f ca="1">IF('Log_working_3-way'!$D17="","",1/'True_Odds_Calculator_3-way'!A18+1/'True_Odds_Calculator_3-way'!B18+1/'True_Odds_Calculator_3-way'!C18-1)</f>
        <v>#NAME?</v>
      </c>
    </row>
    <row r="18" spans="4:11" x14ac:dyDescent="0.25">
      <c r="D18" t="e">
        <f ca="1">solve_for_c('True_Odds_Calculator_3-way'!A19,'True_Odds_Calculator_3-way'!B19,'True_Odds_Calculator_3-way'!C19,'Log_working_3-way'!B$1,'Log_working_3-way'!B$2)</f>
        <v>#NAME?</v>
      </c>
      <c r="F18" s="6" t="e">
        <f ca="1">IF('Log_working_3-way'!D18="","",1/'True_Odds_Calculator_3-way'!N19+1/'True_Odds_Calculator_3-way'!O19+1/'True_Odds_Calculator_3-way'!#REF!-1)</f>
        <v>#NAME?</v>
      </c>
      <c r="H18" s="6" t="e">
        <f ca="1">IF('Log_working_3-way'!$D18="","",'True_Odds_Calculator_3-way'!N19/'True_Odds_Calculator_3-way'!A19-1)</f>
        <v>#NAME?</v>
      </c>
      <c r="I18" s="6" t="e">
        <f ca="1">IF('Log_working_3-way'!$D18="","",'True_Odds_Calculator_3-way'!O19/'True_Odds_Calculator_3-way'!B19-1)</f>
        <v>#NAME?</v>
      </c>
      <c r="J18" s="6" t="e">
        <f ca="1">IF('Log_working_3-way'!$D18="","",'True_Odds_Calculator_3-way'!#REF!/'True_Odds_Calculator_3-way'!C19-1)</f>
        <v>#NAME?</v>
      </c>
      <c r="K18" s="6" t="e">
        <f ca="1">IF('Log_working_3-way'!$D18="","",1/'True_Odds_Calculator_3-way'!A19+1/'True_Odds_Calculator_3-way'!B19+1/'True_Odds_Calculator_3-way'!C19-1)</f>
        <v>#NAME?</v>
      </c>
    </row>
    <row r="19" spans="4:11" x14ac:dyDescent="0.25">
      <c r="D19" t="e">
        <f ca="1">solve_for_c('True_Odds_Calculator_3-way'!A20,'True_Odds_Calculator_3-way'!B20,'True_Odds_Calculator_3-way'!C20,'Log_working_3-way'!B$1,'Log_working_3-way'!B$2)</f>
        <v>#NAME?</v>
      </c>
      <c r="F19" s="6" t="e">
        <f ca="1">IF('Log_working_3-way'!D19="","",1/'True_Odds_Calculator_3-way'!N20+1/'True_Odds_Calculator_3-way'!O20+1/'True_Odds_Calculator_3-way'!#REF!-1)</f>
        <v>#NAME?</v>
      </c>
      <c r="H19" s="6" t="e">
        <f ca="1">IF('Log_working_3-way'!$D19="","",'True_Odds_Calculator_3-way'!N20/'True_Odds_Calculator_3-way'!A20-1)</f>
        <v>#NAME?</v>
      </c>
      <c r="I19" s="6" t="e">
        <f ca="1">IF('Log_working_3-way'!$D19="","",'True_Odds_Calculator_3-way'!O20/'True_Odds_Calculator_3-way'!B20-1)</f>
        <v>#NAME?</v>
      </c>
      <c r="J19" s="6" t="e">
        <f ca="1">IF('Log_working_3-way'!$D19="","",'True_Odds_Calculator_3-way'!#REF!/'True_Odds_Calculator_3-way'!C20-1)</f>
        <v>#NAME?</v>
      </c>
      <c r="K19" s="6" t="e">
        <f ca="1">IF('Log_working_3-way'!$D19="","",1/'True_Odds_Calculator_3-way'!A20+1/'True_Odds_Calculator_3-way'!B20+1/'True_Odds_Calculator_3-way'!C20-1)</f>
        <v>#NAME?</v>
      </c>
    </row>
    <row r="20" spans="4:11" x14ac:dyDescent="0.25">
      <c r="D20" t="e">
        <f ca="1">solve_for_c('True_Odds_Calculator_3-way'!A21,'True_Odds_Calculator_3-way'!B21,'True_Odds_Calculator_3-way'!C21,'Log_working_3-way'!B$1,'Log_working_3-way'!B$2)</f>
        <v>#NAME?</v>
      </c>
      <c r="F20" s="6" t="e">
        <f ca="1">IF('Log_working_3-way'!D20="","",1/'True_Odds_Calculator_3-way'!N21+1/'True_Odds_Calculator_3-way'!O21+1/'True_Odds_Calculator_3-way'!#REF!-1)</f>
        <v>#NAME?</v>
      </c>
      <c r="H20" s="6" t="e">
        <f ca="1">IF('Log_working_3-way'!$D20="","",'True_Odds_Calculator_3-way'!N21/'True_Odds_Calculator_3-way'!A21-1)</f>
        <v>#NAME?</v>
      </c>
      <c r="I20" s="6" t="e">
        <f ca="1">IF('Log_working_3-way'!$D20="","",'True_Odds_Calculator_3-way'!O21/'True_Odds_Calculator_3-way'!B21-1)</f>
        <v>#NAME?</v>
      </c>
      <c r="J20" s="6" t="e">
        <f ca="1">IF('Log_working_3-way'!$D20="","",'True_Odds_Calculator_3-way'!#REF!/'True_Odds_Calculator_3-way'!C21-1)</f>
        <v>#NAME?</v>
      </c>
      <c r="K20" s="6" t="e">
        <f ca="1">IF('Log_working_3-way'!$D20="","",1/'True_Odds_Calculator_3-way'!A21+1/'True_Odds_Calculator_3-way'!B21+1/'True_Odds_Calculator_3-way'!C21-1)</f>
        <v>#NAME?</v>
      </c>
    </row>
    <row r="21" spans="4:11" x14ac:dyDescent="0.25">
      <c r="D21" t="e">
        <f ca="1">solve_for_c('True_Odds_Calculator_3-way'!A22,'True_Odds_Calculator_3-way'!B22,'True_Odds_Calculator_3-way'!C22,'Log_working_3-way'!B$1,'Log_working_3-way'!B$2)</f>
        <v>#NAME?</v>
      </c>
      <c r="F21" s="6" t="e">
        <f ca="1">IF('Log_working_3-way'!D21="","",1/'True_Odds_Calculator_3-way'!N22+1/'True_Odds_Calculator_3-way'!O22+1/'True_Odds_Calculator_3-way'!#REF!-1)</f>
        <v>#NAME?</v>
      </c>
      <c r="H21" s="6" t="e">
        <f ca="1">IF('Log_working_3-way'!$D21="","",'True_Odds_Calculator_3-way'!N22/'True_Odds_Calculator_3-way'!A22-1)</f>
        <v>#NAME?</v>
      </c>
      <c r="I21" s="6" t="e">
        <f ca="1">IF('Log_working_3-way'!$D21="","",'True_Odds_Calculator_3-way'!O22/'True_Odds_Calculator_3-way'!B22-1)</f>
        <v>#NAME?</v>
      </c>
      <c r="J21" s="6" t="e">
        <f ca="1">IF('Log_working_3-way'!$D21="","",'True_Odds_Calculator_3-way'!#REF!/'True_Odds_Calculator_3-way'!C22-1)</f>
        <v>#NAME?</v>
      </c>
      <c r="K21" s="6" t="e">
        <f ca="1">IF('Log_working_3-way'!$D21="","",1/'True_Odds_Calculator_3-way'!A22+1/'True_Odds_Calculator_3-way'!B22+1/'True_Odds_Calculator_3-way'!C22-1)</f>
        <v>#NAME?</v>
      </c>
    </row>
    <row r="22" spans="4:11" x14ac:dyDescent="0.25">
      <c r="D22" t="e">
        <f ca="1">solve_for_c('True_Odds_Calculator_3-way'!A23,'True_Odds_Calculator_3-way'!B23,'True_Odds_Calculator_3-way'!C23,'Log_working_3-way'!B$1,'Log_working_3-way'!B$2)</f>
        <v>#NAME?</v>
      </c>
      <c r="F22" s="6" t="e">
        <f ca="1">IF('Log_working_3-way'!D22="","",1/'True_Odds_Calculator_3-way'!N23+1/'True_Odds_Calculator_3-way'!O23+1/'True_Odds_Calculator_3-way'!#REF!-1)</f>
        <v>#NAME?</v>
      </c>
      <c r="H22" s="6" t="e">
        <f ca="1">IF('Log_working_3-way'!$D22="","",'True_Odds_Calculator_3-way'!N23/'True_Odds_Calculator_3-way'!A23-1)</f>
        <v>#NAME?</v>
      </c>
      <c r="I22" s="6" t="e">
        <f ca="1">IF('Log_working_3-way'!$D22="","",'True_Odds_Calculator_3-way'!O23/'True_Odds_Calculator_3-way'!B23-1)</f>
        <v>#NAME?</v>
      </c>
      <c r="J22" s="6" t="e">
        <f ca="1">IF('Log_working_3-way'!$D22="","",'True_Odds_Calculator_3-way'!#REF!/'True_Odds_Calculator_3-way'!C23-1)</f>
        <v>#NAME?</v>
      </c>
      <c r="K22" s="6" t="e">
        <f ca="1">IF('Log_working_3-way'!$D22="","",1/'True_Odds_Calculator_3-way'!A23+1/'True_Odds_Calculator_3-way'!B23+1/'True_Odds_Calculator_3-way'!C23-1)</f>
        <v>#NAME?</v>
      </c>
    </row>
    <row r="23" spans="4:11" x14ac:dyDescent="0.25">
      <c r="D23" t="e">
        <f ca="1">solve_for_c('True_Odds_Calculator_3-way'!A24,'True_Odds_Calculator_3-way'!B24,'True_Odds_Calculator_3-way'!C24,'Log_working_3-way'!B$1,'Log_working_3-way'!B$2)</f>
        <v>#NAME?</v>
      </c>
      <c r="F23" s="6" t="e">
        <f ca="1">IF('Log_working_3-way'!D23="","",1/'True_Odds_Calculator_3-way'!N24+1/'True_Odds_Calculator_3-way'!O24+1/'True_Odds_Calculator_3-way'!#REF!-1)</f>
        <v>#NAME?</v>
      </c>
      <c r="H23" s="6" t="e">
        <f ca="1">IF('Log_working_3-way'!$D23="","",'True_Odds_Calculator_3-way'!N24/'True_Odds_Calculator_3-way'!A24-1)</f>
        <v>#NAME?</v>
      </c>
      <c r="I23" s="6" t="e">
        <f ca="1">IF('Log_working_3-way'!$D23="","",'True_Odds_Calculator_3-way'!O24/'True_Odds_Calculator_3-way'!B24-1)</f>
        <v>#NAME?</v>
      </c>
      <c r="J23" s="6" t="e">
        <f ca="1">IF('Log_working_3-way'!$D23="","",'True_Odds_Calculator_3-way'!#REF!/'True_Odds_Calculator_3-way'!C24-1)</f>
        <v>#NAME?</v>
      </c>
      <c r="K23" s="6" t="e">
        <f ca="1">IF('Log_working_3-way'!$D23="","",1/'True_Odds_Calculator_3-way'!A24+1/'True_Odds_Calculator_3-way'!B24+1/'True_Odds_Calculator_3-way'!C24-1)</f>
        <v>#NAME?</v>
      </c>
    </row>
    <row r="24" spans="4:11" x14ac:dyDescent="0.25">
      <c r="D24" t="e">
        <f ca="1">solve_for_c('True_Odds_Calculator_3-way'!A25,'True_Odds_Calculator_3-way'!B25,'True_Odds_Calculator_3-way'!C25,'Log_working_3-way'!B$1,'Log_working_3-way'!B$2)</f>
        <v>#NAME?</v>
      </c>
      <c r="F24" s="6" t="e">
        <f ca="1">IF('Log_working_3-way'!D24="","",1/'True_Odds_Calculator_3-way'!N25+1/'True_Odds_Calculator_3-way'!O25+1/'True_Odds_Calculator_3-way'!#REF!-1)</f>
        <v>#NAME?</v>
      </c>
      <c r="H24" s="6" t="e">
        <f ca="1">IF('Log_working_3-way'!$D24="","",'True_Odds_Calculator_3-way'!N25/'True_Odds_Calculator_3-way'!A25-1)</f>
        <v>#NAME?</v>
      </c>
      <c r="I24" s="6" t="e">
        <f ca="1">IF('Log_working_3-way'!$D24="","",'True_Odds_Calculator_3-way'!O25/'True_Odds_Calculator_3-way'!B25-1)</f>
        <v>#NAME?</v>
      </c>
      <c r="J24" s="6" t="e">
        <f ca="1">IF('Log_working_3-way'!$D24="","",'True_Odds_Calculator_3-way'!#REF!/'True_Odds_Calculator_3-way'!C25-1)</f>
        <v>#NAME?</v>
      </c>
      <c r="K24" s="6" t="e">
        <f ca="1">IF('Log_working_3-way'!$D24="","",1/'True_Odds_Calculator_3-way'!A25+1/'True_Odds_Calculator_3-way'!B25+1/'True_Odds_Calculator_3-way'!C25-1)</f>
        <v>#NAME?</v>
      </c>
    </row>
    <row r="25" spans="4:11" x14ac:dyDescent="0.25">
      <c r="D25" t="e">
        <f ca="1">solve_for_c('True_Odds_Calculator_3-way'!A26,'True_Odds_Calculator_3-way'!B26,'True_Odds_Calculator_3-way'!C26,'Log_working_3-way'!B$1,'Log_working_3-way'!B$2)</f>
        <v>#NAME?</v>
      </c>
      <c r="F25" s="6" t="e">
        <f ca="1">IF('Log_working_3-way'!D25="","",1/'True_Odds_Calculator_3-way'!N26+1/'True_Odds_Calculator_3-way'!O26+1/'True_Odds_Calculator_3-way'!#REF!-1)</f>
        <v>#NAME?</v>
      </c>
      <c r="H25" s="6" t="e">
        <f ca="1">IF('Log_working_3-way'!$D25="","",'True_Odds_Calculator_3-way'!N26/'True_Odds_Calculator_3-way'!A26-1)</f>
        <v>#NAME?</v>
      </c>
      <c r="I25" s="6" t="e">
        <f ca="1">IF('Log_working_3-way'!$D25="","",'True_Odds_Calculator_3-way'!O26/'True_Odds_Calculator_3-way'!B26-1)</f>
        <v>#NAME?</v>
      </c>
      <c r="J25" s="6" t="e">
        <f ca="1">IF('Log_working_3-way'!$D25="","",'True_Odds_Calculator_3-way'!#REF!/'True_Odds_Calculator_3-way'!C26-1)</f>
        <v>#NAME?</v>
      </c>
      <c r="K25" s="6" t="e">
        <f ca="1">IF('Log_working_3-way'!$D25="","",1/'True_Odds_Calculator_3-way'!A26+1/'True_Odds_Calculator_3-way'!B26+1/'True_Odds_Calculator_3-way'!C26-1)</f>
        <v>#NAME?</v>
      </c>
    </row>
    <row r="26" spans="4:11" x14ac:dyDescent="0.25">
      <c r="D26" t="e">
        <f ca="1">solve_for_c('True_Odds_Calculator_3-way'!A27,'True_Odds_Calculator_3-way'!B27,'True_Odds_Calculator_3-way'!C27,'Log_working_3-way'!B$1,'Log_working_3-way'!B$2)</f>
        <v>#NAME?</v>
      </c>
      <c r="F26" s="6" t="e">
        <f ca="1">IF('Log_working_3-way'!D26="","",1/'True_Odds_Calculator_3-way'!N27+1/'True_Odds_Calculator_3-way'!O27+1/'True_Odds_Calculator_3-way'!#REF!-1)</f>
        <v>#NAME?</v>
      </c>
      <c r="H26" s="6" t="e">
        <f ca="1">IF('Log_working_3-way'!$D26="","",'True_Odds_Calculator_3-way'!N27/'True_Odds_Calculator_3-way'!A27-1)</f>
        <v>#NAME?</v>
      </c>
      <c r="I26" s="6" t="e">
        <f ca="1">IF('Log_working_3-way'!$D26="","",'True_Odds_Calculator_3-way'!O27/'True_Odds_Calculator_3-way'!B27-1)</f>
        <v>#NAME?</v>
      </c>
      <c r="J26" s="6" t="e">
        <f ca="1">IF('Log_working_3-way'!$D26="","",'True_Odds_Calculator_3-way'!#REF!/'True_Odds_Calculator_3-way'!C27-1)</f>
        <v>#NAME?</v>
      </c>
      <c r="K26" s="6" t="e">
        <f ca="1">IF('Log_working_3-way'!$D26="","",1/'True_Odds_Calculator_3-way'!A27+1/'True_Odds_Calculator_3-way'!B27+1/'True_Odds_Calculator_3-way'!C27-1)</f>
        <v>#NAME?</v>
      </c>
    </row>
    <row r="27" spans="4:11" x14ac:dyDescent="0.25">
      <c r="D27" t="e">
        <f ca="1">solve_for_c('True_Odds_Calculator_3-way'!A28,'True_Odds_Calculator_3-way'!B28,'True_Odds_Calculator_3-way'!C28,'Log_working_3-way'!B$1,'Log_working_3-way'!B$2)</f>
        <v>#NAME?</v>
      </c>
      <c r="F27" s="6" t="e">
        <f ca="1">IF('Log_working_3-way'!D27="","",1/'True_Odds_Calculator_3-way'!N28+1/'True_Odds_Calculator_3-way'!O28+1/'True_Odds_Calculator_3-way'!#REF!-1)</f>
        <v>#NAME?</v>
      </c>
      <c r="H27" s="6" t="e">
        <f ca="1">IF('Log_working_3-way'!$D27="","",'True_Odds_Calculator_3-way'!N28/'True_Odds_Calculator_3-way'!A28-1)</f>
        <v>#NAME?</v>
      </c>
      <c r="I27" s="6" t="e">
        <f ca="1">IF('Log_working_3-way'!$D27="","",'True_Odds_Calculator_3-way'!O28/'True_Odds_Calculator_3-way'!B28-1)</f>
        <v>#NAME?</v>
      </c>
      <c r="J27" s="6" t="e">
        <f ca="1">IF('Log_working_3-way'!$D27="","",'True_Odds_Calculator_3-way'!#REF!/'True_Odds_Calculator_3-way'!C28-1)</f>
        <v>#NAME?</v>
      </c>
      <c r="K27" s="6" t="e">
        <f ca="1">IF('Log_working_3-way'!$D27="","",1/'True_Odds_Calculator_3-way'!A28+1/'True_Odds_Calculator_3-way'!B28+1/'True_Odds_Calculator_3-way'!C28-1)</f>
        <v>#NAME?</v>
      </c>
    </row>
    <row r="28" spans="4:11" x14ac:dyDescent="0.25">
      <c r="D28" t="e">
        <f ca="1">solve_for_c('True_Odds_Calculator_3-way'!A29,'True_Odds_Calculator_3-way'!B29,'True_Odds_Calculator_3-way'!C29,'Log_working_3-way'!B$1,'Log_working_3-way'!B$2)</f>
        <v>#NAME?</v>
      </c>
      <c r="F28" s="6" t="e">
        <f ca="1">IF('Log_working_3-way'!D28="","",1/'True_Odds_Calculator_3-way'!N29+1/'True_Odds_Calculator_3-way'!O29+1/'True_Odds_Calculator_3-way'!#REF!-1)</f>
        <v>#NAME?</v>
      </c>
      <c r="H28" s="6" t="e">
        <f ca="1">IF('Log_working_3-way'!$D28="","",'True_Odds_Calculator_3-way'!N29/'True_Odds_Calculator_3-way'!A29-1)</f>
        <v>#NAME?</v>
      </c>
      <c r="I28" s="6" t="e">
        <f ca="1">IF('Log_working_3-way'!$D28="","",'True_Odds_Calculator_3-way'!O29/'True_Odds_Calculator_3-way'!B29-1)</f>
        <v>#NAME?</v>
      </c>
      <c r="J28" s="6" t="e">
        <f ca="1">IF('Log_working_3-way'!$D28="","",'True_Odds_Calculator_3-way'!#REF!/'True_Odds_Calculator_3-way'!C29-1)</f>
        <v>#NAME?</v>
      </c>
      <c r="K28" s="6" t="e">
        <f ca="1">IF('Log_working_3-way'!$D28="","",1/'True_Odds_Calculator_3-way'!A29+1/'True_Odds_Calculator_3-way'!B29+1/'True_Odds_Calculator_3-way'!C29-1)</f>
        <v>#NAME?</v>
      </c>
    </row>
    <row r="29" spans="4:11" x14ac:dyDescent="0.25">
      <c r="D29" t="e">
        <f ca="1">solve_for_c('True_Odds_Calculator_3-way'!A30,'True_Odds_Calculator_3-way'!B30,'True_Odds_Calculator_3-way'!C30,'Log_working_3-way'!B$1,'Log_working_3-way'!B$2)</f>
        <v>#NAME?</v>
      </c>
      <c r="F29" s="6" t="e">
        <f ca="1">IF('Log_working_3-way'!D29="","",1/'True_Odds_Calculator_3-way'!N30+1/'True_Odds_Calculator_3-way'!O30+1/'True_Odds_Calculator_3-way'!#REF!-1)</f>
        <v>#NAME?</v>
      </c>
      <c r="H29" s="6" t="e">
        <f ca="1">IF('Log_working_3-way'!$D29="","",'True_Odds_Calculator_3-way'!N30/'True_Odds_Calculator_3-way'!A30-1)</f>
        <v>#NAME?</v>
      </c>
      <c r="I29" s="6" t="e">
        <f ca="1">IF('Log_working_3-way'!$D29="","",'True_Odds_Calculator_3-way'!O30/'True_Odds_Calculator_3-way'!B30-1)</f>
        <v>#NAME?</v>
      </c>
      <c r="J29" s="6" t="e">
        <f ca="1">IF('Log_working_3-way'!$D29="","",'True_Odds_Calculator_3-way'!#REF!/'True_Odds_Calculator_3-way'!C30-1)</f>
        <v>#NAME?</v>
      </c>
      <c r="K29" s="6" t="e">
        <f ca="1">IF('Log_working_3-way'!$D29="","",1/'True_Odds_Calculator_3-way'!A30+1/'True_Odds_Calculator_3-way'!B30+1/'True_Odds_Calculator_3-way'!C30-1)</f>
        <v>#NAME?</v>
      </c>
    </row>
    <row r="30" spans="4:11" x14ac:dyDescent="0.25">
      <c r="D30" t="e">
        <f ca="1">solve_for_c('True_Odds_Calculator_3-way'!A31,'True_Odds_Calculator_3-way'!B31,'True_Odds_Calculator_3-way'!C31,'Log_working_3-way'!B$1,'Log_working_3-way'!B$2)</f>
        <v>#NAME?</v>
      </c>
      <c r="F30" s="6" t="e">
        <f ca="1">IF('Log_working_3-way'!D30="","",1/'True_Odds_Calculator_3-way'!N31+1/'True_Odds_Calculator_3-way'!O31+1/'True_Odds_Calculator_3-way'!#REF!-1)</f>
        <v>#NAME?</v>
      </c>
      <c r="H30" s="6" t="e">
        <f ca="1">IF('Log_working_3-way'!$D30="","",'True_Odds_Calculator_3-way'!N31/'True_Odds_Calculator_3-way'!A31-1)</f>
        <v>#NAME?</v>
      </c>
      <c r="I30" s="6" t="e">
        <f ca="1">IF('Log_working_3-way'!$D30="","",'True_Odds_Calculator_3-way'!O31/'True_Odds_Calculator_3-way'!B31-1)</f>
        <v>#NAME?</v>
      </c>
      <c r="J30" s="6" t="e">
        <f ca="1">IF('Log_working_3-way'!$D30="","",'True_Odds_Calculator_3-way'!#REF!/'True_Odds_Calculator_3-way'!C31-1)</f>
        <v>#NAME?</v>
      </c>
      <c r="K30" s="6" t="e">
        <f ca="1">IF('Log_working_3-way'!$D30="","",1/'True_Odds_Calculator_3-way'!A31+1/'True_Odds_Calculator_3-way'!B31+1/'True_Odds_Calculator_3-way'!C31-1)</f>
        <v>#NAME?</v>
      </c>
    </row>
    <row r="31" spans="4:11" x14ac:dyDescent="0.25">
      <c r="D31" t="e">
        <f ca="1">solve_for_c('True_Odds_Calculator_3-way'!A32,'True_Odds_Calculator_3-way'!B32,'True_Odds_Calculator_3-way'!C32,'Log_working_3-way'!B$1,'Log_working_3-way'!B$2)</f>
        <v>#NAME?</v>
      </c>
      <c r="F31" s="6" t="e">
        <f ca="1">IF('Log_working_3-way'!D31="","",1/'True_Odds_Calculator_3-way'!N32+1/'True_Odds_Calculator_3-way'!O32+1/'True_Odds_Calculator_3-way'!#REF!-1)</f>
        <v>#NAME?</v>
      </c>
      <c r="H31" s="6" t="e">
        <f ca="1">IF('Log_working_3-way'!$D31="","",'True_Odds_Calculator_3-way'!N32/'True_Odds_Calculator_3-way'!A32-1)</f>
        <v>#NAME?</v>
      </c>
      <c r="I31" s="6" t="e">
        <f ca="1">IF('Log_working_3-way'!$D31="","",'True_Odds_Calculator_3-way'!O32/'True_Odds_Calculator_3-way'!B32-1)</f>
        <v>#NAME?</v>
      </c>
      <c r="J31" s="6" t="e">
        <f ca="1">IF('Log_working_3-way'!$D31="","",'True_Odds_Calculator_3-way'!#REF!/'True_Odds_Calculator_3-way'!C32-1)</f>
        <v>#NAME?</v>
      </c>
      <c r="K31" s="6" t="e">
        <f ca="1">IF('Log_working_3-way'!$D31="","",1/'True_Odds_Calculator_3-way'!A32+1/'True_Odds_Calculator_3-way'!B32+1/'True_Odds_Calculator_3-way'!C32-1)</f>
        <v>#NAME?</v>
      </c>
    </row>
    <row r="32" spans="4:11" x14ac:dyDescent="0.25">
      <c r="D32" t="e">
        <f ca="1">solve_for_c('True_Odds_Calculator_3-way'!A33,'True_Odds_Calculator_3-way'!B33,'True_Odds_Calculator_3-way'!C33,'Log_working_3-way'!B$1,'Log_working_3-way'!B$2)</f>
        <v>#NAME?</v>
      </c>
      <c r="F32" s="6" t="e">
        <f ca="1">IF('Log_working_3-way'!D32="","",1/'True_Odds_Calculator_3-way'!N33+1/'True_Odds_Calculator_3-way'!O33+1/'True_Odds_Calculator_3-way'!#REF!-1)</f>
        <v>#NAME?</v>
      </c>
      <c r="H32" s="6" t="e">
        <f ca="1">IF('Log_working_3-way'!$D32="","",'True_Odds_Calculator_3-way'!N33/'True_Odds_Calculator_3-way'!A33-1)</f>
        <v>#NAME?</v>
      </c>
      <c r="I32" s="6" t="e">
        <f ca="1">IF('Log_working_3-way'!$D32="","",'True_Odds_Calculator_3-way'!O33/'True_Odds_Calculator_3-way'!B33-1)</f>
        <v>#NAME?</v>
      </c>
      <c r="J32" s="6" t="e">
        <f ca="1">IF('Log_working_3-way'!$D32="","",'True_Odds_Calculator_3-way'!#REF!/'True_Odds_Calculator_3-way'!C33-1)</f>
        <v>#NAME?</v>
      </c>
      <c r="K32" s="6" t="e">
        <f ca="1">IF('Log_working_3-way'!$D32="","",1/'True_Odds_Calculator_3-way'!A33+1/'True_Odds_Calculator_3-way'!B33+1/'True_Odds_Calculator_3-way'!C33-1)</f>
        <v>#NAME?</v>
      </c>
    </row>
    <row r="33" spans="4:11" x14ac:dyDescent="0.25">
      <c r="D33" t="e">
        <f ca="1">solve_for_c('True_Odds_Calculator_3-way'!A34,'True_Odds_Calculator_3-way'!B34,'True_Odds_Calculator_3-way'!C34,'Log_working_3-way'!B$1,'Log_working_3-way'!B$2)</f>
        <v>#NAME?</v>
      </c>
      <c r="F33" s="6" t="e">
        <f ca="1">IF('Log_working_3-way'!D33="","",1/'True_Odds_Calculator_3-way'!N34+1/'True_Odds_Calculator_3-way'!O34+1/'True_Odds_Calculator_3-way'!#REF!-1)</f>
        <v>#NAME?</v>
      </c>
      <c r="H33" s="6" t="e">
        <f ca="1">IF('Log_working_3-way'!$D33="","",'True_Odds_Calculator_3-way'!N34/'True_Odds_Calculator_3-way'!A34-1)</f>
        <v>#NAME?</v>
      </c>
      <c r="I33" s="6" t="e">
        <f ca="1">IF('Log_working_3-way'!$D33="","",'True_Odds_Calculator_3-way'!O34/'True_Odds_Calculator_3-way'!B34-1)</f>
        <v>#NAME?</v>
      </c>
      <c r="J33" s="6" t="e">
        <f ca="1">IF('Log_working_3-way'!$D33="","",'True_Odds_Calculator_3-way'!#REF!/'True_Odds_Calculator_3-way'!C34-1)</f>
        <v>#NAME?</v>
      </c>
      <c r="K33" s="6" t="e">
        <f ca="1">IF('Log_working_3-way'!$D33="","",1/'True_Odds_Calculator_3-way'!A34+1/'True_Odds_Calculator_3-way'!B34+1/'True_Odds_Calculator_3-way'!C34-1)</f>
        <v>#NAME?</v>
      </c>
    </row>
    <row r="34" spans="4:11" x14ac:dyDescent="0.25">
      <c r="D34" t="e">
        <f ca="1">solve_for_c('True_Odds_Calculator_3-way'!A35,'True_Odds_Calculator_3-way'!B35,'True_Odds_Calculator_3-way'!C35,'Log_working_3-way'!B$1,'Log_working_3-way'!B$2)</f>
        <v>#NAME?</v>
      </c>
      <c r="F34" s="6" t="e">
        <f ca="1">IF('Log_working_3-way'!D34="","",1/'True_Odds_Calculator_3-way'!N35+1/'True_Odds_Calculator_3-way'!O35+1/'True_Odds_Calculator_3-way'!#REF!-1)</f>
        <v>#NAME?</v>
      </c>
      <c r="H34" s="6" t="e">
        <f ca="1">IF('Log_working_3-way'!$D34="","",'True_Odds_Calculator_3-way'!N35/'True_Odds_Calculator_3-way'!A35-1)</f>
        <v>#NAME?</v>
      </c>
      <c r="I34" s="6" t="e">
        <f ca="1">IF('Log_working_3-way'!$D34="","",'True_Odds_Calculator_3-way'!O35/'True_Odds_Calculator_3-way'!B35-1)</f>
        <v>#NAME?</v>
      </c>
      <c r="J34" s="6" t="e">
        <f ca="1">IF('Log_working_3-way'!$D34="","",'True_Odds_Calculator_3-way'!#REF!/'True_Odds_Calculator_3-way'!C35-1)</f>
        <v>#NAME?</v>
      </c>
      <c r="K34" s="6" t="e">
        <f ca="1">IF('Log_working_3-way'!$D34="","",1/'True_Odds_Calculator_3-way'!A35+1/'True_Odds_Calculator_3-way'!B35+1/'True_Odds_Calculator_3-way'!C35-1)</f>
        <v>#NAME?</v>
      </c>
    </row>
    <row r="35" spans="4:11" x14ac:dyDescent="0.25">
      <c r="D35" t="e">
        <f ca="1">solve_for_c('True_Odds_Calculator_3-way'!A36,'True_Odds_Calculator_3-way'!B36,'True_Odds_Calculator_3-way'!C36,'Log_working_3-way'!B$1,'Log_working_3-way'!B$2)</f>
        <v>#NAME?</v>
      </c>
      <c r="F35" s="6" t="e">
        <f ca="1">IF('Log_working_3-way'!D35="","",1/'True_Odds_Calculator_3-way'!N36+1/'True_Odds_Calculator_3-way'!O36+1/'True_Odds_Calculator_3-way'!#REF!-1)</f>
        <v>#NAME?</v>
      </c>
      <c r="H35" s="6" t="e">
        <f ca="1">IF('Log_working_3-way'!$D35="","",'True_Odds_Calculator_3-way'!N36/'True_Odds_Calculator_3-way'!A36-1)</f>
        <v>#NAME?</v>
      </c>
      <c r="I35" s="6" t="e">
        <f ca="1">IF('Log_working_3-way'!$D35="","",'True_Odds_Calculator_3-way'!O36/'True_Odds_Calculator_3-way'!B36-1)</f>
        <v>#NAME?</v>
      </c>
      <c r="J35" s="6" t="e">
        <f ca="1">IF('Log_working_3-way'!$D35="","",'True_Odds_Calculator_3-way'!#REF!/'True_Odds_Calculator_3-way'!C36-1)</f>
        <v>#NAME?</v>
      </c>
      <c r="K35" s="6" t="e">
        <f ca="1">IF('Log_working_3-way'!$D35="","",1/'True_Odds_Calculator_3-way'!A36+1/'True_Odds_Calculator_3-way'!B36+1/'True_Odds_Calculator_3-way'!C36-1)</f>
        <v>#NAME?</v>
      </c>
    </row>
    <row r="36" spans="4:11" x14ac:dyDescent="0.25">
      <c r="D36" t="e">
        <f ca="1">solve_for_c('True_Odds_Calculator_3-way'!A37,'True_Odds_Calculator_3-way'!B37,'True_Odds_Calculator_3-way'!C37,'Log_working_3-way'!B$1,'Log_working_3-way'!B$2)</f>
        <v>#NAME?</v>
      </c>
      <c r="F36" s="6" t="e">
        <f ca="1">IF('Log_working_3-way'!D36="","",1/'True_Odds_Calculator_3-way'!N37+1/'True_Odds_Calculator_3-way'!O37+1/'True_Odds_Calculator_3-way'!#REF!-1)</f>
        <v>#NAME?</v>
      </c>
      <c r="H36" s="6" t="e">
        <f ca="1">IF('Log_working_3-way'!$D36="","",'True_Odds_Calculator_3-way'!N37/'True_Odds_Calculator_3-way'!A37-1)</f>
        <v>#NAME?</v>
      </c>
      <c r="I36" s="6" t="e">
        <f ca="1">IF('Log_working_3-way'!$D36="","",'True_Odds_Calculator_3-way'!O37/'True_Odds_Calculator_3-way'!B37-1)</f>
        <v>#NAME?</v>
      </c>
      <c r="J36" s="6" t="e">
        <f ca="1">IF('Log_working_3-way'!$D36="","",'True_Odds_Calculator_3-way'!#REF!/'True_Odds_Calculator_3-way'!C37-1)</f>
        <v>#NAME?</v>
      </c>
      <c r="K36" s="6" t="e">
        <f ca="1">IF('Log_working_3-way'!$D36="","",1/'True_Odds_Calculator_3-way'!A37+1/'True_Odds_Calculator_3-way'!B37+1/'True_Odds_Calculator_3-way'!C37-1)</f>
        <v>#NAME?</v>
      </c>
    </row>
    <row r="37" spans="4:11" x14ac:dyDescent="0.25">
      <c r="D37" t="e">
        <f ca="1">solve_for_c('True_Odds_Calculator_3-way'!A38,'True_Odds_Calculator_3-way'!B38,'True_Odds_Calculator_3-way'!C38,'Log_working_3-way'!B$1,'Log_working_3-way'!B$2)</f>
        <v>#NAME?</v>
      </c>
      <c r="F37" s="6" t="e">
        <f ca="1">IF('Log_working_3-way'!D37="","",1/'True_Odds_Calculator_3-way'!N38+1/'True_Odds_Calculator_3-way'!O38+1/'True_Odds_Calculator_3-way'!#REF!-1)</f>
        <v>#NAME?</v>
      </c>
      <c r="H37" s="6" t="e">
        <f ca="1">IF('Log_working_3-way'!$D37="","",'True_Odds_Calculator_3-way'!N38/'True_Odds_Calculator_3-way'!A38-1)</f>
        <v>#NAME?</v>
      </c>
      <c r="I37" s="6" t="e">
        <f ca="1">IF('Log_working_3-way'!$D37="","",'True_Odds_Calculator_3-way'!O38/'True_Odds_Calculator_3-way'!B38-1)</f>
        <v>#NAME?</v>
      </c>
      <c r="J37" s="6" t="e">
        <f ca="1">IF('Log_working_3-way'!$D37="","",'True_Odds_Calculator_3-way'!#REF!/'True_Odds_Calculator_3-way'!C38-1)</f>
        <v>#NAME?</v>
      </c>
      <c r="K37" s="6" t="e">
        <f ca="1">IF('Log_working_3-way'!$D37="","",1/'True_Odds_Calculator_3-way'!A38+1/'True_Odds_Calculator_3-way'!B38+1/'True_Odds_Calculator_3-way'!C38-1)</f>
        <v>#NAME?</v>
      </c>
    </row>
    <row r="38" spans="4:11" x14ac:dyDescent="0.25">
      <c r="D38" t="e">
        <f ca="1">solve_for_c('True_Odds_Calculator_3-way'!A39,'True_Odds_Calculator_3-way'!B39,'True_Odds_Calculator_3-way'!C39,'Log_working_3-way'!B$1,'Log_working_3-way'!B$2)</f>
        <v>#NAME?</v>
      </c>
      <c r="F38" s="6" t="e">
        <f ca="1">IF('Log_working_3-way'!D38="","",1/'True_Odds_Calculator_3-way'!N39+1/'True_Odds_Calculator_3-way'!O39+1/'True_Odds_Calculator_3-way'!#REF!-1)</f>
        <v>#NAME?</v>
      </c>
      <c r="H38" s="6" t="e">
        <f ca="1">IF('Log_working_3-way'!$D38="","",'True_Odds_Calculator_3-way'!N39/'True_Odds_Calculator_3-way'!A39-1)</f>
        <v>#NAME?</v>
      </c>
      <c r="I38" s="6" t="e">
        <f ca="1">IF('Log_working_3-way'!$D38="","",'True_Odds_Calculator_3-way'!O39/'True_Odds_Calculator_3-way'!B39-1)</f>
        <v>#NAME?</v>
      </c>
      <c r="J38" s="6" t="e">
        <f ca="1">IF('Log_working_3-way'!$D38="","",'True_Odds_Calculator_3-way'!#REF!/'True_Odds_Calculator_3-way'!C39-1)</f>
        <v>#NAME?</v>
      </c>
      <c r="K38" s="6" t="e">
        <f ca="1">IF('Log_working_3-way'!$D38="","",1/'True_Odds_Calculator_3-way'!A39+1/'True_Odds_Calculator_3-way'!B39+1/'True_Odds_Calculator_3-way'!C39-1)</f>
        <v>#NAME?</v>
      </c>
    </row>
    <row r="39" spans="4:11" x14ac:dyDescent="0.25">
      <c r="D39" t="e">
        <f ca="1">solve_for_c('True_Odds_Calculator_3-way'!A40,'True_Odds_Calculator_3-way'!B40,'True_Odds_Calculator_3-way'!C40,'Log_working_3-way'!B$1,'Log_working_3-way'!B$2)</f>
        <v>#NAME?</v>
      </c>
      <c r="F39" s="6" t="e">
        <f ca="1">IF('Log_working_3-way'!D39="","",1/'True_Odds_Calculator_3-way'!N40+1/'True_Odds_Calculator_3-way'!O40+1/'True_Odds_Calculator_3-way'!#REF!-1)</f>
        <v>#NAME?</v>
      </c>
      <c r="H39" s="6" t="e">
        <f ca="1">IF('Log_working_3-way'!$D39="","",'True_Odds_Calculator_3-way'!N40/'True_Odds_Calculator_3-way'!A40-1)</f>
        <v>#NAME?</v>
      </c>
      <c r="I39" s="6" t="e">
        <f ca="1">IF('Log_working_3-way'!$D39="","",'True_Odds_Calculator_3-way'!O40/'True_Odds_Calculator_3-way'!B40-1)</f>
        <v>#NAME?</v>
      </c>
      <c r="J39" s="6" t="e">
        <f ca="1">IF('Log_working_3-way'!$D39="","",'True_Odds_Calculator_3-way'!#REF!/'True_Odds_Calculator_3-way'!C40-1)</f>
        <v>#NAME?</v>
      </c>
      <c r="K39" s="6" t="e">
        <f ca="1">IF('Log_working_3-way'!$D39="","",1/'True_Odds_Calculator_3-way'!A40+1/'True_Odds_Calculator_3-way'!B40+1/'True_Odds_Calculator_3-way'!C40-1)</f>
        <v>#NAME?</v>
      </c>
    </row>
    <row r="40" spans="4:11" x14ac:dyDescent="0.25">
      <c r="D40" t="e">
        <f ca="1">solve_for_c('True_Odds_Calculator_3-way'!A41,'True_Odds_Calculator_3-way'!B41,'True_Odds_Calculator_3-way'!C41,'Log_working_3-way'!B$1,'Log_working_3-way'!B$2)</f>
        <v>#NAME?</v>
      </c>
      <c r="F40" s="6" t="e">
        <f ca="1">IF('Log_working_3-way'!D40="","",1/'True_Odds_Calculator_3-way'!N41+1/'True_Odds_Calculator_3-way'!O41+1/'True_Odds_Calculator_3-way'!#REF!-1)</f>
        <v>#NAME?</v>
      </c>
      <c r="H40" s="6" t="e">
        <f ca="1">IF('Log_working_3-way'!$D40="","",'True_Odds_Calculator_3-way'!N41/'True_Odds_Calculator_3-way'!A41-1)</f>
        <v>#NAME?</v>
      </c>
      <c r="I40" s="6" t="e">
        <f ca="1">IF('Log_working_3-way'!$D40="","",'True_Odds_Calculator_3-way'!O41/'True_Odds_Calculator_3-way'!B41-1)</f>
        <v>#NAME?</v>
      </c>
      <c r="J40" s="6" t="e">
        <f ca="1">IF('Log_working_3-way'!$D40="","",'True_Odds_Calculator_3-way'!#REF!/'True_Odds_Calculator_3-way'!C41-1)</f>
        <v>#NAME?</v>
      </c>
      <c r="K40" s="6" t="e">
        <f ca="1">IF('Log_working_3-way'!$D40="","",1/'True_Odds_Calculator_3-way'!A41+1/'True_Odds_Calculator_3-way'!B41+1/'True_Odds_Calculator_3-way'!C41-1)</f>
        <v>#NAME?</v>
      </c>
    </row>
    <row r="41" spans="4:11" x14ac:dyDescent="0.25">
      <c r="D41" t="e">
        <f ca="1">solve_for_c('True_Odds_Calculator_3-way'!A42,'True_Odds_Calculator_3-way'!B42,'True_Odds_Calculator_3-way'!C42,'Log_working_3-way'!B$1,'Log_working_3-way'!B$2)</f>
        <v>#NAME?</v>
      </c>
      <c r="F41" s="6" t="e">
        <f ca="1">IF('Log_working_3-way'!D41="","",1/'True_Odds_Calculator_3-way'!N42+1/'True_Odds_Calculator_3-way'!O42+1/'True_Odds_Calculator_3-way'!#REF!-1)</f>
        <v>#NAME?</v>
      </c>
      <c r="H41" s="6" t="e">
        <f ca="1">IF('Log_working_3-way'!$D41="","",'True_Odds_Calculator_3-way'!N42/'True_Odds_Calculator_3-way'!A42-1)</f>
        <v>#NAME?</v>
      </c>
      <c r="I41" s="6" t="e">
        <f ca="1">IF('Log_working_3-way'!$D41="","",'True_Odds_Calculator_3-way'!O42/'True_Odds_Calculator_3-way'!B42-1)</f>
        <v>#NAME?</v>
      </c>
      <c r="J41" s="6" t="e">
        <f ca="1">IF('Log_working_3-way'!$D41="","",'True_Odds_Calculator_3-way'!#REF!/'True_Odds_Calculator_3-way'!C42-1)</f>
        <v>#NAME?</v>
      </c>
      <c r="K41" s="6" t="e">
        <f ca="1">IF('Log_working_3-way'!$D41="","",1/'True_Odds_Calculator_3-way'!A42+1/'True_Odds_Calculator_3-way'!B42+1/'True_Odds_Calculator_3-way'!C42-1)</f>
        <v>#NAME?</v>
      </c>
    </row>
    <row r="42" spans="4:11" x14ac:dyDescent="0.25">
      <c r="D42" t="e">
        <f ca="1">solve_for_c('True_Odds_Calculator_3-way'!A43,'True_Odds_Calculator_3-way'!B43,'True_Odds_Calculator_3-way'!C43,'Log_working_3-way'!B$1,'Log_working_3-way'!B$2)</f>
        <v>#NAME?</v>
      </c>
      <c r="F42" s="6" t="e">
        <f ca="1">IF('Log_working_3-way'!D42="","",1/'True_Odds_Calculator_3-way'!N43+1/'True_Odds_Calculator_3-way'!O43+1/'True_Odds_Calculator_3-way'!#REF!-1)</f>
        <v>#NAME?</v>
      </c>
      <c r="H42" s="6" t="e">
        <f ca="1">IF('Log_working_3-way'!$D42="","",'True_Odds_Calculator_3-way'!N43/'True_Odds_Calculator_3-way'!A43-1)</f>
        <v>#NAME?</v>
      </c>
      <c r="I42" s="6" t="e">
        <f ca="1">IF('Log_working_3-way'!$D42="","",'True_Odds_Calculator_3-way'!O43/'True_Odds_Calculator_3-way'!B43-1)</f>
        <v>#NAME?</v>
      </c>
      <c r="J42" s="6" t="e">
        <f ca="1">IF('Log_working_3-way'!$D42="","",'True_Odds_Calculator_3-way'!#REF!/'True_Odds_Calculator_3-way'!C43-1)</f>
        <v>#NAME?</v>
      </c>
      <c r="K42" s="6" t="e">
        <f ca="1">IF('Log_working_3-way'!$D42="","",1/'True_Odds_Calculator_3-way'!A43+1/'True_Odds_Calculator_3-way'!B43+1/'True_Odds_Calculator_3-way'!C43-1)</f>
        <v>#NAME?</v>
      </c>
    </row>
    <row r="43" spans="4:11" x14ac:dyDescent="0.25">
      <c r="D43" t="e">
        <f ca="1">solve_for_c('True_Odds_Calculator_3-way'!A44,'True_Odds_Calculator_3-way'!B44,'True_Odds_Calculator_3-way'!C44,'Log_working_3-way'!B$1,'Log_working_3-way'!B$2)</f>
        <v>#NAME?</v>
      </c>
      <c r="F43" s="6" t="e">
        <f ca="1">IF('Log_working_3-way'!D43="","",1/'True_Odds_Calculator_3-way'!N44+1/'True_Odds_Calculator_3-way'!O44+1/'True_Odds_Calculator_3-way'!#REF!-1)</f>
        <v>#NAME?</v>
      </c>
      <c r="H43" s="6" t="e">
        <f ca="1">IF('Log_working_3-way'!$D43="","",'True_Odds_Calculator_3-way'!N44/'True_Odds_Calculator_3-way'!A44-1)</f>
        <v>#NAME?</v>
      </c>
      <c r="I43" s="6" t="e">
        <f ca="1">IF('Log_working_3-way'!$D43="","",'True_Odds_Calculator_3-way'!O44/'True_Odds_Calculator_3-way'!B44-1)</f>
        <v>#NAME?</v>
      </c>
      <c r="J43" s="6" t="e">
        <f ca="1">IF('Log_working_3-way'!$D43="","",'True_Odds_Calculator_3-way'!#REF!/'True_Odds_Calculator_3-way'!C44-1)</f>
        <v>#NAME?</v>
      </c>
      <c r="K43" s="6" t="e">
        <f ca="1">IF('Log_working_3-way'!$D43="","",1/'True_Odds_Calculator_3-way'!A44+1/'True_Odds_Calculator_3-way'!B44+1/'True_Odds_Calculator_3-way'!C44-1)</f>
        <v>#NAME?</v>
      </c>
    </row>
    <row r="44" spans="4:11" x14ac:dyDescent="0.25">
      <c r="D44" t="e">
        <f ca="1">solve_for_c('True_Odds_Calculator_3-way'!A45,'True_Odds_Calculator_3-way'!B45,'True_Odds_Calculator_3-way'!C45,'Log_working_3-way'!B$1,'Log_working_3-way'!B$2)</f>
        <v>#NAME?</v>
      </c>
      <c r="F44" s="6" t="e">
        <f ca="1">IF('Log_working_3-way'!D44="","",1/'True_Odds_Calculator_3-way'!N45+1/'True_Odds_Calculator_3-way'!O45+1/'True_Odds_Calculator_3-way'!#REF!-1)</f>
        <v>#NAME?</v>
      </c>
      <c r="H44" s="6" t="e">
        <f ca="1">IF('Log_working_3-way'!$D44="","",'True_Odds_Calculator_3-way'!N45/'True_Odds_Calculator_3-way'!A45-1)</f>
        <v>#NAME?</v>
      </c>
      <c r="I44" s="6" t="e">
        <f ca="1">IF('Log_working_3-way'!$D44="","",'True_Odds_Calculator_3-way'!O45/'True_Odds_Calculator_3-way'!B45-1)</f>
        <v>#NAME?</v>
      </c>
      <c r="J44" s="6" t="e">
        <f ca="1">IF('Log_working_3-way'!$D44="","",'True_Odds_Calculator_3-way'!#REF!/'True_Odds_Calculator_3-way'!C45-1)</f>
        <v>#NAME?</v>
      </c>
      <c r="K44" s="6" t="e">
        <f ca="1">IF('Log_working_3-way'!$D44="","",1/'True_Odds_Calculator_3-way'!A45+1/'True_Odds_Calculator_3-way'!B45+1/'True_Odds_Calculator_3-way'!C45-1)</f>
        <v>#NAME?</v>
      </c>
    </row>
    <row r="45" spans="4:11" x14ac:dyDescent="0.25">
      <c r="D45" t="e">
        <f ca="1">solve_for_c('True_Odds_Calculator_3-way'!A46,'True_Odds_Calculator_3-way'!B46,'True_Odds_Calculator_3-way'!C46,'Log_working_3-way'!B$1,'Log_working_3-way'!B$2)</f>
        <v>#NAME?</v>
      </c>
      <c r="F45" s="6" t="e">
        <f ca="1">IF('Log_working_3-way'!D45="","",1/'True_Odds_Calculator_3-way'!N46+1/'True_Odds_Calculator_3-way'!O46+1/'True_Odds_Calculator_3-way'!#REF!-1)</f>
        <v>#NAME?</v>
      </c>
      <c r="H45" s="6" t="e">
        <f ca="1">IF('Log_working_3-way'!$D45="","",'True_Odds_Calculator_3-way'!N46/'True_Odds_Calculator_3-way'!A46-1)</f>
        <v>#NAME?</v>
      </c>
      <c r="I45" s="6" t="e">
        <f ca="1">IF('Log_working_3-way'!$D45="","",'True_Odds_Calculator_3-way'!O46/'True_Odds_Calculator_3-way'!B46-1)</f>
        <v>#NAME?</v>
      </c>
      <c r="J45" s="6" t="e">
        <f ca="1">IF('Log_working_3-way'!$D45="","",'True_Odds_Calculator_3-way'!#REF!/'True_Odds_Calculator_3-way'!C46-1)</f>
        <v>#NAME?</v>
      </c>
      <c r="K45" s="6" t="e">
        <f ca="1">IF('Log_working_3-way'!$D45="","",1/'True_Odds_Calculator_3-way'!A46+1/'True_Odds_Calculator_3-way'!B46+1/'True_Odds_Calculator_3-way'!C46-1)</f>
        <v>#NAME?</v>
      </c>
    </row>
    <row r="46" spans="4:11" x14ac:dyDescent="0.25">
      <c r="D46" t="e">
        <f ca="1">solve_for_c('True_Odds_Calculator_3-way'!A47,'True_Odds_Calculator_3-way'!B47,'True_Odds_Calculator_3-way'!C47,'Log_working_3-way'!B$1,'Log_working_3-way'!B$2)</f>
        <v>#NAME?</v>
      </c>
      <c r="F46" s="6" t="e">
        <f ca="1">IF('Log_working_3-way'!D46="","",1/'True_Odds_Calculator_3-way'!N47+1/'True_Odds_Calculator_3-way'!O47+1/'True_Odds_Calculator_3-way'!#REF!-1)</f>
        <v>#NAME?</v>
      </c>
      <c r="H46" s="6" t="e">
        <f ca="1">IF('Log_working_3-way'!$D46="","",'True_Odds_Calculator_3-way'!N47/'True_Odds_Calculator_3-way'!A47-1)</f>
        <v>#NAME?</v>
      </c>
      <c r="I46" s="6" t="e">
        <f ca="1">IF('Log_working_3-way'!$D46="","",'True_Odds_Calculator_3-way'!O47/'True_Odds_Calculator_3-way'!B47-1)</f>
        <v>#NAME?</v>
      </c>
      <c r="J46" s="6" t="e">
        <f ca="1">IF('Log_working_3-way'!$D46="","",'True_Odds_Calculator_3-way'!#REF!/'True_Odds_Calculator_3-way'!C47-1)</f>
        <v>#NAME?</v>
      </c>
      <c r="K46" s="6" t="e">
        <f ca="1">IF('Log_working_3-way'!$D46="","",1/'True_Odds_Calculator_3-way'!A47+1/'True_Odds_Calculator_3-way'!B47+1/'True_Odds_Calculator_3-way'!C47-1)</f>
        <v>#NAME?</v>
      </c>
    </row>
    <row r="47" spans="4:11" x14ac:dyDescent="0.25">
      <c r="D47" t="e">
        <f ca="1">solve_for_c('True_Odds_Calculator_3-way'!A48,'True_Odds_Calculator_3-way'!B48,'True_Odds_Calculator_3-way'!C48,'Log_working_3-way'!B$1,'Log_working_3-way'!B$2)</f>
        <v>#NAME?</v>
      </c>
      <c r="F47" s="6" t="e">
        <f ca="1">IF('Log_working_3-way'!D47="","",1/'True_Odds_Calculator_3-way'!N48+1/'True_Odds_Calculator_3-way'!O48+1/'True_Odds_Calculator_3-way'!#REF!-1)</f>
        <v>#NAME?</v>
      </c>
      <c r="H47" s="6" t="e">
        <f ca="1">IF('Log_working_3-way'!$D47="","",'True_Odds_Calculator_3-way'!N48/'True_Odds_Calculator_3-way'!A48-1)</f>
        <v>#NAME?</v>
      </c>
      <c r="I47" s="6" t="e">
        <f ca="1">IF('Log_working_3-way'!$D47="","",'True_Odds_Calculator_3-way'!O48/'True_Odds_Calculator_3-way'!B48-1)</f>
        <v>#NAME?</v>
      </c>
      <c r="J47" s="6" t="e">
        <f ca="1">IF('Log_working_3-way'!$D47="","",'True_Odds_Calculator_3-way'!#REF!/'True_Odds_Calculator_3-way'!C48-1)</f>
        <v>#NAME?</v>
      </c>
      <c r="K47" s="6" t="e">
        <f ca="1">IF('Log_working_3-way'!$D47="","",1/'True_Odds_Calculator_3-way'!A48+1/'True_Odds_Calculator_3-way'!B48+1/'True_Odds_Calculator_3-way'!C48-1)</f>
        <v>#NAME?</v>
      </c>
    </row>
    <row r="48" spans="4:11" x14ac:dyDescent="0.25">
      <c r="D48" t="e">
        <f ca="1">solve_for_c('True_Odds_Calculator_3-way'!A49,'True_Odds_Calculator_3-way'!B49,'True_Odds_Calculator_3-way'!C49,'Log_working_3-way'!B$1,'Log_working_3-way'!B$2)</f>
        <v>#NAME?</v>
      </c>
      <c r="F48" s="6" t="e">
        <f ca="1">IF('Log_working_3-way'!D48="","",1/'True_Odds_Calculator_3-way'!N49+1/'True_Odds_Calculator_3-way'!O49+1/'True_Odds_Calculator_3-way'!#REF!-1)</f>
        <v>#NAME?</v>
      </c>
      <c r="H48" s="6" t="e">
        <f ca="1">IF('Log_working_3-way'!$D48="","",'True_Odds_Calculator_3-way'!N49/'True_Odds_Calculator_3-way'!A49-1)</f>
        <v>#NAME?</v>
      </c>
      <c r="I48" s="6" t="e">
        <f ca="1">IF('Log_working_3-way'!$D48="","",'True_Odds_Calculator_3-way'!O49/'True_Odds_Calculator_3-way'!B49-1)</f>
        <v>#NAME?</v>
      </c>
      <c r="J48" s="6" t="e">
        <f ca="1">IF('Log_working_3-way'!$D48="","",'True_Odds_Calculator_3-way'!#REF!/'True_Odds_Calculator_3-way'!C49-1)</f>
        <v>#NAME?</v>
      </c>
      <c r="K48" s="6" t="e">
        <f ca="1">IF('Log_working_3-way'!$D48="","",1/'True_Odds_Calculator_3-way'!A49+1/'True_Odds_Calculator_3-way'!B49+1/'True_Odds_Calculator_3-way'!C49-1)</f>
        <v>#NAME?</v>
      </c>
    </row>
    <row r="49" spans="4:11" x14ac:dyDescent="0.25">
      <c r="D49" t="e">
        <f ca="1">solve_for_c('True_Odds_Calculator_3-way'!A50,'True_Odds_Calculator_3-way'!B50,'True_Odds_Calculator_3-way'!C50,'Log_working_3-way'!B$1,'Log_working_3-way'!B$2)</f>
        <v>#NAME?</v>
      </c>
      <c r="F49" s="6" t="e">
        <f ca="1">IF('Log_working_3-way'!D49="","",1/'True_Odds_Calculator_3-way'!N50+1/'True_Odds_Calculator_3-way'!O50+1/'True_Odds_Calculator_3-way'!#REF!-1)</f>
        <v>#NAME?</v>
      </c>
      <c r="H49" s="6" t="e">
        <f ca="1">IF('Log_working_3-way'!$D49="","",'True_Odds_Calculator_3-way'!N50/'True_Odds_Calculator_3-way'!A50-1)</f>
        <v>#NAME?</v>
      </c>
      <c r="I49" s="6" t="e">
        <f ca="1">IF('Log_working_3-way'!$D49="","",'True_Odds_Calculator_3-way'!O50/'True_Odds_Calculator_3-way'!B50-1)</f>
        <v>#NAME?</v>
      </c>
      <c r="J49" s="6" t="e">
        <f ca="1">IF('Log_working_3-way'!$D49="","",'True_Odds_Calculator_3-way'!#REF!/'True_Odds_Calculator_3-way'!C50-1)</f>
        <v>#NAME?</v>
      </c>
      <c r="K49" s="6" t="e">
        <f ca="1">IF('Log_working_3-way'!$D49="","",1/'True_Odds_Calculator_3-way'!A50+1/'True_Odds_Calculator_3-way'!B50+1/'True_Odds_Calculator_3-way'!C50-1)</f>
        <v>#NAME?</v>
      </c>
    </row>
    <row r="50" spans="4:11" x14ac:dyDescent="0.25">
      <c r="D50" t="e">
        <f ca="1">solve_for_c('True_Odds_Calculator_3-way'!A51,'True_Odds_Calculator_3-way'!B51,'True_Odds_Calculator_3-way'!C51,'Log_working_3-way'!B$1,'Log_working_3-way'!B$2)</f>
        <v>#NAME?</v>
      </c>
      <c r="F50" s="6" t="e">
        <f ca="1">IF('Log_working_3-way'!D50="","",1/'True_Odds_Calculator_3-way'!N51+1/'True_Odds_Calculator_3-way'!O51+1/'True_Odds_Calculator_3-way'!#REF!-1)</f>
        <v>#NAME?</v>
      </c>
      <c r="H50" s="6" t="e">
        <f ca="1">IF('Log_working_3-way'!$D50="","",'True_Odds_Calculator_3-way'!N51/'True_Odds_Calculator_3-way'!A51-1)</f>
        <v>#NAME?</v>
      </c>
      <c r="I50" s="6" t="e">
        <f ca="1">IF('Log_working_3-way'!$D50="","",'True_Odds_Calculator_3-way'!O51/'True_Odds_Calculator_3-way'!B51-1)</f>
        <v>#NAME?</v>
      </c>
      <c r="J50" s="6" t="e">
        <f ca="1">IF('Log_working_3-way'!$D50="","",'True_Odds_Calculator_3-way'!#REF!/'True_Odds_Calculator_3-way'!C51-1)</f>
        <v>#NAME?</v>
      </c>
      <c r="K50" s="6" t="e">
        <f ca="1">IF('Log_working_3-way'!$D50="","",1/'True_Odds_Calculator_3-way'!A51+1/'True_Odds_Calculator_3-way'!B51+1/'True_Odds_Calculator_3-way'!C51-1)</f>
        <v>#NAME?</v>
      </c>
    </row>
    <row r="51" spans="4:11" x14ac:dyDescent="0.25">
      <c r="D51" t="e">
        <f ca="1">solve_for_c('True_Odds_Calculator_3-way'!A52,'True_Odds_Calculator_3-way'!B52,'True_Odds_Calculator_3-way'!C52,'Log_working_3-way'!B$1,'Log_working_3-way'!B$2)</f>
        <v>#NAME?</v>
      </c>
      <c r="F51" s="6" t="e">
        <f ca="1">IF('Log_working_3-way'!D51="","",1/'True_Odds_Calculator_3-way'!N52+1/'True_Odds_Calculator_3-way'!O52+1/'True_Odds_Calculator_3-way'!#REF!-1)</f>
        <v>#NAME?</v>
      </c>
      <c r="H51" s="6" t="e">
        <f ca="1">IF('Log_working_3-way'!$D51="","",'True_Odds_Calculator_3-way'!N52/'True_Odds_Calculator_3-way'!A52-1)</f>
        <v>#NAME?</v>
      </c>
      <c r="I51" s="6" t="e">
        <f ca="1">IF('Log_working_3-way'!$D51="","",'True_Odds_Calculator_3-way'!O52/'True_Odds_Calculator_3-way'!B52-1)</f>
        <v>#NAME?</v>
      </c>
      <c r="J51" s="6" t="e">
        <f ca="1">IF('Log_working_3-way'!$D51="","",'True_Odds_Calculator_3-way'!#REF!/'True_Odds_Calculator_3-way'!C52-1)</f>
        <v>#NAME?</v>
      </c>
      <c r="K51" s="6" t="e">
        <f ca="1">IF('Log_working_3-way'!$D51="","",1/'True_Odds_Calculator_3-way'!A52+1/'True_Odds_Calculator_3-way'!B52+1/'True_Odds_Calculator_3-way'!C52-1)</f>
        <v>#NAME?</v>
      </c>
    </row>
    <row r="52" spans="4:11" x14ac:dyDescent="0.25">
      <c r="D52" t="e">
        <f ca="1">solve_for_c('True_Odds_Calculator_3-way'!A53,'True_Odds_Calculator_3-way'!B53,'True_Odds_Calculator_3-way'!C53,'Log_working_3-way'!B$1,'Log_working_3-way'!B$2)</f>
        <v>#NAME?</v>
      </c>
      <c r="F52" s="6" t="e">
        <f ca="1">IF('Log_working_3-way'!D52="","",1/'True_Odds_Calculator_3-way'!N53+1/'True_Odds_Calculator_3-way'!O53+1/'True_Odds_Calculator_3-way'!#REF!-1)</f>
        <v>#NAME?</v>
      </c>
      <c r="H52" s="6" t="e">
        <f ca="1">IF('Log_working_3-way'!$D52="","",'True_Odds_Calculator_3-way'!N53/'True_Odds_Calculator_3-way'!A53-1)</f>
        <v>#NAME?</v>
      </c>
      <c r="I52" s="6" t="e">
        <f ca="1">IF('Log_working_3-way'!$D52="","",'True_Odds_Calculator_3-way'!O53/'True_Odds_Calculator_3-way'!B53-1)</f>
        <v>#NAME?</v>
      </c>
      <c r="J52" s="6" t="e">
        <f ca="1">IF('Log_working_3-way'!$D52="","",'True_Odds_Calculator_3-way'!#REF!/'True_Odds_Calculator_3-way'!C53-1)</f>
        <v>#NAME?</v>
      </c>
      <c r="K52" s="6" t="e">
        <f ca="1">IF('Log_working_3-way'!$D52="","",1/'True_Odds_Calculator_3-way'!A53+1/'True_Odds_Calculator_3-way'!B53+1/'True_Odds_Calculator_3-way'!C53-1)</f>
        <v>#NAME?</v>
      </c>
    </row>
    <row r="53" spans="4:11" x14ac:dyDescent="0.25">
      <c r="D53" t="e">
        <f ca="1">solve_for_c('True_Odds_Calculator_3-way'!A54,'True_Odds_Calculator_3-way'!B54,'True_Odds_Calculator_3-way'!C54,'Log_working_3-way'!B$1,'Log_working_3-way'!B$2)</f>
        <v>#NAME?</v>
      </c>
      <c r="F53" s="6" t="e">
        <f ca="1">IF('Log_working_3-way'!D53="","",1/'True_Odds_Calculator_3-way'!N54+1/'True_Odds_Calculator_3-way'!O54+1/'True_Odds_Calculator_3-way'!#REF!-1)</f>
        <v>#NAME?</v>
      </c>
      <c r="H53" s="6" t="e">
        <f ca="1">IF('Log_working_3-way'!$D53="","",'True_Odds_Calculator_3-way'!N54/'True_Odds_Calculator_3-way'!A54-1)</f>
        <v>#NAME?</v>
      </c>
      <c r="I53" s="6" t="e">
        <f ca="1">IF('Log_working_3-way'!$D53="","",'True_Odds_Calculator_3-way'!O54/'True_Odds_Calculator_3-way'!B54-1)</f>
        <v>#NAME?</v>
      </c>
      <c r="J53" s="6" t="e">
        <f ca="1">IF('Log_working_3-way'!$D53="","",'True_Odds_Calculator_3-way'!#REF!/'True_Odds_Calculator_3-way'!C54-1)</f>
        <v>#NAME?</v>
      </c>
      <c r="K53" s="6" t="e">
        <f ca="1">IF('Log_working_3-way'!$D53="","",1/'True_Odds_Calculator_3-way'!A54+1/'True_Odds_Calculator_3-way'!B54+1/'True_Odds_Calculator_3-way'!C54-1)</f>
        <v>#NAME?</v>
      </c>
    </row>
    <row r="54" spans="4:11" x14ac:dyDescent="0.25">
      <c r="D54" t="e">
        <f ca="1">solve_for_c('True_Odds_Calculator_3-way'!A55,'True_Odds_Calculator_3-way'!B55,'True_Odds_Calculator_3-way'!C55,'Log_working_3-way'!B$1,'Log_working_3-way'!B$2)</f>
        <v>#NAME?</v>
      </c>
      <c r="F54" s="6" t="e">
        <f ca="1">IF('Log_working_3-way'!D54="","",1/'True_Odds_Calculator_3-way'!N55+1/'True_Odds_Calculator_3-way'!O55+1/'True_Odds_Calculator_3-way'!#REF!-1)</f>
        <v>#NAME?</v>
      </c>
      <c r="H54" s="6" t="e">
        <f ca="1">IF('Log_working_3-way'!$D54="","",'True_Odds_Calculator_3-way'!N55/'True_Odds_Calculator_3-way'!A55-1)</f>
        <v>#NAME?</v>
      </c>
      <c r="I54" s="6" t="e">
        <f ca="1">IF('Log_working_3-way'!$D54="","",'True_Odds_Calculator_3-way'!O55/'True_Odds_Calculator_3-way'!B55-1)</f>
        <v>#NAME?</v>
      </c>
      <c r="J54" s="6" t="e">
        <f ca="1">IF('Log_working_3-way'!$D54="","",'True_Odds_Calculator_3-way'!#REF!/'True_Odds_Calculator_3-way'!C55-1)</f>
        <v>#NAME?</v>
      </c>
      <c r="K54" s="6" t="e">
        <f ca="1">IF('Log_working_3-way'!$D54="","",1/'True_Odds_Calculator_3-way'!A55+1/'True_Odds_Calculator_3-way'!B55+1/'True_Odds_Calculator_3-way'!C55-1)</f>
        <v>#NAME?</v>
      </c>
    </row>
    <row r="55" spans="4:11" x14ac:dyDescent="0.25">
      <c r="D55" t="e">
        <f ca="1">solve_for_c('True_Odds_Calculator_3-way'!A56,'True_Odds_Calculator_3-way'!B56,'True_Odds_Calculator_3-way'!C56,'Log_working_3-way'!B$1,'Log_working_3-way'!B$2)</f>
        <v>#NAME?</v>
      </c>
      <c r="F55" s="6" t="e">
        <f ca="1">IF('Log_working_3-way'!D55="","",1/'True_Odds_Calculator_3-way'!N56+1/'True_Odds_Calculator_3-way'!O56+1/'True_Odds_Calculator_3-way'!#REF!-1)</f>
        <v>#NAME?</v>
      </c>
      <c r="H55" s="6" t="e">
        <f ca="1">IF('Log_working_3-way'!$D55="","",'True_Odds_Calculator_3-way'!N56/'True_Odds_Calculator_3-way'!A56-1)</f>
        <v>#NAME?</v>
      </c>
      <c r="I55" s="6" t="e">
        <f ca="1">IF('Log_working_3-way'!$D55="","",'True_Odds_Calculator_3-way'!O56/'True_Odds_Calculator_3-way'!B56-1)</f>
        <v>#NAME?</v>
      </c>
      <c r="J55" s="6" t="e">
        <f ca="1">IF('Log_working_3-way'!$D55="","",'True_Odds_Calculator_3-way'!#REF!/'True_Odds_Calculator_3-way'!C56-1)</f>
        <v>#NAME?</v>
      </c>
      <c r="K55" s="6" t="e">
        <f ca="1">IF('Log_working_3-way'!$D55="","",1/'True_Odds_Calculator_3-way'!A56+1/'True_Odds_Calculator_3-way'!B56+1/'True_Odds_Calculator_3-way'!C56-1)</f>
        <v>#NAME?</v>
      </c>
    </row>
    <row r="56" spans="4:11" x14ac:dyDescent="0.25">
      <c r="D56" t="e">
        <f ca="1">solve_for_c('True_Odds_Calculator_3-way'!A57,'True_Odds_Calculator_3-way'!B57,'True_Odds_Calculator_3-way'!C57,'Log_working_3-way'!B$1,'Log_working_3-way'!B$2)</f>
        <v>#NAME?</v>
      </c>
      <c r="F56" s="6" t="e">
        <f ca="1">IF('Log_working_3-way'!D56="","",1/'True_Odds_Calculator_3-way'!N57+1/'True_Odds_Calculator_3-way'!O57+1/'True_Odds_Calculator_3-way'!#REF!-1)</f>
        <v>#NAME?</v>
      </c>
      <c r="H56" s="6" t="e">
        <f ca="1">IF('Log_working_3-way'!$D56="","",'True_Odds_Calculator_3-way'!N57/'True_Odds_Calculator_3-way'!A57-1)</f>
        <v>#NAME?</v>
      </c>
      <c r="I56" s="6" t="e">
        <f ca="1">IF('Log_working_3-way'!$D56="","",'True_Odds_Calculator_3-way'!O57/'True_Odds_Calculator_3-way'!B57-1)</f>
        <v>#NAME?</v>
      </c>
      <c r="J56" s="6" t="e">
        <f ca="1">IF('Log_working_3-way'!$D56="","",'True_Odds_Calculator_3-way'!#REF!/'True_Odds_Calculator_3-way'!C57-1)</f>
        <v>#NAME?</v>
      </c>
      <c r="K56" s="6" t="e">
        <f ca="1">IF('Log_working_3-way'!$D56="","",1/'True_Odds_Calculator_3-way'!A57+1/'True_Odds_Calculator_3-way'!B57+1/'True_Odds_Calculator_3-way'!C57-1)</f>
        <v>#NAME?</v>
      </c>
    </row>
    <row r="57" spans="4:11" x14ac:dyDescent="0.25">
      <c r="D57" t="e">
        <f ca="1">solve_for_c('True_Odds_Calculator_3-way'!A58,'True_Odds_Calculator_3-way'!B58,'True_Odds_Calculator_3-way'!C58,'Log_working_3-way'!B$1,'Log_working_3-way'!B$2)</f>
        <v>#NAME?</v>
      </c>
      <c r="F57" s="6" t="e">
        <f ca="1">IF('Log_working_3-way'!D57="","",1/'True_Odds_Calculator_3-way'!N58+1/'True_Odds_Calculator_3-way'!O58+1/'True_Odds_Calculator_3-way'!#REF!-1)</f>
        <v>#NAME?</v>
      </c>
      <c r="H57" s="6" t="e">
        <f ca="1">IF('Log_working_3-way'!$D57="","",'True_Odds_Calculator_3-way'!N58/'True_Odds_Calculator_3-way'!A58-1)</f>
        <v>#NAME?</v>
      </c>
      <c r="I57" s="6" t="e">
        <f ca="1">IF('Log_working_3-way'!$D57="","",'True_Odds_Calculator_3-way'!O58/'True_Odds_Calculator_3-way'!B58-1)</f>
        <v>#NAME?</v>
      </c>
      <c r="J57" s="6" t="e">
        <f ca="1">IF('Log_working_3-way'!$D57="","",'True_Odds_Calculator_3-way'!#REF!/'True_Odds_Calculator_3-way'!C58-1)</f>
        <v>#NAME?</v>
      </c>
      <c r="K57" s="6" t="e">
        <f ca="1">IF('Log_working_3-way'!$D57="","",1/'True_Odds_Calculator_3-way'!A58+1/'True_Odds_Calculator_3-way'!B58+1/'True_Odds_Calculator_3-way'!C58-1)</f>
        <v>#NAME?</v>
      </c>
    </row>
    <row r="58" spans="4:11" x14ac:dyDescent="0.25">
      <c r="D58" t="e">
        <f ca="1">solve_for_c('True_Odds_Calculator_3-way'!A59,'True_Odds_Calculator_3-way'!B59,'True_Odds_Calculator_3-way'!C59,'Log_working_3-way'!B$1,'Log_working_3-way'!B$2)</f>
        <v>#NAME?</v>
      </c>
      <c r="F58" s="6" t="e">
        <f ca="1">IF('Log_working_3-way'!D58="","",1/'True_Odds_Calculator_3-way'!N59+1/'True_Odds_Calculator_3-way'!O59+1/'True_Odds_Calculator_3-way'!#REF!-1)</f>
        <v>#NAME?</v>
      </c>
      <c r="H58" s="6" t="e">
        <f ca="1">IF('Log_working_3-way'!$D58="","",'True_Odds_Calculator_3-way'!N59/'True_Odds_Calculator_3-way'!A59-1)</f>
        <v>#NAME?</v>
      </c>
      <c r="I58" s="6" t="e">
        <f ca="1">IF('Log_working_3-way'!$D58="","",'True_Odds_Calculator_3-way'!O59/'True_Odds_Calculator_3-way'!B59-1)</f>
        <v>#NAME?</v>
      </c>
      <c r="J58" s="6" t="e">
        <f ca="1">IF('Log_working_3-way'!$D58="","",'True_Odds_Calculator_3-way'!#REF!/'True_Odds_Calculator_3-way'!C59-1)</f>
        <v>#NAME?</v>
      </c>
      <c r="K58" s="6" t="e">
        <f ca="1">IF('Log_working_3-way'!$D58="","",1/'True_Odds_Calculator_3-way'!A59+1/'True_Odds_Calculator_3-way'!B59+1/'True_Odds_Calculator_3-way'!C59-1)</f>
        <v>#NAME?</v>
      </c>
    </row>
    <row r="59" spans="4:11" x14ac:dyDescent="0.25">
      <c r="D59" t="e">
        <f ca="1">solve_for_c('True_Odds_Calculator_3-way'!A60,'True_Odds_Calculator_3-way'!B60,'True_Odds_Calculator_3-way'!C60,'Log_working_3-way'!B$1,'Log_working_3-way'!B$2)</f>
        <v>#NAME?</v>
      </c>
      <c r="F59" s="6" t="e">
        <f ca="1">IF('Log_working_3-way'!D59="","",1/'True_Odds_Calculator_3-way'!N60+1/'True_Odds_Calculator_3-way'!O60+1/'True_Odds_Calculator_3-way'!#REF!-1)</f>
        <v>#NAME?</v>
      </c>
      <c r="H59" s="6" t="e">
        <f ca="1">IF('Log_working_3-way'!$D59="","",'True_Odds_Calculator_3-way'!N60/'True_Odds_Calculator_3-way'!A60-1)</f>
        <v>#NAME?</v>
      </c>
      <c r="I59" s="6" t="e">
        <f ca="1">IF('Log_working_3-way'!$D59="","",'True_Odds_Calculator_3-way'!O60/'True_Odds_Calculator_3-way'!B60-1)</f>
        <v>#NAME?</v>
      </c>
      <c r="J59" s="6" t="e">
        <f ca="1">IF('Log_working_3-way'!$D59="","",'True_Odds_Calculator_3-way'!#REF!/'True_Odds_Calculator_3-way'!C60-1)</f>
        <v>#NAME?</v>
      </c>
      <c r="K59" s="6" t="e">
        <f ca="1">IF('Log_working_3-way'!$D59="","",1/'True_Odds_Calculator_3-way'!A60+1/'True_Odds_Calculator_3-way'!B60+1/'True_Odds_Calculator_3-way'!C60-1)</f>
        <v>#NAME?</v>
      </c>
    </row>
    <row r="60" spans="4:11" x14ac:dyDescent="0.25">
      <c r="D60" t="e">
        <f ca="1">solve_for_c('True_Odds_Calculator_3-way'!A61,'True_Odds_Calculator_3-way'!B61,'True_Odds_Calculator_3-way'!C61,'Log_working_3-way'!B$1,'Log_working_3-way'!B$2)</f>
        <v>#NAME?</v>
      </c>
      <c r="F60" s="6" t="e">
        <f ca="1">IF('Log_working_3-way'!D60="","",1/'True_Odds_Calculator_3-way'!N61+1/'True_Odds_Calculator_3-way'!O61+1/'True_Odds_Calculator_3-way'!#REF!-1)</f>
        <v>#NAME?</v>
      </c>
      <c r="H60" s="6" t="e">
        <f ca="1">IF('Log_working_3-way'!$D60="","",'True_Odds_Calculator_3-way'!N61/'True_Odds_Calculator_3-way'!A61-1)</f>
        <v>#NAME?</v>
      </c>
      <c r="I60" s="6" t="e">
        <f ca="1">IF('Log_working_3-way'!$D60="","",'True_Odds_Calculator_3-way'!O61/'True_Odds_Calculator_3-way'!B61-1)</f>
        <v>#NAME?</v>
      </c>
      <c r="J60" s="6" t="e">
        <f ca="1">IF('Log_working_3-way'!$D60="","",'True_Odds_Calculator_3-way'!#REF!/'True_Odds_Calculator_3-way'!C61-1)</f>
        <v>#NAME?</v>
      </c>
      <c r="K60" s="6" t="e">
        <f ca="1">IF('Log_working_3-way'!$D60="","",1/'True_Odds_Calculator_3-way'!A61+1/'True_Odds_Calculator_3-way'!B61+1/'True_Odds_Calculator_3-way'!C61-1)</f>
        <v>#NAME?</v>
      </c>
    </row>
    <row r="61" spans="4:11" x14ac:dyDescent="0.25">
      <c r="D61" t="e">
        <f ca="1">solve_for_c('True_Odds_Calculator_3-way'!A62,'True_Odds_Calculator_3-way'!B62,'True_Odds_Calculator_3-way'!C62,'Log_working_3-way'!B$1,'Log_working_3-way'!B$2)</f>
        <v>#NAME?</v>
      </c>
      <c r="F61" s="6" t="e">
        <f ca="1">IF('Log_working_3-way'!D61="","",1/'True_Odds_Calculator_3-way'!N62+1/'True_Odds_Calculator_3-way'!O62+1/'True_Odds_Calculator_3-way'!#REF!-1)</f>
        <v>#NAME?</v>
      </c>
      <c r="H61" s="6" t="e">
        <f ca="1">IF('Log_working_3-way'!$D61="","",'True_Odds_Calculator_3-way'!N62/'True_Odds_Calculator_3-way'!A62-1)</f>
        <v>#NAME?</v>
      </c>
      <c r="I61" s="6" t="e">
        <f ca="1">IF('Log_working_3-way'!$D61="","",'True_Odds_Calculator_3-way'!O62/'True_Odds_Calculator_3-way'!B62-1)</f>
        <v>#NAME?</v>
      </c>
      <c r="J61" s="6" t="e">
        <f ca="1">IF('Log_working_3-way'!$D61="","",'True_Odds_Calculator_3-way'!#REF!/'True_Odds_Calculator_3-way'!C62-1)</f>
        <v>#NAME?</v>
      </c>
      <c r="K61" s="6" t="e">
        <f ca="1">IF('Log_working_3-way'!$D61="","",1/'True_Odds_Calculator_3-way'!A62+1/'True_Odds_Calculator_3-way'!B62+1/'True_Odds_Calculator_3-way'!C62-1)</f>
        <v>#NAME?</v>
      </c>
    </row>
    <row r="62" spans="4:11" x14ac:dyDescent="0.25">
      <c r="D62" t="e">
        <f ca="1">solve_for_c('True_Odds_Calculator_3-way'!A63,'True_Odds_Calculator_3-way'!B63,'True_Odds_Calculator_3-way'!C63,'Log_working_3-way'!B$1,'Log_working_3-way'!B$2)</f>
        <v>#NAME?</v>
      </c>
      <c r="F62" s="6" t="e">
        <f ca="1">IF('Log_working_3-way'!D62="","",1/'True_Odds_Calculator_3-way'!N63+1/'True_Odds_Calculator_3-way'!O63+1/'True_Odds_Calculator_3-way'!#REF!-1)</f>
        <v>#NAME?</v>
      </c>
      <c r="H62" s="6" t="e">
        <f ca="1">IF('Log_working_3-way'!$D62="","",'True_Odds_Calculator_3-way'!N63/'True_Odds_Calculator_3-way'!A63-1)</f>
        <v>#NAME?</v>
      </c>
      <c r="I62" s="6" t="e">
        <f ca="1">IF('Log_working_3-way'!$D62="","",'True_Odds_Calculator_3-way'!O63/'True_Odds_Calculator_3-way'!B63-1)</f>
        <v>#NAME?</v>
      </c>
      <c r="J62" s="6" t="e">
        <f ca="1">IF('Log_working_3-way'!$D62="","",'True_Odds_Calculator_3-way'!#REF!/'True_Odds_Calculator_3-way'!C63-1)</f>
        <v>#NAME?</v>
      </c>
      <c r="K62" s="6" t="e">
        <f ca="1">IF('Log_working_3-way'!$D62="","",1/'True_Odds_Calculator_3-way'!A63+1/'True_Odds_Calculator_3-way'!B63+1/'True_Odds_Calculator_3-way'!C63-1)</f>
        <v>#NAME?</v>
      </c>
    </row>
    <row r="63" spans="4:11" x14ac:dyDescent="0.25">
      <c r="D63" t="e">
        <f ca="1">solve_for_c('True_Odds_Calculator_3-way'!A64,'True_Odds_Calculator_3-way'!B64,'True_Odds_Calculator_3-way'!C64,'Log_working_3-way'!B$1,'Log_working_3-way'!B$2)</f>
        <v>#NAME?</v>
      </c>
      <c r="F63" s="6" t="e">
        <f ca="1">IF('Log_working_3-way'!D63="","",1/'True_Odds_Calculator_3-way'!N64+1/'True_Odds_Calculator_3-way'!O64+1/'True_Odds_Calculator_3-way'!#REF!-1)</f>
        <v>#NAME?</v>
      </c>
      <c r="H63" s="6" t="e">
        <f ca="1">IF('Log_working_3-way'!$D63="","",'True_Odds_Calculator_3-way'!N64/'True_Odds_Calculator_3-way'!A64-1)</f>
        <v>#NAME?</v>
      </c>
      <c r="I63" s="6" t="e">
        <f ca="1">IF('Log_working_3-way'!$D63="","",'True_Odds_Calculator_3-way'!O64/'True_Odds_Calculator_3-way'!B64-1)</f>
        <v>#NAME?</v>
      </c>
      <c r="J63" s="6" t="e">
        <f ca="1">IF('Log_working_3-way'!$D63="","",'True_Odds_Calculator_3-way'!#REF!/'True_Odds_Calculator_3-way'!C64-1)</f>
        <v>#NAME?</v>
      </c>
      <c r="K63" s="6" t="e">
        <f ca="1">IF('Log_working_3-way'!$D63="","",1/'True_Odds_Calculator_3-way'!A64+1/'True_Odds_Calculator_3-way'!B64+1/'True_Odds_Calculator_3-way'!C64-1)</f>
        <v>#NAME?</v>
      </c>
    </row>
    <row r="64" spans="4:11" x14ac:dyDescent="0.25">
      <c r="D64" t="e">
        <f ca="1">solve_for_c('True_Odds_Calculator_3-way'!A65,'True_Odds_Calculator_3-way'!B65,'True_Odds_Calculator_3-way'!C65,'Log_working_3-way'!B$1,'Log_working_3-way'!B$2)</f>
        <v>#NAME?</v>
      </c>
      <c r="F64" s="6" t="e">
        <f ca="1">IF('Log_working_3-way'!D64="","",1/'True_Odds_Calculator_3-way'!N65+1/'True_Odds_Calculator_3-way'!O65+1/'True_Odds_Calculator_3-way'!#REF!-1)</f>
        <v>#NAME?</v>
      </c>
      <c r="H64" s="6" t="e">
        <f ca="1">IF('Log_working_3-way'!$D64="","",'True_Odds_Calculator_3-way'!N65/'True_Odds_Calculator_3-way'!A65-1)</f>
        <v>#NAME?</v>
      </c>
      <c r="I64" s="6" t="e">
        <f ca="1">IF('Log_working_3-way'!$D64="","",'True_Odds_Calculator_3-way'!O65/'True_Odds_Calculator_3-way'!B65-1)</f>
        <v>#NAME?</v>
      </c>
      <c r="J64" s="6" t="e">
        <f ca="1">IF('Log_working_3-way'!$D64="","",'True_Odds_Calculator_3-way'!#REF!/'True_Odds_Calculator_3-way'!C65-1)</f>
        <v>#NAME?</v>
      </c>
      <c r="K64" s="6" t="e">
        <f ca="1">IF('Log_working_3-way'!$D64="","",1/'True_Odds_Calculator_3-way'!A65+1/'True_Odds_Calculator_3-way'!B65+1/'True_Odds_Calculator_3-way'!C65-1)</f>
        <v>#NAME?</v>
      </c>
    </row>
    <row r="65" spans="4:11" x14ac:dyDescent="0.25">
      <c r="D65" t="e">
        <f ca="1">solve_for_c('True_Odds_Calculator_3-way'!A66,'True_Odds_Calculator_3-way'!B66,'True_Odds_Calculator_3-way'!C66,'Log_working_3-way'!B$1,'Log_working_3-way'!B$2)</f>
        <v>#NAME?</v>
      </c>
      <c r="F65" s="6" t="e">
        <f ca="1">IF('Log_working_3-way'!D65="","",1/'True_Odds_Calculator_3-way'!N66+1/'True_Odds_Calculator_3-way'!O66+1/'True_Odds_Calculator_3-way'!#REF!-1)</f>
        <v>#NAME?</v>
      </c>
      <c r="H65" s="6" t="e">
        <f ca="1">IF('Log_working_3-way'!$D65="","",'True_Odds_Calculator_3-way'!N66/'True_Odds_Calculator_3-way'!A66-1)</f>
        <v>#NAME?</v>
      </c>
      <c r="I65" s="6" t="e">
        <f ca="1">IF('Log_working_3-way'!$D65="","",'True_Odds_Calculator_3-way'!O66/'True_Odds_Calculator_3-way'!B66-1)</f>
        <v>#NAME?</v>
      </c>
      <c r="J65" s="6" t="e">
        <f ca="1">IF('Log_working_3-way'!$D65="","",'True_Odds_Calculator_3-way'!#REF!/'True_Odds_Calculator_3-way'!C66-1)</f>
        <v>#NAME?</v>
      </c>
      <c r="K65" s="6" t="e">
        <f ca="1">IF('Log_working_3-way'!$D65="","",1/'True_Odds_Calculator_3-way'!A66+1/'True_Odds_Calculator_3-way'!B66+1/'True_Odds_Calculator_3-way'!C66-1)</f>
        <v>#NAME?</v>
      </c>
    </row>
    <row r="66" spans="4:11" x14ac:dyDescent="0.25">
      <c r="D66" t="e">
        <f ca="1">solve_for_c('True_Odds_Calculator_3-way'!A67,'True_Odds_Calculator_3-way'!B67,'True_Odds_Calculator_3-way'!C67,'Log_working_3-way'!B$1,'Log_working_3-way'!B$2)</f>
        <v>#NAME?</v>
      </c>
      <c r="F66" s="6" t="e">
        <f ca="1">IF('Log_working_3-way'!D66="","",1/'True_Odds_Calculator_3-way'!N67+1/'True_Odds_Calculator_3-way'!O67+1/'True_Odds_Calculator_3-way'!#REF!-1)</f>
        <v>#NAME?</v>
      </c>
      <c r="H66" s="6" t="e">
        <f ca="1">IF('Log_working_3-way'!$D66="","",'True_Odds_Calculator_3-way'!N67/'True_Odds_Calculator_3-way'!A67-1)</f>
        <v>#NAME?</v>
      </c>
      <c r="I66" s="6" t="e">
        <f ca="1">IF('Log_working_3-way'!$D66="","",'True_Odds_Calculator_3-way'!O67/'True_Odds_Calculator_3-way'!B67-1)</f>
        <v>#NAME?</v>
      </c>
      <c r="J66" s="6" t="e">
        <f ca="1">IF('Log_working_3-way'!$D66="","",'True_Odds_Calculator_3-way'!#REF!/'True_Odds_Calculator_3-way'!C67-1)</f>
        <v>#NAME?</v>
      </c>
      <c r="K66" s="6" t="e">
        <f ca="1">IF('Log_working_3-way'!$D66="","",1/'True_Odds_Calculator_3-way'!A67+1/'True_Odds_Calculator_3-way'!B67+1/'True_Odds_Calculator_3-way'!C67-1)</f>
        <v>#NAME?</v>
      </c>
    </row>
    <row r="67" spans="4:11" x14ac:dyDescent="0.25">
      <c r="D67" t="e">
        <f ca="1">solve_for_c('True_Odds_Calculator_3-way'!A68,'True_Odds_Calculator_3-way'!B68,'True_Odds_Calculator_3-way'!C68,'Log_working_3-way'!B$1,'Log_working_3-way'!B$2)</f>
        <v>#NAME?</v>
      </c>
      <c r="F67" s="6" t="e">
        <f ca="1">IF('Log_working_3-way'!D67="","",1/'True_Odds_Calculator_3-way'!N68+1/'True_Odds_Calculator_3-way'!O68+1/'True_Odds_Calculator_3-way'!#REF!-1)</f>
        <v>#NAME?</v>
      </c>
      <c r="H67" s="6" t="e">
        <f ca="1">IF('Log_working_3-way'!$D67="","",'True_Odds_Calculator_3-way'!N68/'True_Odds_Calculator_3-way'!A68-1)</f>
        <v>#NAME?</v>
      </c>
      <c r="I67" s="6" t="e">
        <f ca="1">IF('Log_working_3-way'!$D67="","",'True_Odds_Calculator_3-way'!O68/'True_Odds_Calculator_3-way'!B68-1)</f>
        <v>#NAME?</v>
      </c>
      <c r="J67" s="6" t="e">
        <f ca="1">IF('Log_working_3-way'!$D67="","",'True_Odds_Calculator_3-way'!#REF!/'True_Odds_Calculator_3-way'!C68-1)</f>
        <v>#NAME?</v>
      </c>
      <c r="K67" s="6" t="e">
        <f ca="1">IF('Log_working_3-way'!$D67="","",1/'True_Odds_Calculator_3-way'!A68+1/'True_Odds_Calculator_3-way'!B68+1/'True_Odds_Calculator_3-way'!C68-1)</f>
        <v>#NAME?</v>
      </c>
    </row>
    <row r="68" spans="4:11" x14ac:dyDescent="0.25">
      <c r="D68" t="e">
        <f ca="1">solve_for_c('True_Odds_Calculator_3-way'!A69,'True_Odds_Calculator_3-way'!B69,'True_Odds_Calculator_3-way'!C69,'Log_working_3-way'!B$1,'Log_working_3-way'!B$2)</f>
        <v>#NAME?</v>
      </c>
      <c r="F68" s="6" t="e">
        <f ca="1">IF('Log_working_3-way'!D68="","",1/'True_Odds_Calculator_3-way'!N69+1/'True_Odds_Calculator_3-way'!O69+1/'True_Odds_Calculator_3-way'!#REF!-1)</f>
        <v>#NAME?</v>
      </c>
      <c r="H68" s="6" t="e">
        <f ca="1">IF('Log_working_3-way'!$D68="","",'True_Odds_Calculator_3-way'!N69/'True_Odds_Calculator_3-way'!A69-1)</f>
        <v>#NAME?</v>
      </c>
      <c r="I68" s="6" t="e">
        <f ca="1">IF('Log_working_3-way'!$D68="","",'True_Odds_Calculator_3-way'!O69/'True_Odds_Calculator_3-way'!B69-1)</f>
        <v>#NAME?</v>
      </c>
      <c r="J68" s="6" t="e">
        <f ca="1">IF('Log_working_3-way'!$D68="","",'True_Odds_Calculator_3-way'!#REF!/'True_Odds_Calculator_3-way'!C69-1)</f>
        <v>#NAME?</v>
      </c>
      <c r="K68" s="6" t="e">
        <f ca="1">IF('Log_working_3-way'!$D68="","",1/'True_Odds_Calculator_3-way'!A69+1/'True_Odds_Calculator_3-way'!B69+1/'True_Odds_Calculator_3-way'!C69-1)</f>
        <v>#NAME?</v>
      </c>
    </row>
    <row r="69" spans="4:11" x14ac:dyDescent="0.25">
      <c r="D69" t="e">
        <f ca="1">solve_for_c('True_Odds_Calculator_3-way'!A70,'True_Odds_Calculator_3-way'!B70,'True_Odds_Calculator_3-way'!C70,'Log_working_3-way'!B$1,'Log_working_3-way'!B$2)</f>
        <v>#NAME?</v>
      </c>
      <c r="F69" s="6" t="e">
        <f ca="1">IF('Log_working_3-way'!D69="","",1/'True_Odds_Calculator_3-way'!N70+1/'True_Odds_Calculator_3-way'!O70+1/'True_Odds_Calculator_3-way'!#REF!-1)</f>
        <v>#NAME?</v>
      </c>
      <c r="H69" s="6" t="e">
        <f ca="1">IF('Log_working_3-way'!$D69="","",'True_Odds_Calculator_3-way'!N70/'True_Odds_Calculator_3-way'!A70-1)</f>
        <v>#NAME?</v>
      </c>
      <c r="I69" s="6" t="e">
        <f ca="1">IF('Log_working_3-way'!$D69="","",'True_Odds_Calculator_3-way'!O70/'True_Odds_Calculator_3-way'!B70-1)</f>
        <v>#NAME?</v>
      </c>
      <c r="J69" s="6" t="e">
        <f ca="1">IF('Log_working_3-way'!$D69="","",'True_Odds_Calculator_3-way'!#REF!/'True_Odds_Calculator_3-way'!C70-1)</f>
        <v>#NAME?</v>
      </c>
      <c r="K69" s="6" t="e">
        <f ca="1">IF('Log_working_3-way'!$D69="","",1/'True_Odds_Calculator_3-way'!A70+1/'True_Odds_Calculator_3-way'!B70+1/'True_Odds_Calculator_3-way'!C70-1)</f>
        <v>#NAME?</v>
      </c>
    </row>
    <row r="70" spans="4:11" x14ac:dyDescent="0.25">
      <c r="D70" t="e">
        <f ca="1">solve_for_c('True_Odds_Calculator_3-way'!A71,'True_Odds_Calculator_3-way'!B71,'True_Odds_Calculator_3-way'!C71,'Log_working_3-way'!B$1,'Log_working_3-way'!B$2)</f>
        <v>#NAME?</v>
      </c>
      <c r="F70" s="6" t="e">
        <f ca="1">IF('Log_working_3-way'!D70="","",1/'True_Odds_Calculator_3-way'!N71+1/'True_Odds_Calculator_3-way'!O71+1/'True_Odds_Calculator_3-way'!#REF!-1)</f>
        <v>#NAME?</v>
      </c>
      <c r="H70" s="6" t="e">
        <f ca="1">IF('Log_working_3-way'!$D70="","",'True_Odds_Calculator_3-way'!N71/'True_Odds_Calculator_3-way'!A71-1)</f>
        <v>#NAME?</v>
      </c>
      <c r="I70" s="6" t="e">
        <f ca="1">IF('Log_working_3-way'!$D70="","",'True_Odds_Calculator_3-way'!O71/'True_Odds_Calculator_3-way'!B71-1)</f>
        <v>#NAME?</v>
      </c>
      <c r="J70" s="6" t="e">
        <f ca="1">IF('Log_working_3-way'!$D70="","",'True_Odds_Calculator_3-way'!#REF!/'True_Odds_Calculator_3-way'!C71-1)</f>
        <v>#NAME?</v>
      </c>
      <c r="K70" s="6" t="e">
        <f ca="1">IF('Log_working_3-way'!$D70="","",1/'True_Odds_Calculator_3-way'!A71+1/'True_Odds_Calculator_3-way'!B71+1/'True_Odds_Calculator_3-way'!C71-1)</f>
        <v>#NAME?</v>
      </c>
    </row>
    <row r="71" spans="4:11" x14ac:dyDescent="0.25">
      <c r="D71" t="e">
        <f ca="1">solve_for_c('True_Odds_Calculator_3-way'!A72,'True_Odds_Calculator_3-way'!B72,'True_Odds_Calculator_3-way'!C72,'Log_working_3-way'!B$1,'Log_working_3-way'!B$2)</f>
        <v>#NAME?</v>
      </c>
      <c r="F71" s="6" t="e">
        <f ca="1">IF('Log_working_3-way'!D71="","",1/'True_Odds_Calculator_3-way'!N72+1/'True_Odds_Calculator_3-way'!O72+1/'True_Odds_Calculator_3-way'!#REF!-1)</f>
        <v>#NAME?</v>
      </c>
      <c r="H71" s="6" t="e">
        <f ca="1">IF('Log_working_3-way'!$D71="","",'True_Odds_Calculator_3-way'!N72/'True_Odds_Calculator_3-way'!A72-1)</f>
        <v>#NAME?</v>
      </c>
      <c r="I71" s="6" t="e">
        <f ca="1">IF('Log_working_3-way'!$D71="","",'True_Odds_Calculator_3-way'!O72/'True_Odds_Calculator_3-way'!B72-1)</f>
        <v>#NAME?</v>
      </c>
      <c r="J71" s="6" t="e">
        <f ca="1">IF('Log_working_3-way'!$D71="","",'True_Odds_Calculator_3-way'!#REF!/'True_Odds_Calculator_3-way'!C72-1)</f>
        <v>#NAME?</v>
      </c>
      <c r="K71" s="6" t="e">
        <f ca="1">IF('Log_working_3-way'!$D71="","",1/'True_Odds_Calculator_3-way'!A72+1/'True_Odds_Calculator_3-way'!B72+1/'True_Odds_Calculator_3-way'!C72-1)</f>
        <v>#NAME?</v>
      </c>
    </row>
    <row r="72" spans="4:11" x14ac:dyDescent="0.25">
      <c r="D72" t="e">
        <f ca="1">solve_for_c('True_Odds_Calculator_3-way'!A73,'True_Odds_Calculator_3-way'!B73,'True_Odds_Calculator_3-way'!C73,'Log_working_3-way'!B$1,'Log_working_3-way'!B$2)</f>
        <v>#NAME?</v>
      </c>
      <c r="F72" s="6" t="e">
        <f ca="1">IF('Log_working_3-way'!D72="","",1/'True_Odds_Calculator_3-way'!N73+1/'True_Odds_Calculator_3-way'!O73+1/'True_Odds_Calculator_3-way'!#REF!-1)</f>
        <v>#NAME?</v>
      </c>
      <c r="H72" s="6" t="e">
        <f ca="1">IF('Log_working_3-way'!$D72="","",'True_Odds_Calculator_3-way'!N73/'True_Odds_Calculator_3-way'!A73-1)</f>
        <v>#NAME?</v>
      </c>
      <c r="I72" s="6" t="e">
        <f ca="1">IF('Log_working_3-way'!$D72="","",'True_Odds_Calculator_3-way'!O73/'True_Odds_Calculator_3-way'!B73-1)</f>
        <v>#NAME?</v>
      </c>
      <c r="J72" s="6" t="e">
        <f ca="1">IF('Log_working_3-way'!$D72="","",'True_Odds_Calculator_3-way'!#REF!/'True_Odds_Calculator_3-way'!C73-1)</f>
        <v>#NAME?</v>
      </c>
      <c r="K72" s="6" t="e">
        <f ca="1">IF('Log_working_3-way'!$D72="","",1/'True_Odds_Calculator_3-way'!A73+1/'True_Odds_Calculator_3-way'!B73+1/'True_Odds_Calculator_3-way'!C73-1)</f>
        <v>#NAME?</v>
      </c>
    </row>
    <row r="73" spans="4:11" x14ac:dyDescent="0.25">
      <c r="D73" t="e">
        <f ca="1">solve_for_c('True_Odds_Calculator_3-way'!A74,'True_Odds_Calculator_3-way'!B74,'True_Odds_Calculator_3-way'!C74,'Log_working_3-way'!B$1,'Log_working_3-way'!B$2)</f>
        <v>#NAME?</v>
      </c>
      <c r="F73" s="6" t="e">
        <f ca="1">IF('Log_working_3-way'!D73="","",1/'True_Odds_Calculator_3-way'!N74+1/'True_Odds_Calculator_3-way'!O74+1/'True_Odds_Calculator_3-way'!#REF!-1)</f>
        <v>#NAME?</v>
      </c>
      <c r="H73" s="6" t="e">
        <f ca="1">IF('Log_working_3-way'!$D73="","",'True_Odds_Calculator_3-way'!N74/'True_Odds_Calculator_3-way'!A74-1)</f>
        <v>#NAME?</v>
      </c>
      <c r="I73" s="6" t="e">
        <f ca="1">IF('Log_working_3-way'!$D73="","",'True_Odds_Calculator_3-way'!O74/'True_Odds_Calculator_3-way'!B74-1)</f>
        <v>#NAME?</v>
      </c>
      <c r="J73" s="6" t="e">
        <f ca="1">IF('Log_working_3-way'!$D73="","",'True_Odds_Calculator_3-way'!#REF!/'True_Odds_Calculator_3-way'!C74-1)</f>
        <v>#NAME?</v>
      </c>
      <c r="K73" s="6" t="e">
        <f ca="1">IF('Log_working_3-way'!$D73="","",1/'True_Odds_Calculator_3-way'!A74+1/'True_Odds_Calculator_3-way'!B74+1/'True_Odds_Calculator_3-way'!C74-1)</f>
        <v>#NAME?</v>
      </c>
    </row>
    <row r="74" spans="4:11" x14ac:dyDescent="0.25">
      <c r="D74" t="e">
        <f ca="1">solve_for_c('True_Odds_Calculator_3-way'!A75,'True_Odds_Calculator_3-way'!B75,'True_Odds_Calculator_3-way'!C75,'Log_working_3-way'!B$1,'Log_working_3-way'!B$2)</f>
        <v>#NAME?</v>
      </c>
      <c r="F74" s="6" t="e">
        <f ca="1">IF('Log_working_3-way'!D74="","",1/'True_Odds_Calculator_3-way'!N75+1/'True_Odds_Calculator_3-way'!O75+1/'True_Odds_Calculator_3-way'!#REF!-1)</f>
        <v>#NAME?</v>
      </c>
      <c r="H74" s="6" t="e">
        <f ca="1">IF('Log_working_3-way'!$D74="","",'True_Odds_Calculator_3-way'!N75/'True_Odds_Calculator_3-way'!A75-1)</f>
        <v>#NAME?</v>
      </c>
      <c r="I74" s="6" t="e">
        <f ca="1">IF('Log_working_3-way'!$D74="","",'True_Odds_Calculator_3-way'!O75/'True_Odds_Calculator_3-way'!B75-1)</f>
        <v>#NAME?</v>
      </c>
      <c r="J74" s="6" t="e">
        <f ca="1">IF('Log_working_3-way'!$D74="","",'True_Odds_Calculator_3-way'!#REF!/'True_Odds_Calculator_3-way'!C75-1)</f>
        <v>#NAME?</v>
      </c>
      <c r="K74" s="6" t="e">
        <f ca="1">IF('Log_working_3-way'!$D74="","",1/'True_Odds_Calculator_3-way'!A75+1/'True_Odds_Calculator_3-way'!B75+1/'True_Odds_Calculator_3-way'!C75-1)</f>
        <v>#NAME?</v>
      </c>
    </row>
    <row r="75" spans="4:11" x14ac:dyDescent="0.25">
      <c r="D75" t="e">
        <f ca="1">solve_for_c('True_Odds_Calculator_3-way'!A76,'True_Odds_Calculator_3-way'!B76,'True_Odds_Calculator_3-way'!C76,'Log_working_3-way'!B$1,'Log_working_3-way'!B$2)</f>
        <v>#NAME?</v>
      </c>
      <c r="F75" s="6" t="e">
        <f ca="1">IF('Log_working_3-way'!D75="","",1/'True_Odds_Calculator_3-way'!N76+1/'True_Odds_Calculator_3-way'!O76+1/'True_Odds_Calculator_3-way'!#REF!-1)</f>
        <v>#NAME?</v>
      </c>
      <c r="H75" s="6" t="e">
        <f ca="1">IF('Log_working_3-way'!$D75="","",'True_Odds_Calculator_3-way'!N76/'True_Odds_Calculator_3-way'!A76-1)</f>
        <v>#NAME?</v>
      </c>
      <c r="I75" s="6" t="e">
        <f ca="1">IF('Log_working_3-way'!$D75="","",'True_Odds_Calculator_3-way'!O76/'True_Odds_Calculator_3-way'!B76-1)</f>
        <v>#NAME?</v>
      </c>
      <c r="J75" s="6" t="e">
        <f ca="1">IF('Log_working_3-way'!$D75="","",'True_Odds_Calculator_3-way'!#REF!/'True_Odds_Calculator_3-way'!C76-1)</f>
        <v>#NAME?</v>
      </c>
      <c r="K75" s="6" t="e">
        <f ca="1">IF('Log_working_3-way'!$D75="","",1/'True_Odds_Calculator_3-way'!A76+1/'True_Odds_Calculator_3-way'!B76+1/'True_Odds_Calculator_3-way'!C76-1)</f>
        <v>#NAME?</v>
      </c>
    </row>
    <row r="76" spans="4:11" x14ac:dyDescent="0.25">
      <c r="D76" t="e">
        <f ca="1">solve_for_c('True_Odds_Calculator_3-way'!A77,'True_Odds_Calculator_3-way'!B77,'True_Odds_Calculator_3-way'!C77,'Log_working_3-way'!B$1,'Log_working_3-way'!B$2)</f>
        <v>#NAME?</v>
      </c>
      <c r="F76" s="6" t="e">
        <f ca="1">IF('Log_working_3-way'!D76="","",1/'True_Odds_Calculator_3-way'!N77+1/'True_Odds_Calculator_3-way'!O77+1/'True_Odds_Calculator_3-way'!#REF!-1)</f>
        <v>#NAME?</v>
      </c>
      <c r="H76" s="6" t="e">
        <f ca="1">IF('Log_working_3-way'!$D76="","",'True_Odds_Calculator_3-way'!N77/'True_Odds_Calculator_3-way'!A77-1)</f>
        <v>#NAME?</v>
      </c>
      <c r="I76" s="6" t="e">
        <f ca="1">IF('Log_working_3-way'!$D76="","",'True_Odds_Calculator_3-way'!O77/'True_Odds_Calculator_3-way'!B77-1)</f>
        <v>#NAME?</v>
      </c>
      <c r="J76" s="6" t="e">
        <f ca="1">IF('Log_working_3-way'!$D76="","",'True_Odds_Calculator_3-way'!#REF!/'True_Odds_Calculator_3-way'!C77-1)</f>
        <v>#NAME?</v>
      </c>
      <c r="K76" s="6" t="e">
        <f ca="1">IF('Log_working_3-way'!$D76="","",1/'True_Odds_Calculator_3-way'!A77+1/'True_Odds_Calculator_3-way'!B77+1/'True_Odds_Calculator_3-way'!C77-1)</f>
        <v>#NAME?</v>
      </c>
    </row>
    <row r="77" spans="4:11" x14ac:dyDescent="0.25">
      <c r="D77" t="e">
        <f ca="1">solve_for_c('True_Odds_Calculator_3-way'!A78,'True_Odds_Calculator_3-way'!B78,'True_Odds_Calculator_3-way'!C78,'Log_working_3-way'!B$1,'Log_working_3-way'!B$2)</f>
        <v>#NAME?</v>
      </c>
      <c r="F77" s="6" t="e">
        <f ca="1">IF('Log_working_3-way'!D77="","",1/'True_Odds_Calculator_3-way'!N78+1/'True_Odds_Calculator_3-way'!O78+1/'True_Odds_Calculator_3-way'!#REF!-1)</f>
        <v>#NAME?</v>
      </c>
      <c r="H77" s="6" t="e">
        <f ca="1">IF('Log_working_3-way'!$D77="","",'True_Odds_Calculator_3-way'!N78/'True_Odds_Calculator_3-way'!A78-1)</f>
        <v>#NAME?</v>
      </c>
      <c r="I77" s="6" t="e">
        <f ca="1">IF('Log_working_3-way'!$D77="","",'True_Odds_Calculator_3-way'!O78/'True_Odds_Calculator_3-way'!B78-1)</f>
        <v>#NAME?</v>
      </c>
      <c r="J77" s="6" t="e">
        <f ca="1">IF('Log_working_3-way'!$D77="","",'True_Odds_Calculator_3-way'!#REF!/'True_Odds_Calculator_3-way'!C78-1)</f>
        <v>#NAME?</v>
      </c>
      <c r="K77" s="6" t="e">
        <f ca="1">IF('Log_working_3-way'!$D77="","",1/'True_Odds_Calculator_3-way'!A78+1/'True_Odds_Calculator_3-way'!B78+1/'True_Odds_Calculator_3-way'!C78-1)</f>
        <v>#NAME?</v>
      </c>
    </row>
    <row r="78" spans="4:11" x14ac:dyDescent="0.25">
      <c r="D78" t="e">
        <f ca="1">solve_for_c('True_Odds_Calculator_3-way'!A79,'True_Odds_Calculator_3-way'!B79,'True_Odds_Calculator_3-way'!C79,'Log_working_3-way'!B$1,'Log_working_3-way'!B$2)</f>
        <v>#NAME?</v>
      </c>
      <c r="F78" s="6" t="e">
        <f ca="1">IF('Log_working_3-way'!D78="","",1/'True_Odds_Calculator_3-way'!N79+1/'True_Odds_Calculator_3-way'!O79+1/'True_Odds_Calculator_3-way'!#REF!-1)</f>
        <v>#NAME?</v>
      </c>
      <c r="H78" s="6" t="e">
        <f ca="1">IF('Log_working_3-way'!$D78="","",'True_Odds_Calculator_3-way'!N79/'True_Odds_Calculator_3-way'!A79-1)</f>
        <v>#NAME?</v>
      </c>
      <c r="I78" s="6" t="e">
        <f ca="1">IF('Log_working_3-way'!$D78="","",'True_Odds_Calculator_3-way'!O79/'True_Odds_Calculator_3-way'!B79-1)</f>
        <v>#NAME?</v>
      </c>
      <c r="J78" s="6" t="e">
        <f ca="1">IF('Log_working_3-way'!$D78="","",'True_Odds_Calculator_3-way'!#REF!/'True_Odds_Calculator_3-way'!C79-1)</f>
        <v>#NAME?</v>
      </c>
      <c r="K78" s="6" t="e">
        <f ca="1">IF('Log_working_3-way'!$D78="","",1/'True_Odds_Calculator_3-way'!A79+1/'True_Odds_Calculator_3-way'!B79+1/'True_Odds_Calculator_3-way'!C79-1)</f>
        <v>#NAME?</v>
      </c>
    </row>
    <row r="79" spans="4:11" x14ac:dyDescent="0.25">
      <c r="D79" t="e">
        <f ca="1">solve_for_c('True_Odds_Calculator_3-way'!A80,'True_Odds_Calculator_3-way'!B80,'True_Odds_Calculator_3-way'!C80,'Log_working_3-way'!B$1,'Log_working_3-way'!B$2)</f>
        <v>#NAME?</v>
      </c>
      <c r="F79" s="6" t="e">
        <f ca="1">IF('Log_working_3-way'!D79="","",1/'True_Odds_Calculator_3-way'!N80+1/'True_Odds_Calculator_3-way'!O80+1/'True_Odds_Calculator_3-way'!#REF!-1)</f>
        <v>#NAME?</v>
      </c>
      <c r="H79" s="6" t="e">
        <f ca="1">IF('Log_working_3-way'!$D79="","",'True_Odds_Calculator_3-way'!N80/'True_Odds_Calculator_3-way'!A80-1)</f>
        <v>#NAME?</v>
      </c>
      <c r="I79" s="6" t="e">
        <f ca="1">IF('Log_working_3-way'!$D79="","",'True_Odds_Calculator_3-way'!O80/'True_Odds_Calculator_3-way'!B80-1)</f>
        <v>#NAME?</v>
      </c>
      <c r="J79" s="6" t="e">
        <f ca="1">IF('Log_working_3-way'!$D79="","",'True_Odds_Calculator_3-way'!#REF!/'True_Odds_Calculator_3-way'!C80-1)</f>
        <v>#NAME?</v>
      </c>
      <c r="K79" s="6" t="e">
        <f ca="1">IF('Log_working_3-way'!$D79="","",1/'True_Odds_Calculator_3-way'!A80+1/'True_Odds_Calculator_3-way'!B80+1/'True_Odds_Calculator_3-way'!C80-1)</f>
        <v>#NAME?</v>
      </c>
    </row>
    <row r="80" spans="4:11" x14ac:dyDescent="0.25">
      <c r="D80" t="e">
        <f ca="1">solve_for_c('True_Odds_Calculator_3-way'!A81,'True_Odds_Calculator_3-way'!B81,'True_Odds_Calculator_3-way'!C81,'Log_working_3-way'!B$1,'Log_working_3-way'!B$2)</f>
        <v>#NAME?</v>
      </c>
      <c r="F80" s="6" t="e">
        <f ca="1">IF('Log_working_3-way'!D80="","",1/'True_Odds_Calculator_3-way'!N81+1/'True_Odds_Calculator_3-way'!O81+1/'True_Odds_Calculator_3-way'!#REF!-1)</f>
        <v>#NAME?</v>
      </c>
      <c r="H80" s="6" t="e">
        <f ca="1">IF('Log_working_3-way'!$D80="","",'True_Odds_Calculator_3-way'!N81/'True_Odds_Calculator_3-way'!A81-1)</f>
        <v>#NAME?</v>
      </c>
      <c r="I80" s="6" t="e">
        <f ca="1">IF('Log_working_3-way'!$D80="","",'True_Odds_Calculator_3-way'!O81/'True_Odds_Calculator_3-way'!B81-1)</f>
        <v>#NAME?</v>
      </c>
      <c r="J80" s="6" t="e">
        <f ca="1">IF('Log_working_3-way'!$D80="","",'True_Odds_Calculator_3-way'!#REF!/'True_Odds_Calculator_3-way'!C81-1)</f>
        <v>#NAME?</v>
      </c>
      <c r="K80" s="6" t="e">
        <f ca="1">IF('Log_working_3-way'!$D80="","",1/'True_Odds_Calculator_3-way'!A81+1/'True_Odds_Calculator_3-way'!B81+1/'True_Odds_Calculator_3-way'!C81-1)</f>
        <v>#NAME?</v>
      </c>
    </row>
    <row r="81" spans="4:11" x14ac:dyDescent="0.25">
      <c r="D81" t="e">
        <f ca="1">solve_for_c('True_Odds_Calculator_3-way'!A82,'True_Odds_Calculator_3-way'!B82,'True_Odds_Calculator_3-way'!C82,'Log_working_3-way'!B$1,'Log_working_3-way'!B$2)</f>
        <v>#NAME?</v>
      </c>
      <c r="F81" s="6" t="e">
        <f ca="1">IF('Log_working_3-way'!D81="","",1/'True_Odds_Calculator_3-way'!N82+1/'True_Odds_Calculator_3-way'!O82+1/'True_Odds_Calculator_3-way'!#REF!-1)</f>
        <v>#NAME?</v>
      </c>
      <c r="H81" s="6" t="e">
        <f ca="1">IF('Log_working_3-way'!$D81="","",'True_Odds_Calculator_3-way'!N82/'True_Odds_Calculator_3-way'!A82-1)</f>
        <v>#NAME?</v>
      </c>
      <c r="I81" s="6" t="e">
        <f ca="1">IF('Log_working_3-way'!$D81="","",'True_Odds_Calculator_3-way'!O82/'True_Odds_Calculator_3-way'!B82-1)</f>
        <v>#NAME?</v>
      </c>
      <c r="J81" s="6" t="e">
        <f ca="1">IF('Log_working_3-way'!$D81="","",'True_Odds_Calculator_3-way'!#REF!/'True_Odds_Calculator_3-way'!C82-1)</f>
        <v>#NAME?</v>
      </c>
      <c r="K81" s="6" t="e">
        <f ca="1">IF('Log_working_3-way'!$D81="","",1/'True_Odds_Calculator_3-way'!A82+1/'True_Odds_Calculator_3-way'!B82+1/'True_Odds_Calculator_3-way'!C82-1)</f>
        <v>#NAME?</v>
      </c>
    </row>
    <row r="82" spans="4:11" x14ac:dyDescent="0.25">
      <c r="D82" t="e">
        <f ca="1">solve_for_c('True_Odds_Calculator_3-way'!A83,'True_Odds_Calculator_3-way'!B83,'True_Odds_Calculator_3-way'!C83,'Log_working_3-way'!B$1,'Log_working_3-way'!B$2)</f>
        <v>#NAME?</v>
      </c>
      <c r="F82" s="6" t="e">
        <f ca="1">IF('Log_working_3-way'!D82="","",1/'True_Odds_Calculator_3-way'!N83+1/'True_Odds_Calculator_3-way'!O83+1/'True_Odds_Calculator_3-way'!#REF!-1)</f>
        <v>#NAME?</v>
      </c>
      <c r="H82" s="6" t="e">
        <f ca="1">IF('Log_working_3-way'!$D82="","",'True_Odds_Calculator_3-way'!N83/'True_Odds_Calculator_3-way'!A83-1)</f>
        <v>#NAME?</v>
      </c>
      <c r="I82" s="6" t="e">
        <f ca="1">IF('Log_working_3-way'!$D82="","",'True_Odds_Calculator_3-way'!O83/'True_Odds_Calculator_3-way'!B83-1)</f>
        <v>#NAME?</v>
      </c>
      <c r="J82" s="6" t="e">
        <f ca="1">IF('Log_working_3-way'!$D82="","",'True_Odds_Calculator_3-way'!#REF!/'True_Odds_Calculator_3-way'!C83-1)</f>
        <v>#NAME?</v>
      </c>
      <c r="K82" s="6" t="e">
        <f ca="1">IF('Log_working_3-way'!$D82="","",1/'True_Odds_Calculator_3-way'!A83+1/'True_Odds_Calculator_3-way'!B83+1/'True_Odds_Calculator_3-way'!C83-1)</f>
        <v>#NAME?</v>
      </c>
    </row>
    <row r="83" spans="4:11" x14ac:dyDescent="0.25">
      <c r="D83" t="e">
        <f ca="1">solve_for_c('True_Odds_Calculator_3-way'!A84,'True_Odds_Calculator_3-way'!B84,'True_Odds_Calculator_3-way'!C84,'Log_working_3-way'!B$1,'Log_working_3-way'!B$2)</f>
        <v>#NAME?</v>
      </c>
      <c r="F83" s="6" t="e">
        <f ca="1">IF('Log_working_3-way'!D83="","",1/'True_Odds_Calculator_3-way'!N84+1/'True_Odds_Calculator_3-way'!O84+1/'True_Odds_Calculator_3-way'!#REF!-1)</f>
        <v>#NAME?</v>
      </c>
      <c r="H83" s="6" t="e">
        <f ca="1">IF('Log_working_3-way'!$D83="","",'True_Odds_Calculator_3-way'!N84/'True_Odds_Calculator_3-way'!A84-1)</f>
        <v>#NAME?</v>
      </c>
      <c r="I83" s="6" t="e">
        <f ca="1">IF('Log_working_3-way'!$D83="","",'True_Odds_Calculator_3-way'!O84/'True_Odds_Calculator_3-way'!B84-1)</f>
        <v>#NAME?</v>
      </c>
      <c r="J83" s="6" t="e">
        <f ca="1">IF('Log_working_3-way'!$D83="","",'True_Odds_Calculator_3-way'!#REF!/'True_Odds_Calculator_3-way'!C84-1)</f>
        <v>#NAME?</v>
      </c>
      <c r="K83" s="6" t="e">
        <f ca="1">IF('Log_working_3-way'!$D83="","",1/'True_Odds_Calculator_3-way'!A84+1/'True_Odds_Calculator_3-way'!B84+1/'True_Odds_Calculator_3-way'!C84-1)</f>
        <v>#NAME?</v>
      </c>
    </row>
    <row r="84" spans="4:11" x14ac:dyDescent="0.25">
      <c r="D84" t="e">
        <f ca="1">solve_for_c('True_Odds_Calculator_3-way'!A85,'True_Odds_Calculator_3-way'!B85,'True_Odds_Calculator_3-way'!C85,'Log_working_3-way'!B$1,'Log_working_3-way'!B$2)</f>
        <v>#NAME?</v>
      </c>
      <c r="F84" s="6" t="e">
        <f ca="1">IF('Log_working_3-way'!D84="","",1/'True_Odds_Calculator_3-way'!N85+1/'True_Odds_Calculator_3-way'!O85+1/'True_Odds_Calculator_3-way'!#REF!-1)</f>
        <v>#NAME?</v>
      </c>
      <c r="H84" s="6" t="e">
        <f ca="1">IF('Log_working_3-way'!$D84="","",'True_Odds_Calculator_3-way'!N85/'True_Odds_Calculator_3-way'!A85-1)</f>
        <v>#NAME?</v>
      </c>
      <c r="I84" s="6" t="e">
        <f ca="1">IF('Log_working_3-way'!$D84="","",'True_Odds_Calculator_3-way'!O85/'True_Odds_Calculator_3-way'!B85-1)</f>
        <v>#NAME?</v>
      </c>
      <c r="J84" s="6" t="e">
        <f ca="1">IF('Log_working_3-way'!$D84="","",'True_Odds_Calculator_3-way'!#REF!/'True_Odds_Calculator_3-way'!C85-1)</f>
        <v>#NAME?</v>
      </c>
      <c r="K84" s="6" t="e">
        <f ca="1">IF('Log_working_3-way'!$D84="","",1/'True_Odds_Calculator_3-way'!A85+1/'True_Odds_Calculator_3-way'!B85+1/'True_Odds_Calculator_3-way'!C85-1)</f>
        <v>#NAME?</v>
      </c>
    </row>
    <row r="85" spans="4:11" x14ac:dyDescent="0.25">
      <c r="D85" t="e">
        <f ca="1">solve_for_c('True_Odds_Calculator_3-way'!A86,'True_Odds_Calculator_3-way'!B86,'True_Odds_Calculator_3-way'!C86,'Log_working_3-way'!B$1,'Log_working_3-way'!B$2)</f>
        <v>#NAME?</v>
      </c>
      <c r="F85" s="6" t="e">
        <f ca="1">IF('Log_working_3-way'!D85="","",1/'True_Odds_Calculator_3-way'!N86+1/'True_Odds_Calculator_3-way'!O86+1/'True_Odds_Calculator_3-way'!#REF!-1)</f>
        <v>#NAME?</v>
      </c>
      <c r="H85" s="6" t="e">
        <f ca="1">IF('Log_working_3-way'!$D85="","",'True_Odds_Calculator_3-way'!N86/'True_Odds_Calculator_3-way'!A86-1)</f>
        <v>#NAME?</v>
      </c>
      <c r="I85" s="6" t="e">
        <f ca="1">IF('Log_working_3-way'!$D85="","",'True_Odds_Calculator_3-way'!O86/'True_Odds_Calculator_3-way'!B86-1)</f>
        <v>#NAME?</v>
      </c>
      <c r="J85" s="6" t="e">
        <f ca="1">IF('Log_working_3-way'!$D85="","",'True_Odds_Calculator_3-way'!#REF!/'True_Odds_Calculator_3-way'!C86-1)</f>
        <v>#NAME?</v>
      </c>
      <c r="K85" s="6" t="e">
        <f ca="1">IF('Log_working_3-way'!$D85="","",1/'True_Odds_Calculator_3-way'!A86+1/'True_Odds_Calculator_3-way'!B86+1/'True_Odds_Calculator_3-way'!C86-1)</f>
        <v>#NAME?</v>
      </c>
    </row>
    <row r="86" spans="4:11" x14ac:dyDescent="0.25">
      <c r="D86" t="e">
        <f ca="1">solve_for_c('True_Odds_Calculator_3-way'!A87,'True_Odds_Calculator_3-way'!B87,'True_Odds_Calculator_3-way'!C87,'Log_working_3-way'!B$1,'Log_working_3-way'!B$2)</f>
        <v>#NAME?</v>
      </c>
      <c r="F86" s="6" t="e">
        <f ca="1">IF('Log_working_3-way'!D86="","",1/'True_Odds_Calculator_3-way'!N87+1/'True_Odds_Calculator_3-way'!O87+1/'True_Odds_Calculator_3-way'!#REF!-1)</f>
        <v>#NAME?</v>
      </c>
      <c r="H86" s="6" t="e">
        <f ca="1">IF('Log_working_3-way'!$D86="","",'True_Odds_Calculator_3-way'!N87/'True_Odds_Calculator_3-way'!A87-1)</f>
        <v>#NAME?</v>
      </c>
      <c r="I86" s="6" t="e">
        <f ca="1">IF('Log_working_3-way'!$D86="","",'True_Odds_Calculator_3-way'!O87/'True_Odds_Calculator_3-way'!B87-1)</f>
        <v>#NAME?</v>
      </c>
      <c r="J86" s="6" t="e">
        <f ca="1">IF('Log_working_3-way'!$D86="","",'True_Odds_Calculator_3-way'!#REF!/'True_Odds_Calculator_3-way'!C87-1)</f>
        <v>#NAME?</v>
      </c>
      <c r="K86" s="6" t="e">
        <f ca="1">IF('Log_working_3-way'!$D86="","",1/'True_Odds_Calculator_3-way'!A87+1/'True_Odds_Calculator_3-way'!B87+1/'True_Odds_Calculator_3-way'!C87-1)</f>
        <v>#NAME?</v>
      </c>
    </row>
    <row r="87" spans="4:11" x14ac:dyDescent="0.25">
      <c r="D87" t="e">
        <f ca="1">solve_for_c('True_Odds_Calculator_3-way'!A88,'True_Odds_Calculator_3-way'!B88,'True_Odds_Calculator_3-way'!C88,'Log_working_3-way'!B$1,'Log_working_3-way'!B$2)</f>
        <v>#NAME?</v>
      </c>
      <c r="F87" s="6" t="e">
        <f ca="1">IF('Log_working_3-way'!D87="","",1/'True_Odds_Calculator_3-way'!N88+1/'True_Odds_Calculator_3-way'!O88+1/'True_Odds_Calculator_3-way'!#REF!-1)</f>
        <v>#NAME?</v>
      </c>
      <c r="H87" s="6" t="e">
        <f ca="1">IF('Log_working_3-way'!$D87="","",'True_Odds_Calculator_3-way'!N88/'True_Odds_Calculator_3-way'!A88-1)</f>
        <v>#NAME?</v>
      </c>
      <c r="I87" s="6" t="e">
        <f ca="1">IF('Log_working_3-way'!$D87="","",'True_Odds_Calculator_3-way'!O88/'True_Odds_Calculator_3-way'!B88-1)</f>
        <v>#NAME?</v>
      </c>
      <c r="J87" s="6" t="e">
        <f ca="1">IF('Log_working_3-way'!$D87="","",'True_Odds_Calculator_3-way'!#REF!/'True_Odds_Calculator_3-way'!C88-1)</f>
        <v>#NAME?</v>
      </c>
      <c r="K87" s="6" t="e">
        <f ca="1">IF('Log_working_3-way'!$D87="","",1/'True_Odds_Calculator_3-way'!A88+1/'True_Odds_Calculator_3-way'!B88+1/'True_Odds_Calculator_3-way'!C88-1)</f>
        <v>#NAME?</v>
      </c>
    </row>
    <row r="88" spans="4:11" x14ac:dyDescent="0.25">
      <c r="D88" t="e">
        <f ca="1">solve_for_c('True_Odds_Calculator_3-way'!A89,'True_Odds_Calculator_3-way'!B89,'True_Odds_Calculator_3-way'!C89,'Log_working_3-way'!B$1,'Log_working_3-way'!B$2)</f>
        <v>#NAME?</v>
      </c>
      <c r="F88" s="6" t="e">
        <f ca="1">IF('Log_working_3-way'!D88="","",1/'True_Odds_Calculator_3-way'!N89+1/'True_Odds_Calculator_3-way'!O89+1/'True_Odds_Calculator_3-way'!#REF!-1)</f>
        <v>#NAME?</v>
      </c>
      <c r="H88" s="6" t="e">
        <f ca="1">IF('Log_working_3-way'!$D88="","",'True_Odds_Calculator_3-way'!N89/'True_Odds_Calculator_3-way'!A89-1)</f>
        <v>#NAME?</v>
      </c>
      <c r="I88" s="6" t="e">
        <f ca="1">IF('Log_working_3-way'!$D88="","",'True_Odds_Calculator_3-way'!O89/'True_Odds_Calculator_3-way'!B89-1)</f>
        <v>#NAME?</v>
      </c>
      <c r="J88" s="6" t="e">
        <f ca="1">IF('Log_working_3-way'!$D88="","",'True_Odds_Calculator_3-way'!#REF!/'True_Odds_Calculator_3-way'!C89-1)</f>
        <v>#NAME?</v>
      </c>
      <c r="K88" s="6" t="e">
        <f ca="1">IF('Log_working_3-way'!$D88="","",1/'True_Odds_Calculator_3-way'!A89+1/'True_Odds_Calculator_3-way'!B89+1/'True_Odds_Calculator_3-way'!C89-1)</f>
        <v>#NAME?</v>
      </c>
    </row>
    <row r="89" spans="4:11" x14ac:dyDescent="0.25">
      <c r="D89" t="e">
        <f ca="1">solve_for_c('True_Odds_Calculator_3-way'!A90,'True_Odds_Calculator_3-way'!B90,'True_Odds_Calculator_3-way'!C90,'Log_working_3-way'!B$1,'Log_working_3-way'!B$2)</f>
        <v>#NAME?</v>
      </c>
      <c r="F89" s="6" t="e">
        <f ca="1">IF('Log_working_3-way'!D89="","",1/'True_Odds_Calculator_3-way'!N90+1/'True_Odds_Calculator_3-way'!O90+1/'True_Odds_Calculator_3-way'!#REF!-1)</f>
        <v>#NAME?</v>
      </c>
      <c r="H89" s="6" t="e">
        <f ca="1">IF('Log_working_3-way'!$D89="","",'True_Odds_Calculator_3-way'!N90/'True_Odds_Calculator_3-way'!A90-1)</f>
        <v>#NAME?</v>
      </c>
      <c r="I89" s="6" t="e">
        <f ca="1">IF('Log_working_3-way'!$D89="","",'True_Odds_Calculator_3-way'!O90/'True_Odds_Calculator_3-way'!B90-1)</f>
        <v>#NAME?</v>
      </c>
      <c r="J89" s="6" t="e">
        <f ca="1">IF('Log_working_3-way'!$D89="","",'True_Odds_Calculator_3-way'!#REF!/'True_Odds_Calculator_3-way'!C90-1)</f>
        <v>#NAME?</v>
      </c>
      <c r="K89" s="6" t="e">
        <f ca="1">IF('Log_working_3-way'!$D89="","",1/'True_Odds_Calculator_3-way'!A90+1/'True_Odds_Calculator_3-way'!B90+1/'True_Odds_Calculator_3-way'!C90-1)</f>
        <v>#NAME?</v>
      </c>
    </row>
    <row r="90" spans="4:11" x14ac:dyDescent="0.25">
      <c r="D90" t="e">
        <f ca="1">solve_for_c('True_Odds_Calculator_3-way'!A91,'True_Odds_Calculator_3-way'!B91,'True_Odds_Calculator_3-way'!C91,'Log_working_3-way'!B$1,'Log_working_3-way'!B$2)</f>
        <v>#NAME?</v>
      </c>
      <c r="F90" s="6" t="e">
        <f ca="1">IF('Log_working_3-way'!D90="","",1/'True_Odds_Calculator_3-way'!N91+1/'True_Odds_Calculator_3-way'!O91+1/'True_Odds_Calculator_3-way'!#REF!-1)</f>
        <v>#NAME?</v>
      </c>
      <c r="H90" s="6" t="e">
        <f ca="1">IF('Log_working_3-way'!$D90="","",'True_Odds_Calculator_3-way'!N91/'True_Odds_Calculator_3-way'!A91-1)</f>
        <v>#NAME?</v>
      </c>
      <c r="I90" s="6" t="e">
        <f ca="1">IF('Log_working_3-way'!$D90="","",'True_Odds_Calculator_3-way'!O91/'True_Odds_Calculator_3-way'!B91-1)</f>
        <v>#NAME?</v>
      </c>
      <c r="J90" s="6" t="e">
        <f ca="1">IF('Log_working_3-way'!$D90="","",'True_Odds_Calculator_3-way'!#REF!/'True_Odds_Calculator_3-way'!C91-1)</f>
        <v>#NAME?</v>
      </c>
      <c r="K90" s="6" t="e">
        <f ca="1">IF('Log_working_3-way'!$D90="","",1/'True_Odds_Calculator_3-way'!A91+1/'True_Odds_Calculator_3-way'!B91+1/'True_Odds_Calculator_3-way'!C91-1)</f>
        <v>#NAME?</v>
      </c>
    </row>
    <row r="91" spans="4:11" x14ac:dyDescent="0.25">
      <c r="D91" t="e">
        <f ca="1">solve_for_c('True_Odds_Calculator_3-way'!A92,'True_Odds_Calculator_3-way'!B92,'True_Odds_Calculator_3-way'!C92,'Log_working_3-way'!B$1,'Log_working_3-way'!B$2)</f>
        <v>#NAME?</v>
      </c>
      <c r="F91" s="6" t="e">
        <f ca="1">IF('Log_working_3-way'!D91="","",1/'True_Odds_Calculator_3-way'!N92+1/'True_Odds_Calculator_3-way'!O92+1/'True_Odds_Calculator_3-way'!#REF!-1)</f>
        <v>#NAME?</v>
      </c>
      <c r="H91" s="6" t="e">
        <f ca="1">IF('Log_working_3-way'!$D91="","",'True_Odds_Calculator_3-way'!N92/'True_Odds_Calculator_3-way'!A92-1)</f>
        <v>#NAME?</v>
      </c>
      <c r="I91" s="6" t="e">
        <f ca="1">IF('Log_working_3-way'!$D91="","",'True_Odds_Calculator_3-way'!O92/'True_Odds_Calculator_3-way'!B92-1)</f>
        <v>#NAME?</v>
      </c>
      <c r="J91" s="6" t="e">
        <f ca="1">IF('Log_working_3-way'!$D91="","",'True_Odds_Calculator_3-way'!#REF!/'True_Odds_Calculator_3-way'!C92-1)</f>
        <v>#NAME?</v>
      </c>
      <c r="K91" s="6" t="e">
        <f ca="1">IF('Log_working_3-way'!$D91="","",1/'True_Odds_Calculator_3-way'!A92+1/'True_Odds_Calculator_3-way'!B92+1/'True_Odds_Calculator_3-way'!C92-1)</f>
        <v>#NAME?</v>
      </c>
    </row>
    <row r="92" spans="4:11" x14ac:dyDescent="0.25">
      <c r="D92" t="e">
        <f ca="1">solve_for_c('True_Odds_Calculator_3-way'!A93,'True_Odds_Calculator_3-way'!B93,'True_Odds_Calculator_3-way'!C93,'Log_working_3-way'!B$1,'Log_working_3-way'!B$2)</f>
        <v>#NAME?</v>
      </c>
      <c r="F92" s="6" t="e">
        <f ca="1">IF('Log_working_3-way'!D92="","",1/'True_Odds_Calculator_3-way'!N93+1/'True_Odds_Calculator_3-way'!O93+1/'True_Odds_Calculator_3-way'!#REF!-1)</f>
        <v>#NAME?</v>
      </c>
      <c r="H92" s="6" t="e">
        <f ca="1">IF('Log_working_3-way'!$D92="","",'True_Odds_Calculator_3-way'!N93/'True_Odds_Calculator_3-way'!A93-1)</f>
        <v>#NAME?</v>
      </c>
      <c r="I92" s="6" t="e">
        <f ca="1">IF('Log_working_3-way'!$D92="","",'True_Odds_Calculator_3-way'!O93/'True_Odds_Calculator_3-way'!B93-1)</f>
        <v>#NAME?</v>
      </c>
      <c r="J92" s="6" t="e">
        <f ca="1">IF('Log_working_3-way'!$D92="","",'True_Odds_Calculator_3-way'!#REF!/'True_Odds_Calculator_3-way'!C93-1)</f>
        <v>#NAME?</v>
      </c>
      <c r="K92" s="6" t="e">
        <f ca="1">IF('Log_working_3-way'!$D92="","",1/'True_Odds_Calculator_3-way'!A93+1/'True_Odds_Calculator_3-way'!B93+1/'True_Odds_Calculator_3-way'!C93-1)</f>
        <v>#NAME?</v>
      </c>
    </row>
    <row r="93" spans="4:11" x14ac:dyDescent="0.25">
      <c r="D93" t="e">
        <f ca="1">solve_for_c('True_Odds_Calculator_3-way'!A94,'True_Odds_Calculator_3-way'!B94,'True_Odds_Calculator_3-way'!C94,'Log_working_3-way'!B$1,'Log_working_3-way'!B$2)</f>
        <v>#NAME?</v>
      </c>
      <c r="F93" s="6" t="e">
        <f ca="1">IF('Log_working_3-way'!D93="","",1/'True_Odds_Calculator_3-way'!N94+1/'True_Odds_Calculator_3-way'!O94+1/'True_Odds_Calculator_3-way'!#REF!-1)</f>
        <v>#NAME?</v>
      </c>
      <c r="H93" s="6" t="e">
        <f ca="1">IF('Log_working_3-way'!$D93="","",'True_Odds_Calculator_3-way'!N94/'True_Odds_Calculator_3-way'!A94-1)</f>
        <v>#NAME?</v>
      </c>
      <c r="I93" s="6" t="e">
        <f ca="1">IF('Log_working_3-way'!$D93="","",'True_Odds_Calculator_3-way'!O94/'True_Odds_Calculator_3-way'!B94-1)</f>
        <v>#NAME?</v>
      </c>
      <c r="J93" s="6" t="e">
        <f ca="1">IF('Log_working_3-way'!$D93="","",'True_Odds_Calculator_3-way'!#REF!/'True_Odds_Calculator_3-way'!C94-1)</f>
        <v>#NAME?</v>
      </c>
      <c r="K93" s="6" t="e">
        <f ca="1">IF('Log_working_3-way'!$D93="","",1/'True_Odds_Calculator_3-way'!A94+1/'True_Odds_Calculator_3-way'!B94+1/'True_Odds_Calculator_3-way'!C94-1)</f>
        <v>#NAME?</v>
      </c>
    </row>
    <row r="94" spans="4:11" x14ac:dyDescent="0.25">
      <c r="D94" t="e">
        <f ca="1">solve_for_c('True_Odds_Calculator_3-way'!A95,'True_Odds_Calculator_3-way'!B95,'True_Odds_Calculator_3-way'!C95,'Log_working_3-way'!B$1,'Log_working_3-way'!B$2)</f>
        <v>#NAME?</v>
      </c>
      <c r="F94" s="6" t="e">
        <f ca="1">IF('Log_working_3-way'!D94="","",1/'True_Odds_Calculator_3-way'!N95+1/'True_Odds_Calculator_3-way'!O95+1/'True_Odds_Calculator_3-way'!#REF!-1)</f>
        <v>#NAME?</v>
      </c>
      <c r="H94" s="6" t="e">
        <f ca="1">IF('Log_working_3-way'!$D94="","",'True_Odds_Calculator_3-way'!N95/'True_Odds_Calculator_3-way'!A95-1)</f>
        <v>#NAME?</v>
      </c>
      <c r="I94" s="6" t="e">
        <f ca="1">IF('Log_working_3-way'!$D94="","",'True_Odds_Calculator_3-way'!O95/'True_Odds_Calculator_3-way'!B95-1)</f>
        <v>#NAME?</v>
      </c>
      <c r="J94" s="6" t="e">
        <f ca="1">IF('Log_working_3-way'!$D94="","",'True_Odds_Calculator_3-way'!#REF!/'True_Odds_Calculator_3-way'!C95-1)</f>
        <v>#NAME?</v>
      </c>
      <c r="K94" s="6" t="e">
        <f ca="1">IF('Log_working_3-way'!$D94="","",1/'True_Odds_Calculator_3-way'!A95+1/'True_Odds_Calculator_3-way'!B95+1/'True_Odds_Calculator_3-way'!C95-1)</f>
        <v>#NAME?</v>
      </c>
    </row>
    <row r="95" spans="4:11" x14ac:dyDescent="0.25">
      <c r="D95" t="e">
        <f ca="1">solve_for_c('True_Odds_Calculator_3-way'!A96,'True_Odds_Calculator_3-way'!B96,'True_Odds_Calculator_3-way'!C96,'Log_working_3-way'!B$1,'Log_working_3-way'!B$2)</f>
        <v>#NAME?</v>
      </c>
      <c r="F95" s="6" t="e">
        <f ca="1">IF('Log_working_3-way'!D95="","",1/'True_Odds_Calculator_3-way'!N96+1/'True_Odds_Calculator_3-way'!O96+1/'True_Odds_Calculator_3-way'!#REF!-1)</f>
        <v>#NAME?</v>
      </c>
      <c r="H95" s="6" t="e">
        <f ca="1">IF('Log_working_3-way'!$D95="","",'True_Odds_Calculator_3-way'!N96/'True_Odds_Calculator_3-way'!A96-1)</f>
        <v>#NAME?</v>
      </c>
      <c r="I95" s="6" t="e">
        <f ca="1">IF('Log_working_3-way'!$D95="","",'True_Odds_Calculator_3-way'!O96/'True_Odds_Calculator_3-way'!B96-1)</f>
        <v>#NAME?</v>
      </c>
      <c r="J95" s="6" t="e">
        <f ca="1">IF('Log_working_3-way'!$D95="","",'True_Odds_Calculator_3-way'!#REF!/'True_Odds_Calculator_3-way'!C96-1)</f>
        <v>#NAME?</v>
      </c>
      <c r="K95" s="6" t="e">
        <f ca="1">IF('Log_working_3-way'!$D95="","",1/'True_Odds_Calculator_3-way'!A96+1/'True_Odds_Calculator_3-way'!B96+1/'True_Odds_Calculator_3-way'!C96-1)</f>
        <v>#NAME?</v>
      </c>
    </row>
    <row r="96" spans="4:11" x14ac:dyDescent="0.25">
      <c r="D96" t="e">
        <f ca="1">solve_for_c('True_Odds_Calculator_3-way'!A97,'True_Odds_Calculator_3-way'!B97,'True_Odds_Calculator_3-way'!C97,'Log_working_3-way'!B$1,'Log_working_3-way'!B$2)</f>
        <v>#NAME?</v>
      </c>
      <c r="F96" s="6" t="e">
        <f ca="1">IF('Log_working_3-way'!D96="","",1/'True_Odds_Calculator_3-way'!N97+1/'True_Odds_Calculator_3-way'!O97+1/'True_Odds_Calculator_3-way'!#REF!-1)</f>
        <v>#NAME?</v>
      </c>
      <c r="H96" s="6" t="e">
        <f ca="1">IF('Log_working_3-way'!$D96="","",'True_Odds_Calculator_3-way'!N97/'True_Odds_Calculator_3-way'!A97-1)</f>
        <v>#NAME?</v>
      </c>
      <c r="I96" s="6" t="e">
        <f ca="1">IF('Log_working_3-way'!$D96="","",'True_Odds_Calculator_3-way'!O97/'True_Odds_Calculator_3-way'!B97-1)</f>
        <v>#NAME?</v>
      </c>
      <c r="J96" s="6" t="e">
        <f ca="1">IF('Log_working_3-way'!$D96="","",'True_Odds_Calculator_3-way'!#REF!/'True_Odds_Calculator_3-way'!C97-1)</f>
        <v>#NAME?</v>
      </c>
      <c r="K96" s="6" t="e">
        <f ca="1">IF('Log_working_3-way'!$D96="","",1/'True_Odds_Calculator_3-way'!A97+1/'True_Odds_Calculator_3-way'!B97+1/'True_Odds_Calculator_3-way'!C97-1)</f>
        <v>#NAME?</v>
      </c>
    </row>
    <row r="97" spans="4:11" x14ac:dyDescent="0.25">
      <c r="D97" t="e">
        <f ca="1">solve_for_c('True_Odds_Calculator_3-way'!A98,'True_Odds_Calculator_3-way'!B98,'True_Odds_Calculator_3-way'!C98,'Log_working_3-way'!B$1,'Log_working_3-way'!B$2)</f>
        <v>#NAME?</v>
      </c>
      <c r="F97" s="6" t="e">
        <f ca="1">IF('Log_working_3-way'!D97="","",1/'True_Odds_Calculator_3-way'!N98+1/'True_Odds_Calculator_3-way'!O98+1/'True_Odds_Calculator_3-way'!#REF!-1)</f>
        <v>#NAME?</v>
      </c>
      <c r="H97" s="6" t="e">
        <f ca="1">IF('Log_working_3-way'!$D97="","",'True_Odds_Calculator_3-way'!N98/'True_Odds_Calculator_3-way'!A98-1)</f>
        <v>#NAME?</v>
      </c>
      <c r="I97" s="6" t="e">
        <f ca="1">IF('Log_working_3-way'!$D97="","",'True_Odds_Calculator_3-way'!O98/'True_Odds_Calculator_3-way'!B98-1)</f>
        <v>#NAME?</v>
      </c>
      <c r="J97" s="6" t="e">
        <f ca="1">IF('Log_working_3-way'!$D97="","",'True_Odds_Calculator_3-way'!#REF!/'True_Odds_Calculator_3-way'!C98-1)</f>
        <v>#NAME?</v>
      </c>
      <c r="K97" s="6" t="e">
        <f ca="1">IF('Log_working_3-way'!$D97="","",1/'True_Odds_Calculator_3-way'!A98+1/'True_Odds_Calculator_3-way'!B98+1/'True_Odds_Calculator_3-way'!C98-1)</f>
        <v>#NAME?</v>
      </c>
    </row>
    <row r="98" spans="4:11" x14ac:dyDescent="0.25">
      <c r="D98" t="e">
        <f ca="1">solve_for_c('True_Odds_Calculator_3-way'!A99,'True_Odds_Calculator_3-way'!B99,'True_Odds_Calculator_3-way'!C99,'Log_working_3-way'!B$1,'Log_working_3-way'!B$2)</f>
        <v>#NAME?</v>
      </c>
      <c r="F98" s="6" t="e">
        <f ca="1">IF('Log_working_3-way'!D98="","",1/'True_Odds_Calculator_3-way'!N99+1/'True_Odds_Calculator_3-way'!O99+1/'True_Odds_Calculator_3-way'!#REF!-1)</f>
        <v>#NAME?</v>
      </c>
      <c r="H98" s="6" t="e">
        <f ca="1">IF('Log_working_3-way'!$D98="","",'True_Odds_Calculator_3-way'!N99/'True_Odds_Calculator_3-way'!A99-1)</f>
        <v>#NAME?</v>
      </c>
      <c r="I98" s="6" t="e">
        <f ca="1">IF('Log_working_3-way'!$D98="","",'True_Odds_Calculator_3-way'!O99/'True_Odds_Calculator_3-way'!B99-1)</f>
        <v>#NAME?</v>
      </c>
      <c r="J98" s="6" t="e">
        <f ca="1">IF('Log_working_3-way'!$D98="","",'True_Odds_Calculator_3-way'!#REF!/'True_Odds_Calculator_3-way'!C99-1)</f>
        <v>#NAME?</v>
      </c>
      <c r="K98" s="6" t="e">
        <f ca="1">IF('Log_working_3-way'!$D98="","",1/'True_Odds_Calculator_3-way'!A99+1/'True_Odds_Calculator_3-way'!B99+1/'True_Odds_Calculator_3-way'!C99-1)</f>
        <v>#NAME?</v>
      </c>
    </row>
    <row r="99" spans="4:11" x14ac:dyDescent="0.25">
      <c r="D99" t="e">
        <f ca="1">solve_for_c('True_Odds_Calculator_3-way'!A100,'True_Odds_Calculator_3-way'!B100,'True_Odds_Calculator_3-way'!C100,'Log_working_3-way'!B$1,'Log_working_3-way'!B$2)</f>
        <v>#NAME?</v>
      </c>
      <c r="F99" s="6" t="e">
        <f ca="1">IF('Log_working_3-way'!D99="","",1/'True_Odds_Calculator_3-way'!N100+1/'True_Odds_Calculator_3-way'!O100+1/'True_Odds_Calculator_3-way'!#REF!-1)</f>
        <v>#NAME?</v>
      </c>
      <c r="H99" s="6" t="e">
        <f ca="1">IF('Log_working_3-way'!$D99="","",'True_Odds_Calculator_3-way'!N100/'True_Odds_Calculator_3-way'!A100-1)</f>
        <v>#NAME?</v>
      </c>
      <c r="I99" s="6" t="e">
        <f ca="1">IF('Log_working_3-way'!$D99="","",'True_Odds_Calculator_3-way'!O100/'True_Odds_Calculator_3-way'!B100-1)</f>
        <v>#NAME?</v>
      </c>
      <c r="J99" s="6" t="e">
        <f ca="1">IF('Log_working_3-way'!$D99="","",'True_Odds_Calculator_3-way'!#REF!/'True_Odds_Calculator_3-way'!C100-1)</f>
        <v>#NAME?</v>
      </c>
      <c r="K99" s="6" t="e">
        <f ca="1">IF('Log_working_3-way'!$D99="","",1/'True_Odds_Calculator_3-way'!A100+1/'True_Odds_Calculator_3-way'!B100+1/'True_Odds_Calculator_3-way'!C100-1)</f>
        <v>#NAME?</v>
      </c>
    </row>
    <row r="100" spans="4:11" x14ac:dyDescent="0.25">
      <c r="D100" t="e">
        <f ca="1">solve_for_c('True_Odds_Calculator_3-way'!A101,'True_Odds_Calculator_3-way'!B101,'True_Odds_Calculator_3-way'!C101,'Log_working_3-way'!B$1,'Log_working_3-way'!B$2)</f>
        <v>#NAME?</v>
      </c>
      <c r="F100" s="6" t="e">
        <f ca="1">IF('Log_working_3-way'!D100="","",1/'True_Odds_Calculator_3-way'!N101+1/'True_Odds_Calculator_3-way'!O101+1/'True_Odds_Calculator_3-way'!#REF!-1)</f>
        <v>#NAME?</v>
      </c>
      <c r="H100" s="6" t="e">
        <f ca="1">IF('Log_working_3-way'!$D100="","",'True_Odds_Calculator_3-way'!N101/'True_Odds_Calculator_3-way'!A101-1)</f>
        <v>#NAME?</v>
      </c>
      <c r="I100" s="6" t="e">
        <f ca="1">IF('Log_working_3-way'!$D100="","",'True_Odds_Calculator_3-way'!O101/'True_Odds_Calculator_3-way'!B101-1)</f>
        <v>#NAME?</v>
      </c>
      <c r="J100" s="6" t="e">
        <f ca="1">IF('Log_working_3-way'!$D100="","",'True_Odds_Calculator_3-way'!#REF!/'True_Odds_Calculator_3-way'!C101-1)</f>
        <v>#NAME?</v>
      </c>
      <c r="K100" s="6" t="e">
        <f ca="1">IF('Log_working_3-way'!$D100="","",1/'True_Odds_Calculator_3-way'!A101+1/'True_Odds_Calculator_3-way'!B101+1/'True_Odds_Calculator_3-way'!C101-1)</f>
        <v>#NAME?</v>
      </c>
    </row>
    <row r="101" spans="4:11" x14ac:dyDescent="0.25">
      <c r="D101" t="e">
        <f ca="1">solve_for_c('True_Odds_Calculator_3-way'!A102,'True_Odds_Calculator_3-way'!B102,'True_Odds_Calculator_3-way'!C102,'Log_working_3-way'!B$1,'Log_working_3-way'!B$2)</f>
        <v>#NAME?</v>
      </c>
      <c r="F101" s="6" t="e">
        <f ca="1">IF('Log_working_3-way'!D101="","",1/'True_Odds_Calculator_3-way'!N102+1/'True_Odds_Calculator_3-way'!O102+1/'True_Odds_Calculator_3-way'!#REF!-1)</f>
        <v>#NAME?</v>
      </c>
      <c r="H101" s="6" t="e">
        <f ca="1">IF('Log_working_3-way'!$D101="","",'True_Odds_Calculator_3-way'!N102/'True_Odds_Calculator_3-way'!A102-1)</f>
        <v>#NAME?</v>
      </c>
      <c r="I101" s="6" t="e">
        <f ca="1">IF('Log_working_3-way'!$D101="","",'True_Odds_Calculator_3-way'!O102/'True_Odds_Calculator_3-way'!B102-1)</f>
        <v>#NAME?</v>
      </c>
      <c r="J101" s="6" t="e">
        <f ca="1">IF('Log_working_3-way'!$D101="","",'True_Odds_Calculator_3-way'!#REF!/'True_Odds_Calculator_3-way'!C102-1)</f>
        <v>#NAME?</v>
      </c>
      <c r="K101" s="6" t="e">
        <f ca="1">IF('Log_working_3-way'!$D101="","",1/'True_Odds_Calculator_3-way'!A102+1/'True_Odds_Calculator_3-way'!B102+1/'True_Odds_Calculator_3-way'!C102-1)</f>
        <v>#NAME?</v>
      </c>
    </row>
    <row r="102" spans="4:11" x14ac:dyDescent="0.25">
      <c r="D102" t="e">
        <f ca="1">solve_for_c('True_Odds_Calculator_3-way'!A103,'True_Odds_Calculator_3-way'!B103,'True_Odds_Calculator_3-way'!C103,'Log_working_3-way'!B$1,'Log_working_3-way'!B$2)</f>
        <v>#NAME?</v>
      </c>
      <c r="F102" s="6" t="e">
        <f ca="1">IF('Log_working_3-way'!D102="","",1/'True_Odds_Calculator_3-way'!N103+1/'True_Odds_Calculator_3-way'!O103+1/'True_Odds_Calculator_3-way'!#REF!-1)</f>
        <v>#NAME?</v>
      </c>
      <c r="H102" s="6" t="e">
        <f ca="1">IF('Log_working_3-way'!$D102="","",'True_Odds_Calculator_3-way'!N103/'True_Odds_Calculator_3-way'!A103-1)</f>
        <v>#NAME?</v>
      </c>
      <c r="I102" s="6" t="e">
        <f ca="1">IF('Log_working_3-way'!$D102="","",'True_Odds_Calculator_3-way'!O103/'True_Odds_Calculator_3-way'!B103-1)</f>
        <v>#NAME?</v>
      </c>
      <c r="J102" s="6" t="e">
        <f ca="1">IF('Log_working_3-way'!$D102="","",'True_Odds_Calculator_3-way'!#REF!/'True_Odds_Calculator_3-way'!C103-1)</f>
        <v>#NAME?</v>
      </c>
      <c r="K102" s="6" t="e">
        <f ca="1">IF('Log_working_3-way'!$D102="","",1/'True_Odds_Calculator_3-way'!A103+1/'True_Odds_Calculator_3-way'!B103+1/'True_Odds_Calculator_3-way'!C103-1)</f>
        <v>#NAME?</v>
      </c>
    </row>
    <row r="103" spans="4:11" x14ac:dyDescent="0.25">
      <c r="D103" t="e">
        <f ca="1">solve_for_c('True_Odds_Calculator_3-way'!A104,'True_Odds_Calculator_3-way'!B104,'True_Odds_Calculator_3-way'!C104,'Log_working_3-way'!B$1,'Log_working_3-way'!B$2)</f>
        <v>#NAME?</v>
      </c>
      <c r="F103" s="6" t="e">
        <f ca="1">IF('Log_working_3-way'!D103="","",1/'True_Odds_Calculator_3-way'!N104+1/'True_Odds_Calculator_3-way'!O104+1/'True_Odds_Calculator_3-way'!#REF!-1)</f>
        <v>#NAME?</v>
      </c>
      <c r="H103" s="6" t="e">
        <f ca="1">IF('Log_working_3-way'!$D103="","",'True_Odds_Calculator_3-way'!N104/'True_Odds_Calculator_3-way'!A104-1)</f>
        <v>#NAME?</v>
      </c>
      <c r="I103" s="6" t="e">
        <f ca="1">IF('Log_working_3-way'!$D103="","",'True_Odds_Calculator_3-way'!O104/'True_Odds_Calculator_3-way'!B104-1)</f>
        <v>#NAME?</v>
      </c>
      <c r="J103" s="6" t="e">
        <f ca="1">IF('Log_working_3-way'!$D103="","",'True_Odds_Calculator_3-way'!#REF!/'True_Odds_Calculator_3-way'!C104-1)</f>
        <v>#NAME?</v>
      </c>
      <c r="K103" s="6" t="e">
        <f ca="1">IF('Log_working_3-way'!$D103="","",1/'True_Odds_Calculator_3-way'!A104+1/'True_Odds_Calculator_3-way'!B104+1/'True_Odds_Calculator_3-way'!C104-1)</f>
        <v>#NAME?</v>
      </c>
    </row>
    <row r="104" spans="4:11" x14ac:dyDescent="0.25">
      <c r="D104" t="e">
        <f ca="1">solve_for_c('True_Odds_Calculator_3-way'!A105,'True_Odds_Calculator_3-way'!B105,'True_Odds_Calculator_3-way'!C105,'Log_working_3-way'!B$1,'Log_working_3-way'!B$2)</f>
        <v>#NAME?</v>
      </c>
      <c r="F104" s="6" t="e">
        <f ca="1">IF('Log_working_3-way'!D104="","",1/'True_Odds_Calculator_3-way'!N105+1/'True_Odds_Calculator_3-way'!O105+1/'True_Odds_Calculator_3-way'!#REF!-1)</f>
        <v>#NAME?</v>
      </c>
      <c r="H104" s="6" t="e">
        <f ca="1">IF('Log_working_3-way'!$D104="","",'True_Odds_Calculator_3-way'!N105/'True_Odds_Calculator_3-way'!A105-1)</f>
        <v>#NAME?</v>
      </c>
      <c r="I104" s="6" t="e">
        <f ca="1">IF('Log_working_3-way'!$D104="","",'True_Odds_Calculator_3-way'!O105/'True_Odds_Calculator_3-way'!B105-1)</f>
        <v>#NAME?</v>
      </c>
      <c r="J104" s="6" t="e">
        <f ca="1">IF('Log_working_3-way'!$D104="","",'True_Odds_Calculator_3-way'!#REF!/'True_Odds_Calculator_3-way'!C105-1)</f>
        <v>#NAME?</v>
      </c>
      <c r="K104" s="6" t="e">
        <f ca="1">IF('Log_working_3-way'!$D104="","",1/'True_Odds_Calculator_3-way'!A105+1/'True_Odds_Calculator_3-way'!B105+1/'True_Odds_Calculator_3-way'!C105-1)</f>
        <v>#NAME?</v>
      </c>
    </row>
    <row r="105" spans="4:11" x14ac:dyDescent="0.25">
      <c r="D105" t="e">
        <f ca="1">solve_for_c('True_Odds_Calculator_3-way'!A106,'True_Odds_Calculator_3-way'!B106,'True_Odds_Calculator_3-way'!C106,'Log_working_3-way'!B$1,'Log_working_3-way'!B$2)</f>
        <v>#NAME?</v>
      </c>
      <c r="F105" s="6" t="e">
        <f ca="1">IF('Log_working_3-way'!D105="","",1/'True_Odds_Calculator_3-way'!N106+1/'True_Odds_Calculator_3-way'!O106+1/'True_Odds_Calculator_3-way'!#REF!-1)</f>
        <v>#NAME?</v>
      </c>
      <c r="H105" s="6" t="e">
        <f ca="1">IF('Log_working_3-way'!$D105="","",'True_Odds_Calculator_3-way'!N106/'True_Odds_Calculator_3-way'!A106-1)</f>
        <v>#NAME?</v>
      </c>
      <c r="I105" s="6" t="e">
        <f ca="1">IF('Log_working_3-way'!$D105="","",'True_Odds_Calculator_3-way'!O106/'True_Odds_Calculator_3-way'!B106-1)</f>
        <v>#NAME?</v>
      </c>
      <c r="J105" s="6" t="e">
        <f ca="1">IF('Log_working_3-way'!$D105="","",'True_Odds_Calculator_3-way'!#REF!/'True_Odds_Calculator_3-way'!C106-1)</f>
        <v>#NAME?</v>
      </c>
      <c r="K105" s="6" t="e">
        <f ca="1">IF('Log_working_3-way'!$D105="","",1/'True_Odds_Calculator_3-way'!A106+1/'True_Odds_Calculator_3-way'!B106+1/'True_Odds_Calculator_3-way'!C106-1)</f>
        <v>#NAME?</v>
      </c>
    </row>
    <row r="106" spans="4:11" x14ac:dyDescent="0.25">
      <c r="D106" t="e">
        <f ca="1">solve_for_c('True_Odds_Calculator_3-way'!A107,'True_Odds_Calculator_3-way'!B107,'True_Odds_Calculator_3-way'!C107,'Log_working_3-way'!B$1,'Log_working_3-way'!B$2)</f>
        <v>#NAME?</v>
      </c>
      <c r="F106" s="6" t="e">
        <f ca="1">IF('Log_working_3-way'!D106="","",1/'True_Odds_Calculator_3-way'!N107+1/'True_Odds_Calculator_3-way'!O107+1/'True_Odds_Calculator_3-way'!#REF!-1)</f>
        <v>#NAME?</v>
      </c>
      <c r="H106" s="6" t="e">
        <f ca="1">IF('Log_working_3-way'!$D106="","",'True_Odds_Calculator_3-way'!N107/'True_Odds_Calculator_3-way'!A107-1)</f>
        <v>#NAME?</v>
      </c>
      <c r="I106" s="6" t="e">
        <f ca="1">IF('Log_working_3-way'!$D106="","",'True_Odds_Calculator_3-way'!O107/'True_Odds_Calculator_3-way'!B107-1)</f>
        <v>#NAME?</v>
      </c>
      <c r="J106" s="6" t="e">
        <f ca="1">IF('Log_working_3-way'!$D106="","",'True_Odds_Calculator_3-way'!#REF!/'True_Odds_Calculator_3-way'!C107-1)</f>
        <v>#NAME?</v>
      </c>
      <c r="K106" s="6" t="e">
        <f ca="1">IF('Log_working_3-way'!$D106="","",1/'True_Odds_Calculator_3-way'!A107+1/'True_Odds_Calculator_3-way'!B107+1/'True_Odds_Calculator_3-way'!C107-1)</f>
        <v>#NAME?</v>
      </c>
    </row>
    <row r="107" spans="4:11" x14ac:dyDescent="0.25">
      <c r="D107" t="e">
        <f ca="1">solve_for_c('True_Odds_Calculator_3-way'!A108,'True_Odds_Calculator_3-way'!B108,'True_Odds_Calculator_3-way'!C108,'Log_working_3-way'!B$1,'Log_working_3-way'!B$2)</f>
        <v>#NAME?</v>
      </c>
      <c r="F107" s="6" t="e">
        <f ca="1">IF('Log_working_3-way'!D107="","",1/'True_Odds_Calculator_3-way'!N108+1/'True_Odds_Calculator_3-way'!O108+1/'True_Odds_Calculator_3-way'!#REF!-1)</f>
        <v>#NAME?</v>
      </c>
      <c r="H107" s="6" t="e">
        <f ca="1">IF('Log_working_3-way'!$D107="","",'True_Odds_Calculator_3-way'!N108/'True_Odds_Calculator_3-way'!A108-1)</f>
        <v>#NAME?</v>
      </c>
      <c r="I107" s="6" t="e">
        <f ca="1">IF('Log_working_3-way'!$D107="","",'True_Odds_Calculator_3-way'!O108/'True_Odds_Calculator_3-way'!B108-1)</f>
        <v>#NAME?</v>
      </c>
      <c r="J107" s="6" t="e">
        <f ca="1">IF('Log_working_3-way'!$D107="","",'True_Odds_Calculator_3-way'!#REF!/'True_Odds_Calculator_3-way'!C108-1)</f>
        <v>#NAME?</v>
      </c>
      <c r="K107" s="6" t="e">
        <f ca="1">IF('Log_working_3-way'!$D107="","",1/'True_Odds_Calculator_3-way'!A108+1/'True_Odds_Calculator_3-way'!B108+1/'True_Odds_Calculator_3-way'!C108-1)</f>
        <v>#NAME?</v>
      </c>
    </row>
    <row r="108" spans="4:11" x14ac:dyDescent="0.25">
      <c r="D108" t="e">
        <f ca="1">solve_for_c('True_Odds_Calculator_3-way'!A109,'True_Odds_Calculator_3-way'!B109,'True_Odds_Calculator_3-way'!C109,'Log_working_3-way'!B$1,'Log_working_3-way'!B$2)</f>
        <v>#NAME?</v>
      </c>
      <c r="F108" s="6" t="e">
        <f ca="1">IF('Log_working_3-way'!D108="","",1/'True_Odds_Calculator_3-way'!N109+1/'True_Odds_Calculator_3-way'!O109+1/'True_Odds_Calculator_3-way'!#REF!-1)</f>
        <v>#NAME?</v>
      </c>
      <c r="H108" s="6" t="e">
        <f ca="1">IF('Log_working_3-way'!$D108="","",'True_Odds_Calculator_3-way'!N109/'True_Odds_Calculator_3-way'!A109-1)</f>
        <v>#NAME?</v>
      </c>
      <c r="I108" s="6" t="e">
        <f ca="1">IF('Log_working_3-way'!$D108="","",'True_Odds_Calculator_3-way'!O109/'True_Odds_Calculator_3-way'!B109-1)</f>
        <v>#NAME?</v>
      </c>
      <c r="J108" s="6" t="e">
        <f ca="1">IF('Log_working_3-way'!$D108="","",'True_Odds_Calculator_3-way'!#REF!/'True_Odds_Calculator_3-way'!C109-1)</f>
        <v>#NAME?</v>
      </c>
      <c r="K108" s="6" t="e">
        <f ca="1">IF('Log_working_3-way'!$D108="","",1/'True_Odds_Calculator_3-way'!A109+1/'True_Odds_Calculator_3-way'!B109+1/'True_Odds_Calculator_3-way'!C109-1)</f>
        <v>#NAME?</v>
      </c>
    </row>
    <row r="109" spans="4:11" x14ac:dyDescent="0.25">
      <c r="D109" t="e">
        <f ca="1">solve_for_c('True_Odds_Calculator_3-way'!A110,'True_Odds_Calculator_3-way'!B110,'True_Odds_Calculator_3-way'!C110,'Log_working_3-way'!B$1,'Log_working_3-way'!B$2)</f>
        <v>#NAME?</v>
      </c>
      <c r="F109" s="6" t="e">
        <f ca="1">IF('Log_working_3-way'!D109="","",1/'True_Odds_Calculator_3-way'!N110+1/'True_Odds_Calculator_3-way'!O110+1/'True_Odds_Calculator_3-way'!#REF!-1)</f>
        <v>#NAME?</v>
      </c>
      <c r="H109" s="6" t="e">
        <f ca="1">IF('Log_working_3-way'!$D109="","",'True_Odds_Calculator_3-way'!N110/'True_Odds_Calculator_3-way'!A110-1)</f>
        <v>#NAME?</v>
      </c>
      <c r="I109" s="6" t="e">
        <f ca="1">IF('Log_working_3-way'!$D109="","",'True_Odds_Calculator_3-way'!O110/'True_Odds_Calculator_3-way'!B110-1)</f>
        <v>#NAME?</v>
      </c>
      <c r="J109" s="6" t="e">
        <f ca="1">IF('Log_working_3-way'!$D109="","",'True_Odds_Calculator_3-way'!#REF!/'True_Odds_Calculator_3-way'!C110-1)</f>
        <v>#NAME?</v>
      </c>
      <c r="K109" s="6" t="e">
        <f ca="1">IF('Log_working_3-way'!$D109="","",1/'True_Odds_Calculator_3-way'!A110+1/'True_Odds_Calculator_3-way'!B110+1/'True_Odds_Calculator_3-way'!C110-1)</f>
        <v>#NAME?</v>
      </c>
    </row>
    <row r="110" spans="4:11" x14ac:dyDescent="0.25">
      <c r="D110" t="e">
        <f ca="1">solve_for_c('True_Odds_Calculator_3-way'!A111,'True_Odds_Calculator_3-way'!B111,'True_Odds_Calculator_3-way'!C111,'Log_working_3-way'!B$1,'Log_working_3-way'!B$2)</f>
        <v>#NAME?</v>
      </c>
      <c r="F110" s="6" t="e">
        <f ca="1">IF('Log_working_3-way'!D110="","",1/'True_Odds_Calculator_3-way'!N111+1/'True_Odds_Calculator_3-way'!O111+1/'True_Odds_Calculator_3-way'!#REF!-1)</f>
        <v>#NAME?</v>
      </c>
      <c r="H110" s="6" t="e">
        <f ca="1">IF('Log_working_3-way'!$D110="","",'True_Odds_Calculator_3-way'!N111/'True_Odds_Calculator_3-way'!A111-1)</f>
        <v>#NAME?</v>
      </c>
      <c r="I110" s="6" t="e">
        <f ca="1">IF('Log_working_3-way'!$D110="","",'True_Odds_Calculator_3-way'!O111/'True_Odds_Calculator_3-way'!B111-1)</f>
        <v>#NAME?</v>
      </c>
      <c r="J110" s="6" t="e">
        <f ca="1">IF('Log_working_3-way'!$D110="","",'True_Odds_Calculator_3-way'!#REF!/'True_Odds_Calculator_3-way'!C111-1)</f>
        <v>#NAME?</v>
      </c>
      <c r="K110" s="6" t="e">
        <f ca="1">IF('Log_working_3-way'!$D110="","",1/'True_Odds_Calculator_3-way'!A111+1/'True_Odds_Calculator_3-way'!B111+1/'True_Odds_Calculator_3-way'!C111-1)</f>
        <v>#NAME?</v>
      </c>
    </row>
    <row r="111" spans="4:11" x14ac:dyDescent="0.25">
      <c r="D111" t="e">
        <f ca="1">solve_for_c('True_Odds_Calculator_3-way'!A112,'True_Odds_Calculator_3-way'!B112,'True_Odds_Calculator_3-way'!C112,'Log_working_3-way'!B$1,'Log_working_3-way'!B$2)</f>
        <v>#NAME?</v>
      </c>
      <c r="F111" s="6" t="e">
        <f ca="1">IF('Log_working_3-way'!D111="","",1/'True_Odds_Calculator_3-way'!N112+1/'True_Odds_Calculator_3-way'!O112+1/'True_Odds_Calculator_3-way'!#REF!-1)</f>
        <v>#NAME?</v>
      </c>
      <c r="H111" s="6" t="e">
        <f ca="1">IF('Log_working_3-way'!$D111="","",'True_Odds_Calculator_3-way'!N112/'True_Odds_Calculator_3-way'!A112-1)</f>
        <v>#NAME?</v>
      </c>
      <c r="I111" s="6" t="e">
        <f ca="1">IF('Log_working_3-way'!$D111="","",'True_Odds_Calculator_3-way'!O112/'True_Odds_Calculator_3-way'!B112-1)</f>
        <v>#NAME?</v>
      </c>
      <c r="J111" s="6" t="e">
        <f ca="1">IF('Log_working_3-way'!$D111="","",'True_Odds_Calculator_3-way'!#REF!/'True_Odds_Calculator_3-way'!C112-1)</f>
        <v>#NAME?</v>
      </c>
      <c r="K111" s="6" t="e">
        <f ca="1">IF('Log_working_3-way'!$D111="","",1/'True_Odds_Calculator_3-way'!A112+1/'True_Odds_Calculator_3-way'!B112+1/'True_Odds_Calculator_3-way'!C112-1)</f>
        <v>#NAME?</v>
      </c>
    </row>
    <row r="112" spans="4:11" x14ac:dyDescent="0.25">
      <c r="D112" t="e">
        <f ca="1">solve_for_c('True_Odds_Calculator_3-way'!A113,'True_Odds_Calculator_3-way'!B113,'True_Odds_Calculator_3-way'!C113,'Log_working_3-way'!B$1,'Log_working_3-way'!B$2)</f>
        <v>#NAME?</v>
      </c>
      <c r="F112" s="6" t="e">
        <f ca="1">IF('Log_working_3-way'!D112="","",1/'True_Odds_Calculator_3-way'!N113+1/'True_Odds_Calculator_3-way'!O113+1/'True_Odds_Calculator_3-way'!#REF!-1)</f>
        <v>#NAME?</v>
      </c>
      <c r="H112" s="6" t="e">
        <f ca="1">IF('Log_working_3-way'!$D112="","",'True_Odds_Calculator_3-way'!N113/'True_Odds_Calculator_3-way'!A113-1)</f>
        <v>#NAME?</v>
      </c>
      <c r="I112" s="6" t="e">
        <f ca="1">IF('Log_working_3-way'!$D112="","",'True_Odds_Calculator_3-way'!O113/'True_Odds_Calculator_3-way'!B113-1)</f>
        <v>#NAME?</v>
      </c>
      <c r="J112" s="6" t="e">
        <f ca="1">IF('Log_working_3-way'!$D112="","",'True_Odds_Calculator_3-way'!#REF!/'True_Odds_Calculator_3-way'!C113-1)</f>
        <v>#NAME?</v>
      </c>
      <c r="K112" s="6" t="e">
        <f ca="1">IF('Log_working_3-way'!$D112="","",1/'True_Odds_Calculator_3-way'!A113+1/'True_Odds_Calculator_3-way'!B113+1/'True_Odds_Calculator_3-way'!C113-1)</f>
        <v>#NAME?</v>
      </c>
    </row>
    <row r="113" spans="4:11" x14ac:dyDescent="0.25">
      <c r="D113" t="e">
        <f ca="1">solve_for_c('True_Odds_Calculator_3-way'!A114,'True_Odds_Calculator_3-way'!B114,'True_Odds_Calculator_3-way'!C114,'Log_working_3-way'!B$1,'Log_working_3-way'!B$2)</f>
        <v>#NAME?</v>
      </c>
      <c r="F113" s="6" t="e">
        <f ca="1">IF('Log_working_3-way'!D113="","",1/'True_Odds_Calculator_3-way'!N114+1/'True_Odds_Calculator_3-way'!O114+1/'True_Odds_Calculator_3-way'!#REF!-1)</f>
        <v>#NAME?</v>
      </c>
      <c r="H113" s="6" t="e">
        <f ca="1">IF('Log_working_3-way'!$D113="","",'True_Odds_Calculator_3-way'!N114/'True_Odds_Calculator_3-way'!A114-1)</f>
        <v>#NAME?</v>
      </c>
      <c r="I113" s="6" t="e">
        <f ca="1">IF('Log_working_3-way'!$D113="","",'True_Odds_Calculator_3-way'!O114/'True_Odds_Calculator_3-way'!B114-1)</f>
        <v>#NAME?</v>
      </c>
      <c r="J113" s="6" t="e">
        <f ca="1">IF('Log_working_3-way'!$D113="","",'True_Odds_Calculator_3-way'!#REF!/'True_Odds_Calculator_3-way'!C114-1)</f>
        <v>#NAME?</v>
      </c>
      <c r="K113" s="6" t="e">
        <f ca="1">IF('Log_working_3-way'!$D113="","",1/'True_Odds_Calculator_3-way'!A114+1/'True_Odds_Calculator_3-way'!B114+1/'True_Odds_Calculator_3-way'!C114-1)</f>
        <v>#NAME?</v>
      </c>
    </row>
    <row r="114" spans="4:11" x14ac:dyDescent="0.25">
      <c r="D114" t="e">
        <f ca="1">solve_for_c('True_Odds_Calculator_3-way'!A115,'True_Odds_Calculator_3-way'!B115,'True_Odds_Calculator_3-way'!C115,'Log_working_3-way'!B$1,'Log_working_3-way'!B$2)</f>
        <v>#NAME?</v>
      </c>
      <c r="F114" s="6" t="e">
        <f ca="1">IF('Log_working_3-way'!D114="","",1/'True_Odds_Calculator_3-way'!N115+1/'True_Odds_Calculator_3-way'!O115+1/'True_Odds_Calculator_3-way'!#REF!-1)</f>
        <v>#NAME?</v>
      </c>
      <c r="H114" s="6" t="e">
        <f ca="1">IF('Log_working_3-way'!$D114="","",'True_Odds_Calculator_3-way'!N115/'True_Odds_Calculator_3-way'!A115-1)</f>
        <v>#NAME?</v>
      </c>
      <c r="I114" s="6" t="e">
        <f ca="1">IF('Log_working_3-way'!$D114="","",'True_Odds_Calculator_3-way'!O115/'True_Odds_Calculator_3-way'!B115-1)</f>
        <v>#NAME?</v>
      </c>
      <c r="J114" s="6" t="e">
        <f ca="1">IF('Log_working_3-way'!$D114="","",'True_Odds_Calculator_3-way'!#REF!/'True_Odds_Calculator_3-way'!C115-1)</f>
        <v>#NAME?</v>
      </c>
      <c r="K114" s="6" t="e">
        <f ca="1">IF('Log_working_3-way'!$D114="","",1/'True_Odds_Calculator_3-way'!A115+1/'True_Odds_Calculator_3-way'!B115+1/'True_Odds_Calculator_3-way'!C115-1)</f>
        <v>#NAME?</v>
      </c>
    </row>
    <row r="115" spans="4:11" x14ac:dyDescent="0.25">
      <c r="D115" t="e">
        <f ca="1">solve_for_c('True_Odds_Calculator_3-way'!A116,'True_Odds_Calculator_3-way'!B116,'True_Odds_Calculator_3-way'!C116,'Log_working_3-way'!B$1,'Log_working_3-way'!B$2)</f>
        <v>#NAME?</v>
      </c>
      <c r="F115" s="6" t="e">
        <f ca="1">IF('Log_working_3-way'!D115="","",1/'True_Odds_Calculator_3-way'!N116+1/'True_Odds_Calculator_3-way'!O116+1/'True_Odds_Calculator_3-way'!#REF!-1)</f>
        <v>#NAME?</v>
      </c>
      <c r="H115" s="6" t="e">
        <f ca="1">IF('Log_working_3-way'!$D115="","",'True_Odds_Calculator_3-way'!N116/'True_Odds_Calculator_3-way'!A116-1)</f>
        <v>#NAME?</v>
      </c>
      <c r="I115" s="6" t="e">
        <f ca="1">IF('Log_working_3-way'!$D115="","",'True_Odds_Calculator_3-way'!O116/'True_Odds_Calculator_3-way'!B116-1)</f>
        <v>#NAME?</v>
      </c>
      <c r="J115" s="6" t="e">
        <f ca="1">IF('Log_working_3-way'!$D115="","",'True_Odds_Calculator_3-way'!#REF!/'True_Odds_Calculator_3-way'!C116-1)</f>
        <v>#NAME?</v>
      </c>
      <c r="K115" s="6" t="e">
        <f ca="1">IF('Log_working_3-way'!$D115="","",1/'True_Odds_Calculator_3-way'!A116+1/'True_Odds_Calculator_3-way'!B116+1/'True_Odds_Calculator_3-way'!C116-1)</f>
        <v>#NAME?</v>
      </c>
    </row>
    <row r="116" spans="4:11" x14ac:dyDescent="0.25">
      <c r="D116" t="e">
        <f ca="1">solve_for_c('True_Odds_Calculator_3-way'!A117,'True_Odds_Calculator_3-way'!B117,'True_Odds_Calculator_3-way'!C117,'Log_working_3-way'!B$1,'Log_working_3-way'!B$2)</f>
        <v>#NAME?</v>
      </c>
      <c r="F116" s="6" t="e">
        <f ca="1">IF('Log_working_3-way'!D116="","",1/'True_Odds_Calculator_3-way'!N117+1/'True_Odds_Calculator_3-way'!O117+1/'True_Odds_Calculator_3-way'!#REF!-1)</f>
        <v>#NAME?</v>
      </c>
      <c r="H116" s="6" t="e">
        <f ca="1">IF('Log_working_3-way'!$D116="","",'True_Odds_Calculator_3-way'!N117/'True_Odds_Calculator_3-way'!A117-1)</f>
        <v>#NAME?</v>
      </c>
      <c r="I116" s="6" t="e">
        <f ca="1">IF('Log_working_3-way'!$D116="","",'True_Odds_Calculator_3-way'!O117/'True_Odds_Calculator_3-way'!B117-1)</f>
        <v>#NAME?</v>
      </c>
      <c r="J116" s="6" t="e">
        <f ca="1">IF('Log_working_3-way'!$D116="","",'True_Odds_Calculator_3-way'!#REF!/'True_Odds_Calculator_3-way'!C117-1)</f>
        <v>#NAME?</v>
      </c>
      <c r="K116" s="6" t="e">
        <f ca="1">IF('Log_working_3-way'!$D116="","",1/'True_Odds_Calculator_3-way'!A117+1/'True_Odds_Calculator_3-way'!B117+1/'True_Odds_Calculator_3-way'!C117-1)</f>
        <v>#NAME?</v>
      </c>
    </row>
    <row r="117" spans="4:11" x14ac:dyDescent="0.25">
      <c r="D117" t="e">
        <f ca="1">solve_for_c('True_Odds_Calculator_3-way'!A118,'True_Odds_Calculator_3-way'!B118,'True_Odds_Calculator_3-way'!C118,'Log_working_3-way'!B$1,'Log_working_3-way'!B$2)</f>
        <v>#NAME?</v>
      </c>
      <c r="F117" s="6" t="e">
        <f ca="1">IF('Log_working_3-way'!D117="","",1/'True_Odds_Calculator_3-way'!N118+1/'True_Odds_Calculator_3-way'!O118+1/'True_Odds_Calculator_3-way'!#REF!-1)</f>
        <v>#NAME?</v>
      </c>
      <c r="H117" s="6" t="e">
        <f ca="1">IF('Log_working_3-way'!$D117="","",'True_Odds_Calculator_3-way'!N118/'True_Odds_Calculator_3-way'!A118-1)</f>
        <v>#NAME?</v>
      </c>
      <c r="I117" s="6" t="e">
        <f ca="1">IF('Log_working_3-way'!$D117="","",'True_Odds_Calculator_3-way'!O118/'True_Odds_Calculator_3-way'!B118-1)</f>
        <v>#NAME?</v>
      </c>
      <c r="J117" s="6" t="e">
        <f ca="1">IF('Log_working_3-way'!$D117="","",'True_Odds_Calculator_3-way'!#REF!/'True_Odds_Calculator_3-way'!C118-1)</f>
        <v>#NAME?</v>
      </c>
      <c r="K117" s="6" t="e">
        <f ca="1">IF('Log_working_3-way'!$D117="","",1/'True_Odds_Calculator_3-way'!A118+1/'True_Odds_Calculator_3-way'!B118+1/'True_Odds_Calculator_3-way'!C118-1)</f>
        <v>#NAME?</v>
      </c>
    </row>
    <row r="118" spans="4:11" x14ac:dyDescent="0.25">
      <c r="D118" t="e">
        <f ca="1">solve_for_c('True_Odds_Calculator_3-way'!A119,'True_Odds_Calculator_3-way'!B119,'True_Odds_Calculator_3-way'!C119,'Log_working_3-way'!B$1,'Log_working_3-way'!B$2)</f>
        <v>#NAME?</v>
      </c>
      <c r="F118" s="6" t="e">
        <f ca="1">IF('Log_working_3-way'!D118="","",1/'True_Odds_Calculator_3-way'!N119+1/'True_Odds_Calculator_3-way'!O119+1/'True_Odds_Calculator_3-way'!#REF!-1)</f>
        <v>#NAME?</v>
      </c>
      <c r="H118" s="6" t="e">
        <f ca="1">IF('Log_working_3-way'!$D118="","",'True_Odds_Calculator_3-way'!N119/'True_Odds_Calculator_3-way'!A119-1)</f>
        <v>#NAME?</v>
      </c>
      <c r="I118" s="6" t="e">
        <f ca="1">IF('Log_working_3-way'!$D118="","",'True_Odds_Calculator_3-way'!O119/'True_Odds_Calculator_3-way'!B119-1)</f>
        <v>#NAME?</v>
      </c>
      <c r="J118" s="6" t="e">
        <f ca="1">IF('Log_working_3-way'!$D118="","",'True_Odds_Calculator_3-way'!#REF!/'True_Odds_Calculator_3-way'!C119-1)</f>
        <v>#NAME?</v>
      </c>
      <c r="K118" s="6" t="e">
        <f ca="1">IF('Log_working_3-way'!$D118="","",1/'True_Odds_Calculator_3-way'!A119+1/'True_Odds_Calculator_3-way'!B119+1/'True_Odds_Calculator_3-way'!C119-1)</f>
        <v>#NAME?</v>
      </c>
    </row>
    <row r="119" spans="4:11" x14ac:dyDescent="0.25">
      <c r="D119" t="e">
        <f ca="1">solve_for_c('True_Odds_Calculator_3-way'!A120,'True_Odds_Calculator_3-way'!B120,'True_Odds_Calculator_3-way'!C120,'Log_working_3-way'!B$1,'Log_working_3-way'!B$2)</f>
        <v>#NAME?</v>
      </c>
      <c r="F119" s="6" t="e">
        <f ca="1">IF('Log_working_3-way'!D119="","",1/'True_Odds_Calculator_3-way'!N120+1/'True_Odds_Calculator_3-way'!O120+1/'True_Odds_Calculator_3-way'!#REF!-1)</f>
        <v>#NAME?</v>
      </c>
      <c r="H119" s="6" t="e">
        <f ca="1">IF('Log_working_3-way'!$D119="","",'True_Odds_Calculator_3-way'!N120/'True_Odds_Calculator_3-way'!A120-1)</f>
        <v>#NAME?</v>
      </c>
      <c r="I119" s="6" t="e">
        <f ca="1">IF('Log_working_3-way'!$D119="","",'True_Odds_Calculator_3-way'!O120/'True_Odds_Calculator_3-way'!B120-1)</f>
        <v>#NAME?</v>
      </c>
      <c r="J119" s="6" t="e">
        <f ca="1">IF('Log_working_3-way'!$D119="","",'True_Odds_Calculator_3-way'!#REF!/'True_Odds_Calculator_3-way'!C120-1)</f>
        <v>#NAME?</v>
      </c>
      <c r="K119" s="6" t="e">
        <f ca="1">IF('Log_working_3-way'!$D119="","",1/'True_Odds_Calculator_3-way'!A120+1/'True_Odds_Calculator_3-way'!B120+1/'True_Odds_Calculator_3-way'!C120-1)</f>
        <v>#NAME?</v>
      </c>
    </row>
    <row r="120" spans="4:11" x14ac:dyDescent="0.25">
      <c r="D120" t="e">
        <f ca="1">solve_for_c('True_Odds_Calculator_3-way'!A121,'True_Odds_Calculator_3-way'!B121,'True_Odds_Calculator_3-way'!C121,'Log_working_3-way'!B$1,'Log_working_3-way'!B$2)</f>
        <v>#NAME?</v>
      </c>
      <c r="F120" s="6" t="e">
        <f ca="1">IF('Log_working_3-way'!D120="","",1/'True_Odds_Calculator_3-way'!N121+1/'True_Odds_Calculator_3-way'!O121+1/'True_Odds_Calculator_3-way'!#REF!-1)</f>
        <v>#NAME?</v>
      </c>
      <c r="H120" s="6" t="e">
        <f ca="1">IF('Log_working_3-way'!$D120="","",'True_Odds_Calculator_3-way'!N121/'True_Odds_Calculator_3-way'!A121-1)</f>
        <v>#NAME?</v>
      </c>
      <c r="I120" s="6" t="e">
        <f ca="1">IF('Log_working_3-way'!$D120="","",'True_Odds_Calculator_3-way'!O121/'True_Odds_Calculator_3-way'!B121-1)</f>
        <v>#NAME?</v>
      </c>
      <c r="J120" s="6" t="e">
        <f ca="1">IF('Log_working_3-way'!$D120="","",'True_Odds_Calculator_3-way'!#REF!/'True_Odds_Calculator_3-way'!C121-1)</f>
        <v>#NAME?</v>
      </c>
      <c r="K120" s="6" t="e">
        <f ca="1">IF('Log_working_3-way'!$D120="","",1/'True_Odds_Calculator_3-way'!A121+1/'True_Odds_Calculator_3-way'!B121+1/'True_Odds_Calculator_3-way'!C121-1)</f>
        <v>#NAME?</v>
      </c>
    </row>
    <row r="121" spans="4:11" x14ac:dyDescent="0.25">
      <c r="D121" t="e">
        <f ca="1">solve_for_c('True_Odds_Calculator_3-way'!A122,'True_Odds_Calculator_3-way'!B122,'True_Odds_Calculator_3-way'!C122,'Log_working_3-way'!B$1,'Log_working_3-way'!B$2)</f>
        <v>#NAME?</v>
      </c>
      <c r="F121" s="6" t="e">
        <f ca="1">IF('Log_working_3-way'!D121="","",1/'True_Odds_Calculator_3-way'!N122+1/'True_Odds_Calculator_3-way'!O122+1/'True_Odds_Calculator_3-way'!#REF!-1)</f>
        <v>#NAME?</v>
      </c>
      <c r="H121" s="6" t="e">
        <f ca="1">IF('Log_working_3-way'!$D121="","",'True_Odds_Calculator_3-way'!N122/'True_Odds_Calculator_3-way'!A122-1)</f>
        <v>#NAME?</v>
      </c>
      <c r="I121" s="6" t="e">
        <f ca="1">IF('Log_working_3-way'!$D121="","",'True_Odds_Calculator_3-way'!O122/'True_Odds_Calculator_3-way'!B122-1)</f>
        <v>#NAME?</v>
      </c>
      <c r="J121" s="6" t="e">
        <f ca="1">IF('Log_working_3-way'!$D121="","",'True_Odds_Calculator_3-way'!#REF!/'True_Odds_Calculator_3-way'!C122-1)</f>
        <v>#NAME?</v>
      </c>
      <c r="K121" s="6" t="e">
        <f ca="1">IF('Log_working_3-way'!$D121="","",1/'True_Odds_Calculator_3-way'!A122+1/'True_Odds_Calculator_3-way'!B122+1/'True_Odds_Calculator_3-way'!C122-1)</f>
        <v>#NAME?</v>
      </c>
    </row>
    <row r="122" spans="4:11" x14ac:dyDescent="0.25">
      <c r="D122" t="e">
        <f ca="1">solve_for_c('True_Odds_Calculator_3-way'!A123,'True_Odds_Calculator_3-way'!B123,'True_Odds_Calculator_3-way'!C123,'Log_working_3-way'!B$1,'Log_working_3-way'!B$2)</f>
        <v>#NAME?</v>
      </c>
      <c r="F122" s="6" t="e">
        <f ca="1">IF('Log_working_3-way'!D122="","",1/'True_Odds_Calculator_3-way'!N123+1/'True_Odds_Calculator_3-way'!O123+1/'True_Odds_Calculator_3-way'!#REF!-1)</f>
        <v>#NAME?</v>
      </c>
      <c r="H122" s="6" t="e">
        <f ca="1">IF('Log_working_3-way'!$D122="","",'True_Odds_Calculator_3-way'!N123/'True_Odds_Calculator_3-way'!A123-1)</f>
        <v>#NAME?</v>
      </c>
      <c r="I122" s="6" t="e">
        <f ca="1">IF('Log_working_3-way'!$D122="","",'True_Odds_Calculator_3-way'!O123/'True_Odds_Calculator_3-way'!B123-1)</f>
        <v>#NAME?</v>
      </c>
      <c r="J122" s="6" t="e">
        <f ca="1">IF('Log_working_3-way'!$D122="","",'True_Odds_Calculator_3-way'!#REF!/'True_Odds_Calculator_3-way'!C123-1)</f>
        <v>#NAME?</v>
      </c>
      <c r="K122" s="6" t="e">
        <f ca="1">IF('Log_working_3-way'!$D122="","",1/'True_Odds_Calculator_3-way'!A123+1/'True_Odds_Calculator_3-way'!B123+1/'True_Odds_Calculator_3-way'!C123-1)</f>
        <v>#NAME?</v>
      </c>
    </row>
    <row r="123" spans="4:11" x14ac:dyDescent="0.25">
      <c r="D123" t="e">
        <f ca="1">solve_for_c('True_Odds_Calculator_3-way'!A124,'True_Odds_Calculator_3-way'!B124,'True_Odds_Calculator_3-way'!C124,'Log_working_3-way'!B$1,'Log_working_3-way'!B$2)</f>
        <v>#NAME?</v>
      </c>
      <c r="F123" s="6" t="e">
        <f ca="1">IF('Log_working_3-way'!D123="","",1/'True_Odds_Calculator_3-way'!N124+1/'True_Odds_Calculator_3-way'!O124+1/'True_Odds_Calculator_3-way'!#REF!-1)</f>
        <v>#NAME?</v>
      </c>
      <c r="H123" s="6" t="e">
        <f ca="1">IF('Log_working_3-way'!$D123="","",'True_Odds_Calculator_3-way'!N124/'True_Odds_Calculator_3-way'!A124-1)</f>
        <v>#NAME?</v>
      </c>
      <c r="I123" s="6" t="e">
        <f ca="1">IF('Log_working_3-way'!$D123="","",'True_Odds_Calculator_3-way'!O124/'True_Odds_Calculator_3-way'!B124-1)</f>
        <v>#NAME?</v>
      </c>
      <c r="J123" s="6" t="e">
        <f ca="1">IF('Log_working_3-way'!$D123="","",'True_Odds_Calculator_3-way'!#REF!/'True_Odds_Calculator_3-way'!C124-1)</f>
        <v>#NAME?</v>
      </c>
      <c r="K123" s="6" t="e">
        <f ca="1">IF('Log_working_3-way'!$D123="","",1/'True_Odds_Calculator_3-way'!A124+1/'True_Odds_Calculator_3-way'!B124+1/'True_Odds_Calculator_3-way'!C124-1)</f>
        <v>#NAME?</v>
      </c>
    </row>
    <row r="124" spans="4:11" x14ac:dyDescent="0.25">
      <c r="D124" t="e">
        <f ca="1">solve_for_c('True_Odds_Calculator_3-way'!A125,'True_Odds_Calculator_3-way'!B125,'True_Odds_Calculator_3-way'!C125,'Log_working_3-way'!B$1,'Log_working_3-way'!B$2)</f>
        <v>#NAME?</v>
      </c>
      <c r="F124" s="6" t="e">
        <f ca="1">IF('Log_working_3-way'!D124="","",1/'True_Odds_Calculator_3-way'!N125+1/'True_Odds_Calculator_3-way'!O125+1/'True_Odds_Calculator_3-way'!#REF!-1)</f>
        <v>#NAME?</v>
      </c>
      <c r="H124" s="6" t="e">
        <f ca="1">IF('Log_working_3-way'!$D124="","",'True_Odds_Calculator_3-way'!N125/'True_Odds_Calculator_3-way'!A125-1)</f>
        <v>#NAME?</v>
      </c>
      <c r="I124" s="6" t="e">
        <f ca="1">IF('Log_working_3-way'!$D124="","",'True_Odds_Calculator_3-way'!O125/'True_Odds_Calculator_3-way'!B125-1)</f>
        <v>#NAME?</v>
      </c>
      <c r="J124" s="6" t="e">
        <f ca="1">IF('Log_working_3-way'!$D124="","",'True_Odds_Calculator_3-way'!#REF!/'True_Odds_Calculator_3-way'!C125-1)</f>
        <v>#NAME?</v>
      </c>
      <c r="K124" s="6" t="e">
        <f ca="1">IF('Log_working_3-way'!$D124="","",1/'True_Odds_Calculator_3-way'!A125+1/'True_Odds_Calculator_3-way'!B125+1/'True_Odds_Calculator_3-way'!C125-1)</f>
        <v>#NAME?</v>
      </c>
    </row>
    <row r="125" spans="4:11" x14ac:dyDescent="0.25">
      <c r="D125" t="e">
        <f ca="1">solve_for_c('True_Odds_Calculator_3-way'!A126,'True_Odds_Calculator_3-way'!B126,'True_Odds_Calculator_3-way'!C126,'Log_working_3-way'!B$1,'Log_working_3-way'!B$2)</f>
        <v>#NAME?</v>
      </c>
      <c r="F125" s="6" t="e">
        <f ca="1">IF('Log_working_3-way'!D125="","",1/'True_Odds_Calculator_3-way'!N126+1/'True_Odds_Calculator_3-way'!O126+1/'True_Odds_Calculator_3-way'!#REF!-1)</f>
        <v>#NAME?</v>
      </c>
      <c r="H125" s="6" t="e">
        <f ca="1">IF('Log_working_3-way'!$D125="","",'True_Odds_Calculator_3-way'!N126/'True_Odds_Calculator_3-way'!A126-1)</f>
        <v>#NAME?</v>
      </c>
      <c r="I125" s="6" t="e">
        <f ca="1">IF('Log_working_3-way'!$D125="","",'True_Odds_Calculator_3-way'!O126/'True_Odds_Calculator_3-way'!B126-1)</f>
        <v>#NAME?</v>
      </c>
      <c r="J125" s="6" t="e">
        <f ca="1">IF('Log_working_3-way'!$D125="","",'True_Odds_Calculator_3-way'!#REF!/'True_Odds_Calculator_3-way'!C126-1)</f>
        <v>#NAME?</v>
      </c>
      <c r="K125" s="6" t="e">
        <f ca="1">IF('Log_working_3-way'!$D125="","",1/'True_Odds_Calculator_3-way'!A126+1/'True_Odds_Calculator_3-way'!B126+1/'True_Odds_Calculator_3-way'!C126-1)</f>
        <v>#NAME?</v>
      </c>
    </row>
    <row r="126" spans="4:11" x14ac:dyDescent="0.25">
      <c r="D126" t="e">
        <f ca="1">solve_for_c('True_Odds_Calculator_3-way'!A127,'True_Odds_Calculator_3-way'!B127,'True_Odds_Calculator_3-way'!C127,'Log_working_3-way'!B$1,'Log_working_3-way'!B$2)</f>
        <v>#NAME?</v>
      </c>
      <c r="F126" s="6" t="e">
        <f ca="1">IF('Log_working_3-way'!D126="","",1/'True_Odds_Calculator_3-way'!N127+1/'True_Odds_Calculator_3-way'!O127+1/'True_Odds_Calculator_3-way'!#REF!-1)</f>
        <v>#NAME?</v>
      </c>
      <c r="H126" s="6" t="e">
        <f ca="1">IF('Log_working_3-way'!$D126="","",'True_Odds_Calculator_3-way'!N127/'True_Odds_Calculator_3-way'!A127-1)</f>
        <v>#NAME?</v>
      </c>
      <c r="I126" s="6" t="e">
        <f ca="1">IF('Log_working_3-way'!$D126="","",'True_Odds_Calculator_3-way'!O127/'True_Odds_Calculator_3-way'!B127-1)</f>
        <v>#NAME?</v>
      </c>
      <c r="J126" s="6" t="e">
        <f ca="1">IF('Log_working_3-way'!$D126="","",'True_Odds_Calculator_3-way'!#REF!/'True_Odds_Calculator_3-way'!C127-1)</f>
        <v>#NAME?</v>
      </c>
      <c r="K126" s="6" t="e">
        <f ca="1">IF('Log_working_3-way'!$D126="","",1/'True_Odds_Calculator_3-way'!A127+1/'True_Odds_Calculator_3-way'!B127+1/'True_Odds_Calculator_3-way'!C127-1)</f>
        <v>#NAME?</v>
      </c>
    </row>
    <row r="127" spans="4:11" x14ac:dyDescent="0.25">
      <c r="D127" t="e">
        <f ca="1">solve_for_c('True_Odds_Calculator_3-way'!A128,'True_Odds_Calculator_3-way'!B128,'True_Odds_Calculator_3-way'!C128,'Log_working_3-way'!B$1,'Log_working_3-way'!B$2)</f>
        <v>#NAME?</v>
      </c>
      <c r="F127" s="6" t="e">
        <f ca="1">IF('Log_working_3-way'!D127="","",1/'True_Odds_Calculator_3-way'!N128+1/'True_Odds_Calculator_3-way'!O128+1/'True_Odds_Calculator_3-way'!#REF!-1)</f>
        <v>#NAME?</v>
      </c>
      <c r="H127" s="6" t="e">
        <f ca="1">IF('Log_working_3-way'!$D127="","",'True_Odds_Calculator_3-way'!N128/'True_Odds_Calculator_3-way'!A128-1)</f>
        <v>#NAME?</v>
      </c>
      <c r="I127" s="6" t="e">
        <f ca="1">IF('Log_working_3-way'!$D127="","",'True_Odds_Calculator_3-way'!O128/'True_Odds_Calculator_3-way'!B128-1)</f>
        <v>#NAME?</v>
      </c>
      <c r="J127" s="6" t="e">
        <f ca="1">IF('Log_working_3-way'!$D127="","",'True_Odds_Calculator_3-way'!#REF!/'True_Odds_Calculator_3-way'!C128-1)</f>
        <v>#NAME?</v>
      </c>
      <c r="K127" s="6" t="e">
        <f ca="1">IF('Log_working_3-way'!$D127="","",1/'True_Odds_Calculator_3-way'!A128+1/'True_Odds_Calculator_3-way'!B128+1/'True_Odds_Calculator_3-way'!C128-1)</f>
        <v>#NAME?</v>
      </c>
    </row>
    <row r="128" spans="4:11" x14ac:dyDescent="0.25">
      <c r="D128" t="e">
        <f ca="1">solve_for_c('True_Odds_Calculator_3-way'!A129,'True_Odds_Calculator_3-way'!B129,'True_Odds_Calculator_3-way'!C129,'Log_working_3-way'!B$1,'Log_working_3-way'!B$2)</f>
        <v>#NAME?</v>
      </c>
      <c r="F128" s="6" t="e">
        <f ca="1">IF('Log_working_3-way'!D128="","",1/'True_Odds_Calculator_3-way'!N129+1/'True_Odds_Calculator_3-way'!O129+1/'True_Odds_Calculator_3-way'!#REF!-1)</f>
        <v>#NAME?</v>
      </c>
      <c r="H128" s="6" t="e">
        <f ca="1">IF('Log_working_3-way'!$D128="","",'True_Odds_Calculator_3-way'!N129/'True_Odds_Calculator_3-way'!A129-1)</f>
        <v>#NAME?</v>
      </c>
      <c r="I128" s="6" t="e">
        <f ca="1">IF('Log_working_3-way'!$D128="","",'True_Odds_Calculator_3-way'!O129/'True_Odds_Calculator_3-way'!B129-1)</f>
        <v>#NAME?</v>
      </c>
      <c r="J128" s="6" t="e">
        <f ca="1">IF('Log_working_3-way'!$D128="","",'True_Odds_Calculator_3-way'!#REF!/'True_Odds_Calculator_3-way'!C129-1)</f>
        <v>#NAME?</v>
      </c>
      <c r="K128" s="6" t="e">
        <f ca="1">IF('Log_working_3-way'!$D128="","",1/'True_Odds_Calculator_3-way'!A129+1/'True_Odds_Calculator_3-way'!B129+1/'True_Odds_Calculator_3-way'!C129-1)</f>
        <v>#NAME?</v>
      </c>
    </row>
    <row r="129" spans="4:11" x14ac:dyDescent="0.25">
      <c r="D129" t="e">
        <f ca="1">solve_for_c('True_Odds_Calculator_3-way'!A130,'True_Odds_Calculator_3-way'!B130,'True_Odds_Calculator_3-way'!C130,'Log_working_3-way'!B$1,'Log_working_3-way'!B$2)</f>
        <v>#NAME?</v>
      </c>
      <c r="F129" s="6" t="e">
        <f ca="1">IF('Log_working_3-way'!D129="","",1/'True_Odds_Calculator_3-way'!N130+1/'True_Odds_Calculator_3-way'!O130+1/'True_Odds_Calculator_3-way'!#REF!-1)</f>
        <v>#NAME?</v>
      </c>
      <c r="H129" s="6" t="e">
        <f ca="1">IF('Log_working_3-way'!$D129="","",'True_Odds_Calculator_3-way'!N130/'True_Odds_Calculator_3-way'!A130-1)</f>
        <v>#NAME?</v>
      </c>
      <c r="I129" s="6" t="e">
        <f ca="1">IF('Log_working_3-way'!$D129="","",'True_Odds_Calculator_3-way'!O130/'True_Odds_Calculator_3-way'!B130-1)</f>
        <v>#NAME?</v>
      </c>
      <c r="J129" s="6" t="e">
        <f ca="1">IF('Log_working_3-way'!$D129="","",'True_Odds_Calculator_3-way'!#REF!/'True_Odds_Calculator_3-way'!C130-1)</f>
        <v>#NAME?</v>
      </c>
      <c r="K129" s="6" t="e">
        <f ca="1">IF('Log_working_3-way'!$D129="","",1/'True_Odds_Calculator_3-way'!A130+1/'True_Odds_Calculator_3-way'!B130+1/'True_Odds_Calculator_3-way'!C130-1)</f>
        <v>#NAME?</v>
      </c>
    </row>
    <row r="130" spans="4:11" x14ac:dyDescent="0.25">
      <c r="D130" t="e">
        <f ca="1">solve_for_c('True_Odds_Calculator_3-way'!A131,'True_Odds_Calculator_3-way'!B131,'True_Odds_Calculator_3-way'!C131,'Log_working_3-way'!B$1,'Log_working_3-way'!B$2)</f>
        <v>#NAME?</v>
      </c>
      <c r="F130" s="6" t="e">
        <f ca="1">IF('Log_working_3-way'!D130="","",1/'True_Odds_Calculator_3-way'!N131+1/'True_Odds_Calculator_3-way'!O131+1/'True_Odds_Calculator_3-way'!#REF!-1)</f>
        <v>#NAME?</v>
      </c>
      <c r="H130" s="6" t="e">
        <f ca="1">IF('Log_working_3-way'!$D130="","",'True_Odds_Calculator_3-way'!N131/'True_Odds_Calculator_3-way'!A131-1)</f>
        <v>#NAME?</v>
      </c>
      <c r="I130" s="6" t="e">
        <f ca="1">IF('Log_working_3-way'!$D130="","",'True_Odds_Calculator_3-way'!O131/'True_Odds_Calculator_3-way'!B131-1)</f>
        <v>#NAME?</v>
      </c>
      <c r="J130" s="6" t="e">
        <f ca="1">IF('Log_working_3-way'!$D130="","",'True_Odds_Calculator_3-way'!#REF!/'True_Odds_Calculator_3-way'!C131-1)</f>
        <v>#NAME?</v>
      </c>
      <c r="K130" s="6" t="e">
        <f ca="1">IF('Log_working_3-way'!$D130="","",1/'True_Odds_Calculator_3-way'!A131+1/'True_Odds_Calculator_3-way'!B131+1/'True_Odds_Calculator_3-way'!C131-1)</f>
        <v>#NAME?</v>
      </c>
    </row>
    <row r="131" spans="4:11" x14ac:dyDescent="0.25">
      <c r="D131" t="e">
        <f ca="1">solve_for_c('True_Odds_Calculator_3-way'!A132,'True_Odds_Calculator_3-way'!B132,'True_Odds_Calculator_3-way'!C132,'Log_working_3-way'!B$1,'Log_working_3-way'!B$2)</f>
        <v>#NAME?</v>
      </c>
      <c r="F131" s="6" t="e">
        <f ca="1">IF('Log_working_3-way'!D131="","",1/'True_Odds_Calculator_3-way'!N132+1/'True_Odds_Calculator_3-way'!O132+1/'True_Odds_Calculator_3-way'!#REF!-1)</f>
        <v>#NAME?</v>
      </c>
      <c r="H131" s="6" t="e">
        <f ca="1">IF('Log_working_3-way'!$D131="","",'True_Odds_Calculator_3-way'!N132/'True_Odds_Calculator_3-way'!A132-1)</f>
        <v>#NAME?</v>
      </c>
      <c r="I131" s="6" t="e">
        <f ca="1">IF('Log_working_3-way'!$D131="","",'True_Odds_Calculator_3-way'!O132/'True_Odds_Calculator_3-way'!B132-1)</f>
        <v>#NAME?</v>
      </c>
      <c r="J131" s="6" t="e">
        <f ca="1">IF('Log_working_3-way'!$D131="","",'True_Odds_Calculator_3-way'!#REF!/'True_Odds_Calculator_3-way'!C132-1)</f>
        <v>#NAME?</v>
      </c>
      <c r="K131" s="6" t="e">
        <f ca="1">IF('Log_working_3-way'!$D131="","",1/'True_Odds_Calculator_3-way'!A132+1/'True_Odds_Calculator_3-way'!B132+1/'True_Odds_Calculator_3-way'!C132-1)</f>
        <v>#NAME?</v>
      </c>
    </row>
    <row r="132" spans="4:11" x14ac:dyDescent="0.25">
      <c r="D132" t="e">
        <f ca="1">solve_for_c('True_Odds_Calculator_3-way'!A133,'True_Odds_Calculator_3-way'!B133,'True_Odds_Calculator_3-way'!C133,'Log_working_3-way'!B$1,'Log_working_3-way'!B$2)</f>
        <v>#NAME?</v>
      </c>
      <c r="F132" s="6" t="e">
        <f ca="1">IF('Log_working_3-way'!D132="","",1/'True_Odds_Calculator_3-way'!N133+1/'True_Odds_Calculator_3-way'!O133+1/'True_Odds_Calculator_3-way'!#REF!-1)</f>
        <v>#NAME?</v>
      </c>
      <c r="H132" s="6" t="e">
        <f ca="1">IF('Log_working_3-way'!$D132="","",'True_Odds_Calculator_3-way'!N133/'True_Odds_Calculator_3-way'!A133-1)</f>
        <v>#NAME?</v>
      </c>
      <c r="I132" s="6" t="e">
        <f ca="1">IF('Log_working_3-way'!$D132="","",'True_Odds_Calculator_3-way'!O133/'True_Odds_Calculator_3-way'!B133-1)</f>
        <v>#NAME?</v>
      </c>
      <c r="J132" s="6" t="e">
        <f ca="1">IF('Log_working_3-way'!$D132="","",'True_Odds_Calculator_3-way'!#REF!/'True_Odds_Calculator_3-way'!C133-1)</f>
        <v>#NAME?</v>
      </c>
      <c r="K132" s="6" t="e">
        <f ca="1">IF('Log_working_3-way'!$D132="","",1/'True_Odds_Calculator_3-way'!A133+1/'True_Odds_Calculator_3-way'!B133+1/'True_Odds_Calculator_3-way'!C133-1)</f>
        <v>#NAME?</v>
      </c>
    </row>
    <row r="133" spans="4:11" x14ac:dyDescent="0.25">
      <c r="D133" t="e">
        <f ca="1">solve_for_c('True_Odds_Calculator_3-way'!A134,'True_Odds_Calculator_3-way'!B134,'True_Odds_Calculator_3-way'!C134,'Log_working_3-way'!B$1,'Log_working_3-way'!B$2)</f>
        <v>#NAME?</v>
      </c>
      <c r="F133" s="6" t="e">
        <f ca="1">IF('Log_working_3-way'!D133="","",1/'True_Odds_Calculator_3-way'!N134+1/'True_Odds_Calculator_3-way'!O134+1/'True_Odds_Calculator_3-way'!#REF!-1)</f>
        <v>#NAME?</v>
      </c>
      <c r="H133" s="6" t="e">
        <f ca="1">IF('Log_working_3-way'!$D133="","",'True_Odds_Calculator_3-way'!N134/'True_Odds_Calculator_3-way'!A134-1)</f>
        <v>#NAME?</v>
      </c>
      <c r="I133" s="6" t="e">
        <f ca="1">IF('Log_working_3-way'!$D133="","",'True_Odds_Calculator_3-way'!O134/'True_Odds_Calculator_3-way'!B134-1)</f>
        <v>#NAME?</v>
      </c>
      <c r="J133" s="6" t="e">
        <f ca="1">IF('Log_working_3-way'!$D133="","",'True_Odds_Calculator_3-way'!#REF!/'True_Odds_Calculator_3-way'!C134-1)</f>
        <v>#NAME?</v>
      </c>
      <c r="K133" s="6" t="e">
        <f ca="1">IF('Log_working_3-way'!$D133="","",1/'True_Odds_Calculator_3-way'!A134+1/'True_Odds_Calculator_3-way'!B134+1/'True_Odds_Calculator_3-way'!C134-1)</f>
        <v>#NAME?</v>
      </c>
    </row>
    <row r="134" spans="4:11" x14ac:dyDescent="0.25">
      <c r="D134" t="e">
        <f ca="1">solve_for_c('True_Odds_Calculator_3-way'!A135,'True_Odds_Calculator_3-way'!B135,'True_Odds_Calculator_3-way'!C135,'Log_working_3-way'!B$1,'Log_working_3-way'!B$2)</f>
        <v>#NAME?</v>
      </c>
      <c r="F134" s="6" t="e">
        <f ca="1">IF('Log_working_3-way'!D134="","",1/'True_Odds_Calculator_3-way'!N135+1/'True_Odds_Calculator_3-way'!O135+1/'True_Odds_Calculator_3-way'!#REF!-1)</f>
        <v>#NAME?</v>
      </c>
      <c r="H134" s="6" t="e">
        <f ca="1">IF('Log_working_3-way'!$D134="","",'True_Odds_Calculator_3-way'!N135/'True_Odds_Calculator_3-way'!A135-1)</f>
        <v>#NAME?</v>
      </c>
      <c r="I134" s="6" t="e">
        <f ca="1">IF('Log_working_3-way'!$D134="","",'True_Odds_Calculator_3-way'!O135/'True_Odds_Calculator_3-way'!B135-1)</f>
        <v>#NAME?</v>
      </c>
      <c r="J134" s="6" t="e">
        <f ca="1">IF('Log_working_3-way'!$D134="","",'True_Odds_Calculator_3-way'!#REF!/'True_Odds_Calculator_3-way'!C135-1)</f>
        <v>#NAME?</v>
      </c>
      <c r="K134" s="6" t="e">
        <f ca="1">IF('Log_working_3-way'!$D134="","",1/'True_Odds_Calculator_3-way'!A135+1/'True_Odds_Calculator_3-way'!B135+1/'True_Odds_Calculator_3-way'!C135-1)</f>
        <v>#NAME?</v>
      </c>
    </row>
    <row r="135" spans="4:11" x14ac:dyDescent="0.25">
      <c r="D135" t="e">
        <f ca="1">solve_for_c('True_Odds_Calculator_3-way'!A136,'True_Odds_Calculator_3-way'!B136,'True_Odds_Calculator_3-way'!C136,'Log_working_3-way'!B$1,'Log_working_3-way'!B$2)</f>
        <v>#NAME?</v>
      </c>
      <c r="F135" s="6" t="e">
        <f ca="1">IF('Log_working_3-way'!D135="","",1/'True_Odds_Calculator_3-way'!N136+1/'True_Odds_Calculator_3-way'!O136+1/'True_Odds_Calculator_3-way'!#REF!-1)</f>
        <v>#NAME?</v>
      </c>
      <c r="H135" s="6" t="e">
        <f ca="1">IF('Log_working_3-way'!$D135="","",'True_Odds_Calculator_3-way'!N136/'True_Odds_Calculator_3-way'!A136-1)</f>
        <v>#NAME?</v>
      </c>
      <c r="I135" s="6" t="e">
        <f ca="1">IF('Log_working_3-way'!$D135="","",'True_Odds_Calculator_3-way'!O136/'True_Odds_Calculator_3-way'!B136-1)</f>
        <v>#NAME?</v>
      </c>
      <c r="J135" s="6" t="e">
        <f ca="1">IF('Log_working_3-way'!$D135="","",'True_Odds_Calculator_3-way'!#REF!/'True_Odds_Calculator_3-way'!C136-1)</f>
        <v>#NAME?</v>
      </c>
      <c r="K135" s="6" t="e">
        <f ca="1">IF('Log_working_3-way'!$D135="","",1/'True_Odds_Calculator_3-way'!A136+1/'True_Odds_Calculator_3-way'!B136+1/'True_Odds_Calculator_3-way'!C136-1)</f>
        <v>#NAME?</v>
      </c>
    </row>
    <row r="136" spans="4:11" x14ac:dyDescent="0.25">
      <c r="D136" t="e">
        <f ca="1">solve_for_c('True_Odds_Calculator_3-way'!A137,'True_Odds_Calculator_3-way'!B137,'True_Odds_Calculator_3-way'!C137,'Log_working_3-way'!B$1,'Log_working_3-way'!B$2)</f>
        <v>#NAME?</v>
      </c>
      <c r="F136" s="6" t="e">
        <f ca="1">IF('Log_working_3-way'!D136="","",1/'True_Odds_Calculator_3-way'!N137+1/'True_Odds_Calculator_3-way'!O137+1/'True_Odds_Calculator_3-way'!#REF!-1)</f>
        <v>#NAME?</v>
      </c>
      <c r="H136" s="6" t="e">
        <f ca="1">IF('Log_working_3-way'!$D136="","",'True_Odds_Calculator_3-way'!N137/'True_Odds_Calculator_3-way'!A137-1)</f>
        <v>#NAME?</v>
      </c>
      <c r="I136" s="6" t="e">
        <f ca="1">IF('Log_working_3-way'!$D136="","",'True_Odds_Calculator_3-way'!O137/'True_Odds_Calculator_3-way'!B137-1)</f>
        <v>#NAME?</v>
      </c>
      <c r="J136" s="6" t="e">
        <f ca="1">IF('Log_working_3-way'!$D136="","",'True_Odds_Calculator_3-way'!#REF!/'True_Odds_Calculator_3-way'!C137-1)</f>
        <v>#NAME?</v>
      </c>
      <c r="K136" s="6" t="e">
        <f ca="1">IF('Log_working_3-way'!$D136="","",1/'True_Odds_Calculator_3-way'!A137+1/'True_Odds_Calculator_3-way'!B137+1/'True_Odds_Calculator_3-way'!C137-1)</f>
        <v>#NAME?</v>
      </c>
    </row>
    <row r="137" spans="4:11" x14ac:dyDescent="0.25">
      <c r="D137" t="e">
        <f ca="1">solve_for_c('True_Odds_Calculator_3-way'!A138,'True_Odds_Calculator_3-way'!B138,'True_Odds_Calculator_3-way'!C138,'Log_working_3-way'!B$1,'Log_working_3-way'!B$2)</f>
        <v>#NAME?</v>
      </c>
      <c r="F137" s="6" t="e">
        <f ca="1">IF('Log_working_3-way'!D137="","",1/'True_Odds_Calculator_3-way'!N138+1/'True_Odds_Calculator_3-way'!O138+1/'True_Odds_Calculator_3-way'!#REF!-1)</f>
        <v>#NAME?</v>
      </c>
      <c r="H137" s="6" t="e">
        <f ca="1">IF('Log_working_3-way'!$D137="","",'True_Odds_Calculator_3-way'!N138/'True_Odds_Calculator_3-way'!A138-1)</f>
        <v>#NAME?</v>
      </c>
      <c r="I137" s="6" t="e">
        <f ca="1">IF('Log_working_3-way'!$D137="","",'True_Odds_Calculator_3-way'!O138/'True_Odds_Calculator_3-way'!B138-1)</f>
        <v>#NAME?</v>
      </c>
      <c r="J137" s="6" t="e">
        <f ca="1">IF('Log_working_3-way'!$D137="","",'True_Odds_Calculator_3-way'!#REF!/'True_Odds_Calculator_3-way'!C138-1)</f>
        <v>#NAME?</v>
      </c>
      <c r="K137" s="6" t="e">
        <f ca="1">IF('Log_working_3-way'!$D137="","",1/'True_Odds_Calculator_3-way'!A138+1/'True_Odds_Calculator_3-way'!B138+1/'True_Odds_Calculator_3-way'!C138-1)</f>
        <v>#NAME?</v>
      </c>
    </row>
    <row r="138" spans="4:11" x14ac:dyDescent="0.25">
      <c r="D138" t="e">
        <f ca="1">solve_for_c('True_Odds_Calculator_3-way'!A139,'True_Odds_Calculator_3-way'!B139,'True_Odds_Calculator_3-way'!C139,'Log_working_3-way'!B$1,'Log_working_3-way'!B$2)</f>
        <v>#NAME?</v>
      </c>
      <c r="F138" s="6" t="e">
        <f ca="1">IF('Log_working_3-way'!D138="","",1/'True_Odds_Calculator_3-way'!N139+1/'True_Odds_Calculator_3-way'!O139+1/'True_Odds_Calculator_3-way'!#REF!-1)</f>
        <v>#NAME?</v>
      </c>
      <c r="H138" s="6" t="e">
        <f ca="1">IF('Log_working_3-way'!$D138="","",'True_Odds_Calculator_3-way'!N139/'True_Odds_Calculator_3-way'!A139-1)</f>
        <v>#NAME?</v>
      </c>
      <c r="I138" s="6" t="e">
        <f ca="1">IF('Log_working_3-way'!$D138="","",'True_Odds_Calculator_3-way'!O139/'True_Odds_Calculator_3-way'!B139-1)</f>
        <v>#NAME?</v>
      </c>
      <c r="J138" s="6" t="e">
        <f ca="1">IF('Log_working_3-way'!$D138="","",'True_Odds_Calculator_3-way'!#REF!/'True_Odds_Calculator_3-way'!C139-1)</f>
        <v>#NAME?</v>
      </c>
      <c r="K138" s="6" t="e">
        <f ca="1">IF('Log_working_3-way'!$D138="","",1/'True_Odds_Calculator_3-way'!A139+1/'True_Odds_Calculator_3-way'!B139+1/'True_Odds_Calculator_3-way'!C139-1)</f>
        <v>#NAME?</v>
      </c>
    </row>
    <row r="139" spans="4:11" x14ac:dyDescent="0.25">
      <c r="D139" t="e">
        <f ca="1">solve_for_c('True_Odds_Calculator_3-way'!A140,'True_Odds_Calculator_3-way'!B140,'True_Odds_Calculator_3-way'!C140,'Log_working_3-way'!B$1,'Log_working_3-way'!B$2)</f>
        <v>#NAME?</v>
      </c>
      <c r="F139" s="6" t="e">
        <f ca="1">IF('Log_working_3-way'!D139="","",1/'True_Odds_Calculator_3-way'!N140+1/'True_Odds_Calculator_3-way'!O140+1/'True_Odds_Calculator_3-way'!#REF!-1)</f>
        <v>#NAME?</v>
      </c>
      <c r="H139" s="6" t="e">
        <f ca="1">IF('Log_working_3-way'!$D139="","",'True_Odds_Calculator_3-way'!N140/'True_Odds_Calculator_3-way'!A140-1)</f>
        <v>#NAME?</v>
      </c>
      <c r="I139" s="6" t="e">
        <f ca="1">IF('Log_working_3-way'!$D139="","",'True_Odds_Calculator_3-way'!O140/'True_Odds_Calculator_3-way'!B140-1)</f>
        <v>#NAME?</v>
      </c>
      <c r="J139" s="6" t="e">
        <f ca="1">IF('Log_working_3-way'!$D139="","",'True_Odds_Calculator_3-way'!#REF!/'True_Odds_Calculator_3-way'!C140-1)</f>
        <v>#NAME?</v>
      </c>
      <c r="K139" s="6" t="e">
        <f ca="1">IF('Log_working_3-way'!$D139="","",1/'True_Odds_Calculator_3-way'!A140+1/'True_Odds_Calculator_3-way'!B140+1/'True_Odds_Calculator_3-way'!C140-1)</f>
        <v>#NAME?</v>
      </c>
    </row>
    <row r="140" spans="4:11" x14ac:dyDescent="0.25">
      <c r="D140" t="e">
        <f ca="1">solve_for_c('True_Odds_Calculator_3-way'!A141,'True_Odds_Calculator_3-way'!B141,'True_Odds_Calculator_3-way'!C141,'Log_working_3-way'!B$1,'Log_working_3-way'!B$2)</f>
        <v>#NAME?</v>
      </c>
      <c r="F140" s="6" t="e">
        <f ca="1">IF('Log_working_3-way'!D140="","",1/'True_Odds_Calculator_3-way'!N141+1/'True_Odds_Calculator_3-way'!O141+1/'True_Odds_Calculator_3-way'!#REF!-1)</f>
        <v>#NAME?</v>
      </c>
      <c r="H140" s="6" t="e">
        <f ca="1">IF('Log_working_3-way'!$D140="","",'True_Odds_Calculator_3-way'!N141/'True_Odds_Calculator_3-way'!A141-1)</f>
        <v>#NAME?</v>
      </c>
      <c r="I140" s="6" t="e">
        <f ca="1">IF('Log_working_3-way'!$D140="","",'True_Odds_Calculator_3-way'!O141/'True_Odds_Calculator_3-way'!B141-1)</f>
        <v>#NAME?</v>
      </c>
      <c r="J140" s="6" t="e">
        <f ca="1">IF('Log_working_3-way'!$D140="","",'True_Odds_Calculator_3-way'!#REF!/'True_Odds_Calculator_3-way'!C141-1)</f>
        <v>#NAME?</v>
      </c>
      <c r="K140" s="6" t="e">
        <f ca="1">IF('Log_working_3-way'!$D140="","",1/'True_Odds_Calculator_3-way'!A141+1/'True_Odds_Calculator_3-way'!B141+1/'True_Odds_Calculator_3-way'!C141-1)</f>
        <v>#NAME?</v>
      </c>
    </row>
    <row r="141" spans="4:11" x14ac:dyDescent="0.25">
      <c r="D141" t="e">
        <f ca="1">solve_for_c('True_Odds_Calculator_3-way'!A142,'True_Odds_Calculator_3-way'!B142,'True_Odds_Calculator_3-way'!C142,'Log_working_3-way'!B$1,'Log_working_3-way'!B$2)</f>
        <v>#NAME?</v>
      </c>
      <c r="F141" s="6" t="e">
        <f ca="1">IF('Log_working_3-way'!D141="","",1/'True_Odds_Calculator_3-way'!N142+1/'True_Odds_Calculator_3-way'!O142+1/'True_Odds_Calculator_3-way'!#REF!-1)</f>
        <v>#NAME?</v>
      </c>
      <c r="H141" s="6" t="e">
        <f ca="1">IF('Log_working_3-way'!$D141="","",'True_Odds_Calculator_3-way'!N142/'True_Odds_Calculator_3-way'!A142-1)</f>
        <v>#NAME?</v>
      </c>
      <c r="I141" s="6" t="e">
        <f ca="1">IF('Log_working_3-way'!$D141="","",'True_Odds_Calculator_3-way'!O142/'True_Odds_Calculator_3-way'!B142-1)</f>
        <v>#NAME?</v>
      </c>
      <c r="J141" s="6" t="e">
        <f ca="1">IF('Log_working_3-way'!$D141="","",'True_Odds_Calculator_3-way'!#REF!/'True_Odds_Calculator_3-way'!C142-1)</f>
        <v>#NAME?</v>
      </c>
      <c r="K141" s="6" t="e">
        <f ca="1">IF('Log_working_3-way'!$D141="","",1/'True_Odds_Calculator_3-way'!A142+1/'True_Odds_Calculator_3-way'!B142+1/'True_Odds_Calculator_3-way'!C142-1)</f>
        <v>#NAME?</v>
      </c>
    </row>
    <row r="142" spans="4:11" x14ac:dyDescent="0.25">
      <c r="D142" t="e">
        <f ca="1">solve_for_c('True_Odds_Calculator_3-way'!A143,'True_Odds_Calculator_3-way'!B143,'True_Odds_Calculator_3-way'!C143,'Log_working_3-way'!B$1,'Log_working_3-way'!B$2)</f>
        <v>#NAME?</v>
      </c>
      <c r="F142" s="6" t="e">
        <f ca="1">IF('Log_working_3-way'!D142="","",1/'True_Odds_Calculator_3-way'!N143+1/'True_Odds_Calculator_3-way'!O143+1/'True_Odds_Calculator_3-way'!#REF!-1)</f>
        <v>#NAME?</v>
      </c>
      <c r="H142" s="6" t="e">
        <f ca="1">IF('Log_working_3-way'!$D142="","",'True_Odds_Calculator_3-way'!N143/'True_Odds_Calculator_3-way'!A143-1)</f>
        <v>#NAME?</v>
      </c>
      <c r="I142" s="6" t="e">
        <f ca="1">IF('Log_working_3-way'!$D142="","",'True_Odds_Calculator_3-way'!O143/'True_Odds_Calculator_3-way'!B143-1)</f>
        <v>#NAME?</v>
      </c>
      <c r="J142" s="6" t="e">
        <f ca="1">IF('Log_working_3-way'!$D142="","",'True_Odds_Calculator_3-way'!#REF!/'True_Odds_Calculator_3-way'!C143-1)</f>
        <v>#NAME?</v>
      </c>
      <c r="K142" s="6" t="e">
        <f ca="1">IF('Log_working_3-way'!$D142="","",1/'True_Odds_Calculator_3-way'!A143+1/'True_Odds_Calculator_3-way'!B143+1/'True_Odds_Calculator_3-way'!C143-1)</f>
        <v>#NAME?</v>
      </c>
    </row>
    <row r="143" spans="4:11" x14ac:dyDescent="0.25">
      <c r="D143" t="e">
        <f ca="1">solve_for_c('True_Odds_Calculator_3-way'!A144,'True_Odds_Calculator_3-way'!B144,'True_Odds_Calculator_3-way'!C144,'Log_working_3-way'!B$1,'Log_working_3-way'!B$2)</f>
        <v>#NAME?</v>
      </c>
      <c r="F143" s="6" t="e">
        <f ca="1">IF('Log_working_3-way'!D143="","",1/'True_Odds_Calculator_3-way'!N144+1/'True_Odds_Calculator_3-way'!O144+1/'True_Odds_Calculator_3-way'!#REF!-1)</f>
        <v>#NAME?</v>
      </c>
      <c r="H143" s="6" t="e">
        <f ca="1">IF('Log_working_3-way'!$D143="","",'True_Odds_Calculator_3-way'!N144/'True_Odds_Calculator_3-way'!A144-1)</f>
        <v>#NAME?</v>
      </c>
      <c r="I143" s="6" t="e">
        <f ca="1">IF('Log_working_3-way'!$D143="","",'True_Odds_Calculator_3-way'!O144/'True_Odds_Calculator_3-way'!B144-1)</f>
        <v>#NAME?</v>
      </c>
      <c r="J143" s="6" t="e">
        <f ca="1">IF('Log_working_3-way'!$D143="","",'True_Odds_Calculator_3-way'!#REF!/'True_Odds_Calculator_3-way'!C144-1)</f>
        <v>#NAME?</v>
      </c>
      <c r="K143" s="6" t="e">
        <f ca="1">IF('Log_working_3-way'!$D143="","",1/'True_Odds_Calculator_3-way'!A144+1/'True_Odds_Calculator_3-way'!B144+1/'True_Odds_Calculator_3-way'!C144-1)</f>
        <v>#NAME?</v>
      </c>
    </row>
    <row r="144" spans="4:11" x14ac:dyDescent="0.25">
      <c r="D144" t="e">
        <f ca="1">solve_for_c('True_Odds_Calculator_3-way'!A145,'True_Odds_Calculator_3-way'!B145,'True_Odds_Calculator_3-way'!C145,'Log_working_3-way'!B$1,'Log_working_3-way'!B$2)</f>
        <v>#NAME?</v>
      </c>
      <c r="F144" s="6" t="e">
        <f ca="1">IF('Log_working_3-way'!D144="","",1/'True_Odds_Calculator_3-way'!N145+1/'True_Odds_Calculator_3-way'!O145+1/'True_Odds_Calculator_3-way'!#REF!-1)</f>
        <v>#NAME?</v>
      </c>
      <c r="H144" s="6" t="e">
        <f ca="1">IF('Log_working_3-way'!$D144="","",'True_Odds_Calculator_3-way'!N145/'True_Odds_Calculator_3-way'!A145-1)</f>
        <v>#NAME?</v>
      </c>
      <c r="I144" s="6" t="e">
        <f ca="1">IF('Log_working_3-way'!$D144="","",'True_Odds_Calculator_3-way'!O145/'True_Odds_Calculator_3-way'!B145-1)</f>
        <v>#NAME?</v>
      </c>
      <c r="J144" s="6" t="e">
        <f ca="1">IF('Log_working_3-way'!$D144="","",'True_Odds_Calculator_3-way'!#REF!/'True_Odds_Calculator_3-way'!C145-1)</f>
        <v>#NAME?</v>
      </c>
      <c r="K144" s="6" t="e">
        <f ca="1">IF('Log_working_3-way'!$D144="","",1/'True_Odds_Calculator_3-way'!A145+1/'True_Odds_Calculator_3-way'!B145+1/'True_Odds_Calculator_3-way'!C145-1)</f>
        <v>#NAME?</v>
      </c>
    </row>
    <row r="145" spans="4:11" x14ac:dyDescent="0.25">
      <c r="D145" t="e">
        <f ca="1">solve_for_c('True_Odds_Calculator_3-way'!A146,'True_Odds_Calculator_3-way'!B146,'True_Odds_Calculator_3-way'!C146,'Log_working_3-way'!B$1,'Log_working_3-way'!B$2)</f>
        <v>#NAME?</v>
      </c>
      <c r="F145" s="6" t="e">
        <f ca="1">IF('Log_working_3-way'!D145="","",1/'True_Odds_Calculator_3-way'!N146+1/'True_Odds_Calculator_3-way'!O146+1/'True_Odds_Calculator_3-way'!#REF!-1)</f>
        <v>#NAME?</v>
      </c>
      <c r="H145" s="6" t="e">
        <f ca="1">IF('Log_working_3-way'!$D145="","",'True_Odds_Calculator_3-way'!N146/'True_Odds_Calculator_3-way'!A146-1)</f>
        <v>#NAME?</v>
      </c>
      <c r="I145" s="6" t="e">
        <f ca="1">IF('Log_working_3-way'!$D145="","",'True_Odds_Calculator_3-way'!O146/'True_Odds_Calculator_3-way'!B146-1)</f>
        <v>#NAME?</v>
      </c>
      <c r="J145" s="6" t="e">
        <f ca="1">IF('Log_working_3-way'!$D145="","",'True_Odds_Calculator_3-way'!#REF!/'True_Odds_Calculator_3-way'!C146-1)</f>
        <v>#NAME?</v>
      </c>
      <c r="K145" s="6" t="e">
        <f ca="1">IF('Log_working_3-way'!$D145="","",1/'True_Odds_Calculator_3-way'!A146+1/'True_Odds_Calculator_3-way'!B146+1/'True_Odds_Calculator_3-way'!C146-1)</f>
        <v>#NAME?</v>
      </c>
    </row>
    <row r="146" spans="4:11" x14ac:dyDescent="0.25">
      <c r="D146" t="e">
        <f ca="1">solve_for_c('True_Odds_Calculator_3-way'!A147,'True_Odds_Calculator_3-way'!B147,'True_Odds_Calculator_3-way'!C147,'Log_working_3-way'!B$1,'Log_working_3-way'!B$2)</f>
        <v>#NAME?</v>
      </c>
      <c r="F146" s="6" t="e">
        <f ca="1">IF('Log_working_3-way'!D146="","",1/'True_Odds_Calculator_3-way'!N147+1/'True_Odds_Calculator_3-way'!O147+1/'True_Odds_Calculator_3-way'!#REF!-1)</f>
        <v>#NAME?</v>
      </c>
      <c r="H146" s="6" t="e">
        <f ca="1">IF('Log_working_3-way'!$D146="","",'True_Odds_Calculator_3-way'!N147/'True_Odds_Calculator_3-way'!A147-1)</f>
        <v>#NAME?</v>
      </c>
      <c r="I146" s="6" t="e">
        <f ca="1">IF('Log_working_3-way'!$D146="","",'True_Odds_Calculator_3-way'!O147/'True_Odds_Calculator_3-way'!B147-1)</f>
        <v>#NAME?</v>
      </c>
      <c r="J146" s="6" t="e">
        <f ca="1">IF('Log_working_3-way'!$D146="","",'True_Odds_Calculator_3-way'!#REF!/'True_Odds_Calculator_3-way'!C147-1)</f>
        <v>#NAME?</v>
      </c>
      <c r="K146" s="6" t="e">
        <f ca="1">IF('Log_working_3-way'!$D146="","",1/'True_Odds_Calculator_3-way'!A147+1/'True_Odds_Calculator_3-way'!B147+1/'True_Odds_Calculator_3-way'!C147-1)</f>
        <v>#NAME?</v>
      </c>
    </row>
    <row r="147" spans="4:11" x14ac:dyDescent="0.25">
      <c r="D147" t="e">
        <f ca="1">solve_for_c('True_Odds_Calculator_3-way'!A148,'True_Odds_Calculator_3-way'!B148,'True_Odds_Calculator_3-way'!C148,'Log_working_3-way'!B$1,'Log_working_3-way'!B$2)</f>
        <v>#NAME?</v>
      </c>
      <c r="F147" s="6" t="e">
        <f ca="1">IF('Log_working_3-way'!D147="","",1/'True_Odds_Calculator_3-way'!N148+1/'True_Odds_Calculator_3-way'!O148+1/'True_Odds_Calculator_3-way'!#REF!-1)</f>
        <v>#NAME?</v>
      </c>
      <c r="H147" s="6" t="e">
        <f ca="1">IF('Log_working_3-way'!$D147="","",'True_Odds_Calculator_3-way'!N148/'True_Odds_Calculator_3-way'!A148-1)</f>
        <v>#NAME?</v>
      </c>
      <c r="I147" s="6" t="e">
        <f ca="1">IF('Log_working_3-way'!$D147="","",'True_Odds_Calculator_3-way'!O148/'True_Odds_Calculator_3-way'!B148-1)</f>
        <v>#NAME?</v>
      </c>
      <c r="J147" s="6" t="e">
        <f ca="1">IF('Log_working_3-way'!$D147="","",'True_Odds_Calculator_3-way'!#REF!/'True_Odds_Calculator_3-way'!C148-1)</f>
        <v>#NAME?</v>
      </c>
      <c r="K147" s="6" t="e">
        <f ca="1">IF('Log_working_3-way'!$D147="","",1/'True_Odds_Calculator_3-way'!A148+1/'True_Odds_Calculator_3-way'!B148+1/'True_Odds_Calculator_3-way'!C148-1)</f>
        <v>#NAME?</v>
      </c>
    </row>
    <row r="148" spans="4:11" x14ac:dyDescent="0.25">
      <c r="D148" t="e">
        <f ca="1">solve_for_c('True_Odds_Calculator_3-way'!A149,'True_Odds_Calculator_3-way'!B149,'True_Odds_Calculator_3-way'!C149,'Log_working_3-way'!B$1,'Log_working_3-way'!B$2)</f>
        <v>#NAME?</v>
      </c>
      <c r="F148" s="6" t="e">
        <f ca="1">IF('Log_working_3-way'!D148="","",1/'True_Odds_Calculator_3-way'!N149+1/'True_Odds_Calculator_3-way'!O149+1/'True_Odds_Calculator_3-way'!#REF!-1)</f>
        <v>#NAME?</v>
      </c>
      <c r="H148" s="6" t="e">
        <f ca="1">IF('Log_working_3-way'!$D148="","",'True_Odds_Calculator_3-way'!N149/'True_Odds_Calculator_3-way'!A149-1)</f>
        <v>#NAME?</v>
      </c>
      <c r="I148" s="6" t="e">
        <f ca="1">IF('Log_working_3-way'!$D148="","",'True_Odds_Calculator_3-way'!O149/'True_Odds_Calculator_3-way'!B149-1)</f>
        <v>#NAME?</v>
      </c>
      <c r="J148" s="6" t="e">
        <f ca="1">IF('Log_working_3-way'!$D148="","",'True_Odds_Calculator_3-way'!#REF!/'True_Odds_Calculator_3-way'!C149-1)</f>
        <v>#NAME?</v>
      </c>
      <c r="K148" s="6" t="e">
        <f ca="1">IF('Log_working_3-way'!$D148="","",1/'True_Odds_Calculator_3-way'!A149+1/'True_Odds_Calculator_3-way'!B149+1/'True_Odds_Calculator_3-way'!C149-1)</f>
        <v>#NAME?</v>
      </c>
    </row>
    <row r="149" spans="4:11" x14ac:dyDescent="0.25">
      <c r="D149" t="e">
        <f ca="1">solve_for_c('True_Odds_Calculator_3-way'!A150,'True_Odds_Calculator_3-way'!B150,'True_Odds_Calculator_3-way'!C150,'Log_working_3-way'!B$1,'Log_working_3-way'!B$2)</f>
        <v>#NAME?</v>
      </c>
      <c r="F149" s="6" t="e">
        <f ca="1">IF('Log_working_3-way'!D149="","",1/'True_Odds_Calculator_3-way'!N150+1/'True_Odds_Calculator_3-way'!O150+1/'True_Odds_Calculator_3-way'!#REF!-1)</f>
        <v>#NAME?</v>
      </c>
      <c r="H149" s="6" t="e">
        <f ca="1">IF('Log_working_3-way'!$D149="","",'True_Odds_Calculator_3-way'!N150/'True_Odds_Calculator_3-way'!A150-1)</f>
        <v>#NAME?</v>
      </c>
      <c r="I149" s="6" t="e">
        <f ca="1">IF('Log_working_3-way'!$D149="","",'True_Odds_Calculator_3-way'!O150/'True_Odds_Calculator_3-way'!B150-1)</f>
        <v>#NAME?</v>
      </c>
      <c r="J149" s="6" t="e">
        <f ca="1">IF('Log_working_3-way'!$D149="","",'True_Odds_Calculator_3-way'!#REF!/'True_Odds_Calculator_3-way'!C150-1)</f>
        <v>#NAME?</v>
      </c>
      <c r="K149" s="6" t="e">
        <f ca="1">IF('Log_working_3-way'!$D149="","",1/'True_Odds_Calculator_3-way'!A150+1/'True_Odds_Calculator_3-way'!B150+1/'True_Odds_Calculator_3-way'!C150-1)</f>
        <v>#NAME?</v>
      </c>
    </row>
    <row r="150" spans="4:11" x14ac:dyDescent="0.25">
      <c r="D150" t="e">
        <f ca="1">solve_for_c('True_Odds_Calculator_3-way'!A151,'True_Odds_Calculator_3-way'!B151,'True_Odds_Calculator_3-way'!C151,'Log_working_3-way'!B$1,'Log_working_3-way'!B$2)</f>
        <v>#NAME?</v>
      </c>
      <c r="F150" s="6" t="e">
        <f ca="1">IF('Log_working_3-way'!D150="","",1/'True_Odds_Calculator_3-way'!N151+1/'True_Odds_Calculator_3-way'!O151+1/'True_Odds_Calculator_3-way'!#REF!-1)</f>
        <v>#NAME?</v>
      </c>
      <c r="H150" s="6" t="e">
        <f ca="1">IF('Log_working_3-way'!$D150="","",'True_Odds_Calculator_3-way'!N151/'True_Odds_Calculator_3-way'!A151-1)</f>
        <v>#NAME?</v>
      </c>
      <c r="I150" s="6" t="e">
        <f ca="1">IF('Log_working_3-way'!$D150="","",'True_Odds_Calculator_3-way'!O151/'True_Odds_Calculator_3-way'!B151-1)</f>
        <v>#NAME?</v>
      </c>
      <c r="J150" s="6" t="e">
        <f ca="1">IF('Log_working_3-way'!$D150="","",'True_Odds_Calculator_3-way'!#REF!/'True_Odds_Calculator_3-way'!C151-1)</f>
        <v>#NAME?</v>
      </c>
      <c r="K150" s="6" t="e">
        <f ca="1">IF('Log_working_3-way'!$D150="","",1/'True_Odds_Calculator_3-way'!A151+1/'True_Odds_Calculator_3-way'!B151+1/'True_Odds_Calculator_3-way'!C151-1)</f>
        <v>#NAME?</v>
      </c>
    </row>
    <row r="151" spans="4:11" x14ac:dyDescent="0.25">
      <c r="D151" t="e">
        <f ca="1">solve_for_c('True_Odds_Calculator_3-way'!A152,'True_Odds_Calculator_3-way'!B152,'True_Odds_Calculator_3-way'!C152,'Log_working_3-way'!B$1,'Log_working_3-way'!B$2)</f>
        <v>#NAME?</v>
      </c>
      <c r="F151" s="6" t="e">
        <f ca="1">IF('Log_working_3-way'!D151="","",1/'True_Odds_Calculator_3-way'!N152+1/'True_Odds_Calculator_3-way'!O152+1/'True_Odds_Calculator_3-way'!#REF!-1)</f>
        <v>#NAME?</v>
      </c>
      <c r="H151" s="6" t="e">
        <f ca="1">IF('Log_working_3-way'!$D151="","",'True_Odds_Calculator_3-way'!N152/'True_Odds_Calculator_3-way'!A152-1)</f>
        <v>#NAME?</v>
      </c>
      <c r="I151" s="6" t="e">
        <f ca="1">IF('Log_working_3-way'!$D151="","",'True_Odds_Calculator_3-way'!O152/'True_Odds_Calculator_3-way'!B152-1)</f>
        <v>#NAME?</v>
      </c>
      <c r="J151" s="6" t="e">
        <f ca="1">IF('Log_working_3-way'!$D151="","",'True_Odds_Calculator_3-way'!#REF!/'True_Odds_Calculator_3-way'!C152-1)</f>
        <v>#NAME?</v>
      </c>
      <c r="K151" s="6" t="e">
        <f ca="1">IF('Log_working_3-way'!$D151="","",1/'True_Odds_Calculator_3-way'!A152+1/'True_Odds_Calculator_3-way'!B152+1/'True_Odds_Calculator_3-way'!C152-1)</f>
        <v>#NAME?</v>
      </c>
    </row>
    <row r="152" spans="4:11" x14ac:dyDescent="0.25">
      <c r="D152" t="e">
        <f ca="1">solve_for_c('True_Odds_Calculator_3-way'!A153,'True_Odds_Calculator_3-way'!B153,'True_Odds_Calculator_3-way'!C153,'Log_working_3-way'!B$1,'Log_working_3-way'!B$2)</f>
        <v>#NAME?</v>
      </c>
      <c r="F152" s="6" t="e">
        <f ca="1">IF('Log_working_3-way'!D152="","",1/'True_Odds_Calculator_3-way'!N153+1/'True_Odds_Calculator_3-way'!O153+1/'True_Odds_Calculator_3-way'!#REF!-1)</f>
        <v>#NAME?</v>
      </c>
      <c r="H152" s="6" t="e">
        <f ca="1">IF('Log_working_3-way'!$D152="","",'True_Odds_Calculator_3-way'!N153/'True_Odds_Calculator_3-way'!A153-1)</f>
        <v>#NAME?</v>
      </c>
      <c r="I152" s="6" t="e">
        <f ca="1">IF('Log_working_3-way'!$D152="","",'True_Odds_Calculator_3-way'!O153/'True_Odds_Calculator_3-way'!B153-1)</f>
        <v>#NAME?</v>
      </c>
      <c r="J152" s="6" t="e">
        <f ca="1">IF('Log_working_3-way'!$D152="","",'True_Odds_Calculator_3-way'!#REF!/'True_Odds_Calculator_3-way'!C153-1)</f>
        <v>#NAME?</v>
      </c>
      <c r="K152" s="6" t="e">
        <f ca="1">IF('Log_working_3-way'!$D152="","",1/'True_Odds_Calculator_3-way'!A153+1/'True_Odds_Calculator_3-way'!B153+1/'True_Odds_Calculator_3-way'!C153-1)</f>
        <v>#NAME?</v>
      </c>
    </row>
    <row r="153" spans="4:11" x14ac:dyDescent="0.25">
      <c r="D153" t="e">
        <f ca="1">solve_for_c('True_Odds_Calculator_3-way'!A154,'True_Odds_Calculator_3-way'!B154,'True_Odds_Calculator_3-way'!C154,'Log_working_3-way'!B$1,'Log_working_3-way'!B$2)</f>
        <v>#NAME?</v>
      </c>
      <c r="F153" s="6" t="e">
        <f ca="1">IF('Log_working_3-way'!D153="","",1/'True_Odds_Calculator_3-way'!N154+1/'True_Odds_Calculator_3-way'!O154+1/'True_Odds_Calculator_3-way'!#REF!-1)</f>
        <v>#NAME?</v>
      </c>
      <c r="H153" s="6" t="e">
        <f ca="1">IF('Log_working_3-way'!$D153="","",'True_Odds_Calculator_3-way'!N154/'True_Odds_Calculator_3-way'!A154-1)</f>
        <v>#NAME?</v>
      </c>
      <c r="I153" s="6" t="e">
        <f ca="1">IF('Log_working_3-way'!$D153="","",'True_Odds_Calculator_3-way'!O154/'True_Odds_Calculator_3-way'!B154-1)</f>
        <v>#NAME?</v>
      </c>
      <c r="J153" s="6" t="e">
        <f ca="1">IF('Log_working_3-way'!$D153="","",'True_Odds_Calculator_3-way'!#REF!/'True_Odds_Calculator_3-way'!C154-1)</f>
        <v>#NAME?</v>
      </c>
      <c r="K153" s="6" t="e">
        <f ca="1">IF('Log_working_3-way'!$D153="","",1/'True_Odds_Calculator_3-way'!A154+1/'True_Odds_Calculator_3-way'!B154+1/'True_Odds_Calculator_3-way'!C154-1)</f>
        <v>#NAME?</v>
      </c>
    </row>
    <row r="154" spans="4:11" x14ac:dyDescent="0.25">
      <c r="D154" t="e">
        <f ca="1">solve_for_c('True_Odds_Calculator_3-way'!A155,'True_Odds_Calculator_3-way'!B155,'True_Odds_Calculator_3-way'!C155,'Log_working_3-way'!B$1,'Log_working_3-way'!B$2)</f>
        <v>#NAME?</v>
      </c>
      <c r="F154" s="6" t="e">
        <f ca="1">IF('Log_working_3-way'!D154="","",1/'True_Odds_Calculator_3-way'!N155+1/'True_Odds_Calculator_3-way'!O155+1/'True_Odds_Calculator_3-way'!#REF!-1)</f>
        <v>#NAME?</v>
      </c>
      <c r="H154" s="6" t="e">
        <f ca="1">IF('Log_working_3-way'!$D154="","",'True_Odds_Calculator_3-way'!N155/'True_Odds_Calculator_3-way'!A155-1)</f>
        <v>#NAME?</v>
      </c>
      <c r="I154" s="6" t="e">
        <f ca="1">IF('Log_working_3-way'!$D154="","",'True_Odds_Calculator_3-way'!O155/'True_Odds_Calculator_3-way'!B155-1)</f>
        <v>#NAME?</v>
      </c>
      <c r="J154" s="6" t="e">
        <f ca="1">IF('Log_working_3-way'!$D154="","",'True_Odds_Calculator_3-way'!#REF!/'True_Odds_Calculator_3-way'!C155-1)</f>
        <v>#NAME?</v>
      </c>
      <c r="K154" s="6" t="e">
        <f ca="1">IF('Log_working_3-way'!$D154="","",1/'True_Odds_Calculator_3-way'!A155+1/'True_Odds_Calculator_3-way'!B155+1/'True_Odds_Calculator_3-way'!C155-1)</f>
        <v>#NAME?</v>
      </c>
    </row>
    <row r="155" spans="4:11" x14ac:dyDescent="0.25">
      <c r="D155" t="e">
        <f ca="1">solve_for_c('True_Odds_Calculator_3-way'!A156,'True_Odds_Calculator_3-way'!B156,'True_Odds_Calculator_3-way'!C156,'Log_working_3-way'!B$1,'Log_working_3-way'!B$2)</f>
        <v>#NAME?</v>
      </c>
      <c r="F155" s="6" t="e">
        <f ca="1">IF('Log_working_3-way'!D155="","",1/'True_Odds_Calculator_3-way'!N156+1/'True_Odds_Calculator_3-way'!O156+1/'True_Odds_Calculator_3-way'!#REF!-1)</f>
        <v>#NAME?</v>
      </c>
      <c r="H155" s="6" t="e">
        <f ca="1">IF('Log_working_3-way'!$D155="","",'True_Odds_Calculator_3-way'!N156/'True_Odds_Calculator_3-way'!A156-1)</f>
        <v>#NAME?</v>
      </c>
      <c r="I155" s="6" t="e">
        <f ca="1">IF('Log_working_3-way'!$D155="","",'True_Odds_Calculator_3-way'!O156/'True_Odds_Calculator_3-way'!B156-1)</f>
        <v>#NAME?</v>
      </c>
      <c r="J155" s="6" t="e">
        <f ca="1">IF('Log_working_3-way'!$D155="","",'True_Odds_Calculator_3-way'!#REF!/'True_Odds_Calculator_3-way'!C156-1)</f>
        <v>#NAME?</v>
      </c>
      <c r="K155" s="6" t="e">
        <f ca="1">IF('Log_working_3-way'!$D155="","",1/'True_Odds_Calculator_3-way'!A156+1/'True_Odds_Calculator_3-way'!B156+1/'True_Odds_Calculator_3-way'!C156-1)</f>
        <v>#NAME?</v>
      </c>
    </row>
    <row r="156" spans="4:11" x14ac:dyDescent="0.25">
      <c r="D156" t="e">
        <f ca="1">solve_for_c('True_Odds_Calculator_3-way'!A157,'True_Odds_Calculator_3-way'!B157,'True_Odds_Calculator_3-way'!C157,'Log_working_3-way'!B$1,'Log_working_3-way'!B$2)</f>
        <v>#NAME?</v>
      </c>
      <c r="F156" s="6" t="e">
        <f ca="1">IF('Log_working_3-way'!D156="","",1/'True_Odds_Calculator_3-way'!N157+1/'True_Odds_Calculator_3-way'!O157+1/'True_Odds_Calculator_3-way'!#REF!-1)</f>
        <v>#NAME?</v>
      </c>
      <c r="H156" s="6" t="e">
        <f ca="1">IF('Log_working_3-way'!$D156="","",'True_Odds_Calculator_3-way'!N157/'True_Odds_Calculator_3-way'!A157-1)</f>
        <v>#NAME?</v>
      </c>
      <c r="I156" s="6" t="e">
        <f ca="1">IF('Log_working_3-way'!$D156="","",'True_Odds_Calculator_3-way'!O157/'True_Odds_Calculator_3-way'!B157-1)</f>
        <v>#NAME?</v>
      </c>
      <c r="J156" s="6" t="e">
        <f ca="1">IF('Log_working_3-way'!$D156="","",'True_Odds_Calculator_3-way'!#REF!/'True_Odds_Calculator_3-way'!C157-1)</f>
        <v>#NAME?</v>
      </c>
      <c r="K156" s="6" t="e">
        <f ca="1">IF('Log_working_3-way'!$D156="","",1/'True_Odds_Calculator_3-way'!A157+1/'True_Odds_Calculator_3-way'!B157+1/'True_Odds_Calculator_3-way'!C157-1)</f>
        <v>#NAME?</v>
      </c>
    </row>
    <row r="157" spans="4:11" x14ac:dyDescent="0.25">
      <c r="D157" t="e">
        <f ca="1">solve_for_c('True_Odds_Calculator_3-way'!A158,'True_Odds_Calculator_3-way'!B158,'True_Odds_Calculator_3-way'!C158,'Log_working_3-way'!B$1,'Log_working_3-way'!B$2)</f>
        <v>#NAME?</v>
      </c>
      <c r="F157" s="6" t="e">
        <f ca="1">IF('Log_working_3-way'!D157="","",1/'True_Odds_Calculator_3-way'!N158+1/'True_Odds_Calculator_3-way'!O158+1/'True_Odds_Calculator_3-way'!#REF!-1)</f>
        <v>#NAME?</v>
      </c>
      <c r="H157" s="6" t="e">
        <f ca="1">IF('Log_working_3-way'!$D157="","",'True_Odds_Calculator_3-way'!N158/'True_Odds_Calculator_3-way'!A158-1)</f>
        <v>#NAME?</v>
      </c>
      <c r="I157" s="6" t="e">
        <f ca="1">IF('Log_working_3-way'!$D157="","",'True_Odds_Calculator_3-way'!O158/'True_Odds_Calculator_3-way'!B158-1)</f>
        <v>#NAME?</v>
      </c>
      <c r="J157" s="6" t="e">
        <f ca="1">IF('Log_working_3-way'!$D157="","",'True_Odds_Calculator_3-way'!#REF!/'True_Odds_Calculator_3-way'!C158-1)</f>
        <v>#NAME?</v>
      </c>
      <c r="K157" s="6" t="e">
        <f ca="1">IF('Log_working_3-way'!$D157="","",1/'True_Odds_Calculator_3-way'!A158+1/'True_Odds_Calculator_3-way'!B158+1/'True_Odds_Calculator_3-way'!C158-1)</f>
        <v>#NAME?</v>
      </c>
    </row>
    <row r="158" spans="4:11" x14ac:dyDescent="0.25">
      <c r="D158" t="e">
        <f ca="1">solve_for_c('True_Odds_Calculator_3-way'!A159,'True_Odds_Calculator_3-way'!B159,'True_Odds_Calculator_3-way'!C159,'Log_working_3-way'!B$1,'Log_working_3-way'!B$2)</f>
        <v>#NAME?</v>
      </c>
      <c r="F158" s="6" t="e">
        <f ca="1">IF('Log_working_3-way'!D158="","",1/'True_Odds_Calculator_3-way'!N159+1/'True_Odds_Calculator_3-way'!O159+1/'True_Odds_Calculator_3-way'!#REF!-1)</f>
        <v>#NAME?</v>
      </c>
      <c r="H158" s="6" t="e">
        <f ca="1">IF('Log_working_3-way'!$D158="","",'True_Odds_Calculator_3-way'!N159/'True_Odds_Calculator_3-way'!A159-1)</f>
        <v>#NAME?</v>
      </c>
      <c r="I158" s="6" t="e">
        <f ca="1">IF('Log_working_3-way'!$D158="","",'True_Odds_Calculator_3-way'!O159/'True_Odds_Calculator_3-way'!B159-1)</f>
        <v>#NAME?</v>
      </c>
      <c r="J158" s="6" t="e">
        <f ca="1">IF('Log_working_3-way'!$D158="","",'True_Odds_Calculator_3-way'!#REF!/'True_Odds_Calculator_3-way'!C159-1)</f>
        <v>#NAME?</v>
      </c>
      <c r="K158" s="6" t="e">
        <f ca="1">IF('Log_working_3-way'!$D158="","",1/'True_Odds_Calculator_3-way'!A159+1/'True_Odds_Calculator_3-way'!B159+1/'True_Odds_Calculator_3-way'!C159-1)</f>
        <v>#NAME?</v>
      </c>
    </row>
    <row r="159" spans="4:11" x14ac:dyDescent="0.25">
      <c r="D159" t="e">
        <f ca="1">solve_for_c('True_Odds_Calculator_3-way'!A160,'True_Odds_Calculator_3-way'!B160,'True_Odds_Calculator_3-way'!C160,'Log_working_3-way'!B$1,'Log_working_3-way'!B$2)</f>
        <v>#NAME?</v>
      </c>
      <c r="F159" s="6" t="e">
        <f ca="1">IF('Log_working_3-way'!D159="","",1/'True_Odds_Calculator_3-way'!N160+1/'True_Odds_Calculator_3-way'!O160+1/'True_Odds_Calculator_3-way'!#REF!-1)</f>
        <v>#NAME?</v>
      </c>
      <c r="H159" s="6" t="e">
        <f ca="1">IF('Log_working_3-way'!$D159="","",'True_Odds_Calculator_3-way'!N160/'True_Odds_Calculator_3-way'!A160-1)</f>
        <v>#NAME?</v>
      </c>
      <c r="I159" s="6" t="e">
        <f ca="1">IF('Log_working_3-way'!$D159="","",'True_Odds_Calculator_3-way'!O160/'True_Odds_Calculator_3-way'!B160-1)</f>
        <v>#NAME?</v>
      </c>
      <c r="J159" s="6" t="e">
        <f ca="1">IF('Log_working_3-way'!$D159="","",'True_Odds_Calculator_3-way'!#REF!/'True_Odds_Calculator_3-way'!C160-1)</f>
        <v>#NAME?</v>
      </c>
      <c r="K159" s="6" t="e">
        <f ca="1">IF('Log_working_3-way'!$D159="","",1/'True_Odds_Calculator_3-way'!A160+1/'True_Odds_Calculator_3-way'!B160+1/'True_Odds_Calculator_3-way'!C160-1)</f>
        <v>#NAME?</v>
      </c>
    </row>
    <row r="160" spans="4:11" x14ac:dyDescent="0.25">
      <c r="D160" t="e">
        <f ca="1">solve_for_c('True_Odds_Calculator_3-way'!A161,'True_Odds_Calculator_3-way'!B161,'True_Odds_Calculator_3-way'!C161,'Log_working_3-way'!B$1,'Log_working_3-way'!B$2)</f>
        <v>#NAME?</v>
      </c>
      <c r="F160" s="6" t="e">
        <f ca="1">IF('Log_working_3-way'!D160="","",1/'True_Odds_Calculator_3-way'!N161+1/'True_Odds_Calculator_3-way'!O161+1/'True_Odds_Calculator_3-way'!#REF!-1)</f>
        <v>#NAME?</v>
      </c>
      <c r="H160" s="6" t="e">
        <f ca="1">IF('Log_working_3-way'!$D160="","",'True_Odds_Calculator_3-way'!N161/'True_Odds_Calculator_3-way'!A161-1)</f>
        <v>#NAME?</v>
      </c>
      <c r="I160" s="6" t="e">
        <f ca="1">IF('Log_working_3-way'!$D160="","",'True_Odds_Calculator_3-way'!O161/'True_Odds_Calculator_3-way'!B161-1)</f>
        <v>#NAME?</v>
      </c>
      <c r="J160" s="6" t="e">
        <f ca="1">IF('Log_working_3-way'!$D160="","",'True_Odds_Calculator_3-way'!#REF!/'True_Odds_Calculator_3-way'!C161-1)</f>
        <v>#NAME?</v>
      </c>
      <c r="K160" s="6" t="e">
        <f ca="1">IF('Log_working_3-way'!$D160="","",1/'True_Odds_Calculator_3-way'!A161+1/'True_Odds_Calculator_3-way'!B161+1/'True_Odds_Calculator_3-way'!C161-1)</f>
        <v>#NAME?</v>
      </c>
    </row>
    <row r="161" spans="4:11" x14ac:dyDescent="0.25">
      <c r="D161" t="e">
        <f ca="1">solve_for_c('True_Odds_Calculator_3-way'!A162,'True_Odds_Calculator_3-way'!B162,'True_Odds_Calculator_3-way'!C162,'Log_working_3-way'!B$1,'Log_working_3-way'!B$2)</f>
        <v>#NAME?</v>
      </c>
      <c r="F161" s="6" t="e">
        <f ca="1">IF('Log_working_3-way'!D161="","",1/'True_Odds_Calculator_3-way'!N162+1/'True_Odds_Calculator_3-way'!O162+1/'True_Odds_Calculator_3-way'!#REF!-1)</f>
        <v>#NAME?</v>
      </c>
      <c r="H161" s="6" t="e">
        <f ca="1">IF('Log_working_3-way'!$D161="","",'True_Odds_Calculator_3-way'!N162/'True_Odds_Calculator_3-way'!A162-1)</f>
        <v>#NAME?</v>
      </c>
      <c r="I161" s="6" t="e">
        <f ca="1">IF('Log_working_3-way'!$D161="","",'True_Odds_Calculator_3-way'!O162/'True_Odds_Calculator_3-way'!B162-1)</f>
        <v>#NAME?</v>
      </c>
      <c r="J161" s="6" t="e">
        <f ca="1">IF('Log_working_3-way'!$D161="","",'True_Odds_Calculator_3-way'!#REF!/'True_Odds_Calculator_3-way'!C162-1)</f>
        <v>#NAME?</v>
      </c>
      <c r="K161" s="6" t="e">
        <f ca="1">IF('Log_working_3-way'!$D161="","",1/'True_Odds_Calculator_3-way'!A162+1/'True_Odds_Calculator_3-way'!B162+1/'True_Odds_Calculator_3-way'!C162-1)</f>
        <v>#NAME?</v>
      </c>
    </row>
    <row r="162" spans="4:11" x14ac:dyDescent="0.25">
      <c r="D162" t="e">
        <f ca="1">solve_for_c('True_Odds_Calculator_3-way'!A163,'True_Odds_Calculator_3-way'!B163,'True_Odds_Calculator_3-way'!C163,'Log_working_3-way'!B$1,'Log_working_3-way'!B$2)</f>
        <v>#NAME?</v>
      </c>
      <c r="F162" s="6" t="e">
        <f ca="1">IF('Log_working_3-way'!D162="","",1/'True_Odds_Calculator_3-way'!N163+1/'True_Odds_Calculator_3-way'!O163+1/'True_Odds_Calculator_3-way'!#REF!-1)</f>
        <v>#NAME?</v>
      </c>
      <c r="H162" s="6" t="e">
        <f ca="1">IF('Log_working_3-way'!$D162="","",'True_Odds_Calculator_3-way'!N163/'True_Odds_Calculator_3-way'!A163-1)</f>
        <v>#NAME?</v>
      </c>
      <c r="I162" s="6" t="e">
        <f ca="1">IF('Log_working_3-way'!$D162="","",'True_Odds_Calculator_3-way'!O163/'True_Odds_Calculator_3-way'!B163-1)</f>
        <v>#NAME?</v>
      </c>
      <c r="J162" s="6" t="e">
        <f ca="1">IF('Log_working_3-way'!$D162="","",'True_Odds_Calculator_3-way'!#REF!/'True_Odds_Calculator_3-way'!C163-1)</f>
        <v>#NAME?</v>
      </c>
      <c r="K162" s="6" t="e">
        <f ca="1">IF('Log_working_3-way'!$D162="","",1/'True_Odds_Calculator_3-way'!A163+1/'True_Odds_Calculator_3-way'!B163+1/'True_Odds_Calculator_3-way'!C163-1)</f>
        <v>#NAME?</v>
      </c>
    </row>
    <row r="163" spans="4:11" x14ac:dyDescent="0.25">
      <c r="D163" t="e">
        <f ca="1">solve_for_c('True_Odds_Calculator_3-way'!A164,'True_Odds_Calculator_3-way'!B164,'True_Odds_Calculator_3-way'!C164,'Log_working_3-way'!B$1,'Log_working_3-way'!B$2)</f>
        <v>#NAME?</v>
      </c>
      <c r="F163" s="6" t="e">
        <f ca="1">IF('Log_working_3-way'!D163="","",1/'True_Odds_Calculator_3-way'!N164+1/'True_Odds_Calculator_3-way'!O164+1/'True_Odds_Calculator_3-way'!#REF!-1)</f>
        <v>#NAME?</v>
      </c>
      <c r="H163" s="6" t="e">
        <f ca="1">IF('Log_working_3-way'!$D163="","",'True_Odds_Calculator_3-way'!N164/'True_Odds_Calculator_3-way'!A164-1)</f>
        <v>#NAME?</v>
      </c>
      <c r="I163" s="6" t="e">
        <f ca="1">IF('Log_working_3-way'!$D163="","",'True_Odds_Calculator_3-way'!O164/'True_Odds_Calculator_3-way'!B164-1)</f>
        <v>#NAME?</v>
      </c>
      <c r="J163" s="6" t="e">
        <f ca="1">IF('Log_working_3-way'!$D163="","",'True_Odds_Calculator_3-way'!#REF!/'True_Odds_Calculator_3-way'!C164-1)</f>
        <v>#NAME?</v>
      </c>
      <c r="K163" s="6" t="e">
        <f ca="1">IF('Log_working_3-way'!$D163="","",1/'True_Odds_Calculator_3-way'!A164+1/'True_Odds_Calculator_3-way'!B164+1/'True_Odds_Calculator_3-way'!C164-1)</f>
        <v>#NAME?</v>
      </c>
    </row>
    <row r="164" spans="4:11" x14ac:dyDescent="0.25">
      <c r="D164" t="e">
        <f ca="1">solve_for_c('True_Odds_Calculator_3-way'!A165,'True_Odds_Calculator_3-way'!B165,'True_Odds_Calculator_3-way'!C165,'Log_working_3-way'!B$1,'Log_working_3-way'!B$2)</f>
        <v>#NAME?</v>
      </c>
      <c r="F164" s="6" t="e">
        <f ca="1">IF('Log_working_3-way'!D164="","",1/'True_Odds_Calculator_3-way'!N165+1/'True_Odds_Calculator_3-way'!O165+1/'True_Odds_Calculator_3-way'!#REF!-1)</f>
        <v>#NAME?</v>
      </c>
      <c r="H164" s="6" t="e">
        <f ca="1">IF('Log_working_3-way'!$D164="","",'True_Odds_Calculator_3-way'!N165/'True_Odds_Calculator_3-way'!A165-1)</f>
        <v>#NAME?</v>
      </c>
      <c r="I164" s="6" t="e">
        <f ca="1">IF('Log_working_3-way'!$D164="","",'True_Odds_Calculator_3-way'!O165/'True_Odds_Calculator_3-way'!B165-1)</f>
        <v>#NAME?</v>
      </c>
      <c r="J164" s="6" t="e">
        <f ca="1">IF('Log_working_3-way'!$D164="","",'True_Odds_Calculator_3-way'!#REF!/'True_Odds_Calculator_3-way'!C165-1)</f>
        <v>#NAME?</v>
      </c>
      <c r="K164" s="6" t="e">
        <f ca="1">IF('Log_working_3-way'!$D164="","",1/'True_Odds_Calculator_3-way'!A165+1/'True_Odds_Calculator_3-way'!B165+1/'True_Odds_Calculator_3-way'!C165-1)</f>
        <v>#NAME?</v>
      </c>
    </row>
    <row r="165" spans="4:11" x14ac:dyDescent="0.25">
      <c r="D165" t="e">
        <f ca="1">solve_for_c('True_Odds_Calculator_3-way'!A166,'True_Odds_Calculator_3-way'!B166,'True_Odds_Calculator_3-way'!C166,'Log_working_3-way'!B$1,'Log_working_3-way'!B$2)</f>
        <v>#NAME?</v>
      </c>
      <c r="F165" s="6" t="e">
        <f ca="1">IF('Log_working_3-way'!D165="","",1/'True_Odds_Calculator_3-way'!N166+1/'True_Odds_Calculator_3-way'!O166+1/'True_Odds_Calculator_3-way'!#REF!-1)</f>
        <v>#NAME?</v>
      </c>
      <c r="H165" s="6" t="e">
        <f ca="1">IF('Log_working_3-way'!$D165="","",'True_Odds_Calculator_3-way'!N166/'True_Odds_Calculator_3-way'!A166-1)</f>
        <v>#NAME?</v>
      </c>
      <c r="I165" s="6" t="e">
        <f ca="1">IF('Log_working_3-way'!$D165="","",'True_Odds_Calculator_3-way'!O166/'True_Odds_Calculator_3-way'!B166-1)</f>
        <v>#NAME?</v>
      </c>
      <c r="J165" s="6" t="e">
        <f ca="1">IF('Log_working_3-way'!$D165="","",'True_Odds_Calculator_3-way'!#REF!/'True_Odds_Calculator_3-way'!C166-1)</f>
        <v>#NAME?</v>
      </c>
      <c r="K165" s="6" t="e">
        <f ca="1">IF('Log_working_3-way'!$D165="","",1/'True_Odds_Calculator_3-way'!A166+1/'True_Odds_Calculator_3-way'!B166+1/'True_Odds_Calculator_3-way'!C166-1)</f>
        <v>#NAME?</v>
      </c>
    </row>
    <row r="166" spans="4:11" x14ac:dyDescent="0.25">
      <c r="D166" t="e">
        <f ca="1">solve_for_c('True_Odds_Calculator_3-way'!A167,'True_Odds_Calculator_3-way'!B167,'True_Odds_Calculator_3-way'!C167,'Log_working_3-way'!B$1,'Log_working_3-way'!B$2)</f>
        <v>#NAME?</v>
      </c>
      <c r="F166" s="6" t="e">
        <f ca="1">IF('Log_working_3-way'!D166="","",1/'True_Odds_Calculator_3-way'!N167+1/'True_Odds_Calculator_3-way'!O167+1/'True_Odds_Calculator_3-way'!#REF!-1)</f>
        <v>#NAME?</v>
      </c>
      <c r="H166" s="6" t="e">
        <f ca="1">IF('Log_working_3-way'!$D166="","",'True_Odds_Calculator_3-way'!N167/'True_Odds_Calculator_3-way'!A167-1)</f>
        <v>#NAME?</v>
      </c>
      <c r="I166" s="6" t="e">
        <f ca="1">IF('Log_working_3-way'!$D166="","",'True_Odds_Calculator_3-way'!O167/'True_Odds_Calculator_3-way'!B167-1)</f>
        <v>#NAME?</v>
      </c>
      <c r="J166" s="6" t="e">
        <f ca="1">IF('Log_working_3-way'!$D166="","",'True_Odds_Calculator_3-way'!#REF!/'True_Odds_Calculator_3-way'!C167-1)</f>
        <v>#NAME?</v>
      </c>
      <c r="K166" s="6" t="e">
        <f ca="1">IF('Log_working_3-way'!$D166="","",1/'True_Odds_Calculator_3-way'!A167+1/'True_Odds_Calculator_3-way'!B167+1/'True_Odds_Calculator_3-way'!C167-1)</f>
        <v>#NAME?</v>
      </c>
    </row>
    <row r="167" spans="4:11" x14ac:dyDescent="0.25">
      <c r="D167" t="e">
        <f ca="1">solve_for_c('True_Odds_Calculator_3-way'!A168,'True_Odds_Calculator_3-way'!B168,'True_Odds_Calculator_3-way'!C168,'Log_working_3-way'!B$1,'Log_working_3-way'!B$2)</f>
        <v>#NAME?</v>
      </c>
      <c r="F167" s="6" t="e">
        <f ca="1">IF('Log_working_3-way'!D167="","",1/'True_Odds_Calculator_3-way'!N168+1/'True_Odds_Calculator_3-way'!O168+1/'True_Odds_Calculator_3-way'!#REF!-1)</f>
        <v>#NAME?</v>
      </c>
      <c r="H167" s="6" t="e">
        <f ca="1">IF('Log_working_3-way'!$D167="","",'True_Odds_Calculator_3-way'!N168/'True_Odds_Calculator_3-way'!A168-1)</f>
        <v>#NAME?</v>
      </c>
      <c r="I167" s="6" t="e">
        <f ca="1">IF('Log_working_3-way'!$D167="","",'True_Odds_Calculator_3-way'!O168/'True_Odds_Calculator_3-way'!B168-1)</f>
        <v>#NAME?</v>
      </c>
      <c r="J167" s="6" t="e">
        <f ca="1">IF('Log_working_3-way'!$D167="","",'True_Odds_Calculator_3-way'!#REF!/'True_Odds_Calculator_3-way'!C168-1)</f>
        <v>#NAME?</v>
      </c>
      <c r="K167" s="6" t="e">
        <f ca="1">IF('Log_working_3-way'!$D167="","",1/'True_Odds_Calculator_3-way'!A168+1/'True_Odds_Calculator_3-way'!B168+1/'True_Odds_Calculator_3-way'!C168-1)</f>
        <v>#NAME?</v>
      </c>
    </row>
    <row r="168" spans="4:11" x14ac:dyDescent="0.25">
      <c r="D168" t="e">
        <f ca="1">solve_for_c('True_Odds_Calculator_3-way'!A169,'True_Odds_Calculator_3-way'!B169,'True_Odds_Calculator_3-way'!C169,'Log_working_3-way'!B$1,'Log_working_3-way'!B$2)</f>
        <v>#NAME?</v>
      </c>
      <c r="F168" s="6" t="e">
        <f ca="1">IF('Log_working_3-way'!D168="","",1/'True_Odds_Calculator_3-way'!N169+1/'True_Odds_Calculator_3-way'!O169+1/'True_Odds_Calculator_3-way'!#REF!-1)</f>
        <v>#NAME?</v>
      </c>
      <c r="H168" s="6" t="e">
        <f ca="1">IF('Log_working_3-way'!$D168="","",'True_Odds_Calculator_3-way'!N169/'True_Odds_Calculator_3-way'!A169-1)</f>
        <v>#NAME?</v>
      </c>
      <c r="I168" s="6" t="e">
        <f ca="1">IF('Log_working_3-way'!$D168="","",'True_Odds_Calculator_3-way'!O169/'True_Odds_Calculator_3-way'!B169-1)</f>
        <v>#NAME?</v>
      </c>
      <c r="J168" s="6" t="e">
        <f ca="1">IF('Log_working_3-way'!$D168="","",'True_Odds_Calculator_3-way'!#REF!/'True_Odds_Calculator_3-way'!C169-1)</f>
        <v>#NAME?</v>
      </c>
      <c r="K168" s="6" t="e">
        <f ca="1">IF('Log_working_3-way'!$D168="","",1/'True_Odds_Calculator_3-way'!A169+1/'True_Odds_Calculator_3-way'!B169+1/'True_Odds_Calculator_3-way'!C169-1)</f>
        <v>#NAME?</v>
      </c>
    </row>
    <row r="169" spans="4:11" x14ac:dyDescent="0.25">
      <c r="D169" t="e">
        <f ca="1">solve_for_c('True_Odds_Calculator_3-way'!A170,'True_Odds_Calculator_3-way'!B170,'True_Odds_Calculator_3-way'!C170,'Log_working_3-way'!B$1,'Log_working_3-way'!B$2)</f>
        <v>#NAME?</v>
      </c>
      <c r="F169" s="6" t="e">
        <f ca="1">IF('Log_working_3-way'!D169="","",1/'True_Odds_Calculator_3-way'!N170+1/'True_Odds_Calculator_3-way'!O170+1/'True_Odds_Calculator_3-way'!#REF!-1)</f>
        <v>#NAME?</v>
      </c>
      <c r="H169" s="6" t="e">
        <f ca="1">IF('Log_working_3-way'!$D169="","",'True_Odds_Calculator_3-way'!N170/'True_Odds_Calculator_3-way'!A170-1)</f>
        <v>#NAME?</v>
      </c>
      <c r="I169" s="6" t="e">
        <f ca="1">IF('Log_working_3-way'!$D169="","",'True_Odds_Calculator_3-way'!O170/'True_Odds_Calculator_3-way'!B170-1)</f>
        <v>#NAME?</v>
      </c>
      <c r="J169" s="6" t="e">
        <f ca="1">IF('Log_working_3-way'!$D169="","",'True_Odds_Calculator_3-way'!#REF!/'True_Odds_Calculator_3-way'!C170-1)</f>
        <v>#NAME?</v>
      </c>
      <c r="K169" s="6" t="e">
        <f ca="1">IF('Log_working_3-way'!$D169="","",1/'True_Odds_Calculator_3-way'!A170+1/'True_Odds_Calculator_3-way'!B170+1/'True_Odds_Calculator_3-way'!C170-1)</f>
        <v>#NAME?</v>
      </c>
    </row>
    <row r="170" spans="4:11" x14ac:dyDescent="0.25">
      <c r="D170" t="e">
        <f ca="1">solve_for_c('True_Odds_Calculator_3-way'!A171,'True_Odds_Calculator_3-way'!B171,'True_Odds_Calculator_3-way'!C171,'Log_working_3-way'!B$1,'Log_working_3-way'!B$2)</f>
        <v>#NAME?</v>
      </c>
      <c r="F170" s="6" t="e">
        <f ca="1">IF('Log_working_3-way'!D170="","",1/'True_Odds_Calculator_3-way'!N171+1/'True_Odds_Calculator_3-way'!O171+1/'True_Odds_Calculator_3-way'!#REF!-1)</f>
        <v>#NAME?</v>
      </c>
      <c r="H170" s="6" t="e">
        <f ca="1">IF('Log_working_3-way'!$D170="","",'True_Odds_Calculator_3-way'!N171/'True_Odds_Calculator_3-way'!A171-1)</f>
        <v>#NAME?</v>
      </c>
      <c r="I170" s="6" t="e">
        <f ca="1">IF('Log_working_3-way'!$D170="","",'True_Odds_Calculator_3-way'!O171/'True_Odds_Calculator_3-way'!B171-1)</f>
        <v>#NAME?</v>
      </c>
      <c r="J170" s="6" t="e">
        <f ca="1">IF('Log_working_3-way'!$D170="","",'True_Odds_Calculator_3-way'!#REF!/'True_Odds_Calculator_3-way'!C171-1)</f>
        <v>#NAME?</v>
      </c>
      <c r="K170" s="6" t="e">
        <f ca="1">IF('Log_working_3-way'!$D170="","",1/'True_Odds_Calculator_3-way'!A171+1/'True_Odds_Calculator_3-way'!B171+1/'True_Odds_Calculator_3-way'!C171-1)</f>
        <v>#NAME?</v>
      </c>
    </row>
    <row r="171" spans="4:11" x14ac:dyDescent="0.25">
      <c r="D171" t="e">
        <f ca="1">solve_for_c('True_Odds_Calculator_3-way'!A172,'True_Odds_Calculator_3-way'!B172,'True_Odds_Calculator_3-way'!C172,'Log_working_3-way'!B$1,'Log_working_3-way'!B$2)</f>
        <v>#NAME?</v>
      </c>
      <c r="F171" s="6" t="e">
        <f ca="1">IF('Log_working_3-way'!D171="","",1/'True_Odds_Calculator_3-way'!N172+1/'True_Odds_Calculator_3-way'!O172+1/'True_Odds_Calculator_3-way'!#REF!-1)</f>
        <v>#NAME?</v>
      </c>
      <c r="H171" s="6" t="e">
        <f ca="1">IF('Log_working_3-way'!$D171="","",'True_Odds_Calculator_3-way'!N172/'True_Odds_Calculator_3-way'!A172-1)</f>
        <v>#NAME?</v>
      </c>
      <c r="I171" s="6" t="e">
        <f ca="1">IF('Log_working_3-way'!$D171="","",'True_Odds_Calculator_3-way'!O172/'True_Odds_Calculator_3-way'!B172-1)</f>
        <v>#NAME?</v>
      </c>
      <c r="J171" s="6" t="e">
        <f ca="1">IF('Log_working_3-way'!$D171="","",'True_Odds_Calculator_3-way'!#REF!/'True_Odds_Calculator_3-way'!C172-1)</f>
        <v>#NAME?</v>
      </c>
      <c r="K171" s="6" t="e">
        <f ca="1">IF('Log_working_3-way'!$D171="","",1/'True_Odds_Calculator_3-way'!A172+1/'True_Odds_Calculator_3-way'!B172+1/'True_Odds_Calculator_3-way'!C172-1)</f>
        <v>#NAME?</v>
      </c>
    </row>
    <row r="172" spans="4:11" x14ac:dyDescent="0.25">
      <c r="D172" t="e">
        <f ca="1">solve_for_c('True_Odds_Calculator_3-way'!A173,'True_Odds_Calculator_3-way'!B173,'True_Odds_Calculator_3-way'!C173,'Log_working_3-way'!B$1,'Log_working_3-way'!B$2)</f>
        <v>#NAME?</v>
      </c>
      <c r="F172" s="6" t="e">
        <f ca="1">IF('Log_working_3-way'!D172="","",1/'True_Odds_Calculator_3-way'!N173+1/'True_Odds_Calculator_3-way'!O173+1/'True_Odds_Calculator_3-way'!#REF!-1)</f>
        <v>#NAME?</v>
      </c>
      <c r="H172" s="6" t="e">
        <f ca="1">IF('Log_working_3-way'!$D172="","",'True_Odds_Calculator_3-way'!N173/'True_Odds_Calculator_3-way'!A173-1)</f>
        <v>#NAME?</v>
      </c>
      <c r="I172" s="6" t="e">
        <f ca="1">IF('Log_working_3-way'!$D172="","",'True_Odds_Calculator_3-way'!O173/'True_Odds_Calculator_3-way'!B173-1)</f>
        <v>#NAME?</v>
      </c>
      <c r="J172" s="6" t="e">
        <f ca="1">IF('Log_working_3-way'!$D172="","",'True_Odds_Calculator_3-way'!#REF!/'True_Odds_Calculator_3-way'!C173-1)</f>
        <v>#NAME?</v>
      </c>
      <c r="K172" s="6" t="e">
        <f ca="1">IF('Log_working_3-way'!$D172="","",1/'True_Odds_Calculator_3-way'!A173+1/'True_Odds_Calculator_3-way'!B173+1/'True_Odds_Calculator_3-way'!C173-1)</f>
        <v>#NAME?</v>
      </c>
    </row>
    <row r="173" spans="4:11" x14ac:dyDescent="0.25">
      <c r="D173" t="e">
        <f ca="1">solve_for_c('True_Odds_Calculator_3-way'!A174,'True_Odds_Calculator_3-way'!B174,'True_Odds_Calculator_3-way'!C174,'Log_working_3-way'!B$1,'Log_working_3-way'!B$2)</f>
        <v>#NAME?</v>
      </c>
      <c r="F173" s="6" t="e">
        <f ca="1">IF('Log_working_3-way'!D173="","",1/'True_Odds_Calculator_3-way'!N174+1/'True_Odds_Calculator_3-way'!O174+1/'True_Odds_Calculator_3-way'!#REF!-1)</f>
        <v>#NAME?</v>
      </c>
      <c r="H173" s="6" t="e">
        <f ca="1">IF('Log_working_3-way'!$D173="","",'True_Odds_Calculator_3-way'!N174/'True_Odds_Calculator_3-way'!A174-1)</f>
        <v>#NAME?</v>
      </c>
      <c r="I173" s="6" t="e">
        <f ca="1">IF('Log_working_3-way'!$D173="","",'True_Odds_Calculator_3-way'!O174/'True_Odds_Calculator_3-way'!B174-1)</f>
        <v>#NAME?</v>
      </c>
      <c r="J173" s="6" t="e">
        <f ca="1">IF('Log_working_3-way'!$D173="","",'True_Odds_Calculator_3-way'!#REF!/'True_Odds_Calculator_3-way'!C174-1)</f>
        <v>#NAME?</v>
      </c>
      <c r="K173" s="6" t="e">
        <f ca="1">IF('Log_working_3-way'!$D173="","",1/'True_Odds_Calculator_3-way'!A174+1/'True_Odds_Calculator_3-way'!B174+1/'True_Odds_Calculator_3-way'!C174-1)</f>
        <v>#NAME?</v>
      </c>
    </row>
    <row r="174" spans="4:11" x14ac:dyDescent="0.25">
      <c r="D174" t="e">
        <f ca="1">solve_for_c('True_Odds_Calculator_3-way'!A175,'True_Odds_Calculator_3-way'!B175,'True_Odds_Calculator_3-way'!C175,'Log_working_3-way'!B$1,'Log_working_3-way'!B$2)</f>
        <v>#NAME?</v>
      </c>
      <c r="F174" s="6" t="e">
        <f ca="1">IF('Log_working_3-way'!D174="","",1/'True_Odds_Calculator_3-way'!N175+1/'True_Odds_Calculator_3-way'!O175+1/'True_Odds_Calculator_3-way'!#REF!-1)</f>
        <v>#NAME?</v>
      </c>
      <c r="H174" s="6" t="e">
        <f ca="1">IF('Log_working_3-way'!$D174="","",'True_Odds_Calculator_3-way'!N175/'True_Odds_Calculator_3-way'!A175-1)</f>
        <v>#NAME?</v>
      </c>
      <c r="I174" s="6" t="e">
        <f ca="1">IF('Log_working_3-way'!$D174="","",'True_Odds_Calculator_3-way'!O175/'True_Odds_Calculator_3-way'!B175-1)</f>
        <v>#NAME?</v>
      </c>
      <c r="J174" s="6" t="e">
        <f ca="1">IF('Log_working_3-way'!$D174="","",'True_Odds_Calculator_3-way'!#REF!/'True_Odds_Calculator_3-way'!C175-1)</f>
        <v>#NAME?</v>
      </c>
      <c r="K174" s="6" t="e">
        <f ca="1">IF('Log_working_3-way'!$D174="","",1/'True_Odds_Calculator_3-way'!A175+1/'True_Odds_Calculator_3-way'!B175+1/'True_Odds_Calculator_3-way'!C175-1)</f>
        <v>#NAME?</v>
      </c>
    </row>
    <row r="175" spans="4:11" x14ac:dyDescent="0.25">
      <c r="D175" t="e">
        <f ca="1">solve_for_c('True_Odds_Calculator_3-way'!A176,'True_Odds_Calculator_3-way'!B176,'True_Odds_Calculator_3-way'!C176,'Log_working_3-way'!B$1,'Log_working_3-way'!B$2)</f>
        <v>#NAME?</v>
      </c>
      <c r="F175" s="6" t="e">
        <f ca="1">IF('Log_working_3-way'!D175="","",1/'True_Odds_Calculator_3-way'!N176+1/'True_Odds_Calculator_3-way'!O176+1/'True_Odds_Calculator_3-way'!#REF!-1)</f>
        <v>#NAME?</v>
      </c>
      <c r="H175" s="6" t="e">
        <f ca="1">IF('Log_working_3-way'!$D175="","",'True_Odds_Calculator_3-way'!N176/'True_Odds_Calculator_3-way'!A176-1)</f>
        <v>#NAME?</v>
      </c>
      <c r="I175" s="6" t="e">
        <f ca="1">IF('Log_working_3-way'!$D175="","",'True_Odds_Calculator_3-way'!O176/'True_Odds_Calculator_3-way'!B176-1)</f>
        <v>#NAME?</v>
      </c>
      <c r="J175" s="6" t="e">
        <f ca="1">IF('Log_working_3-way'!$D175="","",'True_Odds_Calculator_3-way'!#REF!/'True_Odds_Calculator_3-way'!C176-1)</f>
        <v>#NAME?</v>
      </c>
      <c r="K175" s="6" t="e">
        <f ca="1">IF('Log_working_3-way'!$D175="","",1/'True_Odds_Calculator_3-way'!A176+1/'True_Odds_Calculator_3-way'!B176+1/'True_Odds_Calculator_3-way'!C176-1)</f>
        <v>#NAME?</v>
      </c>
    </row>
    <row r="176" spans="4:11" x14ac:dyDescent="0.25">
      <c r="D176" t="e">
        <f ca="1">solve_for_c('True_Odds_Calculator_3-way'!A177,'True_Odds_Calculator_3-way'!B177,'True_Odds_Calculator_3-way'!C177,'Log_working_3-way'!B$1,'Log_working_3-way'!B$2)</f>
        <v>#NAME?</v>
      </c>
      <c r="F176" s="6" t="e">
        <f ca="1">IF('Log_working_3-way'!D176="","",1/'True_Odds_Calculator_3-way'!N177+1/'True_Odds_Calculator_3-way'!O177+1/'True_Odds_Calculator_3-way'!#REF!-1)</f>
        <v>#NAME?</v>
      </c>
      <c r="H176" s="6" t="e">
        <f ca="1">IF('Log_working_3-way'!$D176="","",'True_Odds_Calculator_3-way'!N177/'True_Odds_Calculator_3-way'!A177-1)</f>
        <v>#NAME?</v>
      </c>
      <c r="I176" s="6" t="e">
        <f ca="1">IF('Log_working_3-way'!$D176="","",'True_Odds_Calculator_3-way'!O177/'True_Odds_Calculator_3-way'!B177-1)</f>
        <v>#NAME?</v>
      </c>
      <c r="J176" s="6" t="e">
        <f ca="1">IF('Log_working_3-way'!$D176="","",'True_Odds_Calculator_3-way'!#REF!/'True_Odds_Calculator_3-way'!C177-1)</f>
        <v>#NAME?</v>
      </c>
      <c r="K176" s="6" t="e">
        <f ca="1">IF('Log_working_3-way'!$D176="","",1/'True_Odds_Calculator_3-way'!A177+1/'True_Odds_Calculator_3-way'!B177+1/'True_Odds_Calculator_3-way'!C177-1)</f>
        <v>#NAME?</v>
      </c>
    </row>
    <row r="177" spans="4:11" x14ac:dyDescent="0.25">
      <c r="D177" t="e">
        <f ca="1">solve_for_c('True_Odds_Calculator_3-way'!A178,'True_Odds_Calculator_3-way'!B178,'True_Odds_Calculator_3-way'!C178,'Log_working_3-way'!B$1,'Log_working_3-way'!B$2)</f>
        <v>#NAME?</v>
      </c>
      <c r="F177" s="6" t="e">
        <f ca="1">IF('Log_working_3-way'!D177="","",1/'True_Odds_Calculator_3-way'!N178+1/'True_Odds_Calculator_3-way'!O178+1/'True_Odds_Calculator_3-way'!#REF!-1)</f>
        <v>#NAME?</v>
      </c>
      <c r="H177" s="6" t="e">
        <f ca="1">IF('Log_working_3-way'!$D177="","",'True_Odds_Calculator_3-way'!N178/'True_Odds_Calculator_3-way'!A178-1)</f>
        <v>#NAME?</v>
      </c>
      <c r="I177" s="6" t="e">
        <f ca="1">IF('Log_working_3-way'!$D177="","",'True_Odds_Calculator_3-way'!O178/'True_Odds_Calculator_3-way'!B178-1)</f>
        <v>#NAME?</v>
      </c>
      <c r="J177" s="6" t="e">
        <f ca="1">IF('Log_working_3-way'!$D177="","",'True_Odds_Calculator_3-way'!#REF!/'True_Odds_Calculator_3-way'!C178-1)</f>
        <v>#NAME?</v>
      </c>
      <c r="K177" s="6" t="e">
        <f ca="1">IF('Log_working_3-way'!$D177="","",1/'True_Odds_Calculator_3-way'!A178+1/'True_Odds_Calculator_3-way'!B178+1/'True_Odds_Calculator_3-way'!C178-1)</f>
        <v>#NAME?</v>
      </c>
    </row>
    <row r="178" spans="4:11" x14ac:dyDescent="0.25">
      <c r="D178" t="e">
        <f ca="1">solve_for_c('True_Odds_Calculator_3-way'!A179,'True_Odds_Calculator_3-way'!B179,'True_Odds_Calculator_3-way'!C179,'Log_working_3-way'!B$1,'Log_working_3-way'!B$2)</f>
        <v>#NAME?</v>
      </c>
      <c r="F178" s="6" t="e">
        <f ca="1">IF('Log_working_3-way'!D178="","",1/'True_Odds_Calculator_3-way'!N179+1/'True_Odds_Calculator_3-way'!O179+1/'True_Odds_Calculator_3-way'!#REF!-1)</f>
        <v>#NAME?</v>
      </c>
      <c r="H178" s="6" t="e">
        <f ca="1">IF('Log_working_3-way'!$D178="","",'True_Odds_Calculator_3-way'!N179/'True_Odds_Calculator_3-way'!A179-1)</f>
        <v>#NAME?</v>
      </c>
      <c r="I178" s="6" t="e">
        <f ca="1">IF('Log_working_3-way'!$D178="","",'True_Odds_Calculator_3-way'!O179/'True_Odds_Calculator_3-way'!B179-1)</f>
        <v>#NAME?</v>
      </c>
      <c r="J178" s="6" t="e">
        <f ca="1">IF('Log_working_3-way'!$D178="","",'True_Odds_Calculator_3-way'!#REF!/'True_Odds_Calculator_3-way'!C179-1)</f>
        <v>#NAME?</v>
      </c>
      <c r="K178" s="6" t="e">
        <f ca="1">IF('Log_working_3-way'!$D178="","",1/'True_Odds_Calculator_3-way'!A179+1/'True_Odds_Calculator_3-way'!B179+1/'True_Odds_Calculator_3-way'!C179-1)</f>
        <v>#NAME?</v>
      </c>
    </row>
    <row r="179" spans="4:11" x14ac:dyDescent="0.25">
      <c r="D179" t="e">
        <f ca="1">solve_for_c('True_Odds_Calculator_3-way'!A180,'True_Odds_Calculator_3-way'!B180,'True_Odds_Calculator_3-way'!C180,'Log_working_3-way'!B$1,'Log_working_3-way'!B$2)</f>
        <v>#NAME?</v>
      </c>
      <c r="F179" s="6" t="e">
        <f ca="1">IF('Log_working_3-way'!D179="","",1/'True_Odds_Calculator_3-way'!N180+1/'True_Odds_Calculator_3-way'!O180+1/'True_Odds_Calculator_3-way'!#REF!-1)</f>
        <v>#NAME?</v>
      </c>
      <c r="H179" s="6" t="e">
        <f ca="1">IF('Log_working_3-way'!$D179="","",'True_Odds_Calculator_3-way'!N180/'True_Odds_Calculator_3-way'!A180-1)</f>
        <v>#NAME?</v>
      </c>
      <c r="I179" s="6" t="e">
        <f ca="1">IF('Log_working_3-way'!$D179="","",'True_Odds_Calculator_3-way'!O180/'True_Odds_Calculator_3-way'!B180-1)</f>
        <v>#NAME?</v>
      </c>
      <c r="J179" s="6" t="e">
        <f ca="1">IF('Log_working_3-way'!$D179="","",'True_Odds_Calculator_3-way'!#REF!/'True_Odds_Calculator_3-way'!C180-1)</f>
        <v>#NAME?</v>
      </c>
      <c r="K179" s="6" t="e">
        <f ca="1">IF('Log_working_3-way'!$D179="","",1/'True_Odds_Calculator_3-way'!A180+1/'True_Odds_Calculator_3-way'!B180+1/'True_Odds_Calculator_3-way'!C180-1)</f>
        <v>#NAME?</v>
      </c>
    </row>
    <row r="180" spans="4:11" x14ac:dyDescent="0.25">
      <c r="D180" t="e">
        <f ca="1">solve_for_c('True_Odds_Calculator_3-way'!A181,'True_Odds_Calculator_3-way'!B181,'True_Odds_Calculator_3-way'!C181,'Log_working_3-way'!B$1,'Log_working_3-way'!B$2)</f>
        <v>#NAME?</v>
      </c>
      <c r="F180" s="6" t="e">
        <f ca="1">IF('Log_working_3-way'!D180="","",1/'True_Odds_Calculator_3-way'!N181+1/'True_Odds_Calculator_3-way'!O181+1/'True_Odds_Calculator_3-way'!#REF!-1)</f>
        <v>#NAME?</v>
      </c>
      <c r="H180" s="6" t="e">
        <f ca="1">IF('Log_working_3-way'!$D180="","",'True_Odds_Calculator_3-way'!N181/'True_Odds_Calculator_3-way'!A181-1)</f>
        <v>#NAME?</v>
      </c>
      <c r="I180" s="6" t="e">
        <f ca="1">IF('Log_working_3-way'!$D180="","",'True_Odds_Calculator_3-way'!O181/'True_Odds_Calculator_3-way'!B181-1)</f>
        <v>#NAME?</v>
      </c>
      <c r="J180" s="6" t="e">
        <f ca="1">IF('Log_working_3-way'!$D180="","",'True_Odds_Calculator_3-way'!#REF!/'True_Odds_Calculator_3-way'!C181-1)</f>
        <v>#NAME?</v>
      </c>
      <c r="K180" s="6" t="e">
        <f ca="1">IF('Log_working_3-way'!$D180="","",1/'True_Odds_Calculator_3-way'!A181+1/'True_Odds_Calculator_3-way'!B181+1/'True_Odds_Calculator_3-way'!C181-1)</f>
        <v>#NAME?</v>
      </c>
    </row>
    <row r="181" spans="4:11" x14ac:dyDescent="0.25">
      <c r="D181" t="e">
        <f ca="1">solve_for_c('True_Odds_Calculator_3-way'!A182,'True_Odds_Calculator_3-way'!B182,'True_Odds_Calculator_3-way'!C182,'Log_working_3-way'!B$1,'Log_working_3-way'!B$2)</f>
        <v>#NAME?</v>
      </c>
      <c r="F181" s="6" t="e">
        <f ca="1">IF('Log_working_3-way'!D181="","",1/'True_Odds_Calculator_3-way'!N182+1/'True_Odds_Calculator_3-way'!O182+1/'True_Odds_Calculator_3-way'!#REF!-1)</f>
        <v>#NAME?</v>
      </c>
      <c r="H181" s="6" t="e">
        <f ca="1">IF('Log_working_3-way'!$D181="","",'True_Odds_Calculator_3-way'!N182/'True_Odds_Calculator_3-way'!A182-1)</f>
        <v>#NAME?</v>
      </c>
      <c r="I181" s="6" t="e">
        <f ca="1">IF('Log_working_3-way'!$D181="","",'True_Odds_Calculator_3-way'!O182/'True_Odds_Calculator_3-way'!B182-1)</f>
        <v>#NAME?</v>
      </c>
      <c r="J181" s="6" t="e">
        <f ca="1">IF('Log_working_3-way'!$D181="","",'True_Odds_Calculator_3-way'!#REF!/'True_Odds_Calculator_3-way'!C182-1)</f>
        <v>#NAME?</v>
      </c>
      <c r="K181" s="6" t="e">
        <f ca="1">IF('Log_working_3-way'!$D181="","",1/'True_Odds_Calculator_3-way'!A182+1/'True_Odds_Calculator_3-way'!B182+1/'True_Odds_Calculator_3-way'!C182-1)</f>
        <v>#NAME?</v>
      </c>
    </row>
    <row r="182" spans="4:11" x14ac:dyDescent="0.25">
      <c r="D182" t="e">
        <f ca="1">solve_for_c('True_Odds_Calculator_3-way'!A183,'True_Odds_Calculator_3-way'!B183,'True_Odds_Calculator_3-way'!C183,'Log_working_3-way'!B$1,'Log_working_3-way'!B$2)</f>
        <v>#NAME?</v>
      </c>
      <c r="F182" s="6" t="e">
        <f ca="1">IF('Log_working_3-way'!D182="","",1/'True_Odds_Calculator_3-way'!N183+1/'True_Odds_Calculator_3-way'!O183+1/'True_Odds_Calculator_3-way'!#REF!-1)</f>
        <v>#NAME?</v>
      </c>
      <c r="H182" s="6" t="e">
        <f ca="1">IF('Log_working_3-way'!$D182="","",'True_Odds_Calculator_3-way'!N183/'True_Odds_Calculator_3-way'!A183-1)</f>
        <v>#NAME?</v>
      </c>
      <c r="I182" s="6" t="e">
        <f ca="1">IF('Log_working_3-way'!$D182="","",'True_Odds_Calculator_3-way'!O183/'True_Odds_Calculator_3-way'!B183-1)</f>
        <v>#NAME?</v>
      </c>
      <c r="J182" s="6" t="e">
        <f ca="1">IF('Log_working_3-way'!$D182="","",'True_Odds_Calculator_3-way'!#REF!/'True_Odds_Calculator_3-way'!C183-1)</f>
        <v>#NAME?</v>
      </c>
      <c r="K182" s="6" t="e">
        <f ca="1">IF('Log_working_3-way'!$D182="","",1/'True_Odds_Calculator_3-way'!A183+1/'True_Odds_Calculator_3-way'!B183+1/'True_Odds_Calculator_3-way'!C183-1)</f>
        <v>#NAME?</v>
      </c>
    </row>
    <row r="183" spans="4:11" x14ac:dyDescent="0.25">
      <c r="D183" t="e">
        <f ca="1">solve_for_c('True_Odds_Calculator_3-way'!A184,'True_Odds_Calculator_3-way'!B184,'True_Odds_Calculator_3-way'!C184,'Log_working_3-way'!B$1,'Log_working_3-way'!B$2)</f>
        <v>#NAME?</v>
      </c>
      <c r="F183" s="6" t="e">
        <f ca="1">IF('Log_working_3-way'!D183="","",1/'True_Odds_Calculator_3-way'!N184+1/'True_Odds_Calculator_3-way'!O184+1/'True_Odds_Calculator_3-way'!#REF!-1)</f>
        <v>#NAME?</v>
      </c>
      <c r="H183" s="6" t="e">
        <f ca="1">IF('Log_working_3-way'!$D183="","",'True_Odds_Calculator_3-way'!N184/'True_Odds_Calculator_3-way'!A184-1)</f>
        <v>#NAME?</v>
      </c>
      <c r="I183" s="6" t="e">
        <f ca="1">IF('Log_working_3-way'!$D183="","",'True_Odds_Calculator_3-way'!O184/'True_Odds_Calculator_3-way'!B184-1)</f>
        <v>#NAME?</v>
      </c>
      <c r="J183" s="6" t="e">
        <f ca="1">IF('Log_working_3-way'!$D183="","",'True_Odds_Calculator_3-way'!#REF!/'True_Odds_Calculator_3-way'!C184-1)</f>
        <v>#NAME?</v>
      </c>
      <c r="K183" s="6" t="e">
        <f ca="1">IF('Log_working_3-way'!$D183="","",1/'True_Odds_Calculator_3-way'!A184+1/'True_Odds_Calculator_3-way'!B184+1/'True_Odds_Calculator_3-way'!C184-1)</f>
        <v>#NAME?</v>
      </c>
    </row>
    <row r="184" spans="4:11" x14ac:dyDescent="0.25">
      <c r="D184" t="e">
        <f ca="1">solve_for_c('True_Odds_Calculator_3-way'!A185,'True_Odds_Calculator_3-way'!B185,'True_Odds_Calculator_3-way'!C185,'Log_working_3-way'!B$1,'Log_working_3-way'!B$2)</f>
        <v>#NAME?</v>
      </c>
      <c r="F184" s="6" t="e">
        <f ca="1">IF('Log_working_3-way'!D184="","",1/'True_Odds_Calculator_3-way'!N185+1/'True_Odds_Calculator_3-way'!O185+1/'True_Odds_Calculator_3-way'!#REF!-1)</f>
        <v>#NAME?</v>
      </c>
      <c r="H184" s="6" t="e">
        <f ca="1">IF('Log_working_3-way'!$D184="","",'True_Odds_Calculator_3-way'!N185/'True_Odds_Calculator_3-way'!A185-1)</f>
        <v>#NAME?</v>
      </c>
      <c r="I184" s="6" t="e">
        <f ca="1">IF('Log_working_3-way'!$D184="","",'True_Odds_Calculator_3-way'!O185/'True_Odds_Calculator_3-way'!B185-1)</f>
        <v>#NAME?</v>
      </c>
      <c r="J184" s="6" t="e">
        <f ca="1">IF('Log_working_3-way'!$D184="","",'True_Odds_Calculator_3-way'!#REF!/'True_Odds_Calculator_3-way'!C185-1)</f>
        <v>#NAME?</v>
      </c>
      <c r="K184" s="6" t="e">
        <f ca="1">IF('Log_working_3-way'!$D184="","",1/'True_Odds_Calculator_3-way'!A185+1/'True_Odds_Calculator_3-way'!B185+1/'True_Odds_Calculator_3-way'!C185-1)</f>
        <v>#NAME?</v>
      </c>
    </row>
    <row r="185" spans="4:11" x14ac:dyDescent="0.25">
      <c r="D185" t="e">
        <f ca="1">solve_for_c('True_Odds_Calculator_3-way'!A186,'True_Odds_Calculator_3-way'!B186,'True_Odds_Calculator_3-way'!C186,'Log_working_3-way'!B$1,'Log_working_3-way'!B$2)</f>
        <v>#NAME?</v>
      </c>
      <c r="F185" s="6" t="e">
        <f ca="1">IF('Log_working_3-way'!D185="","",1/'True_Odds_Calculator_3-way'!N186+1/'True_Odds_Calculator_3-way'!O186+1/'True_Odds_Calculator_3-way'!#REF!-1)</f>
        <v>#NAME?</v>
      </c>
      <c r="H185" s="6" t="e">
        <f ca="1">IF('Log_working_3-way'!$D185="","",'True_Odds_Calculator_3-way'!N186/'True_Odds_Calculator_3-way'!A186-1)</f>
        <v>#NAME?</v>
      </c>
      <c r="I185" s="6" t="e">
        <f ca="1">IF('Log_working_3-way'!$D185="","",'True_Odds_Calculator_3-way'!O186/'True_Odds_Calculator_3-way'!B186-1)</f>
        <v>#NAME?</v>
      </c>
      <c r="J185" s="6" t="e">
        <f ca="1">IF('Log_working_3-way'!$D185="","",'True_Odds_Calculator_3-way'!#REF!/'True_Odds_Calculator_3-way'!C186-1)</f>
        <v>#NAME?</v>
      </c>
      <c r="K185" s="6" t="e">
        <f ca="1">IF('Log_working_3-way'!$D185="","",1/'True_Odds_Calculator_3-way'!A186+1/'True_Odds_Calculator_3-way'!B186+1/'True_Odds_Calculator_3-way'!C186-1)</f>
        <v>#NAME?</v>
      </c>
    </row>
    <row r="186" spans="4:11" x14ac:dyDescent="0.25">
      <c r="D186" t="e">
        <f ca="1">solve_for_c('True_Odds_Calculator_3-way'!A187,'True_Odds_Calculator_3-way'!B187,'True_Odds_Calculator_3-way'!C187,'Log_working_3-way'!B$1,'Log_working_3-way'!B$2)</f>
        <v>#NAME?</v>
      </c>
      <c r="F186" s="6" t="e">
        <f ca="1">IF('Log_working_3-way'!D186="","",1/'True_Odds_Calculator_3-way'!N187+1/'True_Odds_Calculator_3-way'!O187+1/'True_Odds_Calculator_3-way'!#REF!-1)</f>
        <v>#NAME?</v>
      </c>
      <c r="H186" s="6" t="e">
        <f ca="1">IF('Log_working_3-way'!$D186="","",'True_Odds_Calculator_3-way'!N187/'True_Odds_Calculator_3-way'!A187-1)</f>
        <v>#NAME?</v>
      </c>
      <c r="I186" s="6" t="e">
        <f ca="1">IF('Log_working_3-way'!$D186="","",'True_Odds_Calculator_3-way'!O187/'True_Odds_Calculator_3-way'!B187-1)</f>
        <v>#NAME?</v>
      </c>
      <c r="J186" s="6" t="e">
        <f ca="1">IF('Log_working_3-way'!$D186="","",'True_Odds_Calculator_3-way'!#REF!/'True_Odds_Calculator_3-way'!C187-1)</f>
        <v>#NAME?</v>
      </c>
      <c r="K186" s="6" t="e">
        <f ca="1">IF('Log_working_3-way'!$D186="","",1/'True_Odds_Calculator_3-way'!A187+1/'True_Odds_Calculator_3-way'!B187+1/'True_Odds_Calculator_3-way'!C187-1)</f>
        <v>#NAME?</v>
      </c>
    </row>
    <row r="187" spans="4:11" x14ac:dyDescent="0.25">
      <c r="D187" t="e">
        <f ca="1">solve_for_c('True_Odds_Calculator_3-way'!A188,'True_Odds_Calculator_3-way'!B188,'True_Odds_Calculator_3-way'!C188,'Log_working_3-way'!B$1,'Log_working_3-way'!B$2)</f>
        <v>#NAME?</v>
      </c>
      <c r="F187" s="6" t="e">
        <f ca="1">IF('Log_working_3-way'!D187="","",1/'True_Odds_Calculator_3-way'!N188+1/'True_Odds_Calculator_3-way'!O188+1/'True_Odds_Calculator_3-way'!#REF!-1)</f>
        <v>#NAME?</v>
      </c>
      <c r="H187" s="6" t="e">
        <f ca="1">IF('Log_working_3-way'!$D187="","",'True_Odds_Calculator_3-way'!N188/'True_Odds_Calculator_3-way'!A188-1)</f>
        <v>#NAME?</v>
      </c>
      <c r="I187" s="6" t="e">
        <f ca="1">IF('Log_working_3-way'!$D187="","",'True_Odds_Calculator_3-way'!O188/'True_Odds_Calculator_3-way'!B188-1)</f>
        <v>#NAME?</v>
      </c>
      <c r="J187" s="6" t="e">
        <f ca="1">IF('Log_working_3-way'!$D187="","",'True_Odds_Calculator_3-way'!#REF!/'True_Odds_Calculator_3-way'!C188-1)</f>
        <v>#NAME?</v>
      </c>
      <c r="K187" s="6" t="e">
        <f ca="1">IF('Log_working_3-way'!$D187="","",1/'True_Odds_Calculator_3-way'!A188+1/'True_Odds_Calculator_3-way'!B188+1/'True_Odds_Calculator_3-way'!C188-1)</f>
        <v>#NAME?</v>
      </c>
    </row>
    <row r="188" spans="4:11" x14ac:dyDescent="0.25">
      <c r="D188" t="e">
        <f ca="1">solve_for_c('True_Odds_Calculator_3-way'!A189,'True_Odds_Calculator_3-way'!B189,'True_Odds_Calculator_3-way'!C189,'Log_working_3-way'!B$1,'Log_working_3-way'!B$2)</f>
        <v>#NAME?</v>
      </c>
      <c r="F188" s="6" t="e">
        <f ca="1">IF('Log_working_3-way'!D188="","",1/'True_Odds_Calculator_3-way'!N189+1/'True_Odds_Calculator_3-way'!O189+1/'True_Odds_Calculator_3-way'!#REF!-1)</f>
        <v>#NAME?</v>
      </c>
      <c r="H188" s="6" t="e">
        <f ca="1">IF('Log_working_3-way'!$D188="","",'True_Odds_Calculator_3-way'!N189/'True_Odds_Calculator_3-way'!A189-1)</f>
        <v>#NAME?</v>
      </c>
      <c r="I188" s="6" t="e">
        <f ca="1">IF('Log_working_3-way'!$D188="","",'True_Odds_Calculator_3-way'!O189/'True_Odds_Calculator_3-way'!B189-1)</f>
        <v>#NAME?</v>
      </c>
      <c r="J188" s="6" t="e">
        <f ca="1">IF('Log_working_3-way'!$D188="","",'True_Odds_Calculator_3-way'!#REF!/'True_Odds_Calculator_3-way'!C189-1)</f>
        <v>#NAME?</v>
      </c>
      <c r="K188" s="6" t="e">
        <f ca="1">IF('Log_working_3-way'!$D188="","",1/'True_Odds_Calculator_3-way'!A189+1/'True_Odds_Calculator_3-way'!B189+1/'True_Odds_Calculator_3-way'!C189-1)</f>
        <v>#NAME?</v>
      </c>
    </row>
    <row r="189" spans="4:11" x14ac:dyDescent="0.25">
      <c r="D189" t="e">
        <f ca="1">solve_for_c('True_Odds_Calculator_3-way'!A190,'True_Odds_Calculator_3-way'!B190,'True_Odds_Calculator_3-way'!C190,'Log_working_3-way'!B$1,'Log_working_3-way'!B$2)</f>
        <v>#NAME?</v>
      </c>
      <c r="F189" s="6" t="e">
        <f ca="1">IF('Log_working_3-way'!D189="","",1/'True_Odds_Calculator_3-way'!N190+1/'True_Odds_Calculator_3-way'!O190+1/'True_Odds_Calculator_3-way'!#REF!-1)</f>
        <v>#NAME?</v>
      </c>
      <c r="H189" s="6" t="e">
        <f ca="1">IF('Log_working_3-way'!$D189="","",'True_Odds_Calculator_3-way'!N190/'True_Odds_Calculator_3-way'!A190-1)</f>
        <v>#NAME?</v>
      </c>
      <c r="I189" s="6" t="e">
        <f ca="1">IF('Log_working_3-way'!$D189="","",'True_Odds_Calculator_3-way'!O190/'True_Odds_Calculator_3-way'!B190-1)</f>
        <v>#NAME?</v>
      </c>
      <c r="J189" s="6" t="e">
        <f ca="1">IF('Log_working_3-way'!$D189="","",'True_Odds_Calculator_3-way'!#REF!/'True_Odds_Calculator_3-way'!C190-1)</f>
        <v>#NAME?</v>
      </c>
      <c r="K189" s="6" t="e">
        <f ca="1">IF('Log_working_3-way'!$D189="","",1/'True_Odds_Calculator_3-way'!A190+1/'True_Odds_Calculator_3-way'!B190+1/'True_Odds_Calculator_3-way'!C190-1)</f>
        <v>#NAME?</v>
      </c>
    </row>
    <row r="190" spans="4:11" x14ac:dyDescent="0.25">
      <c r="D190" t="e">
        <f ca="1">solve_for_c('True_Odds_Calculator_3-way'!A191,'True_Odds_Calculator_3-way'!B191,'True_Odds_Calculator_3-way'!C191,'Log_working_3-way'!B$1,'Log_working_3-way'!B$2)</f>
        <v>#NAME?</v>
      </c>
      <c r="F190" s="6" t="e">
        <f ca="1">IF('Log_working_3-way'!D190="","",1/'True_Odds_Calculator_3-way'!N191+1/'True_Odds_Calculator_3-way'!O191+1/'True_Odds_Calculator_3-way'!#REF!-1)</f>
        <v>#NAME?</v>
      </c>
      <c r="H190" s="6" t="e">
        <f ca="1">IF('Log_working_3-way'!$D190="","",'True_Odds_Calculator_3-way'!N191/'True_Odds_Calculator_3-way'!A191-1)</f>
        <v>#NAME?</v>
      </c>
      <c r="I190" s="6" t="e">
        <f ca="1">IF('Log_working_3-way'!$D190="","",'True_Odds_Calculator_3-way'!O191/'True_Odds_Calculator_3-way'!B191-1)</f>
        <v>#NAME?</v>
      </c>
      <c r="J190" s="6" t="e">
        <f ca="1">IF('Log_working_3-way'!$D190="","",'True_Odds_Calculator_3-way'!#REF!/'True_Odds_Calculator_3-way'!C191-1)</f>
        <v>#NAME?</v>
      </c>
      <c r="K190" s="6" t="e">
        <f ca="1">IF('Log_working_3-way'!$D190="","",1/'True_Odds_Calculator_3-way'!A191+1/'True_Odds_Calculator_3-way'!B191+1/'True_Odds_Calculator_3-way'!C191-1)</f>
        <v>#NAME?</v>
      </c>
    </row>
    <row r="191" spans="4:11" x14ac:dyDescent="0.25">
      <c r="D191" t="e">
        <f ca="1">solve_for_c('True_Odds_Calculator_3-way'!A192,'True_Odds_Calculator_3-way'!B192,'True_Odds_Calculator_3-way'!C192,'Log_working_3-way'!B$1,'Log_working_3-way'!B$2)</f>
        <v>#NAME?</v>
      </c>
      <c r="F191" s="6" t="e">
        <f ca="1">IF('Log_working_3-way'!D191="","",1/'True_Odds_Calculator_3-way'!N192+1/'True_Odds_Calculator_3-way'!O192+1/'True_Odds_Calculator_3-way'!#REF!-1)</f>
        <v>#NAME?</v>
      </c>
      <c r="H191" s="6" t="e">
        <f ca="1">IF('Log_working_3-way'!$D191="","",'True_Odds_Calculator_3-way'!N192/'True_Odds_Calculator_3-way'!A192-1)</f>
        <v>#NAME?</v>
      </c>
      <c r="I191" s="6" t="e">
        <f ca="1">IF('Log_working_3-way'!$D191="","",'True_Odds_Calculator_3-way'!O192/'True_Odds_Calculator_3-way'!B192-1)</f>
        <v>#NAME?</v>
      </c>
      <c r="J191" s="6" t="e">
        <f ca="1">IF('Log_working_3-way'!$D191="","",'True_Odds_Calculator_3-way'!#REF!/'True_Odds_Calculator_3-way'!C192-1)</f>
        <v>#NAME?</v>
      </c>
      <c r="K191" s="6" t="e">
        <f ca="1">IF('Log_working_3-way'!$D191="","",1/'True_Odds_Calculator_3-way'!A192+1/'True_Odds_Calculator_3-way'!B192+1/'True_Odds_Calculator_3-way'!C192-1)</f>
        <v>#NAME?</v>
      </c>
    </row>
    <row r="192" spans="4:11" x14ac:dyDescent="0.25">
      <c r="D192" t="e">
        <f ca="1">solve_for_c('True_Odds_Calculator_3-way'!A193,'True_Odds_Calculator_3-way'!B193,'True_Odds_Calculator_3-way'!C193,'Log_working_3-way'!B$1,'Log_working_3-way'!B$2)</f>
        <v>#NAME?</v>
      </c>
      <c r="F192" s="6" t="e">
        <f ca="1">IF('Log_working_3-way'!D192="","",1/'True_Odds_Calculator_3-way'!N193+1/'True_Odds_Calculator_3-way'!O193+1/'True_Odds_Calculator_3-way'!#REF!-1)</f>
        <v>#NAME?</v>
      </c>
      <c r="H192" s="6" t="e">
        <f ca="1">IF('Log_working_3-way'!$D192="","",'True_Odds_Calculator_3-way'!N193/'True_Odds_Calculator_3-way'!A193-1)</f>
        <v>#NAME?</v>
      </c>
      <c r="I192" s="6" t="e">
        <f ca="1">IF('Log_working_3-way'!$D192="","",'True_Odds_Calculator_3-way'!O193/'True_Odds_Calculator_3-way'!B193-1)</f>
        <v>#NAME?</v>
      </c>
      <c r="J192" s="6" t="e">
        <f ca="1">IF('Log_working_3-way'!$D192="","",'True_Odds_Calculator_3-way'!#REF!/'True_Odds_Calculator_3-way'!C193-1)</f>
        <v>#NAME?</v>
      </c>
      <c r="K192" s="6" t="e">
        <f ca="1">IF('Log_working_3-way'!$D192="","",1/'True_Odds_Calculator_3-way'!A193+1/'True_Odds_Calculator_3-way'!B193+1/'True_Odds_Calculator_3-way'!C193-1)</f>
        <v>#NAME?</v>
      </c>
    </row>
    <row r="193" spans="4:11" x14ac:dyDescent="0.25">
      <c r="D193" t="e">
        <f ca="1">solve_for_c('True_Odds_Calculator_3-way'!A194,'True_Odds_Calculator_3-way'!B194,'True_Odds_Calculator_3-way'!C194,'Log_working_3-way'!B$1,'Log_working_3-way'!B$2)</f>
        <v>#NAME?</v>
      </c>
      <c r="F193" s="6" t="e">
        <f ca="1">IF('Log_working_3-way'!D193="","",1/'True_Odds_Calculator_3-way'!N194+1/'True_Odds_Calculator_3-way'!O194+1/'True_Odds_Calculator_3-way'!#REF!-1)</f>
        <v>#NAME?</v>
      </c>
      <c r="H193" s="6" t="e">
        <f ca="1">IF('Log_working_3-way'!$D193="","",'True_Odds_Calculator_3-way'!N194/'True_Odds_Calculator_3-way'!A194-1)</f>
        <v>#NAME?</v>
      </c>
      <c r="I193" s="6" t="e">
        <f ca="1">IF('Log_working_3-way'!$D193="","",'True_Odds_Calculator_3-way'!O194/'True_Odds_Calculator_3-way'!B194-1)</f>
        <v>#NAME?</v>
      </c>
      <c r="J193" s="6" t="e">
        <f ca="1">IF('Log_working_3-way'!$D193="","",'True_Odds_Calculator_3-way'!#REF!/'True_Odds_Calculator_3-way'!C194-1)</f>
        <v>#NAME?</v>
      </c>
      <c r="K193" s="6" t="e">
        <f ca="1">IF('Log_working_3-way'!$D193="","",1/'True_Odds_Calculator_3-way'!A194+1/'True_Odds_Calculator_3-way'!B194+1/'True_Odds_Calculator_3-way'!C194-1)</f>
        <v>#NAME?</v>
      </c>
    </row>
    <row r="194" spans="4:11" x14ac:dyDescent="0.25">
      <c r="D194" t="e">
        <f ca="1">solve_for_c('True_Odds_Calculator_3-way'!A195,'True_Odds_Calculator_3-way'!B195,'True_Odds_Calculator_3-way'!C195,'Log_working_3-way'!B$1,'Log_working_3-way'!B$2)</f>
        <v>#NAME?</v>
      </c>
      <c r="F194" s="6" t="e">
        <f ca="1">IF('Log_working_3-way'!D194="","",1/'True_Odds_Calculator_3-way'!N195+1/'True_Odds_Calculator_3-way'!O195+1/'True_Odds_Calculator_3-way'!#REF!-1)</f>
        <v>#NAME?</v>
      </c>
      <c r="H194" s="6" t="e">
        <f ca="1">IF('Log_working_3-way'!$D194="","",'True_Odds_Calculator_3-way'!N195/'True_Odds_Calculator_3-way'!A195-1)</f>
        <v>#NAME?</v>
      </c>
      <c r="I194" s="6" t="e">
        <f ca="1">IF('Log_working_3-way'!$D194="","",'True_Odds_Calculator_3-way'!O195/'True_Odds_Calculator_3-way'!B195-1)</f>
        <v>#NAME?</v>
      </c>
      <c r="J194" s="6" t="e">
        <f ca="1">IF('Log_working_3-way'!$D194="","",'True_Odds_Calculator_3-way'!#REF!/'True_Odds_Calculator_3-way'!C195-1)</f>
        <v>#NAME?</v>
      </c>
      <c r="K194" s="6" t="e">
        <f ca="1">IF('Log_working_3-way'!$D194="","",1/'True_Odds_Calculator_3-way'!A195+1/'True_Odds_Calculator_3-way'!B195+1/'True_Odds_Calculator_3-way'!C195-1)</f>
        <v>#NAME?</v>
      </c>
    </row>
    <row r="195" spans="4:11" x14ac:dyDescent="0.25">
      <c r="D195" t="e">
        <f ca="1">solve_for_c('True_Odds_Calculator_3-way'!A196,'True_Odds_Calculator_3-way'!B196,'True_Odds_Calculator_3-way'!C196,'Log_working_3-way'!B$1,'Log_working_3-way'!B$2)</f>
        <v>#NAME?</v>
      </c>
      <c r="F195" s="6" t="e">
        <f ca="1">IF('Log_working_3-way'!D195="","",1/'True_Odds_Calculator_3-way'!N196+1/'True_Odds_Calculator_3-way'!O196+1/'True_Odds_Calculator_3-way'!#REF!-1)</f>
        <v>#NAME?</v>
      </c>
      <c r="H195" s="6" t="e">
        <f ca="1">IF('Log_working_3-way'!$D195="","",'True_Odds_Calculator_3-way'!N196/'True_Odds_Calculator_3-way'!A196-1)</f>
        <v>#NAME?</v>
      </c>
      <c r="I195" s="6" t="e">
        <f ca="1">IF('Log_working_3-way'!$D195="","",'True_Odds_Calculator_3-way'!O196/'True_Odds_Calculator_3-way'!B196-1)</f>
        <v>#NAME?</v>
      </c>
      <c r="J195" s="6" t="e">
        <f ca="1">IF('Log_working_3-way'!$D195="","",'True_Odds_Calculator_3-way'!#REF!/'True_Odds_Calculator_3-way'!C196-1)</f>
        <v>#NAME?</v>
      </c>
      <c r="K195" s="6" t="e">
        <f ca="1">IF('Log_working_3-way'!$D195="","",1/'True_Odds_Calculator_3-way'!A196+1/'True_Odds_Calculator_3-way'!B196+1/'True_Odds_Calculator_3-way'!C196-1)</f>
        <v>#NAME?</v>
      </c>
    </row>
    <row r="196" spans="4:11" x14ac:dyDescent="0.25">
      <c r="D196" t="e">
        <f ca="1">solve_for_c('True_Odds_Calculator_3-way'!A197,'True_Odds_Calculator_3-way'!B197,'True_Odds_Calculator_3-way'!C197,'Log_working_3-way'!B$1,'Log_working_3-way'!B$2)</f>
        <v>#NAME?</v>
      </c>
      <c r="F196" s="6" t="e">
        <f ca="1">IF('Log_working_3-way'!D196="","",1/'True_Odds_Calculator_3-way'!N197+1/'True_Odds_Calculator_3-way'!O197+1/'True_Odds_Calculator_3-way'!#REF!-1)</f>
        <v>#NAME?</v>
      </c>
      <c r="H196" s="6" t="e">
        <f ca="1">IF('Log_working_3-way'!$D196="","",'True_Odds_Calculator_3-way'!N197/'True_Odds_Calculator_3-way'!A197-1)</f>
        <v>#NAME?</v>
      </c>
      <c r="I196" s="6" t="e">
        <f ca="1">IF('Log_working_3-way'!$D196="","",'True_Odds_Calculator_3-way'!O197/'True_Odds_Calculator_3-way'!B197-1)</f>
        <v>#NAME?</v>
      </c>
      <c r="J196" s="6" t="e">
        <f ca="1">IF('Log_working_3-way'!$D196="","",'True_Odds_Calculator_3-way'!#REF!/'True_Odds_Calculator_3-way'!C197-1)</f>
        <v>#NAME?</v>
      </c>
      <c r="K196" s="6" t="e">
        <f ca="1">IF('Log_working_3-way'!$D196="","",1/'True_Odds_Calculator_3-way'!A197+1/'True_Odds_Calculator_3-way'!B197+1/'True_Odds_Calculator_3-way'!C197-1)</f>
        <v>#NAME?</v>
      </c>
    </row>
    <row r="197" spans="4:11" x14ac:dyDescent="0.25">
      <c r="D197" t="e">
        <f ca="1">solve_for_c('True_Odds_Calculator_3-way'!A198,'True_Odds_Calculator_3-way'!B198,'True_Odds_Calculator_3-way'!C198,'Log_working_3-way'!B$1,'Log_working_3-way'!B$2)</f>
        <v>#NAME?</v>
      </c>
      <c r="F197" s="6" t="e">
        <f ca="1">IF('Log_working_3-way'!D197="","",1/'True_Odds_Calculator_3-way'!N198+1/'True_Odds_Calculator_3-way'!O198+1/'True_Odds_Calculator_3-way'!#REF!-1)</f>
        <v>#NAME?</v>
      </c>
      <c r="H197" s="6" t="e">
        <f ca="1">IF('Log_working_3-way'!$D197="","",'True_Odds_Calculator_3-way'!N198/'True_Odds_Calculator_3-way'!A198-1)</f>
        <v>#NAME?</v>
      </c>
      <c r="I197" s="6" t="e">
        <f ca="1">IF('Log_working_3-way'!$D197="","",'True_Odds_Calculator_3-way'!O198/'True_Odds_Calculator_3-way'!B198-1)</f>
        <v>#NAME?</v>
      </c>
      <c r="J197" s="6" t="e">
        <f ca="1">IF('Log_working_3-way'!$D197="","",'True_Odds_Calculator_3-way'!#REF!/'True_Odds_Calculator_3-way'!C198-1)</f>
        <v>#NAME?</v>
      </c>
      <c r="K197" s="6" t="e">
        <f ca="1">IF('Log_working_3-way'!$D197="","",1/'True_Odds_Calculator_3-way'!A198+1/'True_Odds_Calculator_3-way'!B198+1/'True_Odds_Calculator_3-way'!C198-1)</f>
        <v>#NAME?</v>
      </c>
    </row>
    <row r="198" spans="4:11" x14ac:dyDescent="0.25">
      <c r="D198" t="e">
        <f ca="1">solve_for_c('True_Odds_Calculator_3-way'!A199,'True_Odds_Calculator_3-way'!B199,'True_Odds_Calculator_3-way'!C199,'Log_working_3-way'!B$1,'Log_working_3-way'!B$2)</f>
        <v>#NAME?</v>
      </c>
      <c r="F198" s="6" t="e">
        <f ca="1">IF('Log_working_3-way'!D198="","",1/'True_Odds_Calculator_3-way'!N199+1/'True_Odds_Calculator_3-way'!O199+1/'True_Odds_Calculator_3-way'!#REF!-1)</f>
        <v>#NAME?</v>
      </c>
      <c r="H198" s="6" t="e">
        <f ca="1">IF('Log_working_3-way'!$D198="","",'True_Odds_Calculator_3-way'!N199/'True_Odds_Calculator_3-way'!A199-1)</f>
        <v>#NAME?</v>
      </c>
      <c r="I198" s="6" t="e">
        <f ca="1">IF('Log_working_3-way'!$D198="","",'True_Odds_Calculator_3-way'!O199/'True_Odds_Calculator_3-way'!B199-1)</f>
        <v>#NAME?</v>
      </c>
      <c r="J198" s="6" t="e">
        <f ca="1">IF('Log_working_3-way'!$D198="","",'True_Odds_Calculator_3-way'!#REF!/'True_Odds_Calculator_3-way'!C199-1)</f>
        <v>#NAME?</v>
      </c>
      <c r="K198" s="6" t="e">
        <f ca="1">IF('Log_working_3-way'!$D198="","",1/'True_Odds_Calculator_3-way'!A199+1/'True_Odds_Calculator_3-way'!B199+1/'True_Odds_Calculator_3-way'!C199-1)</f>
        <v>#NAME?</v>
      </c>
    </row>
    <row r="199" spans="4:11" x14ac:dyDescent="0.25">
      <c r="D199" t="e">
        <f ca="1">solve_for_c('True_Odds_Calculator_3-way'!A200,'True_Odds_Calculator_3-way'!B200,'True_Odds_Calculator_3-way'!C200,'Log_working_3-way'!B$1,'Log_working_3-way'!B$2)</f>
        <v>#NAME?</v>
      </c>
      <c r="F199" s="6" t="e">
        <f ca="1">IF('Log_working_3-way'!D199="","",1/'True_Odds_Calculator_3-way'!N200+1/'True_Odds_Calculator_3-way'!O200+1/'True_Odds_Calculator_3-way'!#REF!-1)</f>
        <v>#NAME?</v>
      </c>
      <c r="H199" s="6" t="e">
        <f ca="1">IF('Log_working_3-way'!$D199="","",'True_Odds_Calculator_3-way'!N200/'True_Odds_Calculator_3-way'!A200-1)</f>
        <v>#NAME?</v>
      </c>
      <c r="I199" s="6" t="e">
        <f ca="1">IF('Log_working_3-way'!$D199="","",'True_Odds_Calculator_3-way'!O200/'True_Odds_Calculator_3-way'!B200-1)</f>
        <v>#NAME?</v>
      </c>
      <c r="J199" s="6" t="e">
        <f ca="1">IF('Log_working_3-way'!$D199="","",'True_Odds_Calculator_3-way'!#REF!/'True_Odds_Calculator_3-way'!C200-1)</f>
        <v>#NAME?</v>
      </c>
      <c r="K199" s="6" t="e">
        <f ca="1">IF('Log_working_3-way'!$D199="","",1/'True_Odds_Calculator_3-way'!A200+1/'True_Odds_Calculator_3-way'!B200+1/'True_Odds_Calculator_3-way'!C200-1)</f>
        <v>#NAME?</v>
      </c>
    </row>
    <row r="200" spans="4:11" x14ac:dyDescent="0.25">
      <c r="D200" t="e">
        <f ca="1">solve_for_c('True_Odds_Calculator_3-way'!A201,'True_Odds_Calculator_3-way'!B201,'True_Odds_Calculator_3-way'!C201,'Log_working_3-way'!B$1,'Log_working_3-way'!B$2)</f>
        <v>#NAME?</v>
      </c>
      <c r="F200" s="6" t="e">
        <f ca="1">IF('Log_working_3-way'!D200="","",1/'True_Odds_Calculator_3-way'!N201+1/'True_Odds_Calculator_3-way'!O201+1/'True_Odds_Calculator_3-way'!#REF!-1)</f>
        <v>#NAME?</v>
      </c>
      <c r="H200" s="6" t="e">
        <f ca="1">IF('Log_working_3-way'!$D200="","",'True_Odds_Calculator_3-way'!N201/'True_Odds_Calculator_3-way'!A201-1)</f>
        <v>#NAME?</v>
      </c>
      <c r="I200" s="6" t="e">
        <f ca="1">IF('Log_working_3-way'!$D200="","",'True_Odds_Calculator_3-way'!O201/'True_Odds_Calculator_3-way'!B201-1)</f>
        <v>#NAME?</v>
      </c>
      <c r="J200" s="6" t="e">
        <f ca="1">IF('Log_working_3-way'!$D200="","",'True_Odds_Calculator_3-way'!#REF!/'True_Odds_Calculator_3-way'!C201-1)</f>
        <v>#NAME?</v>
      </c>
      <c r="K200" s="6" t="e">
        <f ca="1">IF('Log_working_3-way'!$D200="","",1/'True_Odds_Calculator_3-way'!A201+1/'True_Odds_Calculator_3-way'!B201+1/'True_Odds_Calculator_3-way'!C201-1)</f>
        <v>#NAME?</v>
      </c>
    </row>
    <row r="201" spans="4:11" x14ac:dyDescent="0.25">
      <c r="D201" t="e">
        <f ca="1">solve_for_c('True_Odds_Calculator_3-way'!A202,'True_Odds_Calculator_3-way'!B202,'True_Odds_Calculator_3-way'!C202,'Log_working_3-way'!B$1,'Log_working_3-way'!B$2)</f>
        <v>#NAME?</v>
      </c>
      <c r="F201" s="6" t="e">
        <f ca="1">IF('Log_working_3-way'!D201="","",1/'True_Odds_Calculator_3-way'!N202+1/'True_Odds_Calculator_3-way'!O202+1/'True_Odds_Calculator_3-way'!#REF!-1)</f>
        <v>#NAME?</v>
      </c>
      <c r="H201" s="6" t="e">
        <f ca="1">IF('Log_working_3-way'!$D201="","",'True_Odds_Calculator_3-way'!N202/'True_Odds_Calculator_3-way'!A202-1)</f>
        <v>#NAME?</v>
      </c>
      <c r="I201" s="6" t="e">
        <f ca="1">IF('Log_working_3-way'!$D201="","",'True_Odds_Calculator_3-way'!O202/'True_Odds_Calculator_3-way'!B202-1)</f>
        <v>#NAME?</v>
      </c>
      <c r="J201" s="6" t="e">
        <f ca="1">IF('Log_working_3-way'!$D201="","",'True_Odds_Calculator_3-way'!#REF!/'True_Odds_Calculator_3-way'!C202-1)</f>
        <v>#NAME?</v>
      </c>
      <c r="K201" s="6" t="e">
        <f ca="1">IF('Log_working_3-way'!$D201="","",1/'True_Odds_Calculator_3-way'!A202+1/'True_Odds_Calculator_3-way'!B202+1/'True_Odds_Calculator_3-way'!C202-1)</f>
        <v>#NAME?</v>
      </c>
    </row>
    <row r="202" spans="4:11" x14ac:dyDescent="0.25">
      <c r="D202" t="e">
        <f ca="1">solve_for_c('True_Odds_Calculator_3-way'!A203,'True_Odds_Calculator_3-way'!B203,'True_Odds_Calculator_3-way'!C203,'Log_working_3-way'!B$1,'Log_working_3-way'!B$2)</f>
        <v>#NAME?</v>
      </c>
      <c r="F202" s="6" t="e">
        <f ca="1">IF('Log_working_3-way'!D202="","",1/'True_Odds_Calculator_3-way'!N203+1/'True_Odds_Calculator_3-way'!O203+1/'True_Odds_Calculator_3-way'!#REF!-1)</f>
        <v>#NAME?</v>
      </c>
      <c r="H202" s="6" t="e">
        <f ca="1">IF('Log_working_3-way'!$D202="","",'True_Odds_Calculator_3-way'!N203/'True_Odds_Calculator_3-way'!A203-1)</f>
        <v>#NAME?</v>
      </c>
      <c r="I202" s="6" t="e">
        <f ca="1">IF('Log_working_3-way'!$D202="","",'True_Odds_Calculator_3-way'!O203/'True_Odds_Calculator_3-way'!B203-1)</f>
        <v>#NAME?</v>
      </c>
      <c r="J202" s="6" t="e">
        <f ca="1">IF('Log_working_3-way'!$D202="","",'True_Odds_Calculator_3-way'!#REF!/'True_Odds_Calculator_3-way'!C203-1)</f>
        <v>#NAME?</v>
      </c>
      <c r="K202" s="6" t="e">
        <f ca="1">IF('Log_working_3-way'!$D202="","",1/'True_Odds_Calculator_3-way'!A203+1/'True_Odds_Calculator_3-way'!B203+1/'True_Odds_Calculator_3-way'!C203-1)</f>
        <v>#NAME?</v>
      </c>
    </row>
    <row r="203" spans="4:11" x14ac:dyDescent="0.25">
      <c r="D203" t="e">
        <f ca="1">solve_for_c('True_Odds_Calculator_3-way'!A204,'True_Odds_Calculator_3-way'!B204,'True_Odds_Calculator_3-way'!C204,'Log_working_3-way'!B$1,'Log_working_3-way'!B$2)</f>
        <v>#NAME?</v>
      </c>
      <c r="F203" s="6" t="e">
        <f ca="1">IF('Log_working_3-way'!D203="","",1/'True_Odds_Calculator_3-way'!N204+1/'True_Odds_Calculator_3-way'!O204+1/'True_Odds_Calculator_3-way'!#REF!-1)</f>
        <v>#NAME?</v>
      </c>
      <c r="H203" s="6" t="e">
        <f ca="1">IF('Log_working_3-way'!$D203="","",'True_Odds_Calculator_3-way'!N204/'True_Odds_Calculator_3-way'!A204-1)</f>
        <v>#NAME?</v>
      </c>
      <c r="I203" s="6" t="e">
        <f ca="1">IF('Log_working_3-way'!$D203="","",'True_Odds_Calculator_3-way'!O204/'True_Odds_Calculator_3-way'!B204-1)</f>
        <v>#NAME?</v>
      </c>
      <c r="J203" s="6" t="e">
        <f ca="1">IF('Log_working_3-way'!$D203="","",'True_Odds_Calculator_3-way'!#REF!/'True_Odds_Calculator_3-way'!C204-1)</f>
        <v>#NAME?</v>
      </c>
      <c r="K203" s="6" t="e">
        <f ca="1">IF('Log_working_3-way'!$D203="","",1/'True_Odds_Calculator_3-way'!A204+1/'True_Odds_Calculator_3-way'!B204+1/'True_Odds_Calculator_3-way'!C204-1)</f>
        <v>#NAME?</v>
      </c>
    </row>
    <row r="204" spans="4:11" x14ac:dyDescent="0.25">
      <c r="D204" t="e">
        <f ca="1">solve_for_c('True_Odds_Calculator_3-way'!A205,'True_Odds_Calculator_3-way'!B205,'True_Odds_Calculator_3-way'!C205,'Log_working_3-way'!B$1,'Log_working_3-way'!B$2)</f>
        <v>#NAME?</v>
      </c>
      <c r="F204" s="6" t="e">
        <f ca="1">IF('Log_working_3-way'!D204="","",1/'True_Odds_Calculator_3-way'!N205+1/'True_Odds_Calculator_3-way'!O205+1/'True_Odds_Calculator_3-way'!#REF!-1)</f>
        <v>#NAME?</v>
      </c>
      <c r="H204" s="6" t="e">
        <f ca="1">IF('Log_working_3-way'!$D204="","",'True_Odds_Calculator_3-way'!N205/'True_Odds_Calculator_3-way'!A205-1)</f>
        <v>#NAME?</v>
      </c>
      <c r="I204" s="6" t="e">
        <f ca="1">IF('Log_working_3-way'!$D204="","",'True_Odds_Calculator_3-way'!O205/'True_Odds_Calculator_3-way'!B205-1)</f>
        <v>#NAME?</v>
      </c>
      <c r="J204" s="6" t="e">
        <f ca="1">IF('Log_working_3-way'!$D204="","",'True_Odds_Calculator_3-way'!#REF!/'True_Odds_Calculator_3-way'!C205-1)</f>
        <v>#NAME?</v>
      </c>
      <c r="K204" s="6" t="e">
        <f ca="1">IF('Log_working_3-way'!$D204="","",1/'True_Odds_Calculator_3-way'!A205+1/'True_Odds_Calculator_3-way'!B205+1/'True_Odds_Calculator_3-way'!C205-1)</f>
        <v>#NAME?</v>
      </c>
    </row>
    <row r="205" spans="4:11" x14ac:dyDescent="0.25">
      <c r="D205" t="e">
        <f ca="1">solve_for_c('True_Odds_Calculator_3-way'!A206,'True_Odds_Calculator_3-way'!B206,'True_Odds_Calculator_3-way'!C206,'Log_working_3-way'!B$1,'Log_working_3-way'!B$2)</f>
        <v>#NAME?</v>
      </c>
      <c r="F205" s="6" t="e">
        <f ca="1">IF('Log_working_3-way'!D205="","",1/'True_Odds_Calculator_3-way'!N206+1/'True_Odds_Calculator_3-way'!O206+1/'True_Odds_Calculator_3-way'!#REF!-1)</f>
        <v>#NAME?</v>
      </c>
      <c r="H205" s="6" t="e">
        <f ca="1">IF('Log_working_3-way'!$D205="","",'True_Odds_Calculator_3-way'!N206/'True_Odds_Calculator_3-way'!A206-1)</f>
        <v>#NAME?</v>
      </c>
      <c r="I205" s="6" t="e">
        <f ca="1">IF('Log_working_3-way'!$D205="","",'True_Odds_Calculator_3-way'!O206/'True_Odds_Calculator_3-way'!B206-1)</f>
        <v>#NAME?</v>
      </c>
      <c r="J205" s="6" t="e">
        <f ca="1">IF('Log_working_3-way'!$D205="","",'True_Odds_Calculator_3-way'!#REF!/'True_Odds_Calculator_3-way'!C206-1)</f>
        <v>#NAME?</v>
      </c>
      <c r="K205" s="6" t="e">
        <f ca="1">IF('Log_working_3-way'!$D205="","",1/'True_Odds_Calculator_3-way'!A206+1/'True_Odds_Calculator_3-way'!B206+1/'True_Odds_Calculator_3-way'!C206-1)</f>
        <v>#NAME?</v>
      </c>
    </row>
    <row r="206" spans="4:11" x14ac:dyDescent="0.25">
      <c r="D206" t="e">
        <f ca="1">solve_for_c('True_Odds_Calculator_3-way'!A207,'True_Odds_Calculator_3-way'!B207,'True_Odds_Calculator_3-way'!C207,'Log_working_3-way'!B$1,'Log_working_3-way'!B$2)</f>
        <v>#NAME?</v>
      </c>
      <c r="F206" s="6" t="e">
        <f ca="1">IF('Log_working_3-way'!D206="","",1/'True_Odds_Calculator_3-way'!N207+1/'True_Odds_Calculator_3-way'!O207+1/'True_Odds_Calculator_3-way'!#REF!-1)</f>
        <v>#NAME?</v>
      </c>
      <c r="H206" s="6" t="e">
        <f ca="1">IF('Log_working_3-way'!$D206="","",'True_Odds_Calculator_3-way'!N207/'True_Odds_Calculator_3-way'!A207-1)</f>
        <v>#NAME?</v>
      </c>
      <c r="I206" s="6" t="e">
        <f ca="1">IF('Log_working_3-way'!$D206="","",'True_Odds_Calculator_3-way'!O207/'True_Odds_Calculator_3-way'!B207-1)</f>
        <v>#NAME?</v>
      </c>
      <c r="J206" s="6" t="e">
        <f ca="1">IF('Log_working_3-way'!$D206="","",'True_Odds_Calculator_3-way'!#REF!/'True_Odds_Calculator_3-way'!C207-1)</f>
        <v>#NAME?</v>
      </c>
      <c r="K206" s="6" t="e">
        <f ca="1">IF('Log_working_3-way'!$D206="","",1/'True_Odds_Calculator_3-way'!A207+1/'True_Odds_Calculator_3-way'!B207+1/'True_Odds_Calculator_3-way'!C207-1)</f>
        <v>#NAME?</v>
      </c>
    </row>
    <row r="207" spans="4:11" x14ac:dyDescent="0.25">
      <c r="D207" t="e">
        <f ca="1">solve_for_c('True_Odds_Calculator_3-way'!A208,'True_Odds_Calculator_3-way'!B208,'True_Odds_Calculator_3-way'!C208,'Log_working_3-way'!B$1,'Log_working_3-way'!B$2)</f>
        <v>#NAME?</v>
      </c>
      <c r="F207" s="6" t="e">
        <f ca="1">IF('Log_working_3-way'!D207="","",1/'True_Odds_Calculator_3-way'!N208+1/'True_Odds_Calculator_3-way'!O208+1/'True_Odds_Calculator_3-way'!#REF!-1)</f>
        <v>#NAME?</v>
      </c>
      <c r="H207" s="6" t="e">
        <f ca="1">IF('Log_working_3-way'!$D207="","",'True_Odds_Calculator_3-way'!N208/'True_Odds_Calculator_3-way'!A208-1)</f>
        <v>#NAME?</v>
      </c>
      <c r="I207" s="6" t="e">
        <f ca="1">IF('Log_working_3-way'!$D207="","",'True_Odds_Calculator_3-way'!O208/'True_Odds_Calculator_3-way'!B208-1)</f>
        <v>#NAME?</v>
      </c>
      <c r="J207" s="6" t="e">
        <f ca="1">IF('Log_working_3-way'!$D207="","",'True_Odds_Calculator_3-way'!#REF!/'True_Odds_Calculator_3-way'!C208-1)</f>
        <v>#NAME?</v>
      </c>
      <c r="K207" s="6" t="e">
        <f ca="1">IF('Log_working_3-way'!$D207="","",1/'True_Odds_Calculator_3-way'!A208+1/'True_Odds_Calculator_3-way'!B208+1/'True_Odds_Calculator_3-way'!C208-1)</f>
        <v>#NAME?</v>
      </c>
    </row>
    <row r="208" spans="4:11" x14ac:dyDescent="0.25">
      <c r="D208" t="e">
        <f ca="1">solve_for_c('True_Odds_Calculator_3-way'!A209,'True_Odds_Calculator_3-way'!B209,'True_Odds_Calculator_3-way'!C209,'Log_working_3-way'!B$1,'Log_working_3-way'!B$2)</f>
        <v>#NAME?</v>
      </c>
      <c r="F208" s="6" t="e">
        <f ca="1">IF('Log_working_3-way'!D208="","",1/'True_Odds_Calculator_3-way'!N209+1/'True_Odds_Calculator_3-way'!O209+1/'True_Odds_Calculator_3-way'!#REF!-1)</f>
        <v>#NAME?</v>
      </c>
      <c r="H208" s="6" t="e">
        <f ca="1">IF('Log_working_3-way'!$D208="","",'True_Odds_Calculator_3-way'!N209/'True_Odds_Calculator_3-way'!A209-1)</f>
        <v>#NAME?</v>
      </c>
      <c r="I208" s="6" t="e">
        <f ca="1">IF('Log_working_3-way'!$D208="","",'True_Odds_Calculator_3-way'!O209/'True_Odds_Calculator_3-way'!B209-1)</f>
        <v>#NAME?</v>
      </c>
      <c r="J208" s="6" t="e">
        <f ca="1">IF('Log_working_3-way'!$D208="","",'True_Odds_Calculator_3-way'!#REF!/'True_Odds_Calculator_3-way'!C209-1)</f>
        <v>#NAME?</v>
      </c>
      <c r="K208" s="6" t="e">
        <f ca="1">IF('Log_working_3-way'!$D208="","",1/'True_Odds_Calculator_3-way'!A209+1/'True_Odds_Calculator_3-way'!B209+1/'True_Odds_Calculator_3-way'!C209-1)</f>
        <v>#NAME?</v>
      </c>
    </row>
    <row r="209" spans="4:11" x14ac:dyDescent="0.25">
      <c r="D209" t="e">
        <f ca="1">solve_for_c('True_Odds_Calculator_3-way'!A210,'True_Odds_Calculator_3-way'!B210,'True_Odds_Calculator_3-way'!C210,'Log_working_3-way'!B$1,'Log_working_3-way'!B$2)</f>
        <v>#NAME?</v>
      </c>
      <c r="F209" s="6" t="e">
        <f ca="1">IF('Log_working_3-way'!D209="","",1/'True_Odds_Calculator_3-way'!N210+1/'True_Odds_Calculator_3-way'!O210+1/'True_Odds_Calculator_3-way'!#REF!-1)</f>
        <v>#NAME?</v>
      </c>
      <c r="H209" s="6" t="e">
        <f ca="1">IF('Log_working_3-way'!$D209="","",'True_Odds_Calculator_3-way'!N210/'True_Odds_Calculator_3-way'!A210-1)</f>
        <v>#NAME?</v>
      </c>
      <c r="I209" s="6" t="e">
        <f ca="1">IF('Log_working_3-way'!$D209="","",'True_Odds_Calculator_3-way'!O210/'True_Odds_Calculator_3-way'!B210-1)</f>
        <v>#NAME?</v>
      </c>
      <c r="J209" s="6" t="e">
        <f ca="1">IF('Log_working_3-way'!$D209="","",'True_Odds_Calculator_3-way'!#REF!/'True_Odds_Calculator_3-way'!C210-1)</f>
        <v>#NAME?</v>
      </c>
      <c r="K209" s="6" t="e">
        <f ca="1">IF('Log_working_3-way'!$D209="","",1/'True_Odds_Calculator_3-way'!A210+1/'True_Odds_Calculator_3-way'!B210+1/'True_Odds_Calculator_3-way'!C210-1)</f>
        <v>#NAME?</v>
      </c>
    </row>
    <row r="210" spans="4:11" x14ac:dyDescent="0.25">
      <c r="D210" t="e">
        <f ca="1">solve_for_c('True_Odds_Calculator_3-way'!A211,'True_Odds_Calculator_3-way'!B211,'True_Odds_Calculator_3-way'!C211,'Log_working_3-way'!B$1,'Log_working_3-way'!B$2)</f>
        <v>#NAME?</v>
      </c>
      <c r="F210" s="6" t="e">
        <f ca="1">IF('Log_working_3-way'!D210="","",1/'True_Odds_Calculator_3-way'!N211+1/'True_Odds_Calculator_3-way'!O211+1/'True_Odds_Calculator_3-way'!#REF!-1)</f>
        <v>#NAME?</v>
      </c>
      <c r="H210" s="6" t="e">
        <f ca="1">IF('Log_working_3-way'!$D210="","",'True_Odds_Calculator_3-way'!N211/'True_Odds_Calculator_3-way'!A211-1)</f>
        <v>#NAME?</v>
      </c>
      <c r="I210" s="6" t="e">
        <f ca="1">IF('Log_working_3-way'!$D210="","",'True_Odds_Calculator_3-way'!O211/'True_Odds_Calculator_3-way'!B211-1)</f>
        <v>#NAME?</v>
      </c>
      <c r="J210" s="6" t="e">
        <f ca="1">IF('Log_working_3-way'!$D210="","",'True_Odds_Calculator_3-way'!#REF!/'True_Odds_Calculator_3-way'!C211-1)</f>
        <v>#NAME?</v>
      </c>
      <c r="K210" s="6" t="e">
        <f ca="1">IF('Log_working_3-way'!$D210="","",1/'True_Odds_Calculator_3-way'!A211+1/'True_Odds_Calculator_3-way'!B211+1/'True_Odds_Calculator_3-way'!C211-1)</f>
        <v>#NAME?</v>
      </c>
    </row>
    <row r="211" spans="4:11" x14ac:dyDescent="0.25">
      <c r="D211" t="e">
        <f ca="1">solve_for_c('True_Odds_Calculator_3-way'!A212,'True_Odds_Calculator_3-way'!B212,'True_Odds_Calculator_3-way'!C212,'Log_working_3-way'!B$1,'Log_working_3-way'!B$2)</f>
        <v>#NAME?</v>
      </c>
      <c r="F211" s="6" t="e">
        <f ca="1">IF('Log_working_3-way'!D211="","",1/'True_Odds_Calculator_3-way'!N212+1/'True_Odds_Calculator_3-way'!O212+1/'True_Odds_Calculator_3-way'!#REF!-1)</f>
        <v>#NAME?</v>
      </c>
      <c r="H211" s="6" t="e">
        <f ca="1">IF('Log_working_3-way'!$D211="","",'True_Odds_Calculator_3-way'!N212/'True_Odds_Calculator_3-way'!A212-1)</f>
        <v>#NAME?</v>
      </c>
      <c r="I211" s="6" t="e">
        <f ca="1">IF('Log_working_3-way'!$D211="","",'True_Odds_Calculator_3-way'!O212/'True_Odds_Calculator_3-way'!B212-1)</f>
        <v>#NAME?</v>
      </c>
      <c r="J211" s="6" t="e">
        <f ca="1">IF('Log_working_3-way'!$D211="","",'True_Odds_Calculator_3-way'!#REF!/'True_Odds_Calculator_3-way'!C212-1)</f>
        <v>#NAME?</v>
      </c>
      <c r="K211" s="6" t="e">
        <f ca="1">IF('Log_working_3-way'!$D211="","",1/'True_Odds_Calculator_3-way'!A212+1/'True_Odds_Calculator_3-way'!B212+1/'True_Odds_Calculator_3-way'!C212-1)</f>
        <v>#NAME?</v>
      </c>
    </row>
    <row r="212" spans="4:11" x14ac:dyDescent="0.25">
      <c r="D212" t="e">
        <f ca="1">solve_for_c('True_Odds_Calculator_3-way'!A213,'True_Odds_Calculator_3-way'!B213,'True_Odds_Calculator_3-way'!C213,'Log_working_3-way'!B$1,'Log_working_3-way'!B$2)</f>
        <v>#NAME?</v>
      </c>
      <c r="F212" s="6" t="e">
        <f ca="1">IF('Log_working_3-way'!D212="","",1/'True_Odds_Calculator_3-way'!N213+1/'True_Odds_Calculator_3-way'!O213+1/'True_Odds_Calculator_3-way'!#REF!-1)</f>
        <v>#NAME?</v>
      </c>
      <c r="H212" s="6" t="e">
        <f ca="1">IF('Log_working_3-way'!$D212="","",'True_Odds_Calculator_3-way'!N213/'True_Odds_Calculator_3-way'!A213-1)</f>
        <v>#NAME?</v>
      </c>
      <c r="I212" s="6" t="e">
        <f ca="1">IF('Log_working_3-way'!$D212="","",'True_Odds_Calculator_3-way'!O213/'True_Odds_Calculator_3-way'!B213-1)</f>
        <v>#NAME?</v>
      </c>
      <c r="J212" s="6" t="e">
        <f ca="1">IF('Log_working_3-way'!$D212="","",'True_Odds_Calculator_3-way'!#REF!/'True_Odds_Calculator_3-way'!C213-1)</f>
        <v>#NAME?</v>
      </c>
      <c r="K212" s="6" t="e">
        <f ca="1">IF('Log_working_3-way'!$D212="","",1/'True_Odds_Calculator_3-way'!A213+1/'True_Odds_Calculator_3-way'!B213+1/'True_Odds_Calculator_3-way'!C213-1)</f>
        <v>#NAME?</v>
      </c>
    </row>
    <row r="213" spans="4:11" x14ac:dyDescent="0.25">
      <c r="D213" t="e">
        <f ca="1">solve_for_c('True_Odds_Calculator_3-way'!A214,'True_Odds_Calculator_3-way'!B214,'True_Odds_Calculator_3-way'!C214,'Log_working_3-way'!B$1,'Log_working_3-way'!B$2)</f>
        <v>#NAME?</v>
      </c>
      <c r="F213" s="6" t="e">
        <f ca="1">IF('Log_working_3-way'!D213="","",1/'True_Odds_Calculator_3-way'!N214+1/'True_Odds_Calculator_3-way'!O214+1/'True_Odds_Calculator_3-way'!#REF!-1)</f>
        <v>#NAME?</v>
      </c>
      <c r="H213" s="6" t="e">
        <f ca="1">IF('Log_working_3-way'!$D213="","",'True_Odds_Calculator_3-way'!N214/'True_Odds_Calculator_3-way'!A214-1)</f>
        <v>#NAME?</v>
      </c>
      <c r="I213" s="6" t="e">
        <f ca="1">IF('Log_working_3-way'!$D213="","",'True_Odds_Calculator_3-way'!O214/'True_Odds_Calculator_3-way'!B214-1)</f>
        <v>#NAME?</v>
      </c>
      <c r="J213" s="6" t="e">
        <f ca="1">IF('Log_working_3-way'!$D213="","",'True_Odds_Calculator_3-way'!#REF!/'True_Odds_Calculator_3-way'!C214-1)</f>
        <v>#NAME?</v>
      </c>
      <c r="K213" s="6" t="e">
        <f ca="1">IF('Log_working_3-way'!$D213="","",1/'True_Odds_Calculator_3-way'!A214+1/'True_Odds_Calculator_3-way'!B214+1/'True_Odds_Calculator_3-way'!C214-1)</f>
        <v>#NAME?</v>
      </c>
    </row>
    <row r="214" spans="4:11" x14ac:dyDescent="0.25">
      <c r="D214" t="e">
        <f ca="1">solve_for_c('True_Odds_Calculator_3-way'!A215,'True_Odds_Calculator_3-way'!B215,'True_Odds_Calculator_3-way'!C215,'Log_working_3-way'!B$1,'Log_working_3-way'!B$2)</f>
        <v>#NAME?</v>
      </c>
      <c r="F214" s="6" t="e">
        <f ca="1">IF('Log_working_3-way'!D214="","",1/'True_Odds_Calculator_3-way'!N215+1/'True_Odds_Calculator_3-way'!O215+1/'True_Odds_Calculator_3-way'!#REF!-1)</f>
        <v>#NAME?</v>
      </c>
      <c r="H214" s="6" t="e">
        <f ca="1">IF('Log_working_3-way'!$D214="","",'True_Odds_Calculator_3-way'!N215/'True_Odds_Calculator_3-way'!A215-1)</f>
        <v>#NAME?</v>
      </c>
      <c r="I214" s="6" t="e">
        <f ca="1">IF('Log_working_3-way'!$D214="","",'True_Odds_Calculator_3-way'!O215/'True_Odds_Calculator_3-way'!B215-1)</f>
        <v>#NAME?</v>
      </c>
      <c r="J214" s="6" t="e">
        <f ca="1">IF('Log_working_3-way'!$D214="","",'True_Odds_Calculator_3-way'!#REF!/'True_Odds_Calculator_3-way'!C215-1)</f>
        <v>#NAME?</v>
      </c>
      <c r="K214" s="6" t="e">
        <f ca="1">IF('Log_working_3-way'!$D214="","",1/'True_Odds_Calculator_3-way'!A215+1/'True_Odds_Calculator_3-way'!B215+1/'True_Odds_Calculator_3-way'!C215-1)</f>
        <v>#NAME?</v>
      </c>
    </row>
    <row r="215" spans="4:11" x14ac:dyDescent="0.25">
      <c r="D215" t="e">
        <f ca="1">solve_for_c('True_Odds_Calculator_3-way'!A216,'True_Odds_Calculator_3-way'!B216,'True_Odds_Calculator_3-way'!C216,'Log_working_3-way'!B$1,'Log_working_3-way'!B$2)</f>
        <v>#NAME?</v>
      </c>
      <c r="F215" s="6" t="e">
        <f ca="1">IF('Log_working_3-way'!D215="","",1/'True_Odds_Calculator_3-way'!N216+1/'True_Odds_Calculator_3-way'!O216+1/'True_Odds_Calculator_3-way'!#REF!-1)</f>
        <v>#NAME?</v>
      </c>
      <c r="H215" s="6" t="e">
        <f ca="1">IF('Log_working_3-way'!$D215="","",'True_Odds_Calculator_3-way'!N216/'True_Odds_Calculator_3-way'!A216-1)</f>
        <v>#NAME?</v>
      </c>
      <c r="I215" s="6" t="e">
        <f ca="1">IF('Log_working_3-way'!$D215="","",'True_Odds_Calculator_3-way'!O216/'True_Odds_Calculator_3-way'!B216-1)</f>
        <v>#NAME?</v>
      </c>
      <c r="J215" s="6" t="e">
        <f ca="1">IF('Log_working_3-way'!$D215="","",'True_Odds_Calculator_3-way'!#REF!/'True_Odds_Calculator_3-way'!C216-1)</f>
        <v>#NAME?</v>
      </c>
      <c r="K215" s="6" t="e">
        <f ca="1">IF('Log_working_3-way'!$D215="","",1/'True_Odds_Calculator_3-way'!A216+1/'True_Odds_Calculator_3-way'!B216+1/'True_Odds_Calculator_3-way'!C216-1)</f>
        <v>#NAME?</v>
      </c>
    </row>
    <row r="216" spans="4:11" x14ac:dyDescent="0.25">
      <c r="D216" t="e">
        <f ca="1">solve_for_c('True_Odds_Calculator_3-way'!A217,'True_Odds_Calculator_3-way'!B217,'True_Odds_Calculator_3-way'!C217,'Log_working_3-way'!B$1,'Log_working_3-way'!B$2)</f>
        <v>#NAME?</v>
      </c>
      <c r="F216" s="6" t="e">
        <f ca="1">IF('Log_working_3-way'!D216="","",1/'True_Odds_Calculator_3-way'!N217+1/'True_Odds_Calculator_3-way'!O217+1/'True_Odds_Calculator_3-way'!#REF!-1)</f>
        <v>#NAME?</v>
      </c>
      <c r="H216" s="6" t="e">
        <f ca="1">IF('Log_working_3-way'!$D216="","",'True_Odds_Calculator_3-way'!N217/'True_Odds_Calculator_3-way'!A217-1)</f>
        <v>#NAME?</v>
      </c>
      <c r="I216" s="6" t="e">
        <f ca="1">IF('Log_working_3-way'!$D216="","",'True_Odds_Calculator_3-way'!O217/'True_Odds_Calculator_3-way'!B217-1)</f>
        <v>#NAME?</v>
      </c>
      <c r="J216" s="6" t="e">
        <f ca="1">IF('Log_working_3-way'!$D216="","",'True_Odds_Calculator_3-way'!#REF!/'True_Odds_Calculator_3-way'!C217-1)</f>
        <v>#NAME?</v>
      </c>
      <c r="K216" s="6" t="e">
        <f ca="1">IF('Log_working_3-way'!$D216="","",1/'True_Odds_Calculator_3-way'!A217+1/'True_Odds_Calculator_3-way'!B217+1/'True_Odds_Calculator_3-way'!C217-1)</f>
        <v>#NAME?</v>
      </c>
    </row>
    <row r="217" spans="4:11" x14ac:dyDescent="0.25">
      <c r="D217" t="e">
        <f ca="1">solve_for_c('True_Odds_Calculator_3-way'!A218,'True_Odds_Calculator_3-way'!B218,'True_Odds_Calculator_3-way'!C218,'Log_working_3-way'!B$1,'Log_working_3-way'!B$2)</f>
        <v>#NAME?</v>
      </c>
      <c r="F217" s="6" t="e">
        <f ca="1">IF('Log_working_3-way'!D217="","",1/'True_Odds_Calculator_3-way'!N218+1/'True_Odds_Calculator_3-way'!O218+1/'True_Odds_Calculator_3-way'!#REF!-1)</f>
        <v>#NAME?</v>
      </c>
      <c r="H217" s="6" t="e">
        <f ca="1">IF('Log_working_3-way'!$D217="","",'True_Odds_Calculator_3-way'!N218/'True_Odds_Calculator_3-way'!A218-1)</f>
        <v>#NAME?</v>
      </c>
      <c r="I217" s="6" t="e">
        <f ca="1">IF('Log_working_3-way'!$D217="","",'True_Odds_Calculator_3-way'!O218/'True_Odds_Calculator_3-way'!B218-1)</f>
        <v>#NAME?</v>
      </c>
      <c r="J217" s="6" t="e">
        <f ca="1">IF('Log_working_3-way'!$D217="","",'True_Odds_Calculator_3-way'!#REF!/'True_Odds_Calculator_3-way'!C218-1)</f>
        <v>#NAME?</v>
      </c>
      <c r="K217" s="6" t="e">
        <f ca="1">IF('Log_working_3-way'!$D217="","",1/'True_Odds_Calculator_3-way'!A218+1/'True_Odds_Calculator_3-way'!B218+1/'True_Odds_Calculator_3-way'!C218-1)</f>
        <v>#NAME?</v>
      </c>
    </row>
    <row r="218" spans="4:11" x14ac:dyDescent="0.25">
      <c r="D218" t="e">
        <f ca="1">solve_for_c('True_Odds_Calculator_3-way'!A219,'True_Odds_Calculator_3-way'!B219,'True_Odds_Calculator_3-way'!C219,'Log_working_3-way'!B$1,'Log_working_3-way'!B$2)</f>
        <v>#NAME?</v>
      </c>
      <c r="F218" s="6" t="e">
        <f ca="1">IF('Log_working_3-way'!D218="","",1/'True_Odds_Calculator_3-way'!N219+1/'True_Odds_Calculator_3-way'!O219+1/'True_Odds_Calculator_3-way'!#REF!-1)</f>
        <v>#NAME?</v>
      </c>
      <c r="H218" s="6" t="e">
        <f ca="1">IF('Log_working_3-way'!$D218="","",'True_Odds_Calculator_3-way'!N219/'True_Odds_Calculator_3-way'!A219-1)</f>
        <v>#NAME?</v>
      </c>
      <c r="I218" s="6" t="e">
        <f ca="1">IF('Log_working_3-way'!$D218="","",'True_Odds_Calculator_3-way'!O219/'True_Odds_Calculator_3-way'!B219-1)</f>
        <v>#NAME?</v>
      </c>
      <c r="J218" s="6" t="e">
        <f ca="1">IF('Log_working_3-way'!$D218="","",'True_Odds_Calculator_3-way'!#REF!/'True_Odds_Calculator_3-way'!C219-1)</f>
        <v>#NAME?</v>
      </c>
      <c r="K218" s="6" t="e">
        <f ca="1">IF('Log_working_3-way'!$D218="","",1/'True_Odds_Calculator_3-way'!A219+1/'True_Odds_Calculator_3-way'!B219+1/'True_Odds_Calculator_3-way'!C219-1)</f>
        <v>#NAME?</v>
      </c>
    </row>
    <row r="219" spans="4:11" x14ac:dyDescent="0.25">
      <c r="D219" t="e">
        <f ca="1">solve_for_c('True_Odds_Calculator_3-way'!A220,'True_Odds_Calculator_3-way'!B220,'True_Odds_Calculator_3-way'!C220,'Log_working_3-way'!B$1,'Log_working_3-way'!B$2)</f>
        <v>#NAME?</v>
      </c>
      <c r="F219" s="6" t="e">
        <f ca="1">IF('Log_working_3-way'!D219="","",1/'True_Odds_Calculator_3-way'!N220+1/'True_Odds_Calculator_3-way'!O220+1/'True_Odds_Calculator_3-way'!#REF!-1)</f>
        <v>#NAME?</v>
      </c>
      <c r="H219" s="6" t="e">
        <f ca="1">IF('Log_working_3-way'!$D219="","",'True_Odds_Calculator_3-way'!N220/'True_Odds_Calculator_3-way'!A220-1)</f>
        <v>#NAME?</v>
      </c>
      <c r="I219" s="6" t="e">
        <f ca="1">IF('Log_working_3-way'!$D219="","",'True_Odds_Calculator_3-way'!O220/'True_Odds_Calculator_3-way'!B220-1)</f>
        <v>#NAME?</v>
      </c>
      <c r="J219" s="6" t="e">
        <f ca="1">IF('Log_working_3-way'!$D219="","",'True_Odds_Calculator_3-way'!#REF!/'True_Odds_Calculator_3-way'!C220-1)</f>
        <v>#NAME?</v>
      </c>
      <c r="K219" s="6" t="e">
        <f ca="1">IF('Log_working_3-way'!$D219="","",1/'True_Odds_Calculator_3-way'!A220+1/'True_Odds_Calculator_3-way'!B220+1/'True_Odds_Calculator_3-way'!C220-1)</f>
        <v>#NAME?</v>
      </c>
    </row>
    <row r="220" spans="4:11" x14ac:dyDescent="0.25">
      <c r="D220" t="e">
        <f ca="1">solve_for_c('True_Odds_Calculator_3-way'!A221,'True_Odds_Calculator_3-way'!B221,'True_Odds_Calculator_3-way'!C221,'Log_working_3-way'!B$1,'Log_working_3-way'!B$2)</f>
        <v>#NAME?</v>
      </c>
      <c r="F220" s="6" t="e">
        <f ca="1">IF('Log_working_3-way'!D220="","",1/'True_Odds_Calculator_3-way'!N221+1/'True_Odds_Calculator_3-way'!O221+1/'True_Odds_Calculator_3-way'!#REF!-1)</f>
        <v>#NAME?</v>
      </c>
      <c r="H220" s="6" t="e">
        <f ca="1">IF('Log_working_3-way'!$D220="","",'True_Odds_Calculator_3-way'!N221/'True_Odds_Calculator_3-way'!A221-1)</f>
        <v>#NAME?</v>
      </c>
      <c r="I220" s="6" t="e">
        <f ca="1">IF('Log_working_3-way'!$D220="","",'True_Odds_Calculator_3-way'!O221/'True_Odds_Calculator_3-way'!B221-1)</f>
        <v>#NAME?</v>
      </c>
      <c r="J220" s="6" t="e">
        <f ca="1">IF('Log_working_3-way'!$D220="","",'True_Odds_Calculator_3-way'!#REF!/'True_Odds_Calculator_3-way'!C221-1)</f>
        <v>#NAME?</v>
      </c>
      <c r="K220" s="6" t="e">
        <f ca="1">IF('Log_working_3-way'!$D220="","",1/'True_Odds_Calculator_3-way'!A221+1/'True_Odds_Calculator_3-way'!B221+1/'True_Odds_Calculator_3-way'!C221-1)</f>
        <v>#NAME?</v>
      </c>
    </row>
    <row r="221" spans="4:11" x14ac:dyDescent="0.25">
      <c r="D221" t="e">
        <f ca="1">solve_for_c('True_Odds_Calculator_3-way'!A222,'True_Odds_Calculator_3-way'!B222,'True_Odds_Calculator_3-way'!C222,'Log_working_3-way'!B$1,'Log_working_3-way'!B$2)</f>
        <v>#NAME?</v>
      </c>
      <c r="F221" s="6" t="e">
        <f ca="1">IF('Log_working_3-way'!D221="","",1/'True_Odds_Calculator_3-way'!N222+1/'True_Odds_Calculator_3-way'!O222+1/'True_Odds_Calculator_3-way'!#REF!-1)</f>
        <v>#NAME?</v>
      </c>
      <c r="H221" s="6" t="e">
        <f ca="1">IF('Log_working_3-way'!$D221="","",'True_Odds_Calculator_3-way'!N222/'True_Odds_Calculator_3-way'!A222-1)</f>
        <v>#NAME?</v>
      </c>
      <c r="I221" s="6" t="e">
        <f ca="1">IF('Log_working_3-way'!$D221="","",'True_Odds_Calculator_3-way'!O222/'True_Odds_Calculator_3-way'!B222-1)</f>
        <v>#NAME?</v>
      </c>
      <c r="J221" s="6" t="e">
        <f ca="1">IF('Log_working_3-way'!$D221="","",'True_Odds_Calculator_3-way'!#REF!/'True_Odds_Calculator_3-way'!C222-1)</f>
        <v>#NAME?</v>
      </c>
      <c r="K221" s="6" t="e">
        <f ca="1">IF('Log_working_3-way'!$D221="","",1/'True_Odds_Calculator_3-way'!A222+1/'True_Odds_Calculator_3-way'!B222+1/'True_Odds_Calculator_3-way'!C222-1)</f>
        <v>#NAME?</v>
      </c>
    </row>
    <row r="222" spans="4:11" x14ac:dyDescent="0.25">
      <c r="D222" t="e">
        <f ca="1">solve_for_c('True_Odds_Calculator_3-way'!A223,'True_Odds_Calculator_3-way'!B223,'True_Odds_Calculator_3-way'!C223,'Log_working_3-way'!B$1,'Log_working_3-way'!B$2)</f>
        <v>#NAME?</v>
      </c>
      <c r="F222" s="6" t="e">
        <f ca="1">IF('Log_working_3-way'!D222="","",1/'True_Odds_Calculator_3-way'!N223+1/'True_Odds_Calculator_3-way'!O223+1/'True_Odds_Calculator_3-way'!#REF!-1)</f>
        <v>#NAME?</v>
      </c>
      <c r="H222" s="6" t="e">
        <f ca="1">IF('Log_working_3-way'!$D222="","",'True_Odds_Calculator_3-way'!N223/'True_Odds_Calculator_3-way'!A223-1)</f>
        <v>#NAME?</v>
      </c>
      <c r="I222" s="6" t="e">
        <f ca="1">IF('Log_working_3-way'!$D222="","",'True_Odds_Calculator_3-way'!O223/'True_Odds_Calculator_3-way'!B223-1)</f>
        <v>#NAME?</v>
      </c>
      <c r="J222" s="6" t="e">
        <f ca="1">IF('Log_working_3-way'!$D222="","",'True_Odds_Calculator_3-way'!#REF!/'True_Odds_Calculator_3-way'!C223-1)</f>
        <v>#NAME?</v>
      </c>
      <c r="K222" s="6" t="e">
        <f ca="1">IF('Log_working_3-way'!$D222="","",1/'True_Odds_Calculator_3-way'!A223+1/'True_Odds_Calculator_3-way'!B223+1/'True_Odds_Calculator_3-way'!C223-1)</f>
        <v>#NAME?</v>
      </c>
    </row>
    <row r="223" spans="4:11" x14ac:dyDescent="0.25">
      <c r="D223" t="e">
        <f ca="1">solve_for_c('True_Odds_Calculator_3-way'!A224,'True_Odds_Calculator_3-way'!B224,'True_Odds_Calculator_3-way'!C224,'Log_working_3-way'!B$1,'Log_working_3-way'!B$2)</f>
        <v>#NAME?</v>
      </c>
      <c r="F223" s="6" t="e">
        <f ca="1">IF('Log_working_3-way'!D223="","",1/'True_Odds_Calculator_3-way'!N224+1/'True_Odds_Calculator_3-way'!O224+1/'True_Odds_Calculator_3-way'!#REF!-1)</f>
        <v>#NAME?</v>
      </c>
      <c r="H223" s="6" t="e">
        <f ca="1">IF('Log_working_3-way'!$D223="","",'True_Odds_Calculator_3-way'!N224/'True_Odds_Calculator_3-way'!A224-1)</f>
        <v>#NAME?</v>
      </c>
      <c r="I223" s="6" t="e">
        <f ca="1">IF('Log_working_3-way'!$D223="","",'True_Odds_Calculator_3-way'!O224/'True_Odds_Calculator_3-way'!B224-1)</f>
        <v>#NAME?</v>
      </c>
      <c r="J223" s="6" t="e">
        <f ca="1">IF('Log_working_3-way'!$D223="","",'True_Odds_Calculator_3-way'!#REF!/'True_Odds_Calculator_3-way'!C224-1)</f>
        <v>#NAME?</v>
      </c>
      <c r="K223" s="6" t="e">
        <f ca="1">IF('Log_working_3-way'!$D223="","",1/'True_Odds_Calculator_3-way'!A224+1/'True_Odds_Calculator_3-way'!B224+1/'True_Odds_Calculator_3-way'!C224-1)</f>
        <v>#NAME?</v>
      </c>
    </row>
    <row r="224" spans="4:11" x14ac:dyDescent="0.25">
      <c r="D224" t="e">
        <f ca="1">solve_for_c('True_Odds_Calculator_3-way'!A225,'True_Odds_Calculator_3-way'!B225,'True_Odds_Calculator_3-way'!C225,'Log_working_3-way'!B$1,'Log_working_3-way'!B$2)</f>
        <v>#NAME?</v>
      </c>
      <c r="F224" s="6" t="e">
        <f ca="1">IF('Log_working_3-way'!D224="","",1/'True_Odds_Calculator_3-way'!N225+1/'True_Odds_Calculator_3-way'!O225+1/'True_Odds_Calculator_3-way'!#REF!-1)</f>
        <v>#NAME?</v>
      </c>
      <c r="H224" s="6" t="e">
        <f ca="1">IF('Log_working_3-way'!$D224="","",'True_Odds_Calculator_3-way'!N225/'True_Odds_Calculator_3-way'!A225-1)</f>
        <v>#NAME?</v>
      </c>
      <c r="I224" s="6" t="e">
        <f ca="1">IF('Log_working_3-way'!$D224="","",'True_Odds_Calculator_3-way'!O225/'True_Odds_Calculator_3-way'!B225-1)</f>
        <v>#NAME?</v>
      </c>
      <c r="J224" s="6" t="e">
        <f ca="1">IF('Log_working_3-way'!$D224="","",'True_Odds_Calculator_3-way'!#REF!/'True_Odds_Calculator_3-way'!C225-1)</f>
        <v>#NAME?</v>
      </c>
      <c r="K224" s="6" t="e">
        <f ca="1">IF('Log_working_3-way'!$D224="","",1/'True_Odds_Calculator_3-way'!A225+1/'True_Odds_Calculator_3-way'!B225+1/'True_Odds_Calculator_3-way'!C225-1)</f>
        <v>#NAME?</v>
      </c>
    </row>
    <row r="225" spans="4:11" x14ac:dyDescent="0.25">
      <c r="D225" t="e">
        <f ca="1">solve_for_c('True_Odds_Calculator_3-way'!A226,'True_Odds_Calculator_3-way'!B226,'True_Odds_Calculator_3-way'!C226,'Log_working_3-way'!B$1,'Log_working_3-way'!B$2)</f>
        <v>#NAME?</v>
      </c>
      <c r="F225" s="6" t="e">
        <f ca="1">IF('Log_working_3-way'!D225="","",1/'True_Odds_Calculator_3-way'!N226+1/'True_Odds_Calculator_3-way'!O226+1/'True_Odds_Calculator_3-way'!#REF!-1)</f>
        <v>#NAME?</v>
      </c>
      <c r="H225" s="6" t="e">
        <f ca="1">IF('Log_working_3-way'!$D225="","",'True_Odds_Calculator_3-way'!N226/'True_Odds_Calculator_3-way'!A226-1)</f>
        <v>#NAME?</v>
      </c>
      <c r="I225" s="6" t="e">
        <f ca="1">IF('Log_working_3-way'!$D225="","",'True_Odds_Calculator_3-way'!O226/'True_Odds_Calculator_3-way'!B226-1)</f>
        <v>#NAME?</v>
      </c>
      <c r="J225" s="6" t="e">
        <f ca="1">IF('Log_working_3-way'!$D225="","",'True_Odds_Calculator_3-way'!#REF!/'True_Odds_Calculator_3-way'!C226-1)</f>
        <v>#NAME?</v>
      </c>
      <c r="K225" s="6" t="e">
        <f ca="1">IF('Log_working_3-way'!$D225="","",1/'True_Odds_Calculator_3-way'!A226+1/'True_Odds_Calculator_3-way'!B226+1/'True_Odds_Calculator_3-way'!C226-1)</f>
        <v>#NAME?</v>
      </c>
    </row>
    <row r="226" spans="4:11" x14ac:dyDescent="0.25">
      <c r="D226" t="e">
        <f ca="1">solve_for_c('True_Odds_Calculator_3-way'!A227,'True_Odds_Calculator_3-way'!B227,'True_Odds_Calculator_3-way'!C227,'Log_working_3-way'!B$1,'Log_working_3-way'!B$2)</f>
        <v>#NAME?</v>
      </c>
      <c r="F226" s="6" t="e">
        <f ca="1">IF('Log_working_3-way'!D226="","",1/'True_Odds_Calculator_3-way'!N227+1/'True_Odds_Calculator_3-way'!O227+1/'True_Odds_Calculator_3-way'!#REF!-1)</f>
        <v>#NAME?</v>
      </c>
      <c r="H226" s="6" t="e">
        <f ca="1">IF('Log_working_3-way'!$D226="","",'True_Odds_Calculator_3-way'!N227/'True_Odds_Calculator_3-way'!A227-1)</f>
        <v>#NAME?</v>
      </c>
      <c r="I226" s="6" t="e">
        <f ca="1">IF('Log_working_3-way'!$D226="","",'True_Odds_Calculator_3-way'!O227/'True_Odds_Calculator_3-way'!B227-1)</f>
        <v>#NAME?</v>
      </c>
      <c r="J226" s="6" t="e">
        <f ca="1">IF('Log_working_3-way'!$D226="","",'True_Odds_Calculator_3-way'!#REF!/'True_Odds_Calculator_3-way'!C227-1)</f>
        <v>#NAME?</v>
      </c>
      <c r="K226" s="6" t="e">
        <f ca="1">IF('Log_working_3-way'!$D226="","",1/'True_Odds_Calculator_3-way'!A227+1/'True_Odds_Calculator_3-way'!B227+1/'True_Odds_Calculator_3-way'!C227-1)</f>
        <v>#NAME?</v>
      </c>
    </row>
    <row r="227" spans="4:11" x14ac:dyDescent="0.25">
      <c r="D227" t="e">
        <f ca="1">solve_for_c('True_Odds_Calculator_3-way'!A228,'True_Odds_Calculator_3-way'!B228,'True_Odds_Calculator_3-way'!C228,'Log_working_3-way'!B$1,'Log_working_3-way'!B$2)</f>
        <v>#NAME?</v>
      </c>
      <c r="F227" s="6" t="e">
        <f ca="1">IF('Log_working_3-way'!D227="","",1/'True_Odds_Calculator_3-way'!N228+1/'True_Odds_Calculator_3-way'!O228+1/'True_Odds_Calculator_3-way'!#REF!-1)</f>
        <v>#NAME?</v>
      </c>
      <c r="H227" s="6" t="e">
        <f ca="1">IF('Log_working_3-way'!$D227="","",'True_Odds_Calculator_3-way'!N228/'True_Odds_Calculator_3-way'!A228-1)</f>
        <v>#NAME?</v>
      </c>
      <c r="I227" s="6" t="e">
        <f ca="1">IF('Log_working_3-way'!$D227="","",'True_Odds_Calculator_3-way'!O228/'True_Odds_Calculator_3-way'!B228-1)</f>
        <v>#NAME?</v>
      </c>
      <c r="J227" s="6" t="e">
        <f ca="1">IF('Log_working_3-way'!$D227="","",'True_Odds_Calculator_3-way'!#REF!/'True_Odds_Calculator_3-way'!C228-1)</f>
        <v>#NAME?</v>
      </c>
      <c r="K227" s="6" t="e">
        <f ca="1">IF('Log_working_3-way'!$D227="","",1/'True_Odds_Calculator_3-way'!A228+1/'True_Odds_Calculator_3-way'!B228+1/'True_Odds_Calculator_3-way'!C228-1)</f>
        <v>#NAME?</v>
      </c>
    </row>
    <row r="228" spans="4:11" x14ac:dyDescent="0.25">
      <c r="D228" t="e">
        <f ca="1">solve_for_c('True_Odds_Calculator_3-way'!A229,'True_Odds_Calculator_3-way'!B229,'True_Odds_Calculator_3-way'!C229,'Log_working_3-way'!B$1,'Log_working_3-way'!B$2)</f>
        <v>#NAME?</v>
      </c>
      <c r="F228" s="6" t="e">
        <f ca="1">IF('Log_working_3-way'!D228="","",1/'True_Odds_Calculator_3-way'!N229+1/'True_Odds_Calculator_3-way'!O229+1/'True_Odds_Calculator_3-way'!#REF!-1)</f>
        <v>#NAME?</v>
      </c>
      <c r="H228" s="6" t="e">
        <f ca="1">IF('Log_working_3-way'!$D228="","",'True_Odds_Calculator_3-way'!N229/'True_Odds_Calculator_3-way'!A229-1)</f>
        <v>#NAME?</v>
      </c>
      <c r="I228" s="6" t="e">
        <f ca="1">IF('Log_working_3-way'!$D228="","",'True_Odds_Calculator_3-way'!O229/'True_Odds_Calculator_3-way'!B229-1)</f>
        <v>#NAME?</v>
      </c>
      <c r="J228" s="6" t="e">
        <f ca="1">IF('Log_working_3-way'!$D228="","",'True_Odds_Calculator_3-way'!#REF!/'True_Odds_Calculator_3-way'!C229-1)</f>
        <v>#NAME?</v>
      </c>
      <c r="K228" s="6" t="e">
        <f ca="1">IF('Log_working_3-way'!$D228="","",1/'True_Odds_Calculator_3-way'!A229+1/'True_Odds_Calculator_3-way'!B229+1/'True_Odds_Calculator_3-way'!C229-1)</f>
        <v>#NAME?</v>
      </c>
    </row>
    <row r="229" spans="4:11" x14ac:dyDescent="0.25">
      <c r="D229" t="e">
        <f ca="1">solve_for_c('True_Odds_Calculator_3-way'!A230,'True_Odds_Calculator_3-way'!B230,'True_Odds_Calculator_3-way'!C230,'Log_working_3-way'!B$1,'Log_working_3-way'!B$2)</f>
        <v>#NAME?</v>
      </c>
      <c r="F229" s="6" t="e">
        <f ca="1">IF('Log_working_3-way'!D229="","",1/'True_Odds_Calculator_3-way'!N230+1/'True_Odds_Calculator_3-way'!O230+1/'True_Odds_Calculator_3-way'!#REF!-1)</f>
        <v>#NAME?</v>
      </c>
      <c r="H229" s="6" t="e">
        <f ca="1">IF('Log_working_3-way'!$D229="","",'True_Odds_Calculator_3-way'!N230/'True_Odds_Calculator_3-way'!A230-1)</f>
        <v>#NAME?</v>
      </c>
      <c r="I229" s="6" t="e">
        <f ca="1">IF('Log_working_3-way'!$D229="","",'True_Odds_Calculator_3-way'!O230/'True_Odds_Calculator_3-way'!B230-1)</f>
        <v>#NAME?</v>
      </c>
      <c r="J229" s="6" t="e">
        <f ca="1">IF('Log_working_3-way'!$D229="","",'True_Odds_Calculator_3-way'!#REF!/'True_Odds_Calculator_3-way'!C230-1)</f>
        <v>#NAME?</v>
      </c>
      <c r="K229" s="6" t="e">
        <f ca="1">IF('Log_working_3-way'!$D229="","",1/'True_Odds_Calculator_3-way'!A230+1/'True_Odds_Calculator_3-way'!B230+1/'True_Odds_Calculator_3-way'!C230-1)</f>
        <v>#NAME?</v>
      </c>
    </row>
    <row r="230" spans="4:11" x14ac:dyDescent="0.25">
      <c r="D230" t="e">
        <f ca="1">solve_for_c('True_Odds_Calculator_3-way'!A231,'True_Odds_Calculator_3-way'!B231,'True_Odds_Calculator_3-way'!C231,'Log_working_3-way'!B$1,'Log_working_3-way'!B$2)</f>
        <v>#NAME?</v>
      </c>
      <c r="F230" s="6" t="e">
        <f ca="1">IF('Log_working_3-way'!D230="","",1/'True_Odds_Calculator_3-way'!N231+1/'True_Odds_Calculator_3-way'!O231+1/'True_Odds_Calculator_3-way'!#REF!-1)</f>
        <v>#NAME?</v>
      </c>
      <c r="H230" s="6" t="e">
        <f ca="1">IF('Log_working_3-way'!$D230="","",'True_Odds_Calculator_3-way'!N231/'True_Odds_Calculator_3-way'!A231-1)</f>
        <v>#NAME?</v>
      </c>
      <c r="I230" s="6" t="e">
        <f ca="1">IF('Log_working_3-way'!$D230="","",'True_Odds_Calculator_3-way'!O231/'True_Odds_Calculator_3-way'!B231-1)</f>
        <v>#NAME?</v>
      </c>
      <c r="J230" s="6" t="e">
        <f ca="1">IF('Log_working_3-way'!$D230="","",'True_Odds_Calculator_3-way'!#REF!/'True_Odds_Calculator_3-way'!C231-1)</f>
        <v>#NAME?</v>
      </c>
      <c r="K230" s="6" t="e">
        <f ca="1">IF('Log_working_3-way'!$D230="","",1/'True_Odds_Calculator_3-way'!A231+1/'True_Odds_Calculator_3-way'!B231+1/'True_Odds_Calculator_3-way'!C231-1)</f>
        <v>#NAME?</v>
      </c>
    </row>
    <row r="231" spans="4:11" x14ac:dyDescent="0.25">
      <c r="D231" t="e">
        <f ca="1">solve_for_c('True_Odds_Calculator_3-way'!A232,'True_Odds_Calculator_3-way'!B232,'True_Odds_Calculator_3-way'!C232,'Log_working_3-way'!B$1,'Log_working_3-way'!B$2)</f>
        <v>#NAME?</v>
      </c>
      <c r="F231" s="6" t="e">
        <f ca="1">IF('Log_working_3-way'!D231="","",1/'True_Odds_Calculator_3-way'!N232+1/'True_Odds_Calculator_3-way'!O232+1/'True_Odds_Calculator_3-way'!#REF!-1)</f>
        <v>#NAME?</v>
      </c>
      <c r="H231" s="6" t="e">
        <f ca="1">IF('Log_working_3-way'!$D231="","",'True_Odds_Calculator_3-way'!N232/'True_Odds_Calculator_3-way'!A232-1)</f>
        <v>#NAME?</v>
      </c>
      <c r="I231" s="6" t="e">
        <f ca="1">IF('Log_working_3-way'!$D231="","",'True_Odds_Calculator_3-way'!O232/'True_Odds_Calculator_3-way'!B232-1)</f>
        <v>#NAME?</v>
      </c>
      <c r="J231" s="6" t="e">
        <f ca="1">IF('Log_working_3-way'!$D231="","",'True_Odds_Calculator_3-way'!#REF!/'True_Odds_Calculator_3-way'!C232-1)</f>
        <v>#NAME?</v>
      </c>
      <c r="K231" s="6" t="e">
        <f ca="1">IF('Log_working_3-way'!$D231="","",1/'True_Odds_Calculator_3-way'!A232+1/'True_Odds_Calculator_3-way'!B232+1/'True_Odds_Calculator_3-way'!C232-1)</f>
        <v>#NAME?</v>
      </c>
    </row>
    <row r="232" spans="4:11" x14ac:dyDescent="0.25">
      <c r="D232" t="e">
        <f ca="1">solve_for_c('True_Odds_Calculator_3-way'!A233,'True_Odds_Calculator_3-way'!B233,'True_Odds_Calculator_3-way'!C233,'Log_working_3-way'!B$1,'Log_working_3-way'!B$2)</f>
        <v>#NAME?</v>
      </c>
      <c r="F232" s="6" t="e">
        <f ca="1">IF('Log_working_3-way'!D232="","",1/'True_Odds_Calculator_3-way'!N233+1/'True_Odds_Calculator_3-way'!O233+1/'True_Odds_Calculator_3-way'!#REF!-1)</f>
        <v>#NAME?</v>
      </c>
      <c r="H232" s="6" t="e">
        <f ca="1">IF('Log_working_3-way'!$D232="","",'True_Odds_Calculator_3-way'!N233/'True_Odds_Calculator_3-way'!A233-1)</f>
        <v>#NAME?</v>
      </c>
      <c r="I232" s="6" t="e">
        <f ca="1">IF('Log_working_3-way'!$D232="","",'True_Odds_Calculator_3-way'!O233/'True_Odds_Calculator_3-way'!B233-1)</f>
        <v>#NAME?</v>
      </c>
      <c r="J232" s="6" t="e">
        <f ca="1">IF('Log_working_3-way'!$D232="","",'True_Odds_Calculator_3-way'!#REF!/'True_Odds_Calculator_3-way'!C233-1)</f>
        <v>#NAME?</v>
      </c>
      <c r="K232" s="6" t="e">
        <f ca="1">IF('Log_working_3-way'!$D232="","",1/'True_Odds_Calculator_3-way'!A233+1/'True_Odds_Calculator_3-way'!B233+1/'True_Odds_Calculator_3-way'!C233-1)</f>
        <v>#NAME?</v>
      </c>
    </row>
    <row r="233" spans="4:11" x14ac:dyDescent="0.25">
      <c r="D233" t="e">
        <f ca="1">solve_for_c('True_Odds_Calculator_3-way'!A234,'True_Odds_Calculator_3-way'!B234,'True_Odds_Calculator_3-way'!C234,'Log_working_3-way'!B$1,'Log_working_3-way'!B$2)</f>
        <v>#NAME?</v>
      </c>
      <c r="F233" s="6" t="e">
        <f ca="1">IF('Log_working_3-way'!D233="","",1/'True_Odds_Calculator_3-way'!N234+1/'True_Odds_Calculator_3-way'!O234+1/'True_Odds_Calculator_3-way'!#REF!-1)</f>
        <v>#NAME?</v>
      </c>
      <c r="H233" s="6" t="e">
        <f ca="1">IF('Log_working_3-way'!$D233="","",'True_Odds_Calculator_3-way'!N234/'True_Odds_Calculator_3-way'!A234-1)</f>
        <v>#NAME?</v>
      </c>
      <c r="I233" s="6" t="e">
        <f ca="1">IF('Log_working_3-way'!$D233="","",'True_Odds_Calculator_3-way'!O234/'True_Odds_Calculator_3-way'!B234-1)</f>
        <v>#NAME?</v>
      </c>
      <c r="J233" s="6" t="e">
        <f ca="1">IF('Log_working_3-way'!$D233="","",'True_Odds_Calculator_3-way'!#REF!/'True_Odds_Calculator_3-way'!C234-1)</f>
        <v>#NAME?</v>
      </c>
      <c r="K233" s="6" t="e">
        <f ca="1">IF('Log_working_3-way'!$D233="","",1/'True_Odds_Calculator_3-way'!A234+1/'True_Odds_Calculator_3-way'!B234+1/'True_Odds_Calculator_3-way'!C234-1)</f>
        <v>#NAME?</v>
      </c>
    </row>
    <row r="234" spans="4:11" x14ac:dyDescent="0.25">
      <c r="D234" t="e">
        <f ca="1">solve_for_c('True_Odds_Calculator_3-way'!A235,'True_Odds_Calculator_3-way'!B235,'True_Odds_Calculator_3-way'!C235,'Log_working_3-way'!B$1,'Log_working_3-way'!B$2)</f>
        <v>#NAME?</v>
      </c>
      <c r="F234" s="6" t="e">
        <f ca="1">IF('Log_working_3-way'!D234="","",1/'True_Odds_Calculator_3-way'!N235+1/'True_Odds_Calculator_3-way'!O235+1/'True_Odds_Calculator_3-way'!#REF!-1)</f>
        <v>#NAME?</v>
      </c>
      <c r="H234" s="6" t="e">
        <f ca="1">IF('Log_working_3-way'!$D234="","",'True_Odds_Calculator_3-way'!N235/'True_Odds_Calculator_3-way'!A235-1)</f>
        <v>#NAME?</v>
      </c>
      <c r="I234" s="6" t="e">
        <f ca="1">IF('Log_working_3-way'!$D234="","",'True_Odds_Calculator_3-way'!O235/'True_Odds_Calculator_3-way'!B235-1)</f>
        <v>#NAME?</v>
      </c>
      <c r="J234" s="6" t="e">
        <f ca="1">IF('Log_working_3-way'!$D234="","",'True_Odds_Calculator_3-way'!#REF!/'True_Odds_Calculator_3-way'!C235-1)</f>
        <v>#NAME?</v>
      </c>
      <c r="K234" s="6" t="e">
        <f ca="1">IF('Log_working_3-way'!$D234="","",1/'True_Odds_Calculator_3-way'!A235+1/'True_Odds_Calculator_3-way'!B235+1/'True_Odds_Calculator_3-way'!C235-1)</f>
        <v>#NAME?</v>
      </c>
    </row>
    <row r="235" spans="4:11" x14ac:dyDescent="0.25">
      <c r="D235" t="e">
        <f ca="1">solve_for_c('True_Odds_Calculator_3-way'!A236,'True_Odds_Calculator_3-way'!B236,'True_Odds_Calculator_3-way'!C236,'Log_working_3-way'!B$1,'Log_working_3-way'!B$2)</f>
        <v>#NAME?</v>
      </c>
      <c r="F235" s="6" t="e">
        <f ca="1">IF('Log_working_3-way'!D235="","",1/'True_Odds_Calculator_3-way'!N236+1/'True_Odds_Calculator_3-way'!O236+1/'True_Odds_Calculator_3-way'!#REF!-1)</f>
        <v>#NAME?</v>
      </c>
      <c r="H235" s="6" t="e">
        <f ca="1">IF('Log_working_3-way'!$D235="","",'True_Odds_Calculator_3-way'!N236/'True_Odds_Calculator_3-way'!A236-1)</f>
        <v>#NAME?</v>
      </c>
      <c r="I235" s="6" t="e">
        <f ca="1">IF('Log_working_3-way'!$D235="","",'True_Odds_Calculator_3-way'!O236/'True_Odds_Calculator_3-way'!B236-1)</f>
        <v>#NAME?</v>
      </c>
      <c r="J235" s="6" t="e">
        <f ca="1">IF('Log_working_3-way'!$D235="","",'True_Odds_Calculator_3-way'!#REF!/'True_Odds_Calculator_3-way'!C236-1)</f>
        <v>#NAME?</v>
      </c>
      <c r="K235" s="6" t="e">
        <f ca="1">IF('Log_working_3-way'!$D235="","",1/'True_Odds_Calculator_3-way'!A236+1/'True_Odds_Calculator_3-way'!B236+1/'True_Odds_Calculator_3-way'!C236-1)</f>
        <v>#NAME?</v>
      </c>
    </row>
    <row r="236" spans="4:11" x14ac:dyDescent="0.25">
      <c r="D236" t="e">
        <f ca="1">solve_for_c('True_Odds_Calculator_3-way'!A237,'True_Odds_Calculator_3-way'!B237,'True_Odds_Calculator_3-way'!C237,'Log_working_3-way'!B$1,'Log_working_3-way'!B$2)</f>
        <v>#NAME?</v>
      </c>
      <c r="F236" s="6" t="e">
        <f ca="1">IF('Log_working_3-way'!D236="","",1/'True_Odds_Calculator_3-way'!N237+1/'True_Odds_Calculator_3-way'!O237+1/'True_Odds_Calculator_3-way'!#REF!-1)</f>
        <v>#NAME?</v>
      </c>
      <c r="H236" s="6" t="e">
        <f ca="1">IF('Log_working_3-way'!$D236="","",'True_Odds_Calculator_3-way'!N237/'True_Odds_Calculator_3-way'!A237-1)</f>
        <v>#NAME?</v>
      </c>
      <c r="I236" s="6" t="e">
        <f ca="1">IF('Log_working_3-way'!$D236="","",'True_Odds_Calculator_3-way'!O237/'True_Odds_Calculator_3-way'!B237-1)</f>
        <v>#NAME?</v>
      </c>
      <c r="J236" s="6" t="e">
        <f ca="1">IF('Log_working_3-way'!$D236="","",'True_Odds_Calculator_3-way'!#REF!/'True_Odds_Calculator_3-way'!C237-1)</f>
        <v>#NAME?</v>
      </c>
      <c r="K236" s="6" t="e">
        <f ca="1">IF('Log_working_3-way'!$D236="","",1/'True_Odds_Calculator_3-way'!A237+1/'True_Odds_Calculator_3-way'!B237+1/'True_Odds_Calculator_3-way'!C237-1)</f>
        <v>#NAME?</v>
      </c>
    </row>
    <row r="237" spans="4:11" x14ac:dyDescent="0.25">
      <c r="D237" t="e">
        <f ca="1">solve_for_c('True_Odds_Calculator_3-way'!A238,'True_Odds_Calculator_3-way'!B238,'True_Odds_Calculator_3-way'!C238,'Log_working_3-way'!B$1,'Log_working_3-way'!B$2)</f>
        <v>#NAME?</v>
      </c>
      <c r="F237" s="6" t="e">
        <f ca="1">IF('Log_working_3-way'!D237="","",1/'True_Odds_Calculator_3-way'!N238+1/'True_Odds_Calculator_3-way'!O238+1/'True_Odds_Calculator_3-way'!#REF!-1)</f>
        <v>#NAME?</v>
      </c>
      <c r="H237" s="6" t="e">
        <f ca="1">IF('Log_working_3-way'!$D237="","",'True_Odds_Calculator_3-way'!N238/'True_Odds_Calculator_3-way'!A238-1)</f>
        <v>#NAME?</v>
      </c>
      <c r="I237" s="6" t="e">
        <f ca="1">IF('Log_working_3-way'!$D237="","",'True_Odds_Calculator_3-way'!O238/'True_Odds_Calculator_3-way'!B238-1)</f>
        <v>#NAME?</v>
      </c>
      <c r="J237" s="6" t="e">
        <f ca="1">IF('Log_working_3-way'!$D237="","",'True_Odds_Calculator_3-way'!#REF!/'True_Odds_Calculator_3-way'!C238-1)</f>
        <v>#NAME?</v>
      </c>
      <c r="K237" s="6" t="e">
        <f ca="1">IF('Log_working_3-way'!$D237="","",1/'True_Odds_Calculator_3-way'!A238+1/'True_Odds_Calculator_3-way'!B238+1/'True_Odds_Calculator_3-way'!C238-1)</f>
        <v>#NAME?</v>
      </c>
    </row>
    <row r="238" spans="4:11" x14ac:dyDescent="0.25">
      <c r="D238" t="e">
        <f ca="1">solve_for_c('True_Odds_Calculator_3-way'!A239,'True_Odds_Calculator_3-way'!B239,'True_Odds_Calculator_3-way'!C239,'Log_working_3-way'!B$1,'Log_working_3-way'!B$2)</f>
        <v>#NAME?</v>
      </c>
      <c r="F238" s="6" t="e">
        <f ca="1">IF('Log_working_3-way'!D238="","",1/'True_Odds_Calculator_3-way'!N239+1/'True_Odds_Calculator_3-way'!O239+1/'True_Odds_Calculator_3-way'!#REF!-1)</f>
        <v>#NAME?</v>
      </c>
      <c r="H238" s="6" t="e">
        <f ca="1">IF('Log_working_3-way'!$D238="","",'True_Odds_Calculator_3-way'!N239/'True_Odds_Calculator_3-way'!A239-1)</f>
        <v>#NAME?</v>
      </c>
      <c r="I238" s="6" t="e">
        <f ca="1">IF('Log_working_3-way'!$D238="","",'True_Odds_Calculator_3-way'!O239/'True_Odds_Calculator_3-way'!B239-1)</f>
        <v>#NAME?</v>
      </c>
      <c r="J238" s="6" t="e">
        <f ca="1">IF('Log_working_3-way'!$D238="","",'True_Odds_Calculator_3-way'!#REF!/'True_Odds_Calculator_3-way'!C239-1)</f>
        <v>#NAME?</v>
      </c>
      <c r="K238" s="6" t="e">
        <f ca="1">IF('Log_working_3-way'!$D238="","",1/'True_Odds_Calculator_3-way'!A239+1/'True_Odds_Calculator_3-way'!B239+1/'True_Odds_Calculator_3-way'!C239-1)</f>
        <v>#NAME?</v>
      </c>
    </row>
    <row r="239" spans="4:11" x14ac:dyDescent="0.25">
      <c r="D239" t="e">
        <f ca="1">solve_for_c('True_Odds_Calculator_3-way'!A240,'True_Odds_Calculator_3-way'!B240,'True_Odds_Calculator_3-way'!C240,'Log_working_3-way'!B$1,'Log_working_3-way'!B$2)</f>
        <v>#NAME?</v>
      </c>
      <c r="F239" s="6" t="e">
        <f ca="1">IF('Log_working_3-way'!D239="","",1/'True_Odds_Calculator_3-way'!N240+1/'True_Odds_Calculator_3-way'!O240+1/'True_Odds_Calculator_3-way'!#REF!-1)</f>
        <v>#NAME?</v>
      </c>
      <c r="H239" s="6" t="e">
        <f ca="1">IF('Log_working_3-way'!$D239="","",'True_Odds_Calculator_3-way'!N240/'True_Odds_Calculator_3-way'!A240-1)</f>
        <v>#NAME?</v>
      </c>
      <c r="I239" s="6" t="e">
        <f ca="1">IF('Log_working_3-way'!$D239="","",'True_Odds_Calculator_3-way'!O240/'True_Odds_Calculator_3-way'!B240-1)</f>
        <v>#NAME?</v>
      </c>
      <c r="J239" s="6" t="e">
        <f ca="1">IF('Log_working_3-way'!$D239="","",'True_Odds_Calculator_3-way'!#REF!/'True_Odds_Calculator_3-way'!C240-1)</f>
        <v>#NAME?</v>
      </c>
      <c r="K239" s="6" t="e">
        <f ca="1">IF('Log_working_3-way'!$D239="","",1/'True_Odds_Calculator_3-way'!A240+1/'True_Odds_Calculator_3-way'!B240+1/'True_Odds_Calculator_3-way'!C240-1)</f>
        <v>#NAME?</v>
      </c>
    </row>
    <row r="240" spans="4:11" x14ac:dyDescent="0.25">
      <c r="D240" t="e">
        <f ca="1">solve_for_c('True_Odds_Calculator_3-way'!A241,'True_Odds_Calculator_3-way'!B241,'True_Odds_Calculator_3-way'!C241,'Log_working_3-way'!B$1,'Log_working_3-way'!B$2)</f>
        <v>#NAME?</v>
      </c>
      <c r="F240" s="6" t="e">
        <f ca="1">IF('Log_working_3-way'!D240="","",1/'True_Odds_Calculator_3-way'!N241+1/'True_Odds_Calculator_3-way'!O241+1/'True_Odds_Calculator_3-way'!#REF!-1)</f>
        <v>#NAME?</v>
      </c>
      <c r="H240" s="6" t="e">
        <f ca="1">IF('Log_working_3-way'!$D240="","",'True_Odds_Calculator_3-way'!N241/'True_Odds_Calculator_3-way'!A241-1)</f>
        <v>#NAME?</v>
      </c>
      <c r="I240" s="6" t="e">
        <f ca="1">IF('Log_working_3-way'!$D240="","",'True_Odds_Calculator_3-way'!O241/'True_Odds_Calculator_3-way'!B241-1)</f>
        <v>#NAME?</v>
      </c>
      <c r="J240" s="6" t="e">
        <f ca="1">IF('Log_working_3-way'!$D240="","",'True_Odds_Calculator_3-way'!#REF!/'True_Odds_Calculator_3-way'!C241-1)</f>
        <v>#NAME?</v>
      </c>
      <c r="K240" s="6" t="e">
        <f ca="1">IF('Log_working_3-way'!$D240="","",1/'True_Odds_Calculator_3-way'!A241+1/'True_Odds_Calculator_3-way'!B241+1/'True_Odds_Calculator_3-way'!C241-1)</f>
        <v>#NAME?</v>
      </c>
    </row>
    <row r="241" spans="4:11" x14ac:dyDescent="0.25">
      <c r="D241" t="e">
        <f ca="1">solve_for_c('True_Odds_Calculator_3-way'!A242,'True_Odds_Calculator_3-way'!B242,'True_Odds_Calculator_3-way'!C242,'Log_working_3-way'!B$1,'Log_working_3-way'!B$2)</f>
        <v>#NAME?</v>
      </c>
      <c r="F241" s="6" t="e">
        <f ca="1">IF('Log_working_3-way'!D241="","",1/'True_Odds_Calculator_3-way'!N242+1/'True_Odds_Calculator_3-way'!O242+1/'True_Odds_Calculator_3-way'!#REF!-1)</f>
        <v>#NAME?</v>
      </c>
      <c r="H241" s="6" t="e">
        <f ca="1">IF('Log_working_3-way'!$D241="","",'True_Odds_Calculator_3-way'!N242/'True_Odds_Calculator_3-way'!A242-1)</f>
        <v>#NAME?</v>
      </c>
      <c r="I241" s="6" t="e">
        <f ca="1">IF('Log_working_3-way'!$D241="","",'True_Odds_Calculator_3-way'!O242/'True_Odds_Calculator_3-way'!B242-1)</f>
        <v>#NAME?</v>
      </c>
      <c r="J241" s="6" t="e">
        <f ca="1">IF('Log_working_3-way'!$D241="","",'True_Odds_Calculator_3-way'!#REF!/'True_Odds_Calculator_3-way'!C242-1)</f>
        <v>#NAME?</v>
      </c>
      <c r="K241" s="6" t="e">
        <f ca="1">IF('Log_working_3-way'!$D241="","",1/'True_Odds_Calculator_3-way'!A242+1/'True_Odds_Calculator_3-way'!B242+1/'True_Odds_Calculator_3-way'!C242-1)</f>
        <v>#NAME?</v>
      </c>
    </row>
    <row r="242" spans="4:11" x14ac:dyDescent="0.25">
      <c r="D242" t="e">
        <f ca="1">solve_for_c('True_Odds_Calculator_3-way'!A243,'True_Odds_Calculator_3-way'!B243,'True_Odds_Calculator_3-way'!C243,'Log_working_3-way'!B$1,'Log_working_3-way'!B$2)</f>
        <v>#NAME?</v>
      </c>
      <c r="F242" s="6" t="e">
        <f ca="1">IF('Log_working_3-way'!D242="","",1/'True_Odds_Calculator_3-way'!N243+1/'True_Odds_Calculator_3-way'!O243+1/'True_Odds_Calculator_3-way'!#REF!-1)</f>
        <v>#NAME?</v>
      </c>
      <c r="H242" s="6" t="e">
        <f ca="1">IF('Log_working_3-way'!$D242="","",'True_Odds_Calculator_3-way'!N243/'True_Odds_Calculator_3-way'!A243-1)</f>
        <v>#NAME?</v>
      </c>
      <c r="I242" s="6" t="e">
        <f ca="1">IF('Log_working_3-way'!$D242="","",'True_Odds_Calculator_3-way'!O243/'True_Odds_Calculator_3-way'!B243-1)</f>
        <v>#NAME?</v>
      </c>
      <c r="J242" s="6" t="e">
        <f ca="1">IF('Log_working_3-way'!$D242="","",'True_Odds_Calculator_3-way'!#REF!/'True_Odds_Calculator_3-way'!C243-1)</f>
        <v>#NAME?</v>
      </c>
      <c r="K242" s="6" t="e">
        <f ca="1">IF('Log_working_3-way'!$D242="","",1/'True_Odds_Calculator_3-way'!A243+1/'True_Odds_Calculator_3-way'!B243+1/'True_Odds_Calculator_3-way'!C243-1)</f>
        <v>#NAME?</v>
      </c>
    </row>
    <row r="243" spans="4:11" x14ac:dyDescent="0.25">
      <c r="D243" t="e">
        <f ca="1">solve_for_c('True_Odds_Calculator_3-way'!A244,'True_Odds_Calculator_3-way'!B244,'True_Odds_Calculator_3-way'!C244,'Log_working_3-way'!B$1,'Log_working_3-way'!B$2)</f>
        <v>#NAME?</v>
      </c>
      <c r="F243" s="6" t="e">
        <f ca="1">IF('Log_working_3-way'!D243="","",1/'True_Odds_Calculator_3-way'!N244+1/'True_Odds_Calculator_3-way'!O244+1/'True_Odds_Calculator_3-way'!#REF!-1)</f>
        <v>#NAME?</v>
      </c>
      <c r="H243" s="6" t="e">
        <f ca="1">IF('Log_working_3-way'!$D243="","",'True_Odds_Calculator_3-way'!N244/'True_Odds_Calculator_3-way'!A244-1)</f>
        <v>#NAME?</v>
      </c>
      <c r="I243" s="6" t="e">
        <f ca="1">IF('Log_working_3-way'!$D243="","",'True_Odds_Calculator_3-way'!O244/'True_Odds_Calculator_3-way'!B244-1)</f>
        <v>#NAME?</v>
      </c>
      <c r="J243" s="6" t="e">
        <f ca="1">IF('Log_working_3-way'!$D243="","",'True_Odds_Calculator_3-way'!#REF!/'True_Odds_Calculator_3-way'!C244-1)</f>
        <v>#NAME?</v>
      </c>
      <c r="K243" s="6" t="e">
        <f ca="1">IF('Log_working_3-way'!$D243="","",1/'True_Odds_Calculator_3-way'!A244+1/'True_Odds_Calculator_3-way'!B244+1/'True_Odds_Calculator_3-way'!C244-1)</f>
        <v>#NAME?</v>
      </c>
    </row>
    <row r="244" spans="4:11" x14ac:dyDescent="0.25">
      <c r="D244" t="e">
        <f ca="1">solve_for_c('True_Odds_Calculator_3-way'!A245,'True_Odds_Calculator_3-way'!B245,'True_Odds_Calculator_3-way'!C245,'Log_working_3-way'!B$1,'Log_working_3-way'!B$2)</f>
        <v>#NAME?</v>
      </c>
      <c r="F244" s="6" t="e">
        <f ca="1">IF('Log_working_3-way'!D244="","",1/'True_Odds_Calculator_3-way'!N245+1/'True_Odds_Calculator_3-way'!O245+1/'True_Odds_Calculator_3-way'!#REF!-1)</f>
        <v>#NAME?</v>
      </c>
      <c r="H244" s="6" t="e">
        <f ca="1">IF('Log_working_3-way'!$D244="","",'True_Odds_Calculator_3-way'!N245/'True_Odds_Calculator_3-way'!A245-1)</f>
        <v>#NAME?</v>
      </c>
      <c r="I244" s="6" t="e">
        <f ca="1">IF('Log_working_3-way'!$D244="","",'True_Odds_Calculator_3-way'!O245/'True_Odds_Calculator_3-way'!B245-1)</f>
        <v>#NAME?</v>
      </c>
      <c r="J244" s="6" t="e">
        <f ca="1">IF('Log_working_3-way'!$D244="","",'True_Odds_Calculator_3-way'!#REF!/'True_Odds_Calculator_3-way'!C245-1)</f>
        <v>#NAME?</v>
      </c>
      <c r="K244" s="6" t="e">
        <f ca="1">IF('Log_working_3-way'!$D244="","",1/'True_Odds_Calculator_3-way'!A245+1/'True_Odds_Calculator_3-way'!B245+1/'True_Odds_Calculator_3-way'!C245-1)</f>
        <v>#NAME?</v>
      </c>
    </row>
    <row r="245" spans="4:11" x14ac:dyDescent="0.25">
      <c r="D245" t="e">
        <f ca="1">solve_for_c('True_Odds_Calculator_3-way'!A246,'True_Odds_Calculator_3-way'!B246,'True_Odds_Calculator_3-way'!C246,'Log_working_3-way'!B$1,'Log_working_3-way'!B$2)</f>
        <v>#NAME?</v>
      </c>
      <c r="F245" s="6" t="e">
        <f ca="1">IF('Log_working_3-way'!D245="","",1/'True_Odds_Calculator_3-way'!N246+1/'True_Odds_Calculator_3-way'!O246+1/'True_Odds_Calculator_3-way'!#REF!-1)</f>
        <v>#NAME?</v>
      </c>
      <c r="H245" s="6" t="e">
        <f ca="1">IF('Log_working_3-way'!$D245="","",'True_Odds_Calculator_3-way'!N246/'True_Odds_Calculator_3-way'!A246-1)</f>
        <v>#NAME?</v>
      </c>
      <c r="I245" s="6" t="e">
        <f ca="1">IF('Log_working_3-way'!$D245="","",'True_Odds_Calculator_3-way'!O246/'True_Odds_Calculator_3-way'!B246-1)</f>
        <v>#NAME?</v>
      </c>
      <c r="J245" s="6" t="e">
        <f ca="1">IF('Log_working_3-way'!$D245="","",'True_Odds_Calculator_3-way'!#REF!/'True_Odds_Calculator_3-way'!C246-1)</f>
        <v>#NAME?</v>
      </c>
      <c r="K245" s="6" t="e">
        <f ca="1">IF('Log_working_3-way'!$D245="","",1/'True_Odds_Calculator_3-way'!A246+1/'True_Odds_Calculator_3-way'!B246+1/'True_Odds_Calculator_3-way'!C246-1)</f>
        <v>#NAME?</v>
      </c>
    </row>
    <row r="246" spans="4:11" x14ac:dyDescent="0.25">
      <c r="D246" t="e">
        <f ca="1">solve_for_c('True_Odds_Calculator_3-way'!A247,'True_Odds_Calculator_3-way'!B247,'True_Odds_Calculator_3-way'!C247,'Log_working_3-way'!B$1,'Log_working_3-way'!B$2)</f>
        <v>#NAME?</v>
      </c>
      <c r="F246" s="6" t="e">
        <f ca="1">IF('Log_working_3-way'!D246="","",1/'True_Odds_Calculator_3-way'!N247+1/'True_Odds_Calculator_3-way'!O247+1/'True_Odds_Calculator_3-way'!#REF!-1)</f>
        <v>#NAME?</v>
      </c>
      <c r="H246" s="6" t="e">
        <f ca="1">IF('Log_working_3-way'!$D246="","",'True_Odds_Calculator_3-way'!N247/'True_Odds_Calculator_3-way'!A247-1)</f>
        <v>#NAME?</v>
      </c>
      <c r="I246" s="6" t="e">
        <f ca="1">IF('Log_working_3-way'!$D246="","",'True_Odds_Calculator_3-way'!O247/'True_Odds_Calculator_3-way'!B247-1)</f>
        <v>#NAME?</v>
      </c>
      <c r="J246" s="6" t="e">
        <f ca="1">IF('Log_working_3-way'!$D246="","",'True_Odds_Calculator_3-way'!#REF!/'True_Odds_Calculator_3-way'!C247-1)</f>
        <v>#NAME?</v>
      </c>
      <c r="K246" s="6" t="e">
        <f ca="1">IF('Log_working_3-way'!$D246="","",1/'True_Odds_Calculator_3-way'!A247+1/'True_Odds_Calculator_3-way'!B247+1/'True_Odds_Calculator_3-way'!C247-1)</f>
        <v>#NAME?</v>
      </c>
    </row>
    <row r="247" spans="4:11" x14ac:dyDescent="0.25">
      <c r="D247" t="e">
        <f ca="1">solve_for_c('True_Odds_Calculator_3-way'!A248,'True_Odds_Calculator_3-way'!B248,'True_Odds_Calculator_3-way'!C248,'Log_working_3-way'!B$1,'Log_working_3-way'!B$2)</f>
        <v>#NAME?</v>
      </c>
      <c r="F247" s="6" t="e">
        <f ca="1">IF('Log_working_3-way'!D247="","",1/'True_Odds_Calculator_3-way'!N248+1/'True_Odds_Calculator_3-way'!O248+1/'True_Odds_Calculator_3-way'!#REF!-1)</f>
        <v>#NAME?</v>
      </c>
      <c r="H247" s="6" t="e">
        <f ca="1">IF('Log_working_3-way'!$D247="","",'True_Odds_Calculator_3-way'!N248/'True_Odds_Calculator_3-way'!A248-1)</f>
        <v>#NAME?</v>
      </c>
      <c r="I247" s="6" t="e">
        <f ca="1">IF('Log_working_3-way'!$D247="","",'True_Odds_Calculator_3-way'!O248/'True_Odds_Calculator_3-way'!B248-1)</f>
        <v>#NAME?</v>
      </c>
      <c r="J247" s="6" t="e">
        <f ca="1">IF('Log_working_3-way'!$D247="","",'True_Odds_Calculator_3-way'!#REF!/'True_Odds_Calculator_3-way'!C248-1)</f>
        <v>#NAME?</v>
      </c>
      <c r="K247" s="6" t="e">
        <f ca="1">IF('Log_working_3-way'!$D247="","",1/'True_Odds_Calculator_3-way'!A248+1/'True_Odds_Calculator_3-way'!B248+1/'True_Odds_Calculator_3-way'!C248-1)</f>
        <v>#NAME?</v>
      </c>
    </row>
    <row r="248" spans="4:11" x14ac:dyDescent="0.25">
      <c r="D248" t="e">
        <f ca="1">solve_for_c('True_Odds_Calculator_3-way'!A249,'True_Odds_Calculator_3-way'!B249,'True_Odds_Calculator_3-way'!C249,'Log_working_3-way'!B$1,'Log_working_3-way'!B$2)</f>
        <v>#NAME?</v>
      </c>
      <c r="F248" s="6" t="e">
        <f ca="1">IF('Log_working_3-way'!D248="","",1/'True_Odds_Calculator_3-way'!N249+1/'True_Odds_Calculator_3-way'!O249+1/'True_Odds_Calculator_3-way'!#REF!-1)</f>
        <v>#NAME?</v>
      </c>
      <c r="H248" s="6" t="e">
        <f ca="1">IF('Log_working_3-way'!$D248="","",'True_Odds_Calculator_3-way'!N249/'True_Odds_Calculator_3-way'!A249-1)</f>
        <v>#NAME?</v>
      </c>
      <c r="I248" s="6" t="e">
        <f ca="1">IF('Log_working_3-way'!$D248="","",'True_Odds_Calculator_3-way'!O249/'True_Odds_Calculator_3-way'!B249-1)</f>
        <v>#NAME?</v>
      </c>
      <c r="J248" s="6" t="e">
        <f ca="1">IF('Log_working_3-way'!$D248="","",'True_Odds_Calculator_3-way'!#REF!/'True_Odds_Calculator_3-way'!C249-1)</f>
        <v>#NAME?</v>
      </c>
      <c r="K248" s="6" t="e">
        <f ca="1">IF('Log_working_3-way'!$D248="","",1/'True_Odds_Calculator_3-way'!A249+1/'True_Odds_Calculator_3-way'!B249+1/'True_Odds_Calculator_3-way'!C249-1)</f>
        <v>#NAME?</v>
      </c>
    </row>
    <row r="249" spans="4:11" x14ac:dyDescent="0.25">
      <c r="D249" t="e">
        <f ca="1">solve_for_c('True_Odds_Calculator_3-way'!A250,'True_Odds_Calculator_3-way'!B250,'True_Odds_Calculator_3-way'!C250,'Log_working_3-way'!B$1,'Log_working_3-way'!B$2)</f>
        <v>#NAME?</v>
      </c>
      <c r="F249" s="6" t="e">
        <f ca="1">IF('Log_working_3-way'!D249="","",1/'True_Odds_Calculator_3-way'!N250+1/'True_Odds_Calculator_3-way'!O250+1/'True_Odds_Calculator_3-way'!#REF!-1)</f>
        <v>#NAME?</v>
      </c>
      <c r="H249" s="6" t="e">
        <f ca="1">IF('Log_working_3-way'!$D249="","",'True_Odds_Calculator_3-way'!N250/'True_Odds_Calculator_3-way'!A250-1)</f>
        <v>#NAME?</v>
      </c>
      <c r="I249" s="6" t="e">
        <f ca="1">IF('Log_working_3-way'!$D249="","",'True_Odds_Calculator_3-way'!O250/'True_Odds_Calculator_3-way'!B250-1)</f>
        <v>#NAME?</v>
      </c>
      <c r="J249" s="6" t="e">
        <f ca="1">IF('Log_working_3-way'!$D249="","",'True_Odds_Calculator_3-way'!#REF!/'True_Odds_Calculator_3-way'!C250-1)</f>
        <v>#NAME?</v>
      </c>
      <c r="K249" s="6" t="e">
        <f ca="1">IF('Log_working_3-way'!$D249="","",1/'True_Odds_Calculator_3-way'!A250+1/'True_Odds_Calculator_3-way'!B250+1/'True_Odds_Calculator_3-way'!C250-1)</f>
        <v>#NAME?</v>
      </c>
    </row>
    <row r="250" spans="4:11" x14ac:dyDescent="0.25">
      <c r="D250" t="e">
        <f ca="1">solve_for_c('True_Odds_Calculator_3-way'!A251,'True_Odds_Calculator_3-way'!B251,'True_Odds_Calculator_3-way'!C251,'Log_working_3-way'!B$1,'Log_working_3-way'!B$2)</f>
        <v>#NAME?</v>
      </c>
      <c r="F250" s="6" t="e">
        <f ca="1">IF('Log_working_3-way'!D250="","",1/'True_Odds_Calculator_3-way'!N251+1/'True_Odds_Calculator_3-way'!O251+1/'True_Odds_Calculator_3-way'!#REF!-1)</f>
        <v>#NAME?</v>
      </c>
      <c r="H250" s="6" t="e">
        <f ca="1">IF('Log_working_3-way'!$D250="","",'True_Odds_Calculator_3-way'!N251/'True_Odds_Calculator_3-way'!A251-1)</f>
        <v>#NAME?</v>
      </c>
      <c r="I250" s="6" t="e">
        <f ca="1">IF('Log_working_3-way'!$D250="","",'True_Odds_Calculator_3-way'!O251/'True_Odds_Calculator_3-way'!B251-1)</f>
        <v>#NAME?</v>
      </c>
      <c r="J250" s="6" t="e">
        <f ca="1">IF('Log_working_3-way'!$D250="","",'True_Odds_Calculator_3-way'!#REF!/'True_Odds_Calculator_3-way'!C251-1)</f>
        <v>#NAME?</v>
      </c>
      <c r="K250" s="6" t="e">
        <f ca="1">IF('Log_working_3-way'!$D250="","",1/'True_Odds_Calculator_3-way'!A251+1/'True_Odds_Calculator_3-way'!B251+1/'True_Odds_Calculator_3-way'!C251-1)</f>
        <v>#NAME?</v>
      </c>
    </row>
    <row r="251" spans="4:11" x14ac:dyDescent="0.25">
      <c r="D251" t="e">
        <f ca="1">solve_for_c('True_Odds_Calculator_3-way'!A252,'True_Odds_Calculator_3-way'!B252,'True_Odds_Calculator_3-way'!C252,'Log_working_3-way'!B$1,'Log_working_3-way'!B$2)</f>
        <v>#NAME?</v>
      </c>
      <c r="F251" s="6" t="e">
        <f ca="1">IF('Log_working_3-way'!D251="","",1/'True_Odds_Calculator_3-way'!N252+1/'True_Odds_Calculator_3-way'!O252+1/'True_Odds_Calculator_3-way'!#REF!-1)</f>
        <v>#NAME?</v>
      </c>
      <c r="H251" s="6" t="e">
        <f ca="1">IF('Log_working_3-way'!$D251="","",'True_Odds_Calculator_3-way'!N252/'True_Odds_Calculator_3-way'!A252-1)</f>
        <v>#NAME?</v>
      </c>
      <c r="I251" s="6" t="e">
        <f ca="1">IF('Log_working_3-way'!$D251="","",'True_Odds_Calculator_3-way'!O252/'True_Odds_Calculator_3-way'!B252-1)</f>
        <v>#NAME?</v>
      </c>
      <c r="J251" s="6" t="e">
        <f ca="1">IF('Log_working_3-way'!$D251="","",'True_Odds_Calculator_3-way'!#REF!/'True_Odds_Calculator_3-way'!C252-1)</f>
        <v>#NAME?</v>
      </c>
      <c r="K251" s="6" t="e">
        <f ca="1">IF('Log_working_3-way'!$D251="","",1/'True_Odds_Calculator_3-way'!A252+1/'True_Odds_Calculator_3-way'!B252+1/'True_Odds_Calculator_3-way'!C252-1)</f>
        <v>#NAME?</v>
      </c>
    </row>
    <row r="252" spans="4:11" x14ac:dyDescent="0.25">
      <c r="D252" t="e">
        <f ca="1">solve_for_c('True_Odds_Calculator_3-way'!A253,'True_Odds_Calculator_3-way'!B253,'True_Odds_Calculator_3-way'!C253,'Log_working_3-way'!B$1,'Log_working_3-way'!B$2)</f>
        <v>#NAME?</v>
      </c>
      <c r="F252" s="6" t="e">
        <f ca="1">IF('Log_working_3-way'!D252="","",1/'True_Odds_Calculator_3-way'!N253+1/'True_Odds_Calculator_3-way'!O253+1/'True_Odds_Calculator_3-way'!#REF!-1)</f>
        <v>#NAME?</v>
      </c>
      <c r="H252" s="6" t="e">
        <f ca="1">IF('Log_working_3-way'!$D252="","",'True_Odds_Calculator_3-way'!N253/'True_Odds_Calculator_3-way'!A253-1)</f>
        <v>#NAME?</v>
      </c>
      <c r="I252" s="6" t="e">
        <f ca="1">IF('Log_working_3-way'!$D252="","",'True_Odds_Calculator_3-way'!O253/'True_Odds_Calculator_3-way'!B253-1)</f>
        <v>#NAME?</v>
      </c>
      <c r="J252" s="6" t="e">
        <f ca="1">IF('Log_working_3-way'!$D252="","",'True_Odds_Calculator_3-way'!#REF!/'True_Odds_Calculator_3-way'!C253-1)</f>
        <v>#NAME?</v>
      </c>
      <c r="K252" s="6" t="e">
        <f ca="1">IF('Log_working_3-way'!$D252="","",1/'True_Odds_Calculator_3-way'!A253+1/'True_Odds_Calculator_3-way'!B253+1/'True_Odds_Calculator_3-way'!C253-1)</f>
        <v>#NAME?</v>
      </c>
    </row>
    <row r="253" spans="4:11" x14ac:dyDescent="0.25">
      <c r="D253" t="e">
        <f ca="1">solve_for_c('True_Odds_Calculator_3-way'!A254,'True_Odds_Calculator_3-way'!B254,'True_Odds_Calculator_3-way'!C254,'Log_working_3-way'!B$1,'Log_working_3-way'!B$2)</f>
        <v>#NAME?</v>
      </c>
      <c r="F253" s="6" t="e">
        <f ca="1">IF('Log_working_3-way'!D253="","",1/'True_Odds_Calculator_3-way'!N254+1/'True_Odds_Calculator_3-way'!O254+1/'True_Odds_Calculator_3-way'!#REF!-1)</f>
        <v>#NAME?</v>
      </c>
      <c r="H253" s="6" t="e">
        <f ca="1">IF('Log_working_3-way'!$D253="","",'True_Odds_Calculator_3-way'!N254/'True_Odds_Calculator_3-way'!A254-1)</f>
        <v>#NAME?</v>
      </c>
      <c r="I253" s="6" t="e">
        <f ca="1">IF('Log_working_3-way'!$D253="","",'True_Odds_Calculator_3-way'!O254/'True_Odds_Calculator_3-way'!B254-1)</f>
        <v>#NAME?</v>
      </c>
      <c r="J253" s="6" t="e">
        <f ca="1">IF('Log_working_3-way'!$D253="","",'True_Odds_Calculator_3-way'!#REF!/'True_Odds_Calculator_3-way'!C254-1)</f>
        <v>#NAME?</v>
      </c>
      <c r="K253" s="6" t="e">
        <f ca="1">IF('Log_working_3-way'!$D253="","",1/'True_Odds_Calculator_3-way'!A254+1/'True_Odds_Calculator_3-way'!B254+1/'True_Odds_Calculator_3-way'!C254-1)</f>
        <v>#NAME?</v>
      </c>
    </row>
    <row r="254" spans="4:11" x14ac:dyDescent="0.25">
      <c r="D254" t="e">
        <f ca="1">solve_for_c('True_Odds_Calculator_3-way'!A255,'True_Odds_Calculator_3-way'!B255,'True_Odds_Calculator_3-way'!C255,'Log_working_3-way'!B$1,'Log_working_3-way'!B$2)</f>
        <v>#NAME?</v>
      </c>
      <c r="F254" s="6" t="e">
        <f ca="1">IF('Log_working_3-way'!D254="","",1/'True_Odds_Calculator_3-way'!N255+1/'True_Odds_Calculator_3-way'!O255+1/'True_Odds_Calculator_3-way'!#REF!-1)</f>
        <v>#NAME?</v>
      </c>
      <c r="H254" s="6" t="e">
        <f ca="1">IF('Log_working_3-way'!$D254="","",'True_Odds_Calculator_3-way'!N255/'True_Odds_Calculator_3-way'!A255-1)</f>
        <v>#NAME?</v>
      </c>
      <c r="I254" s="6" t="e">
        <f ca="1">IF('Log_working_3-way'!$D254="","",'True_Odds_Calculator_3-way'!O255/'True_Odds_Calculator_3-way'!B255-1)</f>
        <v>#NAME?</v>
      </c>
      <c r="J254" s="6" t="e">
        <f ca="1">IF('Log_working_3-way'!$D254="","",'True_Odds_Calculator_3-way'!#REF!/'True_Odds_Calculator_3-way'!C255-1)</f>
        <v>#NAME?</v>
      </c>
      <c r="K254" s="6" t="e">
        <f ca="1">IF('Log_working_3-way'!$D254="","",1/'True_Odds_Calculator_3-way'!A255+1/'True_Odds_Calculator_3-way'!B255+1/'True_Odds_Calculator_3-way'!C255-1)</f>
        <v>#NAME?</v>
      </c>
    </row>
    <row r="255" spans="4:11" x14ac:dyDescent="0.25">
      <c r="D255" t="e">
        <f ca="1">solve_for_c('True_Odds_Calculator_3-way'!A256,'True_Odds_Calculator_3-way'!B256,'True_Odds_Calculator_3-way'!C256,'Log_working_3-way'!B$1,'Log_working_3-way'!B$2)</f>
        <v>#NAME?</v>
      </c>
      <c r="F255" s="6" t="e">
        <f ca="1">IF('Log_working_3-way'!D255="","",1/'True_Odds_Calculator_3-way'!N256+1/'True_Odds_Calculator_3-way'!O256+1/'True_Odds_Calculator_3-way'!#REF!-1)</f>
        <v>#NAME?</v>
      </c>
      <c r="H255" s="6" t="e">
        <f ca="1">IF('Log_working_3-way'!$D255="","",'True_Odds_Calculator_3-way'!N256/'True_Odds_Calculator_3-way'!A256-1)</f>
        <v>#NAME?</v>
      </c>
      <c r="I255" s="6" t="e">
        <f ca="1">IF('Log_working_3-way'!$D255="","",'True_Odds_Calculator_3-way'!O256/'True_Odds_Calculator_3-way'!B256-1)</f>
        <v>#NAME?</v>
      </c>
      <c r="J255" s="6" t="e">
        <f ca="1">IF('Log_working_3-way'!$D255="","",'True_Odds_Calculator_3-way'!#REF!/'True_Odds_Calculator_3-way'!C256-1)</f>
        <v>#NAME?</v>
      </c>
      <c r="K255" s="6" t="e">
        <f ca="1">IF('Log_working_3-way'!$D255="","",1/'True_Odds_Calculator_3-way'!A256+1/'True_Odds_Calculator_3-way'!B256+1/'True_Odds_Calculator_3-way'!C256-1)</f>
        <v>#NAME?</v>
      </c>
    </row>
    <row r="256" spans="4:11" x14ac:dyDescent="0.25">
      <c r="D256" t="e">
        <f ca="1">solve_for_c('True_Odds_Calculator_3-way'!A257,'True_Odds_Calculator_3-way'!B257,'True_Odds_Calculator_3-way'!C257,'Log_working_3-way'!B$1,'Log_working_3-way'!B$2)</f>
        <v>#NAME?</v>
      </c>
      <c r="F256" s="6" t="e">
        <f ca="1">IF('Log_working_3-way'!D256="","",1/'True_Odds_Calculator_3-way'!N257+1/'True_Odds_Calculator_3-way'!O257+1/'True_Odds_Calculator_3-way'!#REF!-1)</f>
        <v>#NAME?</v>
      </c>
      <c r="H256" s="6" t="e">
        <f ca="1">IF('Log_working_3-way'!$D256="","",'True_Odds_Calculator_3-way'!N257/'True_Odds_Calculator_3-way'!A257-1)</f>
        <v>#NAME?</v>
      </c>
      <c r="I256" s="6" t="e">
        <f ca="1">IF('Log_working_3-way'!$D256="","",'True_Odds_Calculator_3-way'!O257/'True_Odds_Calculator_3-way'!B257-1)</f>
        <v>#NAME?</v>
      </c>
      <c r="J256" s="6" t="e">
        <f ca="1">IF('Log_working_3-way'!$D256="","",'True_Odds_Calculator_3-way'!#REF!/'True_Odds_Calculator_3-way'!C257-1)</f>
        <v>#NAME?</v>
      </c>
      <c r="K256" s="6" t="e">
        <f ca="1">IF('Log_working_3-way'!$D256="","",1/'True_Odds_Calculator_3-way'!A257+1/'True_Odds_Calculator_3-way'!B257+1/'True_Odds_Calculator_3-way'!C257-1)</f>
        <v>#NAME?</v>
      </c>
    </row>
    <row r="257" spans="4:11" x14ac:dyDescent="0.25">
      <c r="D257" t="e">
        <f ca="1">solve_for_c('True_Odds_Calculator_3-way'!A258,'True_Odds_Calculator_3-way'!B258,'True_Odds_Calculator_3-way'!C258,'Log_working_3-way'!B$1,'Log_working_3-way'!B$2)</f>
        <v>#NAME?</v>
      </c>
      <c r="F257" s="6" t="e">
        <f ca="1">IF('Log_working_3-way'!D257="","",1/'True_Odds_Calculator_3-way'!N258+1/'True_Odds_Calculator_3-way'!O258+1/'True_Odds_Calculator_3-way'!#REF!-1)</f>
        <v>#NAME?</v>
      </c>
      <c r="H257" s="6" t="e">
        <f ca="1">IF('Log_working_3-way'!$D257="","",'True_Odds_Calculator_3-way'!N258/'True_Odds_Calculator_3-way'!A258-1)</f>
        <v>#NAME?</v>
      </c>
      <c r="I257" s="6" t="e">
        <f ca="1">IF('Log_working_3-way'!$D257="","",'True_Odds_Calculator_3-way'!O258/'True_Odds_Calculator_3-way'!B258-1)</f>
        <v>#NAME?</v>
      </c>
      <c r="J257" s="6" t="e">
        <f ca="1">IF('Log_working_3-way'!$D257="","",'True_Odds_Calculator_3-way'!#REF!/'True_Odds_Calculator_3-way'!C258-1)</f>
        <v>#NAME?</v>
      </c>
      <c r="K257" s="6" t="e">
        <f ca="1">IF('Log_working_3-way'!$D257="","",1/'True_Odds_Calculator_3-way'!A258+1/'True_Odds_Calculator_3-way'!B258+1/'True_Odds_Calculator_3-way'!C258-1)</f>
        <v>#NAME?</v>
      </c>
    </row>
    <row r="258" spans="4:11" x14ac:dyDescent="0.25">
      <c r="D258" t="e">
        <f ca="1">solve_for_c('True_Odds_Calculator_3-way'!A259,'True_Odds_Calculator_3-way'!B259,'True_Odds_Calculator_3-way'!C259,'Log_working_3-way'!B$1,'Log_working_3-way'!B$2)</f>
        <v>#NAME?</v>
      </c>
      <c r="F258" s="6" t="e">
        <f ca="1">IF('Log_working_3-way'!D258="","",1/'True_Odds_Calculator_3-way'!N259+1/'True_Odds_Calculator_3-way'!O259+1/'True_Odds_Calculator_3-way'!#REF!-1)</f>
        <v>#NAME?</v>
      </c>
      <c r="H258" s="6" t="e">
        <f ca="1">IF('Log_working_3-way'!$D258="","",'True_Odds_Calculator_3-way'!N259/'True_Odds_Calculator_3-way'!A259-1)</f>
        <v>#NAME?</v>
      </c>
      <c r="I258" s="6" t="e">
        <f ca="1">IF('Log_working_3-way'!$D258="","",'True_Odds_Calculator_3-way'!O259/'True_Odds_Calculator_3-way'!B259-1)</f>
        <v>#NAME?</v>
      </c>
      <c r="J258" s="6" t="e">
        <f ca="1">IF('Log_working_3-way'!$D258="","",'True_Odds_Calculator_3-way'!#REF!/'True_Odds_Calculator_3-way'!C259-1)</f>
        <v>#NAME?</v>
      </c>
      <c r="K258" s="6" t="e">
        <f ca="1">IF('Log_working_3-way'!$D258="","",1/'True_Odds_Calculator_3-way'!A259+1/'True_Odds_Calculator_3-way'!B259+1/'True_Odds_Calculator_3-way'!C259-1)</f>
        <v>#NAME?</v>
      </c>
    </row>
    <row r="259" spans="4:11" x14ac:dyDescent="0.25">
      <c r="D259" t="e">
        <f ca="1">solve_for_c('True_Odds_Calculator_3-way'!A260,'True_Odds_Calculator_3-way'!B260,'True_Odds_Calculator_3-way'!C260,'Log_working_3-way'!B$1,'Log_working_3-way'!B$2)</f>
        <v>#NAME?</v>
      </c>
      <c r="F259" s="6" t="e">
        <f ca="1">IF('Log_working_3-way'!D259="","",1/'True_Odds_Calculator_3-way'!N260+1/'True_Odds_Calculator_3-way'!O260+1/'True_Odds_Calculator_3-way'!#REF!-1)</f>
        <v>#NAME?</v>
      </c>
      <c r="H259" s="6" t="e">
        <f ca="1">IF('Log_working_3-way'!$D259="","",'True_Odds_Calculator_3-way'!N260/'True_Odds_Calculator_3-way'!A260-1)</f>
        <v>#NAME?</v>
      </c>
      <c r="I259" s="6" t="e">
        <f ca="1">IF('Log_working_3-way'!$D259="","",'True_Odds_Calculator_3-way'!O260/'True_Odds_Calculator_3-way'!B260-1)</f>
        <v>#NAME?</v>
      </c>
      <c r="J259" s="6" t="e">
        <f ca="1">IF('Log_working_3-way'!$D259="","",'True_Odds_Calculator_3-way'!#REF!/'True_Odds_Calculator_3-way'!C260-1)</f>
        <v>#NAME?</v>
      </c>
      <c r="K259" s="6" t="e">
        <f ca="1">IF('Log_working_3-way'!$D259="","",1/'True_Odds_Calculator_3-way'!A260+1/'True_Odds_Calculator_3-way'!B260+1/'True_Odds_Calculator_3-way'!C260-1)</f>
        <v>#NAME?</v>
      </c>
    </row>
    <row r="260" spans="4:11" x14ac:dyDescent="0.25">
      <c r="D260" t="e">
        <f ca="1">solve_for_c('True_Odds_Calculator_3-way'!A261,'True_Odds_Calculator_3-way'!B261,'True_Odds_Calculator_3-way'!C261,'Log_working_3-way'!B$1,'Log_working_3-way'!B$2)</f>
        <v>#NAME?</v>
      </c>
      <c r="F260" s="6" t="e">
        <f ca="1">IF('Log_working_3-way'!D260="","",1/'True_Odds_Calculator_3-way'!N261+1/'True_Odds_Calculator_3-way'!O261+1/'True_Odds_Calculator_3-way'!#REF!-1)</f>
        <v>#NAME?</v>
      </c>
      <c r="H260" s="6" t="e">
        <f ca="1">IF('Log_working_3-way'!$D260="","",'True_Odds_Calculator_3-way'!N261/'True_Odds_Calculator_3-way'!A261-1)</f>
        <v>#NAME?</v>
      </c>
      <c r="I260" s="6" t="e">
        <f ca="1">IF('Log_working_3-way'!$D260="","",'True_Odds_Calculator_3-way'!O261/'True_Odds_Calculator_3-way'!B261-1)</f>
        <v>#NAME?</v>
      </c>
      <c r="J260" s="6" t="e">
        <f ca="1">IF('Log_working_3-way'!$D260="","",'True_Odds_Calculator_3-way'!#REF!/'True_Odds_Calculator_3-way'!C261-1)</f>
        <v>#NAME?</v>
      </c>
      <c r="K260" s="6" t="e">
        <f ca="1">IF('Log_working_3-way'!$D260="","",1/'True_Odds_Calculator_3-way'!A261+1/'True_Odds_Calculator_3-way'!B261+1/'True_Odds_Calculator_3-way'!C261-1)</f>
        <v>#NAME?</v>
      </c>
    </row>
    <row r="261" spans="4:11" x14ac:dyDescent="0.25">
      <c r="D261" t="e">
        <f ca="1">solve_for_c('True_Odds_Calculator_3-way'!A262,'True_Odds_Calculator_3-way'!B262,'True_Odds_Calculator_3-way'!C262,'Log_working_3-way'!B$1,'Log_working_3-way'!B$2)</f>
        <v>#NAME?</v>
      </c>
      <c r="F261" s="6" t="e">
        <f ca="1">IF('Log_working_3-way'!D261="","",1/'True_Odds_Calculator_3-way'!N262+1/'True_Odds_Calculator_3-way'!O262+1/'True_Odds_Calculator_3-way'!#REF!-1)</f>
        <v>#NAME?</v>
      </c>
      <c r="H261" s="6" t="e">
        <f ca="1">IF('Log_working_3-way'!$D261="","",'True_Odds_Calculator_3-way'!N262/'True_Odds_Calculator_3-way'!A262-1)</f>
        <v>#NAME?</v>
      </c>
      <c r="I261" s="6" t="e">
        <f ca="1">IF('Log_working_3-way'!$D261="","",'True_Odds_Calculator_3-way'!O262/'True_Odds_Calculator_3-way'!B262-1)</f>
        <v>#NAME?</v>
      </c>
      <c r="J261" s="6" t="e">
        <f ca="1">IF('Log_working_3-way'!$D261="","",'True_Odds_Calculator_3-way'!#REF!/'True_Odds_Calculator_3-way'!C262-1)</f>
        <v>#NAME?</v>
      </c>
      <c r="K261" s="6" t="e">
        <f ca="1">IF('Log_working_3-way'!$D261="","",1/'True_Odds_Calculator_3-way'!A262+1/'True_Odds_Calculator_3-way'!B262+1/'True_Odds_Calculator_3-way'!C262-1)</f>
        <v>#NAME?</v>
      </c>
    </row>
    <row r="262" spans="4:11" x14ac:dyDescent="0.25">
      <c r="D262" t="e">
        <f ca="1">solve_for_c('True_Odds_Calculator_3-way'!A263,'True_Odds_Calculator_3-way'!B263,'True_Odds_Calculator_3-way'!C263,'Log_working_3-way'!B$1,'Log_working_3-way'!B$2)</f>
        <v>#NAME?</v>
      </c>
      <c r="F262" s="6" t="e">
        <f ca="1">IF('Log_working_3-way'!D262="","",1/'True_Odds_Calculator_3-way'!N263+1/'True_Odds_Calculator_3-way'!O263+1/'True_Odds_Calculator_3-way'!#REF!-1)</f>
        <v>#NAME?</v>
      </c>
      <c r="H262" s="6" t="e">
        <f ca="1">IF('Log_working_3-way'!$D262="","",'True_Odds_Calculator_3-way'!N263/'True_Odds_Calculator_3-way'!A263-1)</f>
        <v>#NAME?</v>
      </c>
      <c r="I262" s="6" t="e">
        <f ca="1">IF('Log_working_3-way'!$D262="","",'True_Odds_Calculator_3-way'!O263/'True_Odds_Calculator_3-way'!B263-1)</f>
        <v>#NAME?</v>
      </c>
      <c r="J262" s="6" t="e">
        <f ca="1">IF('Log_working_3-way'!$D262="","",'True_Odds_Calculator_3-way'!#REF!/'True_Odds_Calculator_3-way'!C263-1)</f>
        <v>#NAME?</v>
      </c>
      <c r="K262" s="6" t="e">
        <f ca="1">IF('Log_working_3-way'!$D262="","",1/'True_Odds_Calculator_3-way'!A263+1/'True_Odds_Calculator_3-way'!B263+1/'True_Odds_Calculator_3-way'!C263-1)</f>
        <v>#NAME?</v>
      </c>
    </row>
    <row r="263" spans="4:11" x14ac:dyDescent="0.25">
      <c r="D263" t="e">
        <f ca="1">solve_for_c('True_Odds_Calculator_3-way'!A264,'True_Odds_Calculator_3-way'!B264,'True_Odds_Calculator_3-way'!C264,'Log_working_3-way'!B$1,'Log_working_3-way'!B$2)</f>
        <v>#NAME?</v>
      </c>
      <c r="F263" s="6" t="e">
        <f ca="1">IF('Log_working_3-way'!D263="","",1/'True_Odds_Calculator_3-way'!N264+1/'True_Odds_Calculator_3-way'!O264+1/'True_Odds_Calculator_3-way'!#REF!-1)</f>
        <v>#NAME?</v>
      </c>
      <c r="H263" s="6" t="e">
        <f ca="1">IF('Log_working_3-way'!$D263="","",'True_Odds_Calculator_3-way'!N264/'True_Odds_Calculator_3-way'!A264-1)</f>
        <v>#NAME?</v>
      </c>
      <c r="I263" s="6" t="e">
        <f ca="1">IF('Log_working_3-way'!$D263="","",'True_Odds_Calculator_3-way'!O264/'True_Odds_Calculator_3-way'!B264-1)</f>
        <v>#NAME?</v>
      </c>
      <c r="J263" s="6" t="e">
        <f ca="1">IF('Log_working_3-way'!$D263="","",'True_Odds_Calculator_3-way'!#REF!/'True_Odds_Calculator_3-way'!C264-1)</f>
        <v>#NAME?</v>
      </c>
      <c r="K263" s="6" t="e">
        <f ca="1">IF('Log_working_3-way'!$D263="","",1/'True_Odds_Calculator_3-way'!A264+1/'True_Odds_Calculator_3-way'!B264+1/'True_Odds_Calculator_3-way'!C264-1)</f>
        <v>#NAME?</v>
      </c>
    </row>
    <row r="264" spans="4:11" x14ac:dyDescent="0.25">
      <c r="D264" t="e">
        <f ca="1">solve_for_c('True_Odds_Calculator_3-way'!A265,'True_Odds_Calculator_3-way'!B265,'True_Odds_Calculator_3-way'!C265,'Log_working_3-way'!B$1,'Log_working_3-way'!B$2)</f>
        <v>#NAME?</v>
      </c>
      <c r="F264" s="6" t="e">
        <f ca="1">IF('Log_working_3-way'!D264="","",1/'True_Odds_Calculator_3-way'!N265+1/'True_Odds_Calculator_3-way'!O265+1/'True_Odds_Calculator_3-way'!#REF!-1)</f>
        <v>#NAME?</v>
      </c>
      <c r="H264" s="6" t="e">
        <f ca="1">IF('Log_working_3-way'!$D264="","",'True_Odds_Calculator_3-way'!N265/'True_Odds_Calculator_3-way'!A265-1)</f>
        <v>#NAME?</v>
      </c>
      <c r="I264" s="6" t="e">
        <f ca="1">IF('Log_working_3-way'!$D264="","",'True_Odds_Calculator_3-way'!O265/'True_Odds_Calculator_3-way'!B265-1)</f>
        <v>#NAME?</v>
      </c>
      <c r="J264" s="6" t="e">
        <f ca="1">IF('Log_working_3-way'!$D264="","",'True_Odds_Calculator_3-way'!#REF!/'True_Odds_Calculator_3-way'!C265-1)</f>
        <v>#NAME?</v>
      </c>
      <c r="K264" s="6" t="e">
        <f ca="1">IF('Log_working_3-way'!$D264="","",1/'True_Odds_Calculator_3-way'!A265+1/'True_Odds_Calculator_3-way'!B265+1/'True_Odds_Calculator_3-way'!C265-1)</f>
        <v>#NAME?</v>
      </c>
    </row>
    <row r="265" spans="4:11" x14ac:dyDescent="0.25">
      <c r="D265" t="e">
        <f ca="1">solve_for_c('True_Odds_Calculator_3-way'!A266,'True_Odds_Calculator_3-way'!B266,'True_Odds_Calculator_3-way'!C266,'Log_working_3-way'!B$1,'Log_working_3-way'!B$2)</f>
        <v>#NAME?</v>
      </c>
      <c r="F265" s="6" t="e">
        <f ca="1">IF('Log_working_3-way'!D265="","",1/'True_Odds_Calculator_3-way'!N266+1/'True_Odds_Calculator_3-way'!O266+1/'True_Odds_Calculator_3-way'!#REF!-1)</f>
        <v>#NAME?</v>
      </c>
      <c r="H265" s="6" t="e">
        <f ca="1">IF('Log_working_3-way'!$D265="","",'True_Odds_Calculator_3-way'!N266/'True_Odds_Calculator_3-way'!A266-1)</f>
        <v>#NAME?</v>
      </c>
      <c r="I265" s="6" t="e">
        <f ca="1">IF('Log_working_3-way'!$D265="","",'True_Odds_Calculator_3-way'!O266/'True_Odds_Calculator_3-way'!B266-1)</f>
        <v>#NAME?</v>
      </c>
      <c r="J265" s="6" t="e">
        <f ca="1">IF('Log_working_3-way'!$D265="","",'True_Odds_Calculator_3-way'!#REF!/'True_Odds_Calculator_3-way'!C266-1)</f>
        <v>#NAME?</v>
      </c>
      <c r="K265" s="6" t="e">
        <f ca="1">IF('Log_working_3-way'!$D265="","",1/'True_Odds_Calculator_3-way'!A266+1/'True_Odds_Calculator_3-way'!B266+1/'True_Odds_Calculator_3-way'!C266-1)</f>
        <v>#NAME?</v>
      </c>
    </row>
    <row r="266" spans="4:11" x14ac:dyDescent="0.25">
      <c r="D266" t="e">
        <f ca="1">solve_for_c('True_Odds_Calculator_3-way'!A267,'True_Odds_Calculator_3-way'!B267,'True_Odds_Calculator_3-way'!C267,'Log_working_3-way'!B$1,'Log_working_3-way'!B$2)</f>
        <v>#NAME?</v>
      </c>
      <c r="F266" s="6" t="e">
        <f ca="1">IF('Log_working_3-way'!D266="","",1/'True_Odds_Calculator_3-way'!N267+1/'True_Odds_Calculator_3-way'!O267+1/'True_Odds_Calculator_3-way'!#REF!-1)</f>
        <v>#NAME?</v>
      </c>
      <c r="H266" s="6" t="e">
        <f ca="1">IF('Log_working_3-way'!$D266="","",'True_Odds_Calculator_3-way'!N267/'True_Odds_Calculator_3-way'!A267-1)</f>
        <v>#NAME?</v>
      </c>
      <c r="I266" s="6" t="e">
        <f ca="1">IF('Log_working_3-way'!$D266="","",'True_Odds_Calculator_3-way'!O267/'True_Odds_Calculator_3-way'!B267-1)</f>
        <v>#NAME?</v>
      </c>
      <c r="J266" s="6" t="e">
        <f ca="1">IF('Log_working_3-way'!$D266="","",'True_Odds_Calculator_3-way'!#REF!/'True_Odds_Calculator_3-way'!C267-1)</f>
        <v>#NAME?</v>
      </c>
      <c r="K266" s="6" t="e">
        <f ca="1">IF('Log_working_3-way'!$D266="","",1/'True_Odds_Calculator_3-way'!A267+1/'True_Odds_Calculator_3-way'!B267+1/'True_Odds_Calculator_3-way'!C267-1)</f>
        <v>#NAME?</v>
      </c>
    </row>
    <row r="267" spans="4:11" x14ac:dyDescent="0.25">
      <c r="D267" t="e">
        <f ca="1">solve_for_c('True_Odds_Calculator_3-way'!A268,'True_Odds_Calculator_3-way'!B268,'True_Odds_Calculator_3-way'!C268,'Log_working_3-way'!B$1,'Log_working_3-way'!B$2)</f>
        <v>#NAME?</v>
      </c>
      <c r="F267" s="6" t="e">
        <f ca="1">IF('Log_working_3-way'!D267="","",1/'True_Odds_Calculator_3-way'!N268+1/'True_Odds_Calculator_3-way'!O268+1/'True_Odds_Calculator_3-way'!#REF!-1)</f>
        <v>#NAME?</v>
      </c>
      <c r="H267" s="6" t="e">
        <f ca="1">IF('Log_working_3-way'!$D267="","",'True_Odds_Calculator_3-way'!N268/'True_Odds_Calculator_3-way'!A268-1)</f>
        <v>#NAME?</v>
      </c>
      <c r="I267" s="6" t="e">
        <f ca="1">IF('Log_working_3-way'!$D267="","",'True_Odds_Calculator_3-way'!O268/'True_Odds_Calculator_3-way'!B268-1)</f>
        <v>#NAME?</v>
      </c>
      <c r="J267" s="6" t="e">
        <f ca="1">IF('Log_working_3-way'!$D267="","",'True_Odds_Calculator_3-way'!#REF!/'True_Odds_Calculator_3-way'!C268-1)</f>
        <v>#NAME?</v>
      </c>
      <c r="K267" s="6" t="e">
        <f ca="1">IF('Log_working_3-way'!$D267="","",1/'True_Odds_Calculator_3-way'!A268+1/'True_Odds_Calculator_3-way'!B268+1/'True_Odds_Calculator_3-way'!C268-1)</f>
        <v>#NAME?</v>
      </c>
    </row>
    <row r="268" spans="4:11" x14ac:dyDescent="0.25">
      <c r="D268" t="e">
        <f ca="1">solve_for_c('True_Odds_Calculator_3-way'!A269,'True_Odds_Calculator_3-way'!B269,'True_Odds_Calculator_3-way'!C269,'Log_working_3-way'!B$1,'Log_working_3-way'!B$2)</f>
        <v>#NAME?</v>
      </c>
      <c r="F268" s="6" t="e">
        <f ca="1">IF('Log_working_3-way'!D268="","",1/'True_Odds_Calculator_3-way'!N269+1/'True_Odds_Calculator_3-way'!O269+1/'True_Odds_Calculator_3-way'!#REF!-1)</f>
        <v>#NAME?</v>
      </c>
      <c r="H268" s="6" t="e">
        <f ca="1">IF('Log_working_3-way'!$D268="","",'True_Odds_Calculator_3-way'!N269/'True_Odds_Calculator_3-way'!A269-1)</f>
        <v>#NAME?</v>
      </c>
      <c r="I268" s="6" t="e">
        <f ca="1">IF('Log_working_3-way'!$D268="","",'True_Odds_Calculator_3-way'!O269/'True_Odds_Calculator_3-way'!B269-1)</f>
        <v>#NAME?</v>
      </c>
      <c r="J268" s="6" t="e">
        <f ca="1">IF('Log_working_3-way'!$D268="","",'True_Odds_Calculator_3-way'!#REF!/'True_Odds_Calculator_3-way'!C269-1)</f>
        <v>#NAME?</v>
      </c>
      <c r="K268" s="6" t="e">
        <f ca="1">IF('Log_working_3-way'!$D268="","",1/'True_Odds_Calculator_3-way'!A269+1/'True_Odds_Calculator_3-way'!B269+1/'True_Odds_Calculator_3-way'!C269-1)</f>
        <v>#NAME?</v>
      </c>
    </row>
    <row r="269" spans="4:11" x14ac:dyDescent="0.25">
      <c r="D269" t="e">
        <f ca="1">solve_for_c('True_Odds_Calculator_3-way'!A270,'True_Odds_Calculator_3-way'!B270,'True_Odds_Calculator_3-way'!C270,'Log_working_3-way'!B$1,'Log_working_3-way'!B$2)</f>
        <v>#NAME?</v>
      </c>
      <c r="F269" s="6" t="e">
        <f ca="1">IF('Log_working_3-way'!D269="","",1/'True_Odds_Calculator_3-way'!N270+1/'True_Odds_Calculator_3-way'!O270+1/'True_Odds_Calculator_3-way'!#REF!-1)</f>
        <v>#NAME?</v>
      </c>
      <c r="H269" s="6" t="e">
        <f ca="1">IF('Log_working_3-way'!$D269="","",'True_Odds_Calculator_3-way'!N270/'True_Odds_Calculator_3-way'!A270-1)</f>
        <v>#NAME?</v>
      </c>
      <c r="I269" s="6" t="e">
        <f ca="1">IF('Log_working_3-way'!$D269="","",'True_Odds_Calculator_3-way'!O270/'True_Odds_Calculator_3-way'!B270-1)</f>
        <v>#NAME?</v>
      </c>
      <c r="J269" s="6" t="e">
        <f ca="1">IF('Log_working_3-way'!$D269="","",'True_Odds_Calculator_3-way'!#REF!/'True_Odds_Calculator_3-way'!C270-1)</f>
        <v>#NAME?</v>
      </c>
      <c r="K269" s="6" t="e">
        <f ca="1">IF('Log_working_3-way'!$D269="","",1/'True_Odds_Calculator_3-way'!A270+1/'True_Odds_Calculator_3-way'!B270+1/'True_Odds_Calculator_3-way'!C270-1)</f>
        <v>#NAME?</v>
      </c>
    </row>
    <row r="270" spans="4:11" x14ac:dyDescent="0.25">
      <c r="D270" t="e">
        <f ca="1">solve_for_c('True_Odds_Calculator_3-way'!A271,'True_Odds_Calculator_3-way'!B271,'True_Odds_Calculator_3-way'!C271,'Log_working_3-way'!B$1,'Log_working_3-way'!B$2)</f>
        <v>#NAME?</v>
      </c>
      <c r="F270" s="6" t="e">
        <f ca="1">IF('Log_working_3-way'!D270="","",1/'True_Odds_Calculator_3-way'!N271+1/'True_Odds_Calculator_3-way'!O271+1/'True_Odds_Calculator_3-way'!#REF!-1)</f>
        <v>#NAME?</v>
      </c>
      <c r="H270" s="6" t="e">
        <f ca="1">IF('Log_working_3-way'!$D270="","",'True_Odds_Calculator_3-way'!N271/'True_Odds_Calculator_3-way'!A271-1)</f>
        <v>#NAME?</v>
      </c>
      <c r="I270" s="6" t="e">
        <f ca="1">IF('Log_working_3-way'!$D270="","",'True_Odds_Calculator_3-way'!O271/'True_Odds_Calculator_3-way'!B271-1)</f>
        <v>#NAME?</v>
      </c>
      <c r="J270" s="6" t="e">
        <f ca="1">IF('Log_working_3-way'!$D270="","",'True_Odds_Calculator_3-way'!#REF!/'True_Odds_Calculator_3-way'!C271-1)</f>
        <v>#NAME?</v>
      </c>
      <c r="K270" s="6" t="e">
        <f ca="1">IF('Log_working_3-way'!$D270="","",1/'True_Odds_Calculator_3-way'!A271+1/'True_Odds_Calculator_3-way'!B271+1/'True_Odds_Calculator_3-way'!C271-1)</f>
        <v>#NAME?</v>
      </c>
    </row>
    <row r="271" spans="4:11" x14ac:dyDescent="0.25">
      <c r="D271" t="e">
        <f ca="1">solve_for_c('True_Odds_Calculator_3-way'!A272,'True_Odds_Calculator_3-way'!B272,'True_Odds_Calculator_3-way'!C272,'Log_working_3-way'!B$1,'Log_working_3-way'!B$2)</f>
        <v>#NAME?</v>
      </c>
      <c r="F271" s="6" t="e">
        <f ca="1">IF('Log_working_3-way'!D271="","",1/'True_Odds_Calculator_3-way'!N272+1/'True_Odds_Calculator_3-way'!O272+1/'True_Odds_Calculator_3-way'!#REF!-1)</f>
        <v>#NAME?</v>
      </c>
      <c r="H271" s="6" t="e">
        <f ca="1">IF('Log_working_3-way'!$D271="","",'True_Odds_Calculator_3-way'!N272/'True_Odds_Calculator_3-way'!A272-1)</f>
        <v>#NAME?</v>
      </c>
      <c r="I271" s="6" t="e">
        <f ca="1">IF('Log_working_3-way'!$D271="","",'True_Odds_Calculator_3-way'!O272/'True_Odds_Calculator_3-way'!B272-1)</f>
        <v>#NAME?</v>
      </c>
      <c r="J271" s="6" t="e">
        <f ca="1">IF('Log_working_3-way'!$D271="","",'True_Odds_Calculator_3-way'!#REF!/'True_Odds_Calculator_3-way'!C272-1)</f>
        <v>#NAME?</v>
      </c>
      <c r="K271" s="6" t="e">
        <f ca="1">IF('Log_working_3-way'!$D271="","",1/'True_Odds_Calculator_3-way'!A272+1/'True_Odds_Calculator_3-way'!B272+1/'True_Odds_Calculator_3-way'!C272-1)</f>
        <v>#NAME?</v>
      </c>
    </row>
    <row r="272" spans="4:11" x14ac:dyDescent="0.25">
      <c r="D272" t="e">
        <f ca="1">solve_for_c('True_Odds_Calculator_3-way'!A273,'True_Odds_Calculator_3-way'!B273,'True_Odds_Calculator_3-way'!C273,'Log_working_3-way'!B$1,'Log_working_3-way'!B$2)</f>
        <v>#NAME?</v>
      </c>
      <c r="F272" s="6" t="e">
        <f ca="1">IF('Log_working_3-way'!D272="","",1/'True_Odds_Calculator_3-way'!N273+1/'True_Odds_Calculator_3-way'!O273+1/'True_Odds_Calculator_3-way'!#REF!-1)</f>
        <v>#NAME?</v>
      </c>
      <c r="H272" s="6" t="e">
        <f ca="1">IF('Log_working_3-way'!$D272="","",'True_Odds_Calculator_3-way'!N273/'True_Odds_Calculator_3-way'!A273-1)</f>
        <v>#NAME?</v>
      </c>
      <c r="I272" s="6" t="e">
        <f ca="1">IF('Log_working_3-way'!$D272="","",'True_Odds_Calculator_3-way'!O273/'True_Odds_Calculator_3-way'!B273-1)</f>
        <v>#NAME?</v>
      </c>
      <c r="J272" s="6" t="e">
        <f ca="1">IF('Log_working_3-way'!$D272="","",'True_Odds_Calculator_3-way'!#REF!/'True_Odds_Calculator_3-way'!C273-1)</f>
        <v>#NAME?</v>
      </c>
      <c r="K272" s="6" t="e">
        <f ca="1">IF('Log_working_3-way'!$D272="","",1/'True_Odds_Calculator_3-way'!A273+1/'True_Odds_Calculator_3-way'!B273+1/'True_Odds_Calculator_3-way'!C273-1)</f>
        <v>#NAME?</v>
      </c>
    </row>
    <row r="273" spans="4:11" x14ac:dyDescent="0.25">
      <c r="D273" t="e">
        <f ca="1">solve_for_c('True_Odds_Calculator_3-way'!A274,'True_Odds_Calculator_3-way'!B274,'True_Odds_Calculator_3-way'!C274,'Log_working_3-way'!B$1,'Log_working_3-way'!B$2)</f>
        <v>#NAME?</v>
      </c>
      <c r="F273" s="6" t="e">
        <f ca="1">IF('Log_working_3-way'!D273="","",1/'True_Odds_Calculator_3-way'!N274+1/'True_Odds_Calculator_3-way'!O274+1/'True_Odds_Calculator_3-way'!#REF!-1)</f>
        <v>#NAME?</v>
      </c>
      <c r="H273" s="6" t="e">
        <f ca="1">IF('Log_working_3-way'!$D273="","",'True_Odds_Calculator_3-way'!N274/'True_Odds_Calculator_3-way'!A274-1)</f>
        <v>#NAME?</v>
      </c>
      <c r="I273" s="6" t="e">
        <f ca="1">IF('Log_working_3-way'!$D273="","",'True_Odds_Calculator_3-way'!O274/'True_Odds_Calculator_3-way'!B274-1)</f>
        <v>#NAME?</v>
      </c>
      <c r="J273" s="6" t="e">
        <f ca="1">IF('Log_working_3-way'!$D273="","",'True_Odds_Calculator_3-way'!#REF!/'True_Odds_Calculator_3-way'!C274-1)</f>
        <v>#NAME?</v>
      </c>
      <c r="K273" s="6" t="e">
        <f ca="1">IF('Log_working_3-way'!$D273="","",1/'True_Odds_Calculator_3-way'!A274+1/'True_Odds_Calculator_3-way'!B274+1/'True_Odds_Calculator_3-way'!C274-1)</f>
        <v>#NAME?</v>
      </c>
    </row>
    <row r="274" spans="4:11" x14ac:dyDescent="0.25">
      <c r="D274" t="e">
        <f ca="1">solve_for_c('True_Odds_Calculator_3-way'!A275,'True_Odds_Calculator_3-way'!B275,'True_Odds_Calculator_3-way'!C275,'Log_working_3-way'!B$1,'Log_working_3-way'!B$2)</f>
        <v>#NAME?</v>
      </c>
      <c r="F274" s="6" t="e">
        <f ca="1">IF('Log_working_3-way'!D274="","",1/'True_Odds_Calculator_3-way'!N275+1/'True_Odds_Calculator_3-way'!O275+1/'True_Odds_Calculator_3-way'!#REF!-1)</f>
        <v>#NAME?</v>
      </c>
      <c r="H274" s="6" t="e">
        <f ca="1">IF('Log_working_3-way'!$D274="","",'True_Odds_Calculator_3-way'!N275/'True_Odds_Calculator_3-way'!A275-1)</f>
        <v>#NAME?</v>
      </c>
      <c r="I274" s="6" t="e">
        <f ca="1">IF('Log_working_3-way'!$D274="","",'True_Odds_Calculator_3-way'!O275/'True_Odds_Calculator_3-way'!B275-1)</f>
        <v>#NAME?</v>
      </c>
      <c r="J274" s="6" t="e">
        <f ca="1">IF('Log_working_3-way'!$D274="","",'True_Odds_Calculator_3-way'!#REF!/'True_Odds_Calculator_3-way'!C275-1)</f>
        <v>#NAME?</v>
      </c>
      <c r="K274" s="6" t="e">
        <f ca="1">IF('Log_working_3-way'!$D274="","",1/'True_Odds_Calculator_3-way'!A275+1/'True_Odds_Calculator_3-way'!B275+1/'True_Odds_Calculator_3-way'!C275-1)</f>
        <v>#NAME?</v>
      </c>
    </row>
    <row r="275" spans="4:11" x14ac:dyDescent="0.25">
      <c r="D275" t="e">
        <f ca="1">solve_for_c('True_Odds_Calculator_3-way'!A276,'True_Odds_Calculator_3-way'!B276,'True_Odds_Calculator_3-way'!C276,'Log_working_3-way'!B$1,'Log_working_3-way'!B$2)</f>
        <v>#NAME?</v>
      </c>
      <c r="F275" s="6" t="e">
        <f ca="1">IF('Log_working_3-way'!D275="","",1/'True_Odds_Calculator_3-way'!N276+1/'True_Odds_Calculator_3-way'!O276+1/'True_Odds_Calculator_3-way'!#REF!-1)</f>
        <v>#NAME?</v>
      </c>
      <c r="H275" s="6" t="e">
        <f ca="1">IF('Log_working_3-way'!$D275="","",'True_Odds_Calculator_3-way'!N276/'True_Odds_Calculator_3-way'!A276-1)</f>
        <v>#NAME?</v>
      </c>
      <c r="I275" s="6" t="e">
        <f ca="1">IF('Log_working_3-way'!$D275="","",'True_Odds_Calculator_3-way'!O276/'True_Odds_Calculator_3-way'!B276-1)</f>
        <v>#NAME?</v>
      </c>
      <c r="J275" s="6" t="e">
        <f ca="1">IF('Log_working_3-way'!$D275="","",'True_Odds_Calculator_3-way'!#REF!/'True_Odds_Calculator_3-way'!C276-1)</f>
        <v>#NAME?</v>
      </c>
      <c r="K275" s="6" t="e">
        <f ca="1">IF('Log_working_3-way'!$D275="","",1/'True_Odds_Calculator_3-way'!A276+1/'True_Odds_Calculator_3-way'!B276+1/'True_Odds_Calculator_3-way'!C276-1)</f>
        <v>#NAME?</v>
      </c>
    </row>
    <row r="276" spans="4:11" x14ac:dyDescent="0.25">
      <c r="D276" t="e">
        <f ca="1">solve_for_c('True_Odds_Calculator_3-way'!A277,'True_Odds_Calculator_3-way'!B277,'True_Odds_Calculator_3-way'!C277,'Log_working_3-way'!B$1,'Log_working_3-way'!B$2)</f>
        <v>#NAME?</v>
      </c>
      <c r="F276" s="6" t="e">
        <f ca="1">IF('Log_working_3-way'!D276="","",1/'True_Odds_Calculator_3-way'!N277+1/'True_Odds_Calculator_3-way'!O277+1/'True_Odds_Calculator_3-way'!#REF!-1)</f>
        <v>#NAME?</v>
      </c>
      <c r="H276" s="6" t="e">
        <f ca="1">IF('Log_working_3-way'!$D276="","",'True_Odds_Calculator_3-way'!N277/'True_Odds_Calculator_3-way'!A277-1)</f>
        <v>#NAME?</v>
      </c>
      <c r="I276" s="6" t="e">
        <f ca="1">IF('Log_working_3-way'!$D276="","",'True_Odds_Calculator_3-way'!O277/'True_Odds_Calculator_3-way'!B277-1)</f>
        <v>#NAME?</v>
      </c>
      <c r="J276" s="6" t="e">
        <f ca="1">IF('Log_working_3-way'!$D276="","",'True_Odds_Calculator_3-way'!#REF!/'True_Odds_Calculator_3-way'!C277-1)</f>
        <v>#NAME?</v>
      </c>
      <c r="K276" s="6" t="e">
        <f ca="1">IF('Log_working_3-way'!$D276="","",1/'True_Odds_Calculator_3-way'!A277+1/'True_Odds_Calculator_3-way'!B277+1/'True_Odds_Calculator_3-way'!C277-1)</f>
        <v>#NAME?</v>
      </c>
    </row>
    <row r="277" spans="4:11" x14ac:dyDescent="0.25">
      <c r="D277" t="e">
        <f ca="1">solve_for_c('True_Odds_Calculator_3-way'!A278,'True_Odds_Calculator_3-way'!B278,'True_Odds_Calculator_3-way'!C278,'Log_working_3-way'!B$1,'Log_working_3-way'!B$2)</f>
        <v>#NAME?</v>
      </c>
      <c r="F277" s="6" t="e">
        <f ca="1">IF('Log_working_3-way'!D277="","",1/'True_Odds_Calculator_3-way'!N278+1/'True_Odds_Calculator_3-way'!O278+1/'True_Odds_Calculator_3-way'!#REF!-1)</f>
        <v>#NAME?</v>
      </c>
      <c r="H277" s="6" t="e">
        <f ca="1">IF('Log_working_3-way'!$D277="","",'True_Odds_Calculator_3-way'!N278/'True_Odds_Calculator_3-way'!A278-1)</f>
        <v>#NAME?</v>
      </c>
      <c r="I277" s="6" t="e">
        <f ca="1">IF('Log_working_3-way'!$D277="","",'True_Odds_Calculator_3-way'!O278/'True_Odds_Calculator_3-way'!B278-1)</f>
        <v>#NAME?</v>
      </c>
      <c r="J277" s="6" t="e">
        <f ca="1">IF('Log_working_3-way'!$D277="","",'True_Odds_Calculator_3-way'!#REF!/'True_Odds_Calculator_3-way'!C278-1)</f>
        <v>#NAME?</v>
      </c>
      <c r="K277" s="6" t="e">
        <f ca="1">IF('Log_working_3-way'!$D277="","",1/'True_Odds_Calculator_3-way'!A278+1/'True_Odds_Calculator_3-way'!B278+1/'True_Odds_Calculator_3-way'!C278-1)</f>
        <v>#NAME?</v>
      </c>
    </row>
    <row r="278" spans="4:11" x14ac:dyDescent="0.25">
      <c r="D278" t="e">
        <f ca="1">solve_for_c('True_Odds_Calculator_3-way'!A279,'True_Odds_Calculator_3-way'!B279,'True_Odds_Calculator_3-way'!C279,'Log_working_3-way'!B$1,'Log_working_3-way'!B$2)</f>
        <v>#NAME?</v>
      </c>
      <c r="F278" s="6" t="e">
        <f ca="1">IF('Log_working_3-way'!D278="","",1/'True_Odds_Calculator_3-way'!N279+1/'True_Odds_Calculator_3-way'!O279+1/'True_Odds_Calculator_3-way'!#REF!-1)</f>
        <v>#NAME?</v>
      </c>
      <c r="H278" s="6" t="e">
        <f ca="1">IF('Log_working_3-way'!$D278="","",'True_Odds_Calculator_3-way'!N279/'True_Odds_Calculator_3-way'!A279-1)</f>
        <v>#NAME?</v>
      </c>
      <c r="I278" s="6" t="e">
        <f ca="1">IF('Log_working_3-way'!$D278="","",'True_Odds_Calculator_3-way'!O279/'True_Odds_Calculator_3-way'!B279-1)</f>
        <v>#NAME?</v>
      </c>
      <c r="J278" s="6" t="e">
        <f ca="1">IF('Log_working_3-way'!$D278="","",'True_Odds_Calculator_3-way'!#REF!/'True_Odds_Calculator_3-way'!C279-1)</f>
        <v>#NAME?</v>
      </c>
      <c r="K278" s="6" t="e">
        <f ca="1">IF('Log_working_3-way'!$D278="","",1/'True_Odds_Calculator_3-way'!A279+1/'True_Odds_Calculator_3-way'!B279+1/'True_Odds_Calculator_3-way'!C279-1)</f>
        <v>#NAME?</v>
      </c>
    </row>
    <row r="279" spans="4:11" x14ac:dyDescent="0.25">
      <c r="D279" t="e">
        <f ca="1">solve_for_c('True_Odds_Calculator_3-way'!A280,'True_Odds_Calculator_3-way'!B280,'True_Odds_Calculator_3-way'!C280,'Log_working_3-way'!B$1,'Log_working_3-way'!B$2)</f>
        <v>#NAME?</v>
      </c>
      <c r="F279" s="6" t="e">
        <f ca="1">IF('Log_working_3-way'!D279="","",1/'True_Odds_Calculator_3-way'!N280+1/'True_Odds_Calculator_3-way'!O280+1/'True_Odds_Calculator_3-way'!#REF!-1)</f>
        <v>#NAME?</v>
      </c>
      <c r="H279" s="6" t="e">
        <f ca="1">IF('Log_working_3-way'!$D279="","",'True_Odds_Calculator_3-way'!N280/'True_Odds_Calculator_3-way'!A280-1)</f>
        <v>#NAME?</v>
      </c>
      <c r="I279" s="6" t="e">
        <f ca="1">IF('Log_working_3-way'!$D279="","",'True_Odds_Calculator_3-way'!O280/'True_Odds_Calculator_3-way'!B280-1)</f>
        <v>#NAME?</v>
      </c>
      <c r="J279" s="6" t="e">
        <f ca="1">IF('Log_working_3-way'!$D279="","",'True_Odds_Calculator_3-way'!#REF!/'True_Odds_Calculator_3-way'!C280-1)</f>
        <v>#NAME?</v>
      </c>
      <c r="K279" s="6" t="e">
        <f ca="1">IF('Log_working_3-way'!$D279="","",1/'True_Odds_Calculator_3-way'!A280+1/'True_Odds_Calculator_3-way'!B280+1/'True_Odds_Calculator_3-way'!C280-1)</f>
        <v>#NAME?</v>
      </c>
    </row>
    <row r="280" spans="4:11" x14ac:dyDescent="0.25">
      <c r="D280" t="e">
        <f ca="1">solve_for_c('True_Odds_Calculator_3-way'!A281,'True_Odds_Calculator_3-way'!B281,'True_Odds_Calculator_3-way'!C281,'Log_working_3-way'!B$1,'Log_working_3-way'!B$2)</f>
        <v>#NAME?</v>
      </c>
      <c r="F280" s="6" t="e">
        <f ca="1">IF('Log_working_3-way'!D280="","",1/'True_Odds_Calculator_3-way'!N281+1/'True_Odds_Calculator_3-way'!O281+1/'True_Odds_Calculator_3-way'!#REF!-1)</f>
        <v>#NAME?</v>
      </c>
      <c r="H280" s="6" t="e">
        <f ca="1">IF('Log_working_3-way'!$D280="","",'True_Odds_Calculator_3-way'!N281/'True_Odds_Calculator_3-way'!A281-1)</f>
        <v>#NAME?</v>
      </c>
      <c r="I280" s="6" t="e">
        <f ca="1">IF('Log_working_3-way'!$D280="","",'True_Odds_Calculator_3-way'!O281/'True_Odds_Calculator_3-way'!B281-1)</f>
        <v>#NAME?</v>
      </c>
      <c r="J280" s="6" t="e">
        <f ca="1">IF('Log_working_3-way'!$D280="","",'True_Odds_Calculator_3-way'!#REF!/'True_Odds_Calculator_3-way'!C281-1)</f>
        <v>#NAME?</v>
      </c>
      <c r="K280" s="6" t="e">
        <f ca="1">IF('Log_working_3-way'!$D280="","",1/'True_Odds_Calculator_3-way'!A281+1/'True_Odds_Calculator_3-way'!B281+1/'True_Odds_Calculator_3-way'!C281-1)</f>
        <v>#NAME?</v>
      </c>
    </row>
    <row r="281" spans="4:11" x14ac:dyDescent="0.25">
      <c r="D281" t="e">
        <f ca="1">solve_for_c('True_Odds_Calculator_3-way'!A282,'True_Odds_Calculator_3-way'!B282,'True_Odds_Calculator_3-way'!C282,'Log_working_3-way'!B$1,'Log_working_3-way'!B$2)</f>
        <v>#NAME?</v>
      </c>
      <c r="F281" s="6" t="e">
        <f ca="1">IF('Log_working_3-way'!D281="","",1/'True_Odds_Calculator_3-way'!N282+1/'True_Odds_Calculator_3-way'!O282+1/'True_Odds_Calculator_3-way'!#REF!-1)</f>
        <v>#NAME?</v>
      </c>
      <c r="H281" s="6" t="e">
        <f ca="1">IF('Log_working_3-way'!$D281="","",'True_Odds_Calculator_3-way'!N282/'True_Odds_Calculator_3-way'!A282-1)</f>
        <v>#NAME?</v>
      </c>
      <c r="I281" s="6" t="e">
        <f ca="1">IF('Log_working_3-way'!$D281="","",'True_Odds_Calculator_3-way'!O282/'True_Odds_Calculator_3-way'!B282-1)</f>
        <v>#NAME?</v>
      </c>
      <c r="J281" s="6" t="e">
        <f ca="1">IF('Log_working_3-way'!$D281="","",'True_Odds_Calculator_3-way'!#REF!/'True_Odds_Calculator_3-way'!C282-1)</f>
        <v>#NAME?</v>
      </c>
      <c r="K281" s="6" t="e">
        <f ca="1">IF('Log_working_3-way'!$D281="","",1/'True_Odds_Calculator_3-way'!A282+1/'True_Odds_Calculator_3-way'!B282+1/'True_Odds_Calculator_3-way'!C282-1)</f>
        <v>#NAME?</v>
      </c>
    </row>
    <row r="282" spans="4:11" x14ac:dyDescent="0.25">
      <c r="D282" t="e">
        <f ca="1">solve_for_c('True_Odds_Calculator_3-way'!A283,'True_Odds_Calculator_3-way'!B283,'True_Odds_Calculator_3-way'!C283,'Log_working_3-way'!B$1,'Log_working_3-way'!B$2)</f>
        <v>#NAME?</v>
      </c>
      <c r="F282" s="6" t="e">
        <f ca="1">IF('Log_working_3-way'!D282="","",1/'True_Odds_Calculator_3-way'!N283+1/'True_Odds_Calculator_3-way'!O283+1/'True_Odds_Calculator_3-way'!#REF!-1)</f>
        <v>#NAME?</v>
      </c>
      <c r="H282" s="6" t="e">
        <f ca="1">IF('Log_working_3-way'!$D282="","",'True_Odds_Calculator_3-way'!N283/'True_Odds_Calculator_3-way'!A283-1)</f>
        <v>#NAME?</v>
      </c>
      <c r="I282" s="6" t="e">
        <f ca="1">IF('Log_working_3-way'!$D282="","",'True_Odds_Calculator_3-way'!O283/'True_Odds_Calculator_3-way'!B283-1)</f>
        <v>#NAME?</v>
      </c>
      <c r="J282" s="6" t="e">
        <f ca="1">IF('Log_working_3-way'!$D282="","",'True_Odds_Calculator_3-way'!#REF!/'True_Odds_Calculator_3-way'!C283-1)</f>
        <v>#NAME?</v>
      </c>
      <c r="K282" s="6" t="e">
        <f ca="1">IF('Log_working_3-way'!$D282="","",1/'True_Odds_Calculator_3-way'!A283+1/'True_Odds_Calculator_3-way'!B283+1/'True_Odds_Calculator_3-way'!C283-1)</f>
        <v>#NAME?</v>
      </c>
    </row>
    <row r="283" spans="4:11" x14ac:dyDescent="0.25">
      <c r="D283" t="e">
        <f ca="1">solve_for_c('True_Odds_Calculator_3-way'!A284,'True_Odds_Calculator_3-way'!B284,'True_Odds_Calculator_3-way'!C284,'Log_working_3-way'!B$1,'Log_working_3-way'!B$2)</f>
        <v>#NAME?</v>
      </c>
      <c r="F283" s="6" t="e">
        <f ca="1">IF('Log_working_3-way'!D283="","",1/'True_Odds_Calculator_3-way'!N284+1/'True_Odds_Calculator_3-way'!O284+1/'True_Odds_Calculator_3-way'!#REF!-1)</f>
        <v>#NAME?</v>
      </c>
      <c r="H283" s="6" t="e">
        <f ca="1">IF('Log_working_3-way'!$D283="","",'True_Odds_Calculator_3-way'!N284/'True_Odds_Calculator_3-way'!A284-1)</f>
        <v>#NAME?</v>
      </c>
      <c r="I283" s="6" t="e">
        <f ca="1">IF('Log_working_3-way'!$D283="","",'True_Odds_Calculator_3-way'!O284/'True_Odds_Calculator_3-way'!B284-1)</f>
        <v>#NAME?</v>
      </c>
      <c r="J283" s="6" t="e">
        <f ca="1">IF('Log_working_3-way'!$D283="","",'True_Odds_Calculator_3-way'!#REF!/'True_Odds_Calculator_3-way'!C284-1)</f>
        <v>#NAME?</v>
      </c>
      <c r="K283" s="6" t="e">
        <f ca="1">IF('Log_working_3-way'!$D283="","",1/'True_Odds_Calculator_3-way'!A284+1/'True_Odds_Calculator_3-way'!B284+1/'True_Odds_Calculator_3-way'!C284-1)</f>
        <v>#NAME?</v>
      </c>
    </row>
    <row r="284" spans="4:11" x14ac:dyDescent="0.25">
      <c r="D284" t="e">
        <f ca="1">solve_for_c('True_Odds_Calculator_3-way'!A285,'True_Odds_Calculator_3-way'!B285,'True_Odds_Calculator_3-way'!C285,'Log_working_3-way'!B$1,'Log_working_3-way'!B$2)</f>
        <v>#NAME?</v>
      </c>
      <c r="F284" s="6" t="e">
        <f ca="1">IF('Log_working_3-way'!D284="","",1/'True_Odds_Calculator_3-way'!N285+1/'True_Odds_Calculator_3-way'!O285+1/'True_Odds_Calculator_3-way'!#REF!-1)</f>
        <v>#NAME?</v>
      </c>
      <c r="H284" s="6" t="e">
        <f ca="1">IF('Log_working_3-way'!$D284="","",'True_Odds_Calculator_3-way'!N285/'True_Odds_Calculator_3-way'!A285-1)</f>
        <v>#NAME?</v>
      </c>
      <c r="I284" s="6" t="e">
        <f ca="1">IF('Log_working_3-way'!$D284="","",'True_Odds_Calculator_3-way'!O285/'True_Odds_Calculator_3-way'!B285-1)</f>
        <v>#NAME?</v>
      </c>
      <c r="J284" s="6" t="e">
        <f ca="1">IF('Log_working_3-way'!$D284="","",'True_Odds_Calculator_3-way'!#REF!/'True_Odds_Calculator_3-way'!C285-1)</f>
        <v>#NAME?</v>
      </c>
      <c r="K284" s="6" t="e">
        <f ca="1">IF('Log_working_3-way'!$D284="","",1/'True_Odds_Calculator_3-way'!A285+1/'True_Odds_Calculator_3-way'!B285+1/'True_Odds_Calculator_3-way'!C285-1)</f>
        <v>#NAME?</v>
      </c>
    </row>
    <row r="285" spans="4:11" x14ac:dyDescent="0.25">
      <c r="D285" t="e">
        <f ca="1">solve_for_c('True_Odds_Calculator_3-way'!A286,'True_Odds_Calculator_3-way'!B286,'True_Odds_Calculator_3-way'!C286,'Log_working_3-way'!B$1,'Log_working_3-way'!B$2)</f>
        <v>#NAME?</v>
      </c>
      <c r="F285" s="6" t="e">
        <f ca="1">IF('Log_working_3-way'!D285="","",1/'True_Odds_Calculator_3-way'!N286+1/'True_Odds_Calculator_3-way'!O286+1/'True_Odds_Calculator_3-way'!#REF!-1)</f>
        <v>#NAME?</v>
      </c>
      <c r="H285" s="6" t="e">
        <f ca="1">IF('Log_working_3-way'!$D285="","",'True_Odds_Calculator_3-way'!N286/'True_Odds_Calculator_3-way'!A286-1)</f>
        <v>#NAME?</v>
      </c>
      <c r="I285" s="6" t="e">
        <f ca="1">IF('Log_working_3-way'!$D285="","",'True_Odds_Calculator_3-way'!O286/'True_Odds_Calculator_3-way'!B286-1)</f>
        <v>#NAME?</v>
      </c>
      <c r="J285" s="6" t="e">
        <f ca="1">IF('Log_working_3-way'!$D285="","",'True_Odds_Calculator_3-way'!#REF!/'True_Odds_Calculator_3-way'!C286-1)</f>
        <v>#NAME?</v>
      </c>
      <c r="K285" s="6" t="e">
        <f ca="1">IF('Log_working_3-way'!$D285="","",1/'True_Odds_Calculator_3-way'!A286+1/'True_Odds_Calculator_3-way'!B286+1/'True_Odds_Calculator_3-way'!C286-1)</f>
        <v>#NAME?</v>
      </c>
    </row>
    <row r="286" spans="4:11" x14ac:dyDescent="0.25">
      <c r="D286" t="e">
        <f ca="1">solve_for_c('True_Odds_Calculator_3-way'!A287,'True_Odds_Calculator_3-way'!B287,'True_Odds_Calculator_3-way'!C287,'Log_working_3-way'!B$1,'Log_working_3-way'!B$2)</f>
        <v>#NAME?</v>
      </c>
      <c r="F286" s="6" t="e">
        <f ca="1">IF('Log_working_3-way'!D286="","",1/'True_Odds_Calculator_3-way'!N287+1/'True_Odds_Calculator_3-way'!O287+1/'True_Odds_Calculator_3-way'!#REF!-1)</f>
        <v>#NAME?</v>
      </c>
      <c r="H286" s="6" t="e">
        <f ca="1">IF('Log_working_3-way'!$D286="","",'True_Odds_Calculator_3-way'!N287/'True_Odds_Calculator_3-way'!A287-1)</f>
        <v>#NAME?</v>
      </c>
      <c r="I286" s="6" t="e">
        <f ca="1">IF('Log_working_3-way'!$D286="","",'True_Odds_Calculator_3-way'!O287/'True_Odds_Calculator_3-way'!B287-1)</f>
        <v>#NAME?</v>
      </c>
      <c r="J286" s="6" t="e">
        <f ca="1">IF('Log_working_3-way'!$D286="","",'True_Odds_Calculator_3-way'!#REF!/'True_Odds_Calculator_3-way'!C287-1)</f>
        <v>#NAME?</v>
      </c>
      <c r="K286" s="6" t="e">
        <f ca="1">IF('Log_working_3-way'!$D286="","",1/'True_Odds_Calculator_3-way'!A287+1/'True_Odds_Calculator_3-way'!B287+1/'True_Odds_Calculator_3-way'!C287-1)</f>
        <v>#NAME?</v>
      </c>
    </row>
    <row r="287" spans="4:11" x14ac:dyDescent="0.25">
      <c r="D287" t="e">
        <f ca="1">solve_for_c('True_Odds_Calculator_3-way'!A288,'True_Odds_Calculator_3-way'!B288,'True_Odds_Calculator_3-way'!C288,'Log_working_3-way'!B$1,'Log_working_3-way'!B$2)</f>
        <v>#NAME?</v>
      </c>
      <c r="F287" s="6" t="e">
        <f ca="1">IF('Log_working_3-way'!D287="","",1/'True_Odds_Calculator_3-way'!N288+1/'True_Odds_Calculator_3-way'!O288+1/'True_Odds_Calculator_3-way'!#REF!-1)</f>
        <v>#NAME?</v>
      </c>
      <c r="H287" s="6" t="e">
        <f ca="1">IF('Log_working_3-way'!$D287="","",'True_Odds_Calculator_3-way'!N288/'True_Odds_Calculator_3-way'!A288-1)</f>
        <v>#NAME?</v>
      </c>
      <c r="I287" s="6" t="e">
        <f ca="1">IF('Log_working_3-way'!$D287="","",'True_Odds_Calculator_3-way'!O288/'True_Odds_Calculator_3-way'!B288-1)</f>
        <v>#NAME?</v>
      </c>
      <c r="J287" s="6" t="e">
        <f ca="1">IF('Log_working_3-way'!$D287="","",'True_Odds_Calculator_3-way'!#REF!/'True_Odds_Calculator_3-way'!C288-1)</f>
        <v>#NAME?</v>
      </c>
      <c r="K287" s="6" t="e">
        <f ca="1">IF('Log_working_3-way'!$D287="","",1/'True_Odds_Calculator_3-way'!A288+1/'True_Odds_Calculator_3-way'!B288+1/'True_Odds_Calculator_3-way'!C288-1)</f>
        <v>#NAME?</v>
      </c>
    </row>
    <row r="288" spans="4:11" x14ac:dyDescent="0.25">
      <c r="D288" t="e">
        <f ca="1">solve_for_c('True_Odds_Calculator_3-way'!A289,'True_Odds_Calculator_3-way'!B289,'True_Odds_Calculator_3-way'!C289,'Log_working_3-way'!B$1,'Log_working_3-way'!B$2)</f>
        <v>#NAME?</v>
      </c>
      <c r="F288" s="6" t="e">
        <f ca="1">IF('Log_working_3-way'!D288="","",1/'True_Odds_Calculator_3-way'!N289+1/'True_Odds_Calculator_3-way'!O289+1/'True_Odds_Calculator_3-way'!#REF!-1)</f>
        <v>#NAME?</v>
      </c>
      <c r="H288" s="6" t="e">
        <f ca="1">IF('Log_working_3-way'!$D288="","",'True_Odds_Calculator_3-way'!N289/'True_Odds_Calculator_3-way'!A289-1)</f>
        <v>#NAME?</v>
      </c>
      <c r="I288" s="6" t="e">
        <f ca="1">IF('Log_working_3-way'!$D288="","",'True_Odds_Calculator_3-way'!O289/'True_Odds_Calculator_3-way'!B289-1)</f>
        <v>#NAME?</v>
      </c>
      <c r="J288" s="6" t="e">
        <f ca="1">IF('Log_working_3-way'!$D288="","",'True_Odds_Calculator_3-way'!#REF!/'True_Odds_Calculator_3-way'!C289-1)</f>
        <v>#NAME?</v>
      </c>
      <c r="K288" s="6" t="e">
        <f ca="1">IF('Log_working_3-way'!$D288="","",1/'True_Odds_Calculator_3-way'!A289+1/'True_Odds_Calculator_3-way'!B289+1/'True_Odds_Calculator_3-way'!C289-1)</f>
        <v>#NAME?</v>
      </c>
    </row>
    <row r="289" spans="4:11" x14ac:dyDescent="0.25">
      <c r="D289" t="e">
        <f ca="1">solve_for_c('True_Odds_Calculator_3-way'!A290,'True_Odds_Calculator_3-way'!B290,'True_Odds_Calculator_3-way'!C290,'Log_working_3-way'!B$1,'Log_working_3-way'!B$2)</f>
        <v>#NAME?</v>
      </c>
      <c r="F289" s="6" t="e">
        <f ca="1">IF('Log_working_3-way'!D289="","",1/'True_Odds_Calculator_3-way'!N290+1/'True_Odds_Calculator_3-way'!O290+1/'True_Odds_Calculator_3-way'!#REF!-1)</f>
        <v>#NAME?</v>
      </c>
      <c r="H289" s="6" t="e">
        <f ca="1">IF('Log_working_3-way'!$D289="","",'True_Odds_Calculator_3-way'!N290/'True_Odds_Calculator_3-way'!A290-1)</f>
        <v>#NAME?</v>
      </c>
      <c r="I289" s="6" t="e">
        <f ca="1">IF('Log_working_3-way'!$D289="","",'True_Odds_Calculator_3-way'!O290/'True_Odds_Calculator_3-way'!B290-1)</f>
        <v>#NAME?</v>
      </c>
      <c r="J289" s="6" t="e">
        <f ca="1">IF('Log_working_3-way'!$D289="","",'True_Odds_Calculator_3-way'!#REF!/'True_Odds_Calculator_3-way'!C290-1)</f>
        <v>#NAME?</v>
      </c>
      <c r="K289" s="6" t="e">
        <f ca="1">IF('Log_working_3-way'!$D289="","",1/'True_Odds_Calculator_3-way'!A290+1/'True_Odds_Calculator_3-way'!B290+1/'True_Odds_Calculator_3-way'!C290-1)</f>
        <v>#NAME?</v>
      </c>
    </row>
    <row r="290" spans="4:11" x14ac:dyDescent="0.25">
      <c r="D290" t="e">
        <f ca="1">solve_for_c('True_Odds_Calculator_3-way'!A291,'True_Odds_Calculator_3-way'!B291,'True_Odds_Calculator_3-way'!C291,'Log_working_3-way'!B$1,'Log_working_3-way'!B$2)</f>
        <v>#NAME?</v>
      </c>
      <c r="F290" s="6" t="e">
        <f ca="1">IF('Log_working_3-way'!D290="","",1/'True_Odds_Calculator_3-way'!N291+1/'True_Odds_Calculator_3-way'!O291+1/'True_Odds_Calculator_3-way'!#REF!-1)</f>
        <v>#NAME?</v>
      </c>
      <c r="H290" s="6" t="e">
        <f ca="1">IF('Log_working_3-way'!$D290="","",'True_Odds_Calculator_3-way'!N291/'True_Odds_Calculator_3-way'!A291-1)</f>
        <v>#NAME?</v>
      </c>
      <c r="I290" s="6" t="e">
        <f ca="1">IF('Log_working_3-way'!$D290="","",'True_Odds_Calculator_3-way'!O291/'True_Odds_Calculator_3-way'!B291-1)</f>
        <v>#NAME?</v>
      </c>
      <c r="J290" s="6" t="e">
        <f ca="1">IF('Log_working_3-way'!$D290="","",'True_Odds_Calculator_3-way'!#REF!/'True_Odds_Calculator_3-way'!C291-1)</f>
        <v>#NAME?</v>
      </c>
      <c r="K290" s="6" t="e">
        <f ca="1">IF('Log_working_3-way'!$D290="","",1/'True_Odds_Calculator_3-way'!A291+1/'True_Odds_Calculator_3-way'!B291+1/'True_Odds_Calculator_3-way'!C291-1)</f>
        <v>#NAME?</v>
      </c>
    </row>
    <row r="291" spans="4:11" x14ac:dyDescent="0.25">
      <c r="D291" t="e">
        <f ca="1">solve_for_c('True_Odds_Calculator_3-way'!A292,'True_Odds_Calculator_3-way'!B292,'True_Odds_Calculator_3-way'!C292,'Log_working_3-way'!B$1,'Log_working_3-way'!B$2)</f>
        <v>#NAME?</v>
      </c>
      <c r="F291" s="6" t="e">
        <f ca="1">IF('Log_working_3-way'!D291="","",1/'True_Odds_Calculator_3-way'!N292+1/'True_Odds_Calculator_3-way'!O292+1/'True_Odds_Calculator_3-way'!#REF!-1)</f>
        <v>#NAME?</v>
      </c>
      <c r="H291" s="6" t="e">
        <f ca="1">IF('Log_working_3-way'!$D291="","",'True_Odds_Calculator_3-way'!N292/'True_Odds_Calculator_3-way'!A292-1)</f>
        <v>#NAME?</v>
      </c>
      <c r="I291" s="6" t="e">
        <f ca="1">IF('Log_working_3-way'!$D291="","",'True_Odds_Calculator_3-way'!O292/'True_Odds_Calculator_3-way'!B292-1)</f>
        <v>#NAME?</v>
      </c>
      <c r="J291" s="6" t="e">
        <f ca="1">IF('Log_working_3-way'!$D291="","",'True_Odds_Calculator_3-way'!#REF!/'True_Odds_Calculator_3-way'!C292-1)</f>
        <v>#NAME?</v>
      </c>
      <c r="K291" s="6" t="e">
        <f ca="1">IF('Log_working_3-way'!$D291="","",1/'True_Odds_Calculator_3-way'!A292+1/'True_Odds_Calculator_3-way'!B292+1/'True_Odds_Calculator_3-way'!C292-1)</f>
        <v>#NAME?</v>
      </c>
    </row>
    <row r="292" spans="4:11" x14ac:dyDescent="0.25">
      <c r="D292" t="e">
        <f ca="1">solve_for_c('True_Odds_Calculator_3-way'!A293,'True_Odds_Calculator_3-way'!B293,'True_Odds_Calculator_3-way'!C293,'Log_working_3-way'!B$1,'Log_working_3-way'!B$2)</f>
        <v>#NAME?</v>
      </c>
      <c r="F292" s="6" t="e">
        <f ca="1">IF('Log_working_3-way'!D292="","",1/'True_Odds_Calculator_3-way'!N293+1/'True_Odds_Calculator_3-way'!O293+1/'True_Odds_Calculator_3-way'!#REF!-1)</f>
        <v>#NAME?</v>
      </c>
      <c r="H292" s="6" t="e">
        <f ca="1">IF('Log_working_3-way'!$D292="","",'True_Odds_Calculator_3-way'!N293/'True_Odds_Calculator_3-way'!A293-1)</f>
        <v>#NAME?</v>
      </c>
      <c r="I292" s="6" t="e">
        <f ca="1">IF('Log_working_3-way'!$D292="","",'True_Odds_Calculator_3-way'!O293/'True_Odds_Calculator_3-way'!B293-1)</f>
        <v>#NAME?</v>
      </c>
      <c r="J292" s="6" t="e">
        <f ca="1">IF('Log_working_3-way'!$D292="","",'True_Odds_Calculator_3-way'!#REF!/'True_Odds_Calculator_3-way'!C293-1)</f>
        <v>#NAME?</v>
      </c>
      <c r="K292" s="6" t="e">
        <f ca="1">IF('Log_working_3-way'!$D292="","",1/'True_Odds_Calculator_3-way'!A293+1/'True_Odds_Calculator_3-way'!B293+1/'True_Odds_Calculator_3-way'!C293-1)</f>
        <v>#NAME?</v>
      </c>
    </row>
    <row r="293" spans="4:11" x14ac:dyDescent="0.25">
      <c r="D293" t="e">
        <f ca="1">solve_for_c('True_Odds_Calculator_3-way'!A294,'True_Odds_Calculator_3-way'!B294,'True_Odds_Calculator_3-way'!C294,'Log_working_3-way'!B$1,'Log_working_3-way'!B$2)</f>
        <v>#NAME?</v>
      </c>
      <c r="F293" s="6" t="e">
        <f ca="1">IF('Log_working_3-way'!D293="","",1/'True_Odds_Calculator_3-way'!N294+1/'True_Odds_Calculator_3-way'!O294+1/'True_Odds_Calculator_3-way'!#REF!-1)</f>
        <v>#NAME?</v>
      </c>
      <c r="H293" s="6" t="e">
        <f ca="1">IF('Log_working_3-way'!$D293="","",'True_Odds_Calculator_3-way'!N294/'True_Odds_Calculator_3-way'!A294-1)</f>
        <v>#NAME?</v>
      </c>
      <c r="I293" s="6" t="e">
        <f ca="1">IF('Log_working_3-way'!$D293="","",'True_Odds_Calculator_3-way'!O294/'True_Odds_Calculator_3-way'!B294-1)</f>
        <v>#NAME?</v>
      </c>
      <c r="J293" s="6" t="e">
        <f ca="1">IF('Log_working_3-way'!$D293="","",'True_Odds_Calculator_3-way'!#REF!/'True_Odds_Calculator_3-way'!C294-1)</f>
        <v>#NAME?</v>
      </c>
      <c r="K293" s="6" t="e">
        <f ca="1">IF('Log_working_3-way'!$D293="","",1/'True_Odds_Calculator_3-way'!A294+1/'True_Odds_Calculator_3-way'!B294+1/'True_Odds_Calculator_3-way'!C294-1)</f>
        <v>#NAME?</v>
      </c>
    </row>
    <row r="294" spans="4:11" x14ac:dyDescent="0.25">
      <c r="D294" t="e">
        <f ca="1">solve_for_c('True_Odds_Calculator_3-way'!A295,'True_Odds_Calculator_3-way'!B295,'True_Odds_Calculator_3-way'!C295,'Log_working_3-way'!B$1,'Log_working_3-way'!B$2)</f>
        <v>#NAME?</v>
      </c>
      <c r="F294" s="6" t="e">
        <f ca="1">IF('Log_working_3-way'!D294="","",1/'True_Odds_Calculator_3-way'!N295+1/'True_Odds_Calculator_3-way'!O295+1/'True_Odds_Calculator_3-way'!#REF!-1)</f>
        <v>#NAME?</v>
      </c>
      <c r="H294" s="6" t="e">
        <f ca="1">IF('Log_working_3-way'!$D294="","",'True_Odds_Calculator_3-way'!N295/'True_Odds_Calculator_3-way'!A295-1)</f>
        <v>#NAME?</v>
      </c>
      <c r="I294" s="6" t="e">
        <f ca="1">IF('Log_working_3-way'!$D294="","",'True_Odds_Calculator_3-way'!O295/'True_Odds_Calculator_3-way'!B295-1)</f>
        <v>#NAME?</v>
      </c>
      <c r="J294" s="6" t="e">
        <f ca="1">IF('Log_working_3-way'!$D294="","",'True_Odds_Calculator_3-way'!#REF!/'True_Odds_Calculator_3-way'!C295-1)</f>
        <v>#NAME?</v>
      </c>
      <c r="K294" s="6" t="e">
        <f ca="1">IF('Log_working_3-way'!$D294="","",1/'True_Odds_Calculator_3-way'!A295+1/'True_Odds_Calculator_3-way'!B295+1/'True_Odds_Calculator_3-way'!C295-1)</f>
        <v>#NAME?</v>
      </c>
    </row>
    <row r="295" spans="4:11" x14ac:dyDescent="0.25">
      <c r="D295" t="e">
        <f ca="1">solve_for_c('True_Odds_Calculator_3-way'!A296,'True_Odds_Calculator_3-way'!B296,'True_Odds_Calculator_3-way'!C296,'Log_working_3-way'!B$1,'Log_working_3-way'!B$2)</f>
        <v>#NAME?</v>
      </c>
      <c r="F295" s="6" t="e">
        <f ca="1">IF('Log_working_3-way'!D295="","",1/'True_Odds_Calculator_3-way'!N296+1/'True_Odds_Calculator_3-way'!O296+1/'True_Odds_Calculator_3-way'!#REF!-1)</f>
        <v>#NAME?</v>
      </c>
      <c r="H295" s="6" t="e">
        <f ca="1">IF('Log_working_3-way'!$D295="","",'True_Odds_Calculator_3-way'!N296/'True_Odds_Calculator_3-way'!A296-1)</f>
        <v>#NAME?</v>
      </c>
      <c r="I295" s="6" t="e">
        <f ca="1">IF('Log_working_3-way'!$D295="","",'True_Odds_Calculator_3-way'!O296/'True_Odds_Calculator_3-way'!B296-1)</f>
        <v>#NAME?</v>
      </c>
      <c r="J295" s="6" t="e">
        <f ca="1">IF('Log_working_3-way'!$D295="","",'True_Odds_Calculator_3-way'!#REF!/'True_Odds_Calculator_3-way'!C296-1)</f>
        <v>#NAME?</v>
      </c>
      <c r="K295" s="6" t="e">
        <f ca="1">IF('Log_working_3-way'!$D295="","",1/'True_Odds_Calculator_3-way'!A296+1/'True_Odds_Calculator_3-way'!B296+1/'True_Odds_Calculator_3-way'!C296-1)</f>
        <v>#NAME?</v>
      </c>
    </row>
    <row r="296" spans="4:11" x14ac:dyDescent="0.25">
      <c r="D296" t="e">
        <f ca="1">solve_for_c('True_Odds_Calculator_3-way'!A297,'True_Odds_Calculator_3-way'!B297,'True_Odds_Calculator_3-way'!C297,'Log_working_3-way'!B$1,'Log_working_3-way'!B$2)</f>
        <v>#NAME?</v>
      </c>
      <c r="F296" s="6" t="e">
        <f ca="1">IF('Log_working_3-way'!D296="","",1/'True_Odds_Calculator_3-way'!N297+1/'True_Odds_Calculator_3-way'!O297+1/'True_Odds_Calculator_3-way'!#REF!-1)</f>
        <v>#NAME?</v>
      </c>
      <c r="H296" s="6" t="e">
        <f ca="1">IF('Log_working_3-way'!$D296="","",'True_Odds_Calculator_3-way'!N297/'True_Odds_Calculator_3-way'!A297-1)</f>
        <v>#NAME?</v>
      </c>
      <c r="I296" s="6" t="e">
        <f ca="1">IF('Log_working_3-way'!$D296="","",'True_Odds_Calculator_3-way'!O297/'True_Odds_Calculator_3-way'!B297-1)</f>
        <v>#NAME?</v>
      </c>
      <c r="J296" s="6" t="e">
        <f ca="1">IF('Log_working_3-way'!$D296="","",'True_Odds_Calculator_3-way'!#REF!/'True_Odds_Calculator_3-way'!C297-1)</f>
        <v>#NAME?</v>
      </c>
      <c r="K296" s="6" t="e">
        <f ca="1">IF('Log_working_3-way'!$D296="","",1/'True_Odds_Calculator_3-way'!A297+1/'True_Odds_Calculator_3-way'!B297+1/'True_Odds_Calculator_3-way'!C297-1)</f>
        <v>#NAME?</v>
      </c>
    </row>
    <row r="297" spans="4:11" x14ac:dyDescent="0.25">
      <c r="D297" t="e">
        <f ca="1">solve_for_c('True_Odds_Calculator_3-way'!A298,'True_Odds_Calculator_3-way'!B298,'True_Odds_Calculator_3-way'!C298,'Log_working_3-way'!B$1,'Log_working_3-way'!B$2)</f>
        <v>#NAME?</v>
      </c>
      <c r="F297" s="6" t="e">
        <f ca="1">IF('Log_working_3-way'!D297="","",1/'True_Odds_Calculator_3-way'!N298+1/'True_Odds_Calculator_3-way'!O298+1/'True_Odds_Calculator_3-way'!#REF!-1)</f>
        <v>#NAME?</v>
      </c>
      <c r="H297" s="6" t="e">
        <f ca="1">IF('Log_working_3-way'!$D297="","",'True_Odds_Calculator_3-way'!N298/'True_Odds_Calculator_3-way'!A298-1)</f>
        <v>#NAME?</v>
      </c>
      <c r="I297" s="6" t="e">
        <f ca="1">IF('Log_working_3-way'!$D297="","",'True_Odds_Calculator_3-way'!O298/'True_Odds_Calculator_3-way'!B298-1)</f>
        <v>#NAME?</v>
      </c>
      <c r="J297" s="6" t="e">
        <f ca="1">IF('Log_working_3-way'!$D297="","",'True_Odds_Calculator_3-way'!#REF!/'True_Odds_Calculator_3-way'!C298-1)</f>
        <v>#NAME?</v>
      </c>
      <c r="K297" s="6" t="e">
        <f ca="1">IF('Log_working_3-way'!$D297="","",1/'True_Odds_Calculator_3-way'!A298+1/'True_Odds_Calculator_3-way'!B298+1/'True_Odds_Calculator_3-way'!C298-1)</f>
        <v>#NAME?</v>
      </c>
    </row>
    <row r="298" spans="4:11" x14ac:dyDescent="0.25">
      <c r="D298" t="e">
        <f ca="1">solve_for_c('True_Odds_Calculator_3-way'!A299,'True_Odds_Calculator_3-way'!B299,'True_Odds_Calculator_3-way'!C299,'Log_working_3-way'!B$1,'Log_working_3-way'!B$2)</f>
        <v>#NAME?</v>
      </c>
      <c r="F298" s="6" t="e">
        <f ca="1">IF('Log_working_3-way'!D298="","",1/'True_Odds_Calculator_3-way'!N299+1/'True_Odds_Calculator_3-way'!O299+1/'True_Odds_Calculator_3-way'!#REF!-1)</f>
        <v>#NAME?</v>
      </c>
      <c r="H298" s="6" t="e">
        <f ca="1">IF('Log_working_3-way'!$D298="","",'True_Odds_Calculator_3-way'!N299/'True_Odds_Calculator_3-way'!A299-1)</f>
        <v>#NAME?</v>
      </c>
      <c r="I298" s="6" t="e">
        <f ca="1">IF('Log_working_3-way'!$D298="","",'True_Odds_Calculator_3-way'!O299/'True_Odds_Calculator_3-way'!B299-1)</f>
        <v>#NAME?</v>
      </c>
      <c r="J298" s="6" t="e">
        <f ca="1">IF('Log_working_3-way'!$D298="","",'True_Odds_Calculator_3-way'!#REF!/'True_Odds_Calculator_3-way'!C299-1)</f>
        <v>#NAME?</v>
      </c>
      <c r="K298" s="6" t="e">
        <f ca="1">IF('Log_working_3-way'!$D298="","",1/'True_Odds_Calculator_3-way'!A299+1/'True_Odds_Calculator_3-way'!B299+1/'True_Odds_Calculator_3-way'!C299-1)</f>
        <v>#NAME?</v>
      </c>
    </row>
    <row r="299" spans="4:11" x14ac:dyDescent="0.25">
      <c r="D299" t="e">
        <f ca="1">solve_for_c('True_Odds_Calculator_3-way'!A300,'True_Odds_Calculator_3-way'!B300,'True_Odds_Calculator_3-way'!C300,'Log_working_3-way'!B$1,'Log_working_3-way'!B$2)</f>
        <v>#NAME?</v>
      </c>
      <c r="F299" s="6" t="e">
        <f ca="1">IF('Log_working_3-way'!D299="","",1/'True_Odds_Calculator_3-way'!N300+1/'True_Odds_Calculator_3-way'!O300+1/'True_Odds_Calculator_3-way'!#REF!-1)</f>
        <v>#NAME?</v>
      </c>
      <c r="H299" s="6" t="e">
        <f ca="1">IF('Log_working_3-way'!$D299="","",'True_Odds_Calculator_3-way'!N300/'True_Odds_Calculator_3-way'!A300-1)</f>
        <v>#NAME?</v>
      </c>
      <c r="I299" s="6" t="e">
        <f ca="1">IF('Log_working_3-way'!$D299="","",'True_Odds_Calculator_3-way'!O300/'True_Odds_Calculator_3-way'!B300-1)</f>
        <v>#NAME?</v>
      </c>
      <c r="J299" s="6" t="e">
        <f ca="1">IF('Log_working_3-way'!$D299="","",'True_Odds_Calculator_3-way'!#REF!/'True_Odds_Calculator_3-way'!C300-1)</f>
        <v>#NAME?</v>
      </c>
      <c r="K299" s="6" t="e">
        <f ca="1">IF('Log_working_3-way'!$D299="","",1/'True_Odds_Calculator_3-way'!A300+1/'True_Odds_Calculator_3-way'!B300+1/'True_Odds_Calculator_3-way'!C300-1)</f>
        <v>#NAME?</v>
      </c>
    </row>
    <row r="300" spans="4:11" x14ac:dyDescent="0.25">
      <c r="D300" t="e">
        <f ca="1">solve_for_c('True_Odds_Calculator_3-way'!A301,'True_Odds_Calculator_3-way'!B301,'True_Odds_Calculator_3-way'!C301,'Log_working_3-way'!B$1,'Log_working_3-way'!B$2)</f>
        <v>#NAME?</v>
      </c>
      <c r="F300" s="6" t="e">
        <f ca="1">IF('Log_working_3-way'!D300="","",1/'True_Odds_Calculator_3-way'!N301+1/'True_Odds_Calculator_3-way'!O301+1/'True_Odds_Calculator_3-way'!#REF!-1)</f>
        <v>#NAME?</v>
      </c>
      <c r="H300" s="6" t="e">
        <f ca="1">IF('Log_working_3-way'!$D300="","",'True_Odds_Calculator_3-way'!N301/'True_Odds_Calculator_3-way'!A301-1)</f>
        <v>#NAME?</v>
      </c>
      <c r="I300" s="6" t="e">
        <f ca="1">IF('Log_working_3-way'!$D300="","",'True_Odds_Calculator_3-way'!O301/'True_Odds_Calculator_3-way'!B301-1)</f>
        <v>#NAME?</v>
      </c>
      <c r="J300" s="6" t="e">
        <f ca="1">IF('Log_working_3-way'!$D300="","",'True_Odds_Calculator_3-way'!#REF!/'True_Odds_Calculator_3-way'!C301-1)</f>
        <v>#NAME?</v>
      </c>
      <c r="K300" s="6" t="e">
        <f ca="1">IF('Log_working_3-way'!$D300="","",1/'True_Odds_Calculator_3-way'!A301+1/'True_Odds_Calculator_3-way'!B301+1/'True_Odds_Calculator_3-way'!C301-1)</f>
        <v>#NAME?</v>
      </c>
    </row>
    <row r="301" spans="4:11" x14ac:dyDescent="0.25">
      <c r="D301" t="e">
        <f ca="1">solve_for_c('True_Odds_Calculator_3-way'!A302,'True_Odds_Calculator_3-way'!B302,'True_Odds_Calculator_3-way'!C302,'Log_working_3-way'!B$1,'Log_working_3-way'!B$2)</f>
        <v>#NAME?</v>
      </c>
      <c r="F301" s="6" t="e">
        <f ca="1">IF('Log_working_3-way'!D301="","",1/'True_Odds_Calculator_3-way'!N302+1/'True_Odds_Calculator_3-way'!O302+1/'True_Odds_Calculator_3-way'!#REF!-1)</f>
        <v>#NAME?</v>
      </c>
      <c r="H301" s="6" t="e">
        <f ca="1">IF('Log_working_3-way'!$D301="","",'True_Odds_Calculator_3-way'!N302/'True_Odds_Calculator_3-way'!A302-1)</f>
        <v>#NAME?</v>
      </c>
      <c r="I301" s="6" t="e">
        <f ca="1">IF('Log_working_3-way'!$D301="","",'True_Odds_Calculator_3-way'!O302/'True_Odds_Calculator_3-way'!B302-1)</f>
        <v>#NAME?</v>
      </c>
      <c r="J301" s="6" t="e">
        <f ca="1">IF('Log_working_3-way'!$D301="","",'True_Odds_Calculator_3-way'!#REF!/'True_Odds_Calculator_3-way'!C302-1)</f>
        <v>#NAME?</v>
      </c>
      <c r="K301" s="6" t="e">
        <f ca="1">IF('Log_working_3-way'!$D301="","",1/'True_Odds_Calculator_3-way'!A302+1/'True_Odds_Calculator_3-way'!B302+1/'True_Odds_Calculator_3-way'!C302-1)</f>
        <v>#NAME?</v>
      </c>
    </row>
    <row r="302" spans="4:11" x14ac:dyDescent="0.25">
      <c r="D302" t="e">
        <f ca="1">solve_for_c('True_Odds_Calculator_3-way'!A303,'True_Odds_Calculator_3-way'!B303,'True_Odds_Calculator_3-way'!C303,'Log_working_3-way'!B$1,'Log_working_3-way'!B$2)</f>
        <v>#NAME?</v>
      </c>
      <c r="F302" s="6" t="e">
        <f ca="1">IF('Log_working_3-way'!D302="","",1/'True_Odds_Calculator_3-way'!N303+1/'True_Odds_Calculator_3-way'!O303+1/'True_Odds_Calculator_3-way'!#REF!-1)</f>
        <v>#NAME?</v>
      </c>
      <c r="H302" s="6" t="e">
        <f ca="1">IF('Log_working_3-way'!$D302="","",'True_Odds_Calculator_3-way'!N303/'True_Odds_Calculator_3-way'!A303-1)</f>
        <v>#NAME?</v>
      </c>
      <c r="I302" s="6" t="e">
        <f ca="1">IF('Log_working_3-way'!$D302="","",'True_Odds_Calculator_3-way'!O303/'True_Odds_Calculator_3-way'!B303-1)</f>
        <v>#NAME?</v>
      </c>
      <c r="J302" s="6" t="e">
        <f ca="1">IF('Log_working_3-way'!$D302="","",'True_Odds_Calculator_3-way'!#REF!/'True_Odds_Calculator_3-way'!C303-1)</f>
        <v>#NAME?</v>
      </c>
      <c r="K302" s="6" t="e">
        <f ca="1">IF('Log_working_3-way'!$D302="","",1/'True_Odds_Calculator_3-way'!A303+1/'True_Odds_Calculator_3-way'!B303+1/'True_Odds_Calculator_3-way'!C303-1)</f>
        <v>#NAME?</v>
      </c>
    </row>
    <row r="303" spans="4:11" x14ac:dyDescent="0.25">
      <c r="D303" t="e">
        <f ca="1">solve_for_c('True_Odds_Calculator_3-way'!A304,'True_Odds_Calculator_3-way'!B304,'True_Odds_Calculator_3-way'!C304,'Log_working_3-way'!B$1,'Log_working_3-way'!B$2)</f>
        <v>#NAME?</v>
      </c>
      <c r="F303" s="6" t="e">
        <f ca="1">IF('Log_working_3-way'!D303="","",1/'True_Odds_Calculator_3-way'!N304+1/'True_Odds_Calculator_3-way'!O304+1/'True_Odds_Calculator_3-way'!#REF!-1)</f>
        <v>#NAME?</v>
      </c>
      <c r="H303" s="6" t="e">
        <f ca="1">IF('Log_working_3-way'!$D303="","",'True_Odds_Calculator_3-way'!N304/'True_Odds_Calculator_3-way'!A304-1)</f>
        <v>#NAME?</v>
      </c>
      <c r="I303" s="6" t="e">
        <f ca="1">IF('Log_working_3-way'!$D303="","",'True_Odds_Calculator_3-way'!O304/'True_Odds_Calculator_3-way'!B304-1)</f>
        <v>#NAME?</v>
      </c>
      <c r="J303" s="6" t="e">
        <f ca="1">IF('Log_working_3-way'!$D303="","",'True_Odds_Calculator_3-way'!#REF!/'True_Odds_Calculator_3-way'!C304-1)</f>
        <v>#NAME?</v>
      </c>
      <c r="K303" s="6" t="e">
        <f ca="1">IF('Log_working_3-way'!$D303="","",1/'True_Odds_Calculator_3-way'!A304+1/'True_Odds_Calculator_3-way'!B304+1/'True_Odds_Calculator_3-way'!C304-1)</f>
        <v>#NAME?</v>
      </c>
    </row>
    <row r="304" spans="4:11" x14ac:dyDescent="0.25">
      <c r="D304" t="e">
        <f ca="1">solve_for_c('True_Odds_Calculator_3-way'!A305,'True_Odds_Calculator_3-way'!B305,'True_Odds_Calculator_3-way'!C305,'Log_working_3-way'!B$1,'Log_working_3-way'!B$2)</f>
        <v>#NAME?</v>
      </c>
      <c r="F304" s="6" t="e">
        <f ca="1">IF('Log_working_3-way'!D304="","",1/'True_Odds_Calculator_3-way'!N305+1/'True_Odds_Calculator_3-way'!O305+1/'True_Odds_Calculator_3-way'!#REF!-1)</f>
        <v>#NAME?</v>
      </c>
      <c r="H304" s="6" t="e">
        <f ca="1">IF('Log_working_3-way'!$D304="","",'True_Odds_Calculator_3-way'!N305/'True_Odds_Calculator_3-way'!A305-1)</f>
        <v>#NAME?</v>
      </c>
      <c r="I304" s="6" t="e">
        <f ca="1">IF('Log_working_3-way'!$D304="","",'True_Odds_Calculator_3-way'!O305/'True_Odds_Calculator_3-way'!B305-1)</f>
        <v>#NAME?</v>
      </c>
      <c r="J304" s="6" t="e">
        <f ca="1">IF('Log_working_3-way'!$D304="","",'True_Odds_Calculator_3-way'!#REF!/'True_Odds_Calculator_3-way'!C305-1)</f>
        <v>#NAME?</v>
      </c>
      <c r="K304" s="6" t="e">
        <f ca="1">IF('Log_working_3-way'!$D304="","",1/'True_Odds_Calculator_3-way'!A305+1/'True_Odds_Calculator_3-way'!B305+1/'True_Odds_Calculator_3-way'!C305-1)</f>
        <v>#NAME?</v>
      </c>
    </row>
    <row r="305" spans="4:11" x14ac:dyDescent="0.25">
      <c r="D305" t="e">
        <f ca="1">solve_for_c('True_Odds_Calculator_3-way'!A306,'True_Odds_Calculator_3-way'!B306,'True_Odds_Calculator_3-way'!C306,'Log_working_3-way'!B$1,'Log_working_3-way'!B$2)</f>
        <v>#NAME?</v>
      </c>
      <c r="F305" s="6" t="e">
        <f ca="1">IF('Log_working_3-way'!D305="","",1/'True_Odds_Calculator_3-way'!N306+1/'True_Odds_Calculator_3-way'!O306+1/'True_Odds_Calculator_3-way'!#REF!-1)</f>
        <v>#NAME?</v>
      </c>
      <c r="H305" s="6" t="e">
        <f ca="1">IF('Log_working_3-way'!$D305="","",'True_Odds_Calculator_3-way'!N306/'True_Odds_Calculator_3-way'!A306-1)</f>
        <v>#NAME?</v>
      </c>
      <c r="I305" s="6" t="e">
        <f ca="1">IF('Log_working_3-way'!$D305="","",'True_Odds_Calculator_3-way'!O306/'True_Odds_Calculator_3-way'!B306-1)</f>
        <v>#NAME?</v>
      </c>
      <c r="J305" s="6" t="e">
        <f ca="1">IF('Log_working_3-way'!$D305="","",'True_Odds_Calculator_3-way'!#REF!/'True_Odds_Calculator_3-way'!C306-1)</f>
        <v>#NAME?</v>
      </c>
      <c r="K305" s="6" t="e">
        <f ca="1">IF('Log_working_3-way'!$D305="","",1/'True_Odds_Calculator_3-way'!A306+1/'True_Odds_Calculator_3-way'!B306+1/'True_Odds_Calculator_3-way'!C306-1)</f>
        <v>#NAME?</v>
      </c>
    </row>
    <row r="306" spans="4:11" x14ac:dyDescent="0.25">
      <c r="D306" t="e">
        <f ca="1">solve_for_c('True_Odds_Calculator_3-way'!A307,'True_Odds_Calculator_3-way'!B307,'True_Odds_Calculator_3-way'!C307,'Log_working_3-way'!B$1,'Log_working_3-way'!B$2)</f>
        <v>#NAME?</v>
      </c>
      <c r="F306" s="6" t="e">
        <f ca="1">IF('Log_working_3-way'!D306="","",1/'True_Odds_Calculator_3-way'!N307+1/'True_Odds_Calculator_3-way'!O307+1/'True_Odds_Calculator_3-way'!#REF!-1)</f>
        <v>#NAME?</v>
      </c>
      <c r="H306" s="6" t="e">
        <f ca="1">IF('Log_working_3-way'!$D306="","",'True_Odds_Calculator_3-way'!N307/'True_Odds_Calculator_3-way'!A307-1)</f>
        <v>#NAME?</v>
      </c>
      <c r="I306" s="6" t="e">
        <f ca="1">IF('Log_working_3-way'!$D306="","",'True_Odds_Calculator_3-way'!O307/'True_Odds_Calculator_3-way'!B307-1)</f>
        <v>#NAME?</v>
      </c>
      <c r="J306" s="6" t="e">
        <f ca="1">IF('Log_working_3-way'!$D306="","",'True_Odds_Calculator_3-way'!#REF!/'True_Odds_Calculator_3-way'!C307-1)</f>
        <v>#NAME?</v>
      </c>
      <c r="K306" s="6" t="e">
        <f ca="1">IF('Log_working_3-way'!$D306="","",1/'True_Odds_Calculator_3-way'!A307+1/'True_Odds_Calculator_3-way'!B307+1/'True_Odds_Calculator_3-way'!C307-1)</f>
        <v>#NAME?</v>
      </c>
    </row>
    <row r="307" spans="4:11" x14ac:dyDescent="0.25">
      <c r="D307" t="e">
        <f ca="1">solve_for_c('True_Odds_Calculator_3-way'!A308,'True_Odds_Calculator_3-way'!B308,'True_Odds_Calculator_3-way'!C308,'Log_working_3-way'!B$1,'Log_working_3-way'!B$2)</f>
        <v>#NAME?</v>
      </c>
      <c r="F307" s="6" t="e">
        <f ca="1">IF('Log_working_3-way'!D307="","",1/'True_Odds_Calculator_3-way'!N308+1/'True_Odds_Calculator_3-way'!O308+1/'True_Odds_Calculator_3-way'!#REF!-1)</f>
        <v>#NAME?</v>
      </c>
      <c r="H307" s="6" t="e">
        <f ca="1">IF('Log_working_3-way'!$D307="","",'True_Odds_Calculator_3-way'!N308/'True_Odds_Calculator_3-way'!A308-1)</f>
        <v>#NAME?</v>
      </c>
      <c r="I307" s="6" t="e">
        <f ca="1">IF('Log_working_3-way'!$D307="","",'True_Odds_Calculator_3-way'!O308/'True_Odds_Calculator_3-way'!B308-1)</f>
        <v>#NAME?</v>
      </c>
      <c r="J307" s="6" t="e">
        <f ca="1">IF('Log_working_3-way'!$D307="","",'True_Odds_Calculator_3-way'!#REF!/'True_Odds_Calculator_3-way'!C308-1)</f>
        <v>#NAME?</v>
      </c>
      <c r="K307" s="6" t="e">
        <f ca="1">IF('Log_working_3-way'!$D307="","",1/'True_Odds_Calculator_3-way'!A308+1/'True_Odds_Calculator_3-way'!B308+1/'True_Odds_Calculator_3-way'!C308-1)</f>
        <v>#NAME?</v>
      </c>
    </row>
    <row r="308" spans="4:11" x14ac:dyDescent="0.25">
      <c r="D308" t="e">
        <f ca="1">solve_for_c('True_Odds_Calculator_3-way'!A309,'True_Odds_Calculator_3-way'!B309,'True_Odds_Calculator_3-way'!C309,'Log_working_3-way'!B$1,'Log_working_3-way'!B$2)</f>
        <v>#NAME?</v>
      </c>
      <c r="F308" s="6" t="e">
        <f ca="1">IF('Log_working_3-way'!D308="","",1/'True_Odds_Calculator_3-way'!N309+1/'True_Odds_Calculator_3-way'!O309+1/'True_Odds_Calculator_3-way'!#REF!-1)</f>
        <v>#NAME?</v>
      </c>
      <c r="H308" s="6" t="e">
        <f ca="1">IF('Log_working_3-way'!$D308="","",'True_Odds_Calculator_3-way'!N309/'True_Odds_Calculator_3-way'!A309-1)</f>
        <v>#NAME?</v>
      </c>
      <c r="I308" s="6" t="e">
        <f ca="1">IF('Log_working_3-way'!$D308="","",'True_Odds_Calculator_3-way'!O309/'True_Odds_Calculator_3-way'!B309-1)</f>
        <v>#NAME?</v>
      </c>
      <c r="J308" s="6" t="e">
        <f ca="1">IF('Log_working_3-way'!$D308="","",'True_Odds_Calculator_3-way'!#REF!/'True_Odds_Calculator_3-way'!C309-1)</f>
        <v>#NAME?</v>
      </c>
      <c r="K308" s="6" t="e">
        <f ca="1">IF('Log_working_3-way'!$D308="","",1/'True_Odds_Calculator_3-way'!A309+1/'True_Odds_Calculator_3-way'!B309+1/'True_Odds_Calculator_3-way'!C309-1)</f>
        <v>#NAME?</v>
      </c>
    </row>
    <row r="309" spans="4:11" x14ac:dyDescent="0.25">
      <c r="D309" t="e">
        <f ca="1">solve_for_c('True_Odds_Calculator_3-way'!A310,'True_Odds_Calculator_3-way'!B310,'True_Odds_Calculator_3-way'!C310,'Log_working_3-way'!B$1,'Log_working_3-way'!B$2)</f>
        <v>#NAME?</v>
      </c>
      <c r="F309" s="6" t="e">
        <f ca="1">IF('Log_working_3-way'!D309="","",1/'True_Odds_Calculator_3-way'!N310+1/'True_Odds_Calculator_3-way'!O310+1/'True_Odds_Calculator_3-way'!#REF!-1)</f>
        <v>#NAME?</v>
      </c>
      <c r="H309" s="6" t="e">
        <f ca="1">IF('Log_working_3-way'!$D309="","",'True_Odds_Calculator_3-way'!N310/'True_Odds_Calculator_3-way'!A310-1)</f>
        <v>#NAME?</v>
      </c>
      <c r="I309" s="6" t="e">
        <f ca="1">IF('Log_working_3-way'!$D309="","",'True_Odds_Calculator_3-way'!O310/'True_Odds_Calculator_3-way'!B310-1)</f>
        <v>#NAME?</v>
      </c>
      <c r="J309" s="6" t="e">
        <f ca="1">IF('Log_working_3-way'!$D309="","",'True_Odds_Calculator_3-way'!#REF!/'True_Odds_Calculator_3-way'!C310-1)</f>
        <v>#NAME?</v>
      </c>
      <c r="K309" s="6" t="e">
        <f ca="1">IF('Log_working_3-way'!$D309="","",1/'True_Odds_Calculator_3-way'!A310+1/'True_Odds_Calculator_3-way'!B310+1/'True_Odds_Calculator_3-way'!C310-1)</f>
        <v>#NAME?</v>
      </c>
    </row>
    <row r="310" spans="4:11" x14ac:dyDescent="0.25">
      <c r="D310" t="e">
        <f ca="1">solve_for_c('True_Odds_Calculator_3-way'!A311,'True_Odds_Calculator_3-way'!B311,'True_Odds_Calculator_3-way'!C311,'Log_working_3-way'!B$1,'Log_working_3-way'!B$2)</f>
        <v>#NAME?</v>
      </c>
      <c r="F310" s="6" t="e">
        <f ca="1">IF('Log_working_3-way'!D310="","",1/'True_Odds_Calculator_3-way'!N311+1/'True_Odds_Calculator_3-way'!O311+1/'True_Odds_Calculator_3-way'!#REF!-1)</f>
        <v>#NAME?</v>
      </c>
      <c r="H310" s="6" t="e">
        <f ca="1">IF('Log_working_3-way'!$D310="","",'True_Odds_Calculator_3-way'!N311/'True_Odds_Calculator_3-way'!A311-1)</f>
        <v>#NAME?</v>
      </c>
      <c r="I310" s="6" t="e">
        <f ca="1">IF('Log_working_3-way'!$D310="","",'True_Odds_Calculator_3-way'!O311/'True_Odds_Calculator_3-way'!B311-1)</f>
        <v>#NAME?</v>
      </c>
      <c r="J310" s="6" t="e">
        <f ca="1">IF('Log_working_3-way'!$D310="","",'True_Odds_Calculator_3-way'!#REF!/'True_Odds_Calculator_3-way'!C311-1)</f>
        <v>#NAME?</v>
      </c>
      <c r="K310" s="6" t="e">
        <f ca="1">IF('Log_working_3-way'!$D310="","",1/'True_Odds_Calculator_3-way'!A311+1/'True_Odds_Calculator_3-way'!B311+1/'True_Odds_Calculator_3-way'!C311-1)</f>
        <v>#NAME?</v>
      </c>
    </row>
    <row r="311" spans="4:11" x14ac:dyDescent="0.25">
      <c r="D311" t="e">
        <f ca="1">solve_for_c('True_Odds_Calculator_3-way'!A312,'True_Odds_Calculator_3-way'!B312,'True_Odds_Calculator_3-way'!C312,'Log_working_3-way'!B$1,'Log_working_3-way'!B$2)</f>
        <v>#NAME?</v>
      </c>
      <c r="F311" s="6" t="e">
        <f ca="1">IF('Log_working_3-way'!D311="","",1/'True_Odds_Calculator_3-way'!N312+1/'True_Odds_Calculator_3-way'!O312+1/'True_Odds_Calculator_3-way'!#REF!-1)</f>
        <v>#NAME?</v>
      </c>
      <c r="H311" s="6" t="e">
        <f ca="1">IF('Log_working_3-way'!$D311="","",'True_Odds_Calculator_3-way'!N312/'True_Odds_Calculator_3-way'!A312-1)</f>
        <v>#NAME?</v>
      </c>
      <c r="I311" s="6" t="e">
        <f ca="1">IF('Log_working_3-way'!$D311="","",'True_Odds_Calculator_3-way'!O312/'True_Odds_Calculator_3-way'!B312-1)</f>
        <v>#NAME?</v>
      </c>
      <c r="J311" s="6" t="e">
        <f ca="1">IF('Log_working_3-way'!$D311="","",'True_Odds_Calculator_3-way'!#REF!/'True_Odds_Calculator_3-way'!C312-1)</f>
        <v>#NAME?</v>
      </c>
      <c r="K311" s="6" t="e">
        <f ca="1">IF('Log_working_3-way'!$D311="","",1/'True_Odds_Calculator_3-way'!A312+1/'True_Odds_Calculator_3-way'!B312+1/'True_Odds_Calculator_3-way'!C312-1)</f>
        <v>#NAME?</v>
      </c>
    </row>
    <row r="312" spans="4:11" x14ac:dyDescent="0.25">
      <c r="D312" t="e">
        <f ca="1">solve_for_c('True_Odds_Calculator_3-way'!A313,'True_Odds_Calculator_3-way'!B313,'True_Odds_Calculator_3-way'!C313,'Log_working_3-way'!B$1,'Log_working_3-way'!B$2)</f>
        <v>#NAME?</v>
      </c>
      <c r="F312" s="6" t="e">
        <f ca="1">IF('Log_working_3-way'!D312="","",1/'True_Odds_Calculator_3-way'!N313+1/'True_Odds_Calculator_3-way'!O313+1/'True_Odds_Calculator_3-way'!#REF!-1)</f>
        <v>#NAME?</v>
      </c>
      <c r="H312" s="6" t="e">
        <f ca="1">IF('Log_working_3-way'!$D312="","",'True_Odds_Calculator_3-way'!N313/'True_Odds_Calculator_3-way'!A313-1)</f>
        <v>#NAME?</v>
      </c>
      <c r="I312" s="6" t="e">
        <f ca="1">IF('Log_working_3-way'!$D312="","",'True_Odds_Calculator_3-way'!O313/'True_Odds_Calculator_3-way'!B313-1)</f>
        <v>#NAME?</v>
      </c>
      <c r="J312" s="6" t="e">
        <f ca="1">IF('Log_working_3-way'!$D312="","",'True_Odds_Calculator_3-way'!#REF!/'True_Odds_Calculator_3-way'!C313-1)</f>
        <v>#NAME?</v>
      </c>
      <c r="K312" s="6" t="e">
        <f ca="1">IF('Log_working_3-way'!$D312="","",1/'True_Odds_Calculator_3-way'!A313+1/'True_Odds_Calculator_3-way'!B313+1/'True_Odds_Calculator_3-way'!C313-1)</f>
        <v>#NAME?</v>
      </c>
    </row>
    <row r="313" spans="4:11" x14ac:dyDescent="0.25">
      <c r="D313" t="e">
        <f ca="1">solve_for_c('True_Odds_Calculator_3-way'!A314,'True_Odds_Calculator_3-way'!B314,'True_Odds_Calculator_3-way'!C314,'Log_working_3-way'!B$1,'Log_working_3-way'!B$2)</f>
        <v>#NAME?</v>
      </c>
      <c r="F313" s="6" t="e">
        <f ca="1">IF('Log_working_3-way'!D313="","",1/'True_Odds_Calculator_3-way'!N314+1/'True_Odds_Calculator_3-way'!O314+1/'True_Odds_Calculator_3-way'!#REF!-1)</f>
        <v>#NAME?</v>
      </c>
      <c r="H313" s="6" t="e">
        <f ca="1">IF('Log_working_3-way'!$D313="","",'True_Odds_Calculator_3-way'!N314/'True_Odds_Calculator_3-way'!A314-1)</f>
        <v>#NAME?</v>
      </c>
      <c r="I313" s="6" t="e">
        <f ca="1">IF('Log_working_3-way'!$D313="","",'True_Odds_Calculator_3-way'!O314/'True_Odds_Calculator_3-way'!B314-1)</f>
        <v>#NAME?</v>
      </c>
      <c r="J313" s="6" t="e">
        <f ca="1">IF('Log_working_3-way'!$D313="","",'True_Odds_Calculator_3-way'!#REF!/'True_Odds_Calculator_3-way'!C314-1)</f>
        <v>#NAME?</v>
      </c>
      <c r="K313" s="6" t="e">
        <f ca="1">IF('Log_working_3-way'!$D313="","",1/'True_Odds_Calculator_3-way'!A314+1/'True_Odds_Calculator_3-way'!B314+1/'True_Odds_Calculator_3-way'!C314-1)</f>
        <v>#NAME?</v>
      </c>
    </row>
    <row r="314" spans="4:11" x14ac:dyDescent="0.25">
      <c r="D314" t="e">
        <f ca="1">solve_for_c('True_Odds_Calculator_3-way'!A315,'True_Odds_Calculator_3-way'!B315,'True_Odds_Calculator_3-way'!C315,'Log_working_3-way'!B$1,'Log_working_3-way'!B$2)</f>
        <v>#NAME?</v>
      </c>
      <c r="F314" s="6" t="e">
        <f ca="1">IF('Log_working_3-way'!D314="","",1/'True_Odds_Calculator_3-way'!N315+1/'True_Odds_Calculator_3-way'!O315+1/'True_Odds_Calculator_3-way'!#REF!-1)</f>
        <v>#NAME?</v>
      </c>
      <c r="H314" s="6" t="e">
        <f ca="1">IF('Log_working_3-way'!$D314="","",'True_Odds_Calculator_3-way'!N315/'True_Odds_Calculator_3-way'!A315-1)</f>
        <v>#NAME?</v>
      </c>
      <c r="I314" s="6" t="e">
        <f ca="1">IF('Log_working_3-way'!$D314="","",'True_Odds_Calculator_3-way'!O315/'True_Odds_Calculator_3-way'!B315-1)</f>
        <v>#NAME?</v>
      </c>
      <c r="J314" s="6" t="e">
        <f ca="1">IF('Log_working_3-way'!$D314="","",'True_Odds_Calculator_3-way'!#REF!/'True_Odds_Calculator_3-way'!C315-1)</f>
        <v>#NAME?</v>
      </c>
      <c r="K314" s="6" t="e">
        <f ca="1">IF('Log_working_3-way'!$D314="","",1/'True_Odds_Calculator_3-way'!A315+1/'True_Odds_Calculator_3-way'!B315+1/'True_Odds_Calculator_3-way'!C315-1)</f>
        <v>#NAME?</v>
      </c>
    </row>
    <row r="315" spans="4:11" x14ac:dyDescent="0.25">
      <c r="D315" t="e">
        <f ca="1">solve_for_c('True_Odds_Calculator_3-way'!A316,'True_Odds_Calculator_3-way'!B316,'True_Odds_Calculator_3-way'!C316,'Log_working_3-way'!B$1,'Log_working_3-way'!B$2)</f>
        <v>#NAME?</v>
      </c>
      <c r="F315" s="6" t="e">
        <f ca="1">IF('Log_working_3-way'!D315="","",1/'True_Odds_Calculator_3-way'!N316+1/'True_Odds_Calculator_3-way'!O316+1/'True_Odds_Calculator_3-way'!#REF!-1)</f>
        <v>#NAME?</v>
      </c>
      <c r="H315" s="6" t="e">
        <f ca="1">IF('Log_working_3-way'!$D315="","",'True_Odds_Calculator_3-way'!N316/'True_Odds_Calculator_3-way'!A316-1)</f>
        <v>#NAME?</v>
      </c>
      <c r="I315" s="6" t="e">
        <f ca="1">IF('Log_working_3-way'!$D315="","",'True_Odds_Calculator_3-way'!O316/'True_Odds_Calculator_3-way'!B316-1)</f>
        <v>#NAME?</v>
      </c>
      <c r="J315" s="6" t="e">
        <f ca="1">IF('Log_working_3-way'!$D315="","",'True_Odds_Calculator_3-way'!#REF!/'True_Odds_Calculator_3-way'!C316-1)</f>
        <v>#NAME?</v>
      </c>
      <c r="K315" s="6" t="e">
        <f ca="1">IF('Log_working_3-way'!$D315="","",1/'True_Odds_Calculator_3-way'!A316+1/'True_Odds_Calculator_3-way'!B316+1/'True_Odds_Calculator_3-way'!C316-1)</f>
        <v>#NAME?</v>
      </c>
    </row>
    <row r="316" spans="4:11" x14ac:dyDescent="0.25">
      <c r="D316" t="e">
        <f ca="1">solve_for_c('True_Odds_Calculator_3-way'!A317,'True_Odds_Calculator_3-way'!B317,'True_Odds_Calculator_3-way'!C317,'Log_working_3-way'!B$1,'Log_working_3-way'!B$2)</f>
        <v>#NAME?</v>
      </c>
      <c r="F316" s="6" t="e">
        <f ca="1">IF('Log_working_3-way'!D316="","",1/'True_Odds_Calculator_3-way'!N317+1/'True_Odds_Calculator_3-way'!O317+1/'True_Odds_Calculator_3-way'!#REF!-1)</f>
        <v>#NAME?</v>
      </c>
      <c r="H316" s="6" t="e">
        <f ca="1">IF('Log_working_3-way'!$D316="","",'True_Odds_Calculator_3-way'!N317/'True_Odds_Calculator_3-way'!A317-1)</f>
        <v>#NAME?</v>
      </c>
      <c r="I316" s="6" t="e">
        <f ca="1">IF('Log_working_3-way'!$D316="","",'True_Odds_Calculator_3-way'!O317/'True_Odds_Calculator_3-way'!B317-1)</f>
        <v>#NAME?</v>
      </c>
      <c r="J316" s="6" t="e">
        <f ca="1">IF('Log_working_3-way'!$D316="","",'True_Odds_Calculator_3-way'!#REF!/'True_Odds_Calculator_3-way'!C317-1)</f>
        <v>#NAME?</v>
      </c>
      <c r="K316" s="6" t="e">
        <f ca="1">IF('Log_working_3-way'!$D316="","",1/'True_Odds_Calculator_3-way'!A317+1/'True_Odds_Calculator_3-way'!B317+1/'True_Odds_Calculator_3-way'!C317-1)</f>
        <v>#NAME?</v>
      </c>
    </row>
    <row r="317" spans="4:11" x14ac:dyDescent="0.25">
      <c r="D317" t="e">
        <f ca="1">solve_for_c('True_Odds_Calculator_3-way'!A318,'True_Odds_Calculator_3-way'!B318,'True_Odds_Calculator_3-way'!C318,'Log_working_3-way'!B$1,'Log_working_3-way'!B$2)</f>
        <v>#NAME?</v>
      </c>
      <c r="F317" s="6" t="e">
        <f ca="1">IF('Log_working_3-way'!D317="","",1/'True_Odds_Calculator_3-way'!N318+1/'True_Odds_Calculator_3-way'!O318+1/'True_Odds_Calculator_3-way'!#REF!-1)</f>
        <v>#NAME?</v>
      </c>
      <c r="H317" s="6" t="e">
        <f ca="1">IF('Log_working_3-way'!$D317="","",'True_Odds_Calculator_3-way'!N318/'True_Odds_Calculator_3-way'!A318-1)</f>
        <v>#NAME?</v>
      </c>
      <c r="I317" s="6" t="e">
        <f ca="1">IF('Log_working_3-way'!$D317="","",'True_Odds_Calculator_3-way'!O318/'True_Odds_Calculator_3-way'!B318-1)</f>
        <v>#NAME?</v>
      </c>
      <c r="J317" s="6" t="e">
        <f ca="1">IF('Log_working_3-way'!$D317="","",'True_Odds_Calculator_3-way'!#REF!/'True_Odds_Calculator_3-way'!C318-1)</f>
        <v>#NAME?</v>
      </c>
      <c r="K317" s="6" t="e">
        <f ca="1">IF('Log_working_3-way'!$D317="","",1/'True_Odds_Calculator_3-way'!A318+1/'True_Odds_Calculator_3-way'!B318+1/'True_Odds_Calculator_3-way'!C318-1)</f>
        <v>#NAME?</v>
      </c>
    </row>
    <row r="318" spans="4:11" x14ac:dyDescent="0.25">
      <c r="D318" t="e">
        <f ca="1">solve_for_c('True_Odds_Calculator_3-way'!A319,'True_Odds_Calculator_3-way'!B319,'True_Odds_Calculator_3-way'!C319,'Log_working_3-way'!B$1,'Log_working_3-way'!B$2)</f>
        <v>#NAME?</v>
      </c>
      <c r="F318" s="6" t="e">
        <f ca="1">IF('Log_working_3-way'!D318="","",1/'True_Odds_Calculator_3-way'!N319+1/'True_Odds_Calculator_3-way'!O319+1/'True_Odds_Calculator_3-way'!#REF!-1)</f>
        <v>#NAME?</v>
      </c>
      <c r="H318" s="6" t="e">
        <f ca="1">IF('Log_working_3-way'!$D318="","",'True_Odds_Calculator_3-way'!N319/'True_Odds_Calculator_3-way'!A319-1)</f>
        <v>#NAME?</v>
      </c>
      <c r="I318" s="6" t="e">
        <f ca="1">IF('Log_working_3-way'!$D318="","",'True_Odds_Calculator_3-way'!O319/'True_Odds_Calculator_3-way'!B319-1)</f>
        <v>#NAME?</v>
      </c>
      <c r="J318" s="6" t="e">
        <f ca="1">IF('Log_working_3-way'!$D318="","",'True_Odds_Calculator_3-way'!#REF!/'True_Odds_Calculator_3-way'!C319-1)</f>
        <v>#NAME?</v>
      </c>
      <c r="K318" s="6" t="e">
        <f ca="1">IF('Log_working_3-way'!$D318="","",1/'True_Odds_Calculator_3-way'!A319+1/'True_Odds_Calculator_3-way'!B319+1/'True_Odds_Calculator_3-way'!C319-1)</f>
        <v>#NAME?</v>
      </c>
    </row>
    <row r="319" spans="4:11" x14ac:dyDescent="0.25">
      <c r="D319" t="e">
        <f ca="1">solve_for_c('True_Odds_Calculator_3-way'!A320,'True_Odds_Calculator_3-way'!B320,'True_Odds_Calculator_3-way'!C320,'Log_working_3-way'!B$1,'Log_working_3-way'!B$2)</f>
        <v>#NAME?</v>
      </c>
      <c r="F319" s="6" t="e">
        <f ca="1">IF('Log_working_3-way'!D319="","",1/'True_Odds_Calculator_3-way'!N320+1/'True_Odds_Calculator_3-way'!O320+1/'True_Odds_Calculator_3-way'!#REF!-1)</f>
        <v>#NAME?</v>
      </c>
      <c r="H319" s="6" t="e">
        <f ca="1">IF('Log_working_3-way'!$D319="","",'True_Odds_Calculator_3-way'!N320/'True_Odds_Calculator_3-way'!A320-1)</f>
        <v>#NAME?</v>
      </c>
      <c r="I319" s="6" t="e">
        <f ca="1">IF('Log_working_3-way'!$D319="","",'True_Odds_Calculator_3-way'!O320/'True_Odds_Calculator_3-way'!B320-1)</f>
        <v>#NAME?</v>
      </c>
      <c r="J319" s="6" t="e">
        <f ca="1">IF('Log_working_3-way'!$D319="","",'True_Odds_Calculator_3-way'!#REF!/'True_Odds_Calculator_3-way'!C320-1)</f>
        <v>#NAME?</v>
      </c>
      <c r="K319" s="6" t="e">
        <f ca="1">IF('Log_working_3-way'!$D319="","",1/'True_Odds_Calculator_3-way'!A320+1/'True_Odds_Calculator_3-way'!B320+1/'True_Odds_Calculator_3-way'!C320-1)</f>
        <v>#NAME?</v>
      </c>
    </row>
    <row r="320" spans="4:11" x14ac:dyDescent="0.25">
      <c r="D320" t="e">
        <f ca="1">solve_for_c('True_Odds_Calculator_3-way'!A321,'True_Odds_Calculator_3-way'!B321,'True_Odds_Calculator_3-way'!C321,'Log_working_3-way'!B$1,'Log_working_3-way'!B$2)</f>
        <v>#NAME?</v>
      </c>
      <c r="F320" s="6" t="e">
        <f ca="1">IF('Log_working_3-way'!D320="","",1/'True_Odds_Calculator_3-way'!N321+1/'True_Odds_Calculator_3-way'!O321+1/'True_Odds_Calculator_3-way'!#REF!-1)</f>
        <v>#NAME?</v>
      </c>
      <c r="H320" s="6" t="e">
        <f ca="1">IF('Log_working_3-way'!$D320="","",'True_Odds_Calculator_3-way'!N321/'True_Odds_Calculator_3-way'!A321-1)</f>
        <v>#NAME?</v>
      </c>
      <c r="I320" s="6" t="e">
        <f ca="1">IF('Log_working_3-way'!$D320="","",'True_Odds_Calculator_3-way'!O321/'True_Odds_Calculator_3-way'!B321-1)</f>
        <v>#NAME?</v>
      </c>
      <c r="J320" s="6" t="e">
        <f ca="1">IF('Log_working_3-way'!$D320="","",'True_Odds_Calculator_3-way'!#REF!/'True_Odds_Calculator_3-way'!C321-1)</f>
        <v>#NAME?</v>
      </c>
      <c r="K320" s="6" t="e">
        <f ca="1">IF('Log_working_3-way'!$D320="","",1/'True_Odds_Calculator_3-way'!A321+1/'True_Odds_Calculator_3-way'!B321+1/'True_Odds_Calculator_3-way'!C321-1)</f>
        <v>#NAME?</v>
      </c>
    </row>
    <row r="321" spans="4:11" x14ac:dyDescent="0.25">
      <c r="D321" t="e">
        <f ca="1">solve_for_c('True_Odds_Calculator_3-way'!A322,'True_Odds_Calculator_3-way'!B322,'True_Odds_Calculator_3-way'!C322,'Log_working_3-way'!B$1,'Log_working_3-way'!B$2)</f>
        <v>#NAME?</v>
      </c>
      <c r="F321" s="6" t="e">
        <f ca="1">IF('Log_working_3-way'!D321="","",1/'True_Odds_Calculator_3-way'!N322+1/'True_Odds_Calculator_3-way'!O322+1/'True_Odds_Calculator_3-way'!#REF!-1)</f>
        <v>#NAME?</v>
      </c>
      <c r="H321" s="6" t="e">
        <f ca="1">IF('Log_working_3-way'!$D321="","",'True_Odds_Calculator_3-way'!N322/'True_Odds_Calculator_3-way'!A322-1)</f>
        <v>#NAME?</v>
      </c>
      <c r="I321" s="6" t="e">
        <f ca="1">IF('Log_working_3-way'!$D321="","",'True_Odds_Calculator_3-way'!O322/'True_Odds_Calculator_3-way'!B322-1)</f>
        <v>#NAME?</v>
      </c>
      <c r="J321" s="6" t="e">
        <f ca="1">IF('Log_working_3-way'!$D321="","",'True_Odds_Calculator_3-way'!#REF!/'True_Odds_Calculator_3-way'!C322-1)</f>
        <v>#NAME?</v>
      </c>
      <c r="K321" s="6" t="e">
        <f ca="1">IF('Log_working_3-way'!$D321="","",1/'True_Odds_Calculator_3-way'!A322+1/'True_Odds_Calculator_3-way'!B322+1/'True_Odds_Calculator_3-way'!C322-1)</f>
        <v>#NAME?</v>
      </c>
    </row>
    <row r="322" spans="4:11" x14ac:dyDescent="0.25">
      <c r="D322" t="e">
        <f ca="1">solve_for_c('True_Odds_Calculator_3-way'!A323,'True_Odds_Calculator_3-way'!B323,'True_Odds_Calculator_3-way'!C323,'Log_working_3-way'!B$1,'Log_working_3-way'!B$2)</f>
        <v>#NAME?</v>
      </c>
      <c r="F322" s="6" t="e">
        <f ca="1">IF('Log_working_3-way'!D322="","",1/'True_Odds_Calculator_3-way'!N323+1/'True_Odds_Calculator_3-way'!O323+1/'True_Odds_Calculator_3-way'!#REF!-1)</f>
        <v>#NAME?</v>
      </c>
      <c r="H322" s="6" t="e">
        <f ca="1">IF('Log_working_3-way'!$D322="","",'True_Odds_Calculator_3-way'!N323/'True_Odds_Calculator_3-way'!A323-1)</f>
        <v>#NAME?</v>
      </c>
      <c r="I322" s="6" t="e">
        <f ca="1">IF('Log_working_3-way'!$D322="","",'True_Odds_Calculator_3-way'!O323/'True_Odds_Calculator_3-way'!B323-1)</f>
        <v>#NAME?</v>
      </c>
      <c r="J322" s="6" t="e">
        <f ca="1">IF('Log_working_3-way'!$D322="","",'True_Odds_Calculator_3-way'!#REF!/'True_Odds_Calculator_3-way'!C323-1)</f>
        <v>#NAME?</v>
      </c>
      <c r="K322" s="6" t="e">
        <f ca="1">IF('Log_working_3-way'!$D322="","",1/'True_Odds_Calculator_3-way'!A323+1/'True_Odds_Calculator_3-way'!B323+1/'True_Odds_Calculator_3-way'!C323-1)</f>
        <v>#NAME?</v>
      </c>
    </row>
    <row r="323" spans="4:11" x14ac:dyDescent="0.25">
      <c r="D323" t="e">
        <f ca="1">solve_for_c('True_Odds_Calculator_3-way'!A324,'True_Odds_Calculator_3-way'!B324,'True_Odds_Calculator_3-way'!C324,'Log_working_3-way'!B$1,'Log_working_3-way'!B$2)</f>
        <v>#NAME?</v>
      </c>
      <c r="F323" s="6" t="e">
        <f ca="1">IF('Log_working_3-way'!D323="","",1/'True_Odds_Calculator_3-way'!N324+1/'True_Odds_Calculator_3-way'!O324+1/'True_Odds_Calculator_3-way'!#REF!-1)</f>
        <v>#NAME?</v>
      </c>
      <c r="H323" s="6" t="e">
        <f ca="1">IF('Log_working_3-way'!$D323="","",'True_Odds_Calculator_3-way'!N324/'True_Odds_Calculator_3-way'!A324-1)</f>
        <v>#NAME?</v>
      </c>
      <c r="I323" s="6" t="e">
        <f ca="1">IF('Log_working_3-way'!$D323="","",'True_Odds_Calculator_3-way'!O324/'True_Odds_Calculator_3-way'!B324-1)</f>
        <v>#NAME?</v>
      </c>
      <c r="J323" s="6" t="e">
        <f ca="1">IF('Log_working_3-way'!$D323="","",'True_Odds_Calculator_3-way'!#REF!/'True_Odds_Calculator_3-way'!C324-1)</f>
        <v>#NAME?</v>
      </c>
      <c r="K323" s="6" t="e">
        <f ca="1">IF('Log_working_3-way'!$D323="","",1/'True_Odds_Calculator_3-way'!A324+1/'True_Odds_Calculator_3-way'!B324+1/'True_Odds_Calculator_3-way'!C324-1)</f>
        <v>#NAME?</v>
      </c>
    </row>
    <row r="324" spans="4:11" x14ac:dyDescent="0.25">
      <c r="D324" t="e">
        <f ca="1">solve_for_c('True_Odds_Calculator_3-way'!A325,'True_Odds_Calculator_3-way'!B325,'True_Odds_Calculator_3-way'!C325,'Log_working_3-way'!B$1,'Log_working_3-way'!B$2)</f>
        <v>#NAME?</v>
      </c>
      <c r="F324" s="6" t="e">
        <f ca="1">IF('Log_working_3-way'!D324="","",1/'True_Odds_Calculator_3-way'!N325+1/'True_Odds_Calculator_3-way'!O325+1/'True_Odds_Calculator_3-way'!#REF!-1)</f>
        <v>#NAME?</v>
      </c>
      <c r="H324" s="6" t="e">
        <f ca="1">IF('Log_working_3-way'!$D324="","",'True_Odds_Calculator_3-way'!N325/'True_Odds_Calculator_3-way'!A325-1)</f>
        <v>#NAME?</v>
      </c>
      <c r="I324" s="6" t="e">
        <f ca="1">IF('Log_working_3-way'!$D324="","",'True_Odds_Calculator_3-way'!O325/'True_Odds_Calculator_3-way'!B325-1)</f>
        <v>#NAME?</v>
      </c>
      <c r="J324" s="6" t="e">
        <f ca="1">IF('Log_working_3-way'!$D324="","",'True_Odds_Calculator_3-way'!#REF!/'True_Odds_Calculator_3-way'!C325-1)</f>
        <v>#NAME?</v>
      </c>
      <c r="K324" s="6" t="e">
        <f ca="1">IF('Log_working_3-way'!$D324="","",1/'True_Odds_Calculator_3-way'!A325+1/'True_Odds_Calculator_3-way'!B325+1/'True_Odds_Calculator_3-way'!C325-1)</f>
        <v>#NAME?</v>
      </c>
    </row>
    <row r="325" spans="4:11" x14ac:dyDescent="0.25">
      <c r="D325" t="e">
        <f ca="1">solve_for_c('True_Odds_Calculator_3-way'!A326,'True_Odds_Calculator_3-way'!B326,'True_Odds_Calculator_3-way'!C326,'Log_working_3-way'!B$1,'Log_working_3-way'!B$2)</f>
        <v>#NAME?</v>
      </c>
      <c r="F325" s="6" t="e">
        <f ca="1">IF('Log_working_3-way'!D325="","",1/'True_Odds_Calculator_3-way'!N326+1/'True_Odds_Calculator_3-way'!O326+1/'True_Odds_Calculator_3-way'!#REF!-1)</f>
        <v>#NAME?</v>
      </c>
      <c r="H325" s="6" t="e">
        <f ca="1">IF('Log_working_3-way'!$D325="","",'True_Odds_Calculator_3-way'!N326/'True_Odds_Calculator_3-way'!A326-1)</f>
        <v>#NAME?</v>
      </c>
      <c r="I325" s="6" t="e">
        <f ca="1">IF('Log_working_3-way'!$D325="","",'True_Odds_Calculator_3-way'!O326/'True_Odds_Calculator_3-way'!B326-1)</f>
        <v>#NAME?</v>
      </c>
      <c r="J325" s="6" t="e">
        <f ca="1">IF('Log_working_3-way'!$D325="","",'True_Odds_Calculator_3-way'!#REF!/'True_Odds_Calculator_3-way'!C326-1)</f>
        <v>#NAME?</v>
      </c>
      <c r="K325" s="6" t="e">
        <f ca="1">IF('Log_working_3-way'!$D325="","",1/'True_Odds_Calculator_3-way'!A326+1/'True_Odds_Calculator_3-way'!B326+1/'True_Odds_Calculator_3-way'!C326-1)</f>
        <v>#NAME?</v>
      </c>
    </row>
    <row r="326" spans="4:11" x14ac:dyDescent="0.25">
      <c r="D326" t="e">
        <f ca="1">solve_for_c('True_Odds_Calculator_3-way'!A327,'True_Odds_Calculator_3-way'!B327,'True_Odds_Calculator_3-way'!C327,'Log_working_3-way'!B$1,'Log_working_3-way'!B$2)</f>
        <v>#NAME?</v>
      </c>
      <c r="F326" s="6" t="e">
        <f ca="1">IF('Log_working_3-way'!D326="","",1/'True_Odds_Calculator_3-way'!N327+1/'True_Odds_Calculator_3-way'!O327+1/'True_Odds_Calculator_3-way'!#REF!-1)</f>
        <v>#NAME?</v>
      </c>
      <c r="H326" s="6" t="e">
        <f ca="1">IF('Log_working_3-way'!$D326="","",'True_Odds_Calculator_3-way'!N327/'True_Odds_Calculator_3-way'!A327-1)</f>
        <v>#NAME?</v>
      </c>
      <c r="I326" s="6" t="e">
        <f ca="1">IF('Log_working_3-way'!$D326="","",'True_Odds_Calculator_3-way'!O327/'True_Odds_Calculator_3-way'!B327-1)</f>
        <v>#NAME?</v>
      </c>
      <c r="J326" s="6" t="e">
        <f ca="1">IF('Log_working_3-way'!$D326="","",'True_Odds_Calculator_3-way'!#REF!/'True_Odds_Calculator_3-way'!C327-1)</f>
        <v>#NAME?</v>
      </c>
      <c r="K326" s="6" t="e">
        <f ca="1">IF('Log_working_3-way'!$D326="","",1/'True_Odds_Calculator_3-way'!A327+1/'True_Odds_Calculator_3-way'!B327+1/'True_Odds_Calculator_3-way'!C327-1)</f>
        <v>#NAME?</v>
      </c>
    </row>
    <row r="327" spans="4:11" x14ac:dyDescent="0.25">
      <c r="D327" t="e">
        <f ca="1">solve_for_c('True_Odds_Calculator_3-way'!A328,'True_Odds_Calculator_3-way'!B328,'True_Odds_Calculator_3-way'!C328,'Log_working_3-way'!B$1,'Log_working_3-way'!B$2)</f>
        <v>#NAME?</v>
      </c>
      <c r="F327" s="6" t="e">
        <f ca="1">IF('Log_working_3-way'!D327="","",1/'True_Odds_Calculator_3-way'!N328+1/'True_Odds_Calculator_3-way'!O328+1/'True_Odds_Calculator_3-way'!#REF!-1)</f>
        <v>#NAME?</v>
      </c>
      <c r="H327" s="6" t="e">
        <f ca="1">IF('Log_working_3-way'!$D327="","",'True_Odds_Calculator_3-way'!N328/'True_Odds_Calculator_3-way'!A328-1)</f>
        <v>#NAME?</v>
      </c>
      <c r="I327" s="6" t="e">
        <f ca="1">IF('Log_working_3-way'!$D327="","",'True_Odds_Calculator_3-way'!O328/'True_Odds_Calculator_3-way'!B328-1)</f>
        <v>#NAME?</v>
      </c>
      <c r="J327" s="6" t="e">
        <f ca="1">IF('Log_working_3-way'!$D327="","",'True_Odds_Calculator_3-way'!#REF!/'True_Odds_Calculator_3-way'!C328-1)</f>
        <v>#NAME?</v>
      </c>
      <c r="K327" s="6" t="e">
        <f ca="1">IF('Log_working_3-way'!$D327="","",1/'True_Odds_Calculator_3-way'!A328+1/'True_Odds_Calculator_3-way'!B328+1/'True_Odds_Calculator_3-way'!C328-1)</f>
        <v>#NAME?</v>
      </c>
    </row>
    <row r="328" spans="4:11" x14ac:dyDescent="0.25">
      <c r="D328" t="e">
        <f ca="1">solve_for_c('True_Odds_Calculator_3-way'!A329,'True_Odds_Calculator_3-way'!B329,'True_Odds_Calculator_3-way'!C329,'Log_working_3-way'!B$1,'Log_working_3-way'!B$2)</f>
        <v>#NAME?</v>
      </c>
      <c r="F328" s="6" t="e">
        <f ca="1">IF('Log_working_3-way'!D328="","",1/'True_Odds_Calculator_3-way'!N329+1/'True_Odds_Calculator_3-way'!O329+1/'True_Odds_Calculator_3-way'!#REF!-1)</f>
        <v>#NAME?</v>
      </c>
      <c r="H328" s="6" t="e">
        <f ca="1">IF('Log_working_3-way'!$D328="","",'True_Odds_Calculator_3-way'!N329/'True_Odds_Calculator_3-way'!A329-1)</f>
        <v>#NAME?</v>
      </c>
      <c r="I328" s="6" t="e">
        <f ca="1">IF('Log_working_3-way'!$D328="","",'True_Odds_Calculator_3-way'!O329/'True_Odds_Calculator_3-way'!B329-1)</f>
        <v>#NAME?</v>
      </c>
      <c r="J328" s="6" t="e">
        <f ca="1">IF('Log_working_3-way'!$D328="","",'True_Odds_Calculator_3-way'!#REF!/'True_Odds_Calculator_3-way'!C329-1)</f>
        <v>#NAME?</v>
      </c>
      <c r="K328" s="6" t="e">
        <f ca="1">IF('Log_working_3-way'!$D328="","",1/'True_Odds_Calculator_3-way'!A329+1/'True_Odds_Calculator_3-way'!B329+1/'True_Odds_Calculator_3-way'!C329-1)</f>
        <v>#NAME?</v>
      </c>
    </row>
    <row r="329" spans="4:11" x14ac:dyDescent="0.25">
      <c r="D329" t="e">
        <f ca="1">solve_for_c('True_Odds_Calculator_3-way'!A330,'True_Odds_Calculator_3-way'!B330,'True_Odds_Calculator_3-way'!C330,'Log_working_3-way'!B$1,'Log_working_3-way'!B$2)</f>
        <v>#NAME?</v>
      </c>
      <c r="F329" s="6" t="e">
        <f ca="1">IF('Log_working_3-way'!D329="","",1/'True_Odds_Calculator_3-way'!N330+1/'True_Odds_Calculator_3-way'!O330+1/'True_Odds_Calculator_3-way'!#REF!-1)</f>
        <v>#NAME?</v>
      </c>
      <c r="H329" s="6" t="e">
        <f ca="1">IF('Log_working_3-way'!$D329="","",'True_Odds_Calculator_3-way'!N330/'True_Odds_Calculator_3-way'!A330-1)</f>
        <v>#NAME?</v>
      </c>
      <c r="I329" s="6" t="e">
        <f ca="1">IF('Log_working_3-way'!$D329="","",'True_Odds_Calculator_3-way'!O330/'True_Odds_Calculator_3-way'!B330-1)</f>
        <v>#NAME?</v>
      </c>
      <c r="J329" s="6" t="e">
        <f ca="1">IF('Log_working_3-way'!$D329="","",'True_Odds_Calculator_3-way'!#REF!/'True_Odds_Calculator_3-way'!C330-1)</f>
        <v>#NAME?</v>
      </c>
      <c r="K329" s="6" t="e">
        <f ca="1">IF('Log_working_3-way'!$D329="","",1/'True_Odds_Calculator_3-way'!A330+1/'True_Odds_Calculator_3-way'!B330+1/'True_Odds_Calculator_3-way'!C330-1)</f>
        <v>#NAME?</v>
      </c>
    </row>
    <row r="330" spans="4:11" x14ac:dyDescent="0.25">
      <c r="D330" t="e">
        <f ca="1">solve_for_c('True_Odds_Calculator_3-way'!A331,'True_Odds_Calculator_3-way'!B331,'True_Odds_Calculator_3-way'!C331,'Log_working_3-way'!B$1,'Log_working_3-way'!B$2)</f>
        <v>#NAME?</v>
      </c>
      <c r="F330" s="6" t="e">
        <f ca="1">IF('Log_working_3-way'!D330="","",1/'True_Odds_Calculator_3-way'!N331+1/'True_Odds_Calculator_3-way'!O331+1/'True_Odds_Calculator_3-way'!#REF!-1)</f>
        <v>#NAME?</v>
      </c>
      <c r="H330" s="6" t="e">
        <f ca="1">IF('Log_working_3-way'!$D330="","",'True_Odds_Calculator_3-way'!N331/'True_Odds_Calculator_3-way'!A331-1)</f>
        <v>#NAME?</v>
      </c>
      <c r="I330" s="6" t="e">
        <f ca="1">IF('Log_working_3-way'!$D330="","",'True_Odds_Calculator_3-way'!O331/'True_Odds_Calculator_3-way'!B331-1)</f>
        <v>#NAME?</v>
      </c>
      <c r="J330" s="6" t="e">
        <f ca="1">IF('Log_working_3-way'!$D330="","",'True_Odds_Calculator_3-way'!#REF!/'True_Odds_Calculator_3-way'!C331-1)</f>
        <v>#NAME?</v>
      </c>
      <c r="K330" s="6" t="e">
        <f ca="1">IF('Log_working_3-way'!$D330="","",1/'True_Odds_Calculator_3-way'!A331+1/'True_Odds_Calculator_3-way'!B331+1/'True_Odds_Calculator_3-way'!C331-1)</f>
        <v>#NAME?</v>
      </c>
    </row>
    <row r="331" spans="4:11" x14ac:dyDescent="0.25">
      <c r="D331" t="e">
        <f ca="1">solve_for_c('True_Odds_Calculator_3-way'!A332,'True_Odds_Calculator_3-way'!B332,'True_Odds_Calculator_3-way'!C332,'Log_working_3-way'!B$1,'Log_working_3-way'!B$2)</f>
        <v>#NAME?</v>
      </c>
      <c r="F331" s="6" t="e">
        <f ca="1">IF('Log_working_3-way'!D331="","",1/'True_Odds_Calculator_3-way'!N332+1/'True_Odds_Calculator_3-way'!O332+1/'True_Odds_Calculator_3-way'!#REF!-1)</f>
        <v>#NAME?</v>
      </c>
      <c r="H331" s="6" t="e">
        <f ca="1">IF('Log_working_3-way'!$D331="","",'True_Odds_Calculator_3-way'!N332/'True_Odds_Calculator_3-way'!A332-1)</f>
        <v>#NAME?</v>
      </c>
      <c r="I331" s="6" t="e">
        <f ca="1">IF('Log_working_3-way'!$D331="","",'True_Odds_Calculator_3-way'!O332/'True_Odds_Calculator_3-way'!B332-1)</f>
        <v>#NAME?</v>
      </c>
      <c r="J331" s="6" t="e">
        <f ca="1">IF('Log_working_3-way'!$D331="","",'True_Odds_Calculator_3-way'!#REF!/'True_Odds_Calculator_3-way'!C332-1)</f>
        <v>#NAME?</v>
      </c>
      <c r="K331" s="6" t="e">
        <f ca="1">IF('Log_working_3-way'!$D331="","",1/'True_Odds_Calculator_3-way'!A332+1/'True_Odds_Calculator_3-way'!B332+1/'True_Odds_Calculator_3-way'!C332-1)</f>
        <v>#NAME?</v>
      </c>
    </row>
    <row r="332" spans="4:11" x14ac:dyDescent="0.25">
      <c r="D332" t="e">
        <f ca="1">solve_for_c('True_Odds_Calculator_3-way'!A333,'True_Odds_Calculator_3-way'!B333,'True_Odds_Calculator_3-way'!C333,'Log_working_3-way'!B$1,'Log_working_3-way'!B$2)</f>
        <v>#NAME?</v>
      </c>
      <c r="F332" s="6" t="e">
        <f ca="1">IF('Log_working_3-way'!D332="","",1/'True_Odds_Calculator_3-way'!N333+1/'True_Odds_Calculator_3-way'!O333+1/'True_Odds_Calculator_3-way'!#REF!-1)</f>
        <v>#NAME?</v>
      </c>
      <c r="H332" s="6" t="e">
        <f ca="1">IF('Log_working_3-way'!$D332="","",'True_Odds_Calculator_3-way'!N333/'True_Odds_Calculator_3-way'!A333-1)</f>
        <v>#NAME?</v>
      </c>
      <c r="I332" s="6" t="e">
        <f ca="1">IF('Log_working_3-way'!$D332="","",'True_Odds_Calculator_3-way'!O333/'True_Odds_Calculator_3-way'!B333-1)</f>
        <v>#NAME?</v>
      </c>
      <c r="J332" s="6" t="e">
        <f ca="1">IF('Log_working_3-way'!$D332="","",'True_Odds_Calculator_3-way'!#REF!/'True_Odds_Calculator_3-way'!C333-1)</f>
        <v>#NAME?</v>
      </c>
      <c r="K332" s="6" t="e">
        <f ca="1">IF('Log_working_3-way'!$D332="","",1/'True_Odds_Calculator_3-way'!A333+1/'True_Odds_Calculator_3-way'!B333+1/'True_Odds_Calculator_3-way'!C333-1)</f>
        <v>#NAME?</v>
      </c>
    </row>
    <row r="333" spans="4:11" x14ac:dyDescent="0.25">
      <c r="D333" t="e">
        <f ca="1">solve_for_c('True_Odds_Calculator_3-way'!A334,'True_Odds_Calculator_3-way'!B334,'True_Odds_Calculator_3-way'!C334,'Log_working_3-way'!B$1,'Log_working_3-way'!B$2)</f>
        <v>#NAME?</v>
      </c>
      <c r="F333" s="6" t="e">
        <f ca="1">IF('Log_working_3-way'!D333="","",1/'True_Odds_Calculator_3-way'!N334+1/'True_Odds_Calculator_3-way'!O334+1/'True_Odds_Calculator_3-way'!#REF!-1)</f>
        <v>#NAME?</v>
      </c>
      <c r="H333" s="6" t="e">
        <f ca="1">IF('Log_working_3-way'!$D333="","",'True_Odds_Calculator_3-way'!N334/'True_Odds_Calculator_3-way'!A334-1)</f>
        <v>#NAME?</v>
      </c>
      <c r="I333" s="6" t="e">
        <f ca="1">IF('Log_working_3-way'!$D333="","",'True_Odds_Calculator_3-way'!O334/'True_Odds_Calculator_3-way'!B334-1)</f>
        <v>#NAME?</v>
      </c>
      <c r="J333" s="6" t="e">
        <f ca="1">IF('Log_working_3-way'!$D333="","",'True_Odds_Calculator_3-way'!#REF!/'True_Odds_Calculator_3-way'!C334-1)</f>
        <v>#NAME?</v>
      </c>
      <c r="K333" s="6" t="e">
        <f ca="1">IF('Log_working_3-way'!$D333="","",1/'True_Odds_Calculator_3-way'!A334+1/'True_Odds_Calculator_3-way'!B334+1/'True_Odds_Calculator_3-way'!C334-1)</f>
        <v>#NAME?</v>
      </c>
    </row>
    <row r="334" spans="4:11" x14ac:dyDescent="0.25">
      <c r="D334" t="e">
        <f ca="1">solve_for_c('True_Odds_Calculator_3-way'!A335,'True_Odds_Calculator_3-way'!B335,'True_Odds_Calculator_3-way'!C335,'Log_working_3-way'!B$1,'Log_working_3-way'!B$2)</f>
        <v>#NAME?</v>
      </c>
      <c r="F334" s="6" t="e">
        <f ca="1">IF('Log_working_3-way'!D334="","",1/'True_Odds_Calculator_3-way'!N335+1/'True_Odds_Calculator_3-way'!O335+1/'True_Odds_Calculator_3-way'!#REF!-1)</f>
        <v>#NAME?</v>
      </c>
      <c r="H334" s="6" t="e">
        <f ca="1">IF('Log_working_3-way'!$D334="","",'True_Odds_Calculator_3-way'!N335/'True_Odds_Calculator_3-way'!A335-1)</f>
        <v>#NAME?</v>
      </c>
      <c r="I334" s="6" t="e">
        <f ca="1">IF('Log_working_3-way'!$D334="","",'True_Odds_Calculator_3-way'!O335/'True_Odds_Calculator_3-way'!B335-1)</f>
        <v>#NAME?</v>
      </c>
      <c r="J334" s="6" t="e">
        <f ca="1">IF('Log_working_3-way'!$D334="","",'True_Odds_Calculator_3-way'!#REF!/'True_Odds_Calculator_3-way'!C335-1)</f>
        <v>#NAME?</v>
      </c>
      <c r="K334" s="6" t="e">
        <f ca="1">IF('Log_working_3-way'!$D334="","",1/'True_Odds_Calculator_3-way'!A335+1/'True_Odds_Calculator_3-way'!B335+1/'True_Odds_Calculator_3-way'!C335-1)</f>
        <v>#NAME?</v>
      </c>
    </row>
    <row r="335" spans="4:11" x14ac:dyDescent="0.25">
      <c r="D335" t="e">
        <f ca="1">solve_for_c('True_Odds_Calculator_3-way'!A336,'True_Odds_Calculator_3-way'!B336,'True_Odds_Calculator_3-way'!C336,'Log_working_3-way'!B$1,'Log_working_3-way'!B$2)</f>
        <v>#NAME?</v>
      </c>
      <c r="F335" s="6" t="e">
        <f ca="1">IF('Log_working_3-way'!D335="","",1/'True_Odds_Calculator_3-way'!N336+1/'True_Odds_Calculator_3-way'!O336+1/'True_Odds_Calculator_3-way'!#REF!-1)</f>
        <v>#NAME?</v>
      </c>
      <c r="H335" s="6" t="e">
        <f ca="1">IF('Log_working_3-way'!$D335="","",'True_Odds_Calculator_3-way'!N336/'True_Odds_Calculator_3-way'!A336-1)</f>
        <v>#NAME?</v>
      </c>
      <c r="I335" s="6" t="e">
        <f ca="1">IF('Log_working_3-way'!$D335="","",'True_Odds_Calculator_3-way'!O336/'True_Odds_Calculator_3-way'!B336-1)</f>
        <v>#NAME?</v>
      </c>
      <c r="J335" s="6" t="e">
        <f ca="1">IF('Log_working_3-way'!$D335="","",'True_Odds_Calculator_3-way'!#REF!/'True_Odds_Calculator_3-way'!C336-1)</f>
        <v>#NAME?</v>
      </c>
      <c r="K335" s="6" t="e">
        <f ca="1">IF('Log_working_3-way'!$D335="","",1/'True_Odds_Calculator_3-way'!A336+1/'True_Odds_Calculator_3-way'!B336+1/'True_Odds_Calculator_3-way'!C336-1)</f>
        <v>#NAME?</v>
      </c>
    </row>
    <row r="336" spans="4:11" x14ac:dyDescent="0.25">
      <c r="D336" t="e">
        <f ca="1">solve_for_c('True_Odds_Calculator_3-way'!A337,'True_Odds_Calculator_3-way'!B337,'True_Odds_Calculator_3-way'!C337,'Log_working_3-way'!B$1,'Log_working_3-way'!B$2)</f>
        <v>#NAME?</v>
      </c>
      <c r="F336" s="6" t="e">
        <f ca="1">IF('Log_working_3-way'!D336="","",1/'True_Odds_Calculator_3-way'!N337+1/'True_Odds_Calculator_3-way'!O337+1/'True_Odds_Calculator_3-way'!#REF!-1)</f>
        <v>#NAME?</v>
      </c>
      <c r="H336" s="6" t="e">
        <f ca="1">IF('Log_working_3-way'!$D336="","",'True_Odds_Calculator_3-way'!N337/'True_Odds_Calculator_3-way'!A337-1)</f>
        <v>#NAME?</v>
      </c>
      <c r="I336" s="6" t="e">
        <f ca="1">IF('Log_working_3-way'!$D336="","",'True_Odds_Calculator_3-way'!O337/'True_Odds_Calculator_3-way'!B337-1)</f>
        <v>#NAME?</v>
      </c>
      <c r="J336" s="6" t="e">
        <f ca="1">IF('Log_working_3-way'!$D336="","",'True_Odds_Calculator_3-way'!#REF!/'True_Odds_Calculator_3-way'!C337-1)</f>
        <v>#NAME?</v>
      </c>
      <c r="K336" s="6" t="e">
        <f ca="1">IF('Log_working_3-way'!$D336="","",1/'True_Odds_Calculator_3-way'!A337+1/'True_Odds_Calculator_3-way'!B337+1/'True_Odds_Calculator_3-way'!C337-1)</f>
        <v>#NAME?</v>
      </c>
    </row>
    <row r="337" spans="4:11" x14ac:dyDescent="0.25">
      <c r="D337" t="e">
        <f ca="1">solve_for_c('True_Odds_Calculator_3-way'!A338,'True_Odds_Calculator_3-way'!B338,'True_Odds_Calculator_3-way'!C338,'Log_working_3-way'!B$1,'Log_working_3-way'!B$2)</f>
        <v>#NAME?</v>
      </c>
      <c r="F337" s="6" t="e">
        <f ca="1">IF('Log_working_3-way'!D337="","",1/'True_Odds_Calculator_3-way'!N338+1/'True_Odds_Calculator_3-way'!O338+1/'True_Odds_Calculator_3-way'!#REF!-1)</f>
        <v>#NAME?</v>
      </c>
      <c r="H337" s="6" t="e">
        <f ca="1">IF('Log_working_3-way'!$D337="","",'True_Odds_Calculator_3-way'!N338/'True_Odds_Calculator_3-way'!A338-1)</f>
        <v>#NAME?</v>
      </c>
      <c r="I337" s="6" t="e">
        <f ca="1">IF('Log_working_3-way'!$D337="","",'True_Odds_Calculator_3-way'!O338/'True_Odds_Calculator_3-way'!B338-1)</f>
        <v>#NAME?</v>
      </c>
      <c r="J337" s="6" t="e">
        <f ca="1">IF('Log_working_3-way'!$D337="","",'True_Odds_Calculator_3-way'!#REF!/'True_Odds_Calculator_3-way'!C338-1)</f>
        <v>#NAME?</v>
      </c>
      <c r="K337" s="6" t="e">
        <f ca="1">IF('Log_working_3-way'!$D337="","",1/'True_Odds_Calculator_3-way'!A338+1/'True_Odds_Calculator_3-way'!B338+1/'True_Odds_Calculator_3-way'!C338-1)</f>
        <v>#NAME?</v>
      </c>
    </row>
    <row r="338" spans="4:11" x14ac:dyDescent="0.25">
      <c r="D338" t="e">
        <f ca="1">solve_for_c('True_Odds_Calculator_3-way'!A339,'True_Odds_Calculator_3-way'!B339,'True_Odds_Calculator_3-way'!C339,'Log_working_3-way'!B$1,'Log_working_3-way'!B$2)</f>
        <v>#NAME?</v>
      </c>
      <c r="F338" s="6" t="e">
        <f ca="1">IF('Log_working_3-way'!D338="","",1/'True_Odds_Calculator_3-way'!N339+1/'True_Odds_Calculator_3-way'!O339+1/'True_Odds_Calculator_3-way'!#REF!-1)</f>
        <v>#NAME?</v>
      </c>
      <c r="H338" s="6" t="e">
        <f ca="1">IF('Log_working_3-way'!$D338="","",'True_Odds_Calculator_3-way'!N339/'True_Odds_Calculator_3-way'!A339-1)</f>
        <v>#NAME?</v>
      </c>
      <c r="I338" s="6" t="e">
        <f ca="1">IF('Log_working_3-way'!$D338="","",'True_Odds_Calculator_3-way'!O339/'True_Odds_Calculator_3-way'!B339-1)</f>
        <v>#NAME?</v>
      </c>
      <c r="J338" s="6" t="e">
        <f ca="1">IF('Log_working_3-way'!$D338="","",'True_Odds_Calculator_3-way'!#REF!/'True_Odds_Calculator_3-way'!C339-1)</f>
        <v>#NAME?</v>
      </c>
      <c r="K338" s="6" t="e">
        <f ca="1">IF('Log_working_3-way'!$D338="","",1/'True_Odds_Calculator_3-way'!A339+1/'True_Odds_Calculator_3-way'!B339+1/'True_Odds_Calculator_3-way'!C339-1)</f>
        <v>#NAME?</v>
      </c>
    </row>
    <row r="339" spans="4:11" x14ac:dyDescent="0.25">
      <c r="D339" t="e">
        <f ca="1">solve_for_c('True_Odds_Calculator_3-way'!A340,'True_Odds_Calculator_3-way'!B340,'True_Odds_Calculator_3-way'!C340,'Log_working_3-way'!B$1,'Log_working_3-way'!B$2)</f>
        <v>#NAME?</v>
      </c>
      <c r="F339" s="6" t="e">
        <f ca="1">IF('Log_working_3-way'!D339="","",1/'True_Odds_Calculator_3-way'!N340+1/'True_Odds_Calculator_3-way'!O340+1/'True_Odds_Calculator_3-way'!#REF!-1)</f>
        <v>#NAME?</v>
      </c>
      <c r="H339" s="6" t="e">
        <f ca="1">IF('Log_working_3-way'!$D339="","",'True_Odds_Calculator_3-way'!N340/'True_Odds_Calculator_3-way'!A340-1)</f>
        <v>#NAME?</v>
      </c>
      <c r="I339" s="6" t="e">
        <f ca="1">IF('Log_working_3-way'!$D339="","",'True_Odds_Calculator_3-way'!O340/'True_Odds_Calculator_3-way'!B340-1)</f>
        <v>#NAME?</v>
      </c>
      <c r="J339" s="6" t="e">
        <f ca="1">IF('Log_working_3-way'!$D339="","",'True_Odds_Calculator_3-way'!#REF!/'True_Odds_Calculator_3-way'!C340-1)</f>
        <v>#NAME?</v>
      </c>
      <c r="K339" s="6" t="e">
        <f ca="1">IF('Log_working_3-way'!$D339="","",1/'True_Odds_Calculator_3-way'!A340+1/'True_Odds_Calculator_3-way'!B340+1/'True_Odds_Calculator_3-way'!C340-1)</f>
        <v>#NAME?</v>
      </c>
    </row>
    <row r="340" spans="4:11" x14ac:dyDescent="0.25">
      <c r="D340" t="e">
        <f ca="1">solve_for_c('True_Odds_Calculator_3-way'!A341,'True_Odds_Calculator_3-way'!B341,'True_Odds_Calculator_3-way'!C341,'Log_working_3-way'!B$1,'Log_working_3-way'!B$2)</f>
        <v>#NAME?</v>
      </c>
      <c r="F340" s="6" t="e">
        <f ca="1">IF('Log_working_3-way'!D340="","",1/'True_Odds_Calculator_3-way'!N341+1/'True_Odds_Calculator_3-way'!O341+1/'True_Odds_Calculator_3-way'!#REF!-1)</f>
        <v>#NAME?</v>
      </c>
      <c r="H340" s="6" t="e">
        <f ca="1">IF('Log_working_3-way'!$D340="","",'True_Odds_Calculator_3-way'!N341/'True_Odds_Calculator_3-way'!A341-1)</f>
        <v>#NAME?</v>
      </c>
      <c r="I340" s="6" t="e">
        <f ca="1">IF('Log_working_3-way'!$D340="","",'True_Odds_Calculator_3-way'!O341/'True_Odds_Calculator_3-way'!B341-1)</f>
        <v>#NAME?</v>
      </c>
      <c r="J340" s="6" t="e">
        <f ca="1">IF('Log_working_3-way'!$D340="","",'True_Odds_Calculator_3-way'!#REF!/'True_Odds_Calculator_3-way'!C341-1)</f>
        <v>#NAME?</v>
      </c>
      <c r="K340" s="6" t="e">
        <f ca="1">IF('Log_working_3-way'!$D340="","",1/'True_Odds_Calculator_3-way'!A341+1/'True_Odds_Calculator_3-way'!B341+1/'True_Odds_Calculator_3-way'!C341-1)</f>
        <v>#NAME?</v>
      </c>
    </row>
    <row r="341" spans="4:11" x14ac:dyDescent="0.25">
      <c r="D341" t="e">
        <f ca="1">solve_for_c('True_Odds_Calculator_3-way'!A342,'True_Odds_Calculator_3-way'!B342,'True_Odds_Calculator_3-way'!C342,'Log_working_3-way'!B$1,'Log_working_3-way'!B$2)</f>
        <v>#NAME?</v>
      </c>
      <c r="F341" s="6" t="e">
        <f ca="1">IF('Log_working_3-way'!D341="","",1/'True_Odds_Calculator_3-way'!N342+1/'True_Odds_Calculator_3-way'!O342+1/'True_Odds_Calculator_3-way'!#REF!-1)</f>
        <v>#NAME?</v>
      </c>
      <c r="H341" s="6" t="e">
        <f ca="1">IF('Log_working_3-way'!$D341="","",'True_Odds_Calculator_3-way'!N342/'True_Odds_Calculator_3-way'!A342-1)</f>
        <v>#NAME?</v>
      </c>
      <c r="I341" s="6" t="e">
        <f ca="1">IF('Log_working_3-way'!$D341="","",'True_Odds_Calculator_3-way'!O342/'True_Odds_Calculator_3-way'!B342-1)</f>
        <v>#NAME?</v>
      </c>
      <c r="J341" s="6" t="e">
        <f ca="1">IF('Log_working_3-way'!$D341="","",'True_Odds_Calculator_3-way'!#REF!/'True_Odds_Calculator_3-way'!C342-1)</f>
        <v>#NAME?</v>
      </c>
      <c r="K341" s="6" t="e">
        <f ca="1">IF('Log_working_3-way'!$D341="","",1/'True_Odds_Calculator_3-way'!A342+1/'True_Odds_Calculator_3-way'!B342+1/'True_Odds_Calculator_3-way'!C342-1)</f>
        <v>#NAME?</v>
      </c>
    </row>
    <row r="342" spans="4:11" x14ac:dyDescent="0.25">
      <c r="D342" t="e">
        <f ca="1">solve_for_c('True_Odds_Calculator_3-way'!A343,'True_Odds_Calculator_3-way'!B343,'True_Odds_Calculator_3-way'!C343,'Log_working_3-way'!B$1,'Log_working_3-way'!B$2)</f>
        <v>#NAME?</v>
      </c>
      <c r="F342" s="6" t="e">
        <f ca="1">IF('Log_working_3-way'!D342="","",1/'True_Odds_Calculator_3-way'!N343+1/'True_Odds_Calculator_3-way'!O343+1/'True_Odds_Calculator_3-way'!#REF!-1)</f>
        <v>#NAME?</v>
      </c>
      <c r="H342" s="6" t="e">
        <f ca="1">IF('Log_working_3-way'!$D342="","",'True_Odds_Calculator_3-way'!N343/'True_Odds_Calculator_3-way'!A343-1)</f>
        <v>#NAME?</v>
      </c>
      <c r="I342" s="6" t="e">
        <f ca="1">IF('Log_working_3-way'!$D342="","",'True_Odds_Calculator_3-way'!O343/'True_Odds_Calculator_3-way'!B343-1)</f>
        <v>#NAME?</v>
      </c>
      <c r="J342" s="6" t="e">
        <f ca="1">IF('Log_working_3-way'!$D342="","",'True_Odds_Calculator_3-way'!#REF!/'True_Odds_Calculator_3-way'!C343-1)</f>
        <v>#NAME?</v>
      </c>
      <c r="K342" s="6" t="e">
        <f ca="1">IF('Log_working_3-way'!$D342="","",1/'True_Odds_Calculator_3-way'!A343+1/'True_Odds_Calculator_3-way'!B343+1/'True_Odds_Calculator_3-way'!C343-1)</f>
        <v>#NAME?</v>
      </c>
    </row>
    <row r="343" spans="4:11" x14ac:dyDescent="0.25">
      <c r="D343" t="e">
        <f ca="1">solve_for_c('True_Odds_Calculator_3-way'!A344,'True_Odds_Calculator_3-way'!B344,'True_Odds_Calculator_3-way'!C344,'Log_working_3-way'!B$1,'Log_working_3-way'!B$2)</f>
        <v>#NAME?</v>
      </c>
      <c r="F343" s="6" t="e">
        <f ca="1">IF('Log_working_3-way'!D343="","",1/'True_Odds_Calculator_3-way'!N344+1/'True_Odds_Calculator_3-way'!O344+1/'True_Odds_Calculator_3-way'!#REF!-1)</f>
        <v>#NAME?</v>
      </c>
      <c r="H343" s="6" t="e">
        <f ca="1">IF('Log_working_3-way'!$D343="","",'True_Odds_Calculator_3-way'!N344/'True_Odds_Calculator_3-way'!A344-1)</f>
        <v>#NAME?</v>
      </c>
      <c r="I343" s="6" t="e">
        <f ca="1">IF('Log_working_3-way'!$D343="","",'True_Odds_Calculator_3-way'!O344/'True_Odds_Calculator_3-way'!B344-1)</f>
        <v>#NAME?</v>
      </c>
      <c r="J343" s="6" t="e">
        <f ca="1">IF('Log_working_3-way'!$D343="","",'True_Odds_Calculator_3-way'!#REF!/'True_Odds_Calculator_3-way'!C344-1)</f>
        <v>#NAME?</v>
      </c>
      <c r="K343" s="6" t="e">
        <f ca="1">IF('Log_working_3-way'!$D343="","",1/'True_Odds_Calculator_3-way'!A344+1/'True_Odds_Calculator_3-way'!B344+1/'True_Odds_Calculator_3-way'!C344-1)</f>
        <v>#NAME?</v>
      </c>
    </row>
    <row r="344" spans="4:11" x14ac:dyDescent="0.25">
      <c r="D344" t="e">
        <f ca="1">solve_for_c('True_Odds_Calculator_3-way'!A345,'True_Odds_Calculator_3-way'!B345,'True_Odds_Calculator_3-way'!C345,'Log_working_3-way'!B$1,'Log_working_3-way'!B$2)</f>
        <v>#NAME?</v>
      </c>
      <c r="F344" s="6" t="e">
        <f ca="1">IF('Log_working_3-way'!D344="","",1/'True_Odds_Calculator_3-way'!N345+1/'True_Odds_Calculator_3-way'!O345+1/'True_Odds_Calculator_3-way'!#REF!-1)</f>
        <v>#NAME?</v>
      </c>
      <c r="H344" s="6" t="e">
        <f ca="1">IF('Log_working_3-way'!$D344="","",'True_Odds_Calculator_3-way'!N345/'True_Odds_Calculator_3-way'!A345-1)</f>
        <v>#NAME?</v>
      </c>
      <c r="I344" s="6" t="e">
        <f ca="1">IF('Log_working_3-way'!$D344="","",'True_Odds_Calculator_3-way'!O345/'True_Odds_Calculator_3-way'!B345-1)</f>
        <v>#NAME?</v>
      </c>
      <c r="J344" s="6" t="e">
        <f ca="1">IF('Log_working_3-way'!$D344="","",'True_Odds_Calculator_3-way'!#REF!/'True_Odds_Calculator_3-way'!C345-1)</f>
        <v>#NAME?</v>
      </c>
      <c r="K344" s="6" t="e">
        <f ca="1">IF('Log_working_3-way'!$D344="","",1/'True_Odds_Calculator_3-way'!A345+1/'True_Odds_Calculator_3-way'!B345+1/'True_Odds_Calculator_3-way'!C345-1)</f>
        <v>#NAME?</v>
      </c>
    </row>
    <row r="345" spans="4:11" x14ac:dyDescent="0.25">
      <c r="D345" t="e">
        <f ca="1">solve_for_c('True_Odds_Calculator_3-way'!A346,'True_Odds_Calculator_3-way'!B346,'True_Odds_Calculator_3-way'!C346,'Log_working_3-way'!B$1,'Log_working_3-way'!B$2)</f>
        <v>#NAME?</v>
      </c>
      <c r="F345" s="6" t="e">
        <f ca="1">IF('Log_working_3-way'!D345="","",1/'True_Odds_Calculator_3-way'!N346+1/'True_Odds_Calculator_3-way'!O346+1/'True_Odds_Calculator_3-way'!#REF!-1)</f>
        <v>#NAME?</v>
      </c>
      <c r="H345" s="6" t="e">
        <f ca="1">IF('Log_working_3-way'!$D345="","",'True_Odds_Calculator_3-way'!N346/'True_Odds_Calculator_3-way'!A346-1)</f>
        <v>#NAME?</v>
      </c>
      <c r="I345" s="6" t="e">
        <f ca="1">IF('Log_working_3-way'!$D345="","",'True_Odds_Calculator_3-way'!O346/'True_Odds_Calculator_3-way'!B346-1)</f>
        <v>#NAME?</v>
      </c>
      <c r="J345" s="6" t="e">
        <f ca="1">IF('Log_working_3-way'!$D345="","",'True_Odds_Calculator_3-way'!#REF!/'True_Odds_Calculator_3-way'!C346-1)</f>
        <v>#NAME?</v>
      </c>
      <c r="K345" s="6" t="e">
        <f ca="1">IF('Log_working_3-way'!$D345="","",1/'True_Odds_Calculator_3-way'!A346+1/'True_Odds_Calculator_3-way'!B346+1/'True_Odds_Calculator_3-way'!C346-1)</f>
        <v>#NAME?</v>
      </c>
    </row>
    <row r="346" spans="4:11" x14ac:dyDescent="0.25">
      <c r="D346" t="e">
        <f ca="1">solve_for_c('True_Odds_Calculator_3-way'!A347,'True_Odds_Calculator_3-way'!B347,'True_Odds_Calculator_3-way'!C347,'Log_working_3-way'!B$1,'Log_working_3-way'!B$2)</f>
        <v>#NAME?</v>
      </c>
      <c r="F346" s="6" t="e">
        <f ca="1">IF('Log_working_3-way'!D346="","",1/'True_Odds_Calculator_3-way'!N347+1/'True_Odds_Calculator_3-way'!O347+1/'True_Odds_Calculator_3-way'!#REF!-1)</f>
        <v>#NAME?</v>
      </c>
      <c r="H346" s="6" t="e">
        <f ca="1">IF('Log_working_3-way'!$D346="","",'True_Odds_Calculator_3-way'!N347/'True_Odds_Calculator_3-way'!A347-1)</f>
        <v>#NAME?</v>
      </c>
      <c r="I346" s="6" t="e">
        <f ca="1">IF('Log_working_3-way'!$D346="","",'True_Odds_Calculator_3-way'!O347/'True_Odds_Calculator_3-way'!B347-1)</f>
        <v>#NAME?</v>
      </c>
      <c r="J346" s="6" t="e">
        <f ca="1">IF('Log_working_3-way'!$D346="","",'True_Odds_Calculator_3-way'!#REF!/'True_Odds_Calculator_3-way'!C347-1)</f>
        <v>#NAME?</v>
      </c>
      <c r="K346" s="6" t="e">
        <f ca="1">IF('Log_working_3-way'!$D346="","",1/'True_Odds_Calculator_3-way'!A347+1/'True_Odds_Calculator_3-way'!B347+1/'True_Odds_Calculator_3-way'!C347-1)</f>
        <v>#NAME?</v>
      </c>
    </row>
    <row r="347" spans="4:11" x14ac:dyDescent="0.25">
      <c r="D347" t="e">
        <f ca="1">solve_for_c('True_Odds_Calculator_3-way'!A348,'True_Odds_Calculator_3-way'!B348,'True_Odds_Calculator_3-way'!C348,'Log_working_3-way'!B$1,'Log_working_3-way'!B$2)</f>
        <v>#NAME?</v>
      </c>
      <c r="F347" s="6" t="e">
        <f ca="1">IF('Log_working_3-way'!D347="","",1/'True_Odds_Calculator_3-way'!N348+1/'True_Odds_Calculator_3-way'!O348+1/'True_Odds_Calculator_3-way'!#REF!-1)</f>
        <v>#NAME?</v>
      </c>
      <c r="H347" s="6" t="e">
        <f ca="1">IF('Log_working_3-way'!$D347="","",'True_Odds_Calculator_3-way'!N348/'True_Odds_Calculator_3-way'!A348-1)</f>
        <v>#NAME?</v>
      </c>
      <c r="I347" s="6" t="e">
        <f ca="1">IF('Log_working_3-way'!$D347="","",'True_Odds_Calculator_3-way'!O348/'True_Odds_Calculator_3-way'!B348-1)</f>
        <v>#NAME?</v>
      </c>
      <c r="J347" s="6" t="e">
        <f ca="1">IF('Log_working_3-way'!$D347="","",'True_Odds_Calculator_3-way'!#REF!/'True_Odds_Calculator_3-way'!C348-1)</f>
        <v>#NAME?</v>
      </c>
      <c r="K347" s="6" t="e">
        <f ca="1">IF('Log_working_3-way'!$D347="","",1/'True_Odds_Calculator_3-way'!A348+1/'True_Odds_Calculator_3-way'!B348+1/'True_Odds_Calculator_3-way'!C348-1)</f>
        <v>#NAME?</v>
      </c>
    </row>
    <row r="348" spans="4:11" x14ac:dyDescent="0.25">
      <c r="D348" t="e">
        <f ca="1">solve_for_c('True_Odds_Calculator_3-way'!A349,'True_Odds_Calculator_3-way'!B349,'True_Odds_Calculator_3-way'!C349,'Log_working_3-way'!B$1,'Log_working_3-way'!B$2)</f>
        <v>#NAME?</v>
      </c>
      <c r="F348" s="6" t="e">
        <f ca="1">IF('Log_working_3-way'!D348="","",1/'True_Odds_Calculator_3-way'!N349+1/'True_Odds_Calculator_3-way'!O349+1/'True_Odds_Calculator_3-way'!#REF!-1)</f>
        <v>#NAME?</v>
      </c>
      <c r="H348" s="6" t="e">
        <f ca="1">IF('Log_working_3-way'!$D348="","",'True_Odds_Calculator_3-way'!N349/'True_Odds_Calculator_3-way'!A349-1)</f>
        <v>#NAME?</v>
      </c>
      <c r="I348" s="6" t="e">
        <f ca="1">IF('Log_working_3-way'!$D348="","",'True_Odds_Calculator_3-way'!O349/'True_Odds_Calculator_3-way'!B349-1)</f>
        <v>#NAME?</v>
      </c>
      <c r="J348" s="6" t="e">
        <f ca="1">IF('Log_working_3-way'!$D348="","",'True_Odds_Calculator_3-way'!#REF!/'True_Odds_Calculator_3-way'!C349-1)</f>
        <v>#NAME?</v>
      </c>
      <c r="K348" s="6" t="e">
        <f ca="1">IF('Log_working_3-way'!$D348="","",1/'True_Odds_Calculator_3-way'!A349+1/'True_Odds_Calculator_3-way'!B349+1/'True_Odds_Calculator_3-way'!C349-1)</f>
        <v>#NAME?</v>
      </c>
    </row>
    <row r="349" spans="4:11" x14ac:dyDescent="0.25">
      <c r="D349" t="e">
        <f ca="1">solve_for_c('True_Odds_Calculator_3-way'!A350,'True_Odds_Calculator_3-way'!B350,'True_Odds_Calculator_3-way'!C350,'Log_working_3-way'!B$1,'Log_working_3-way'!B$2)</f>
        <v>#NAME?</v>
      </c>
      <c r="F349" s="6" t="e">
        <f ca="1">IF('Log_working_3-way'!D349="","",1/'True_Odds_Calculator_3-way'!N350+1/'True_Odds_Calculator_3-way'!O350+1/'True_Odds_Calculator_3-way'!#REF!-1)</f>
        <v>#NAME?</v>
      </c>
      <c r="H349" s="6" t="e">
        <f ca="1">IF('Log_working_3-way'!$D349="","",'True_Odds_Calculator_3-way'!N350/'True_Odds_Calculator_3-way'!A350-1)</f>
        <v>#NAME?</v>
      </c>
      <c r="I349" s="6" t="e">
        <f ca="1">IF('Log_working_3-way'!$D349="","",'True_Odds_Calculator_3-way'!O350/'True_Odds_Calculator_3-way'!B350-1)</f>
        <v>#NAME?</v>
      </c>
      <c r="J349" s="6" t="e">
        <f ca="1">IF('Log_working_3-way'!$D349="","",'True_Odds_Calculator_3-way'!#REF!/'True_Odds_Calculator_3-way'!C350-1)</f>
        <v>#NAME?</v>
      </c>
      <c r="K349" s="6" t="e">
        <f ca="1">IF('Log_working_3-way'!$D349="","",1/'True_Odds_Calculator_3-way'!A350+1/'True_Odds_Calculator_3-way'!B350+1/'True_Odds_Calculator_3-way'!C350-1)</f>
        <v>#NAME?</v>
      </c>
    </row>
    <row r="350" spans="4:11" x14ac:dyDescent="0.25">
      <c r="D350" t="e">
        <f ca="1">solve_for_c('True_Odds_Calculator_3-way'!A351,'True_Odds_Calculator_3-way'!B351,'True_Odds_Calculator_3-way'!C351,'Log_working_3-way'!B$1,'Log_working_3-way'!B$2)</f>
        <v>#NAME?</v>
      </c>
      <c r="F350" s="6" t="e">
        <f ca="1">IF('Log_working_3-way'!D350="","",1/'True_Odds_Calculator_3-way'!N351+1/'True_Odds_Calculator_3-way'!O351+1/'True_Odds_Calculator_3-way'!#REF!-1)</f>
        <v>#NAME?</v>
      </c>
      <c r="H350" s="6" t="e">
        <f ca="1">IF('Log_working_3-way'!$D350="","",'True_Odds_Calculator_3-way'!N351/'True_Odds_Calculator_3-way'!A351-1)</f>
        <v>#NAME?</v>
      </c>
      <c r="I350" s="6" t="e">
        <f ca="1">IF('Log_working_3-way'!$D350="","",'True_Odds_Calculator_3-way'!O351/'True_Odds_Calculator_3-way'!B351-1)</f>
        <v>#NAME?</v>
      </c>
      <c r="J350" s="6" t="e">
        <f ca="1">IF('Log_working_3-way'!$D350="","",'True_Odds_Calculator_3-way'!#REF!/'True_Odds_Calculator_3-way'!C351-1)</f>
        <v>#NAME?</v>
      </c>
      <c r="K350" s="6" t="e">
        <f ca="1">IF('Log_working_3-way'!$D350="","",1/'True_Odds_Calculator_3-way'!A351+1/'True_Odds_Calculator_3-way'!B351+1/'True_Odds_Calculator_3-way'!C351-1)</f>
        <v>#NAME?</v>
      </c>
    </row>
    <row r="351" spans="4:11" x14ac:dyDescent="0.25">
      <c r="D351" t="e">
        <f ca="1">solve_for_c('True_Odds_Calculator_3-way'!A352,'True_Odds_Calculator_3-way'!B352,'True_Odds_Calculator_3-way'!C352,'Log_working_3-way'!B$1,'Log_working_3-way'!B$2)</f>
        <v>#NAME?</v>
      </c>
      <c r="F351" s="6" t="e">
        <f ca="1">IF('Log_working_3-way'!D351="","",1/'True_Odds_Calculator_3-way'!N352+1/'True_Odds_Calculator_3-way'!O352+1/'True_Odds_Calculator_3-way'!#REF!-1)</f>
        <v>#NAME?</v>
      </c>
      <c r="H351" s="6" t="e">
        <f ca="1">IF('Log_working_3-way'!$D351="","",'True_Odds_Calculator_3-way'!N352/'True_Odds_Calculator_3-way'!A352-1)</f>
        <v>#NAME?</v>
      </c>
      <c r="I351" s="6" t="e">
        <f ca="1">IF('Log_working_3-way'!$D351="","",'True_Odds_Calculator_3-way'!O352/'True_Odds_Calculator_3-way'!B352-1)</f>
        <v>#NAME?</v>
      </c>
      <c r="J351" s="6" t="e">
        <f ca="1">IF('Log_working_3-way'!$D351="","",'True_Odds_Calculator_3-way'!#REF!/'True_Odds_Calculator_3-way'!C352-1)</f>
        <v>#NAME?</v>
      </c>
      <c r="K351" s="6" t="e">
        <f ca="1">IF('Log_working_3-way'!$D351="","",1/'True_Odds_Calculator_3-way'!A352+1/'True_Odds_Calculator_3-way'!B352+1/'True_Odds_Calculator_3-way'!C352-1)</f>
        <v>#NAME?</v>
      </c>
    </row>
    <row r="352" spans="4:11" x14ac:dyDescent="0.25">
      <c r="D352" t="e">
        <f ca="1">solve_for_c('True_Odds_Calculator_3-way'!A353,'True_Odds_Calculator_3-way'!B353,'True_Odds_Calculator_3-way'!C353,'Log_working_3-way'!B$1,'Log_working_3-way'!B$2)</f>
        <v>#NAME?</v>
      </c>
      <c r="F352" s="6" t="e">
        <f ca="1">IF('Log_working_3-way'!D352="","",1/'True_Odds_Calculator_3-way'!N353+1/'True_Odds_Calculator_3-way'!O353+1/'True_Odds_Calculator_3-way'!#REF!-1)</f>
        <v>#NAME?</v>
      </c>
      <c r="H352" s="6" t="e">
        <f ca="1">IF('Log_working_3-way'!$D352="","",'True_Odds_Calculator_3-way'!N353/'True_Odds_Calculator_3-way'!A353-1)</f>
        <v>#NAME?</v>
      </c>
      <c r="I352" s="6" t="e">
        <f ca="1">IF('Log_working_3-way'!$D352="","",'True_Odds_Calculator_3-way'!O353/'True_Odds_Calculator_3-way'!B353-1)</f>
        <v>#NAME?</v>
      </c>
      <c r="J352" s="6" t="e">
        <f ca="1">IF('Log_working_3-way'!$D352="","",'True_Odds_Calculator_3-way'!#REF!/'True_Odds_Calculator_3-way'!C353-1)</f>
        <v>#NAME?</v>
      </c>
      <c r="K352" s="6" t="e">
        <f ca="1">IF('Log_working_3-way'!$D352="","",1/'True_Odds_Calculator_3-way'!A353+1/'True_Odds_Calculator_3-way'!B353+1/'True_Odds_Calculator_3-way'!C353-1)</f>
        <v>#NAME?</v>
      </c>
    </row>
    <row r="353" spans="4:11" x14ac:dyDescent="0.25">
      <c r="D353" t="e">
        <f ca="1">solve_for_c('True_Odds_Calculator_3-way'!A354,'True_Odds_Calculator_3-way'!B354,'True_Odds_Calculator_3-way'!C354,'Log_working_3-way'!B$1,'Log_working_3-way'!B$2)</f>
        <v>#NAME?</v>
      </c>
      <c r="F353" s="6" t="e">
        <f ca="1">IF('Log_working_3-way'!D353="","",1/'True_Odds_Calculator_3-way'!N354+1/'True_Odds_Calculator_3-way'!O354+1/'True_Odds_Calculator_3-way'!#REF!-1)</f>
        <v>#NAME?</v>
      </c>
      <c r="H353" s="6" t="e">
        <f ca="1">IF('Log_working_3-way'!$D353="","",'True_Odds_Calculator_3-way'!N354/'True_Odds_Calculator_3-way'!A354-1)</f>
        <v>#NAME?</v>
      </c>
      <c r="I353" s="6" t="e">
        <f ca="1">IF('Log_working_3-way'!$D353="","",'True_Odds_Calculator_3-way'!O354/'True_Odds_Calculator_3-way'!B354-1)</f>
        <v>#NAME?</v>
      </c>
      <c r="J353" s="6" t="e">
        <f ca="1">IF('Log_working_3-way'!$D353="","",'True_Odds_Calculator_3-way'!#REF!/'True_Odds_Calculator_3-way'!C354-1)</f>
        <v>#NAME?</v>
      </c>
      <c r="K353" s="6" t="e">
        <f ca="1">IF('Log_working_3-way'!$D353="","",1/'True_Odds_Calculator_3-way'!A354+1/'True_Odds_Calculator_3-way'!B354+1/'True_Odds_Calculator_3-way'!C354-1)</f>
        <v>#NAME?</v>
      </c>
    </row>
    <row r="354" spans="4:11" x14ac:dyDescent="0.25">
      <c r="D354" t="e">
        <f ca="1">solve_for_c('True_Odds_Calculator_3-way'!A355,'True_Odds_Calculator_3-way'!B355,'True_Odds_Calculator_3-way'!C355,'Log_working_3-way'!B$1,'Log_working_3-way'!B$2)</f>
        <v>#NAME?</v>
      </c>
      <c r="F354" s="6" t="e">
        <f ca="1">IF('Log_working_3-way'!D354="","",1/'True_Odds_Calculator_3-way'!N355+1/'True_Odds_Calculator_3-way'!O355+1/'True_Odds_Calculator_3-way'!#REF!-1)</f>
        <v>#NAME?</v>
      </c>
      <c r="H354" s="6" t="e">
        <f ca="1">IF('Log_working_3-way'!$D354="","",'True_Odds_Calculator_3-way'!N355/'True_Odds_Calculator_3-way'!A355-1)</f>
        <v>#NAME?</v>
      </c>
      <c r="I354" s="6" t="e">
        <f ca="1">IF('Log_working_3-way'!$D354="","",'True_Odds_Calculator_3-way'!O355/'True_Odds_Calculator_3-way'!B355-1)</f>
        <v>#NAME?</v>
      </c>
      <c r="J354" s="6" t="e">
        <f ca="1">IF('Log_working_3-way'!$D354="","",'True_Odds_Calculator_3-way'!#REF!/'True_Odds_Calculator_3-way'!C355-1)</f>
        <v>#NAME?</v>
      </c>
      <c r="K354" s="6" t="e">
        <f ca="1">IF('Log_working_3-way'!$D354="","",1/'True_Odds_Calculator_3-way'!A355+1/'True_Odds_Calculator_3-way'!B355+1/'True_Odds_Calculator_3-way'!C355-1)</f>
        <v>#NAME?</v>
      </c>
    </row>
    <row r="355" spans="4:11" x14ac:dyDescent="0.25">
      <c r="D355" t="e">
        <f ca="1">solve_for_c('True_Odds_Calculator_3-way'!A356,'True_Odds_Calculator_3-way'!B356,'True_Odds_Calculator_3-way'!C356,'Log_working_3-way'!B$1,'Log_working_3-way'!B$2)</f>
        <v>#NAME?</v>
      </c>
      <c r="F355" s="6" t="e">
        <f ca="1">IF('Log_working_3-way'!D355="","",1/'True_Odds_Calculator_3-way'!N356+1/'True_Odds_Calculator_3-way'!O356+1/'True_Odds_Calculator_3-way'!#REF!-1)</f>
        <v>#NAME?</v>
      </c>
      <c r="H355" s="6" t="e">
        <f ca="1">IF('Log_working_3-way'!$D355="","",'True_Odds_Calculator_3-way'!N356/'True_Odds_Calculator_3-way'!A356-1)</f>
        <v>#NAME?</v>
      </c>
      <c r="I355" s="6" t="e">
        <f ca="1">IF('Log_working_3-way'!$D355="","",'True_Odds_Calculator_3-way'!O356/'True_Odds_Calculator_3-way'!B356-1)</f>
        <v>#NAME?</v>
      </c>
      <c r="J355" s="6" t="e">
        <f ca="1">IF('Log_working_3-way'!$D355="","",'True_Odds_Calculator_3-way'!#REF!/'True_Odds_Calculator_3-way'!C356-1)</f>
        <v>#NAME?</v>
      </c>
      <c r="K355" s="6" t="e">
        <f ca="1">IF('Log_working_3-way'!$D355="","",1/'True_Odds_Calculator_3-way'!A356+1/'True_Odds_Calculator_3-way'!B356+1/'True_Odds_Calculator_3-way'!C356-1)</f>
        <v>#NAME?</v>
      </c>
    </row>
    <row r="356" spans="4:11" x14ac:dyDescent="0.25">
      <c r="D356" t="e">
        <f ca="1">solve_for_c('True_Odds_Calculator_3-way'!A357,'True_Odds_Calculator_3-way'!B357,'True_Odds_Calculator_3-way'!C357,'Log_working_3-way'!B$1,'Log_working_3-way'!B$2)</f>
        <v>#NAME?</v>
      </c>
      <c r="F356" s="6" t="e">
        <f ca="1">IF('Log_working_3-way'!D356="","",1/'True_Odds_Calculator_3-way'!N357+1/'True_Odds_Calculator_3-way'!O357+1/'True_Odds_Calculator_3-way'!#REF!-1)</f>
        <v>#NAME?</v>
      </c>
      <c r="H356" s="6" t="e">
        <f ca="1">IF('Log_working_3-way'!$D356="","",'True_Odds_Calculator_3-way'!N357/'True_Odds_Calculator_3-way'!A357-1)</f>
        <v>#NAME?</v>
      </c>
      <c r="I356" s="6" t="e">
        <f ca="1">IF('Log_working_3-way'!$D356="","",'True_Odds_Calculator_3-way'!O357/'True_Odds_Calculator_3-way'!B357-1)</f>
        <v>#NAME?</v>
      </c>
      <c r="J356" s="6" t="e">
        <f ca="1">IF('Log_working_3-way'!$D356="","",'True_Odds_Calculator_3-way'!#REF!/'True_Odds_Calculator_3-way'!C357-1)</f>
        <v>#NAME?</v>
      </c>
      <c r="K356" s="6" t="e">
        <f ca="1">IF('Log_working_3-way'!$D356="","",1/'True_Odds_Calculator_3-way'!A357+1/'True_Odds_Calculator_3-way'!B357+1/'True_Odds_Calculator_3-way'!C357-1)</f>
        <v>#NAME?</v>
      </c>
    </row>
    <row r="357" spans="4:11" x14ac:dyDescent="0.25">
      <c r="D357" t="e">
        <f ca="1">solve_for_c('True_Odds_Calculator_3-way'!A358,'True_Odds_Calculator_3-way'!B358,'True_Odds_Calculator_3-way'!C358,'Log_working_3-way'!B$1,'Log_working_3-way'!B$2)</f>
        <v>#NAME?</v>
      </c>
      <c r="F357" s="6" t="e">
        <f ca="1">IF('Log_working_3-way'!D357="","",1/'True_Odds_Calculator_3-way'!N358+1/'True_Odds_Calculator_3-way'!O358+1/'True_Odds_Calculator_3-way'!#REF!-1)</f>
        <v>#NAME?</v>
      </c>
      <c r="H357" s="6" t="e">
        <f ca="1">IF('Log_working_3-way'!$D357="","",'True_Odds_Calculator_3-way'!N358/'True_Odds_Calculator_3-way'!A358-1)</f>
        <v>#NAME?</v>
      </c>
      <c r="I357" s="6" t="e">
        <f ca="1">IF('Log_working_3-way'!$D357="","",'True_Odds_Calculator_3-way'!O358/'True_Odds_Calculator_3-way'!B358-1)</f>
        <v>#NAME?</v>
      </c>
      <c r="J357" s="6" t="e">
        <f ca="1">IF('Log_working_3-way'!$D357="","",'True_Odds_Calculator_3-way'!#REF!/'True_Odds_Calculator_3-way'!C358-1)</f>
        <v>#NAME?</v>
      </c>
      <c r="K357" s="6" t="e">
        <f ca="1">IF('Log_working_3-way'!$D357="","",1/'True_Odds_Calculator_3-way'!A358+1/'True_Odds_Calculator_3-way'!B358+1/'True_Odds_Calculator_3-way'!C358-1)</f>
        <v>#NAME?</v>
      </c>
    </row>
    <row r="358" spans="4:11" x14ac:dyDescent="0.25">
      <c r="D358" t="e">
        <f ca="1">solve_for_c('True_Odds_Calculator_3-way'!A359,'True_Odds_Calculator_3-way'!B359,'True_Odds_Calculator_3-way'!C359,'Log_working_3-way'!B$1,'Log_working_3-way'!B$2)</f>
        <v>#NAME?</v>
      </c>
      <c r="F358" s="6" t="e">
        <f ca="1">IF('Log_working_3-way'!D358="","",1/'True_Odds_Calculator_3-way'!N359+1/'True_Odds_Calculator_3-way'!O359+1/'True_Odds_Calculator_3-way'!#REF!-1)</f>
        <v>#NAME?</v>
      </c>
      <c r="H358" s="6" t="e">
        <f ca="1">IF('Log_working_3-way'!$D358="","",'True_Odds_Calculator_3-way'!N359/'True_Odds_Calculator_3-way'!A359-1)</f>
        <v>#NAME?</v>
      </c>
      <c r="I358" s="6" t="e">
        <f ca="1">IF('Log_working_3-way'!$D358="","",'True_Odds_Calculator_3-way'!O359/'True_Odds_Calculator_3-way'!B359-1)</f>
        <v>#NAME?</v>
      </c>
      <c r="J358" s="6" t="e">
        <f ca="1">IF('Log_working_3-way'!$D358="","",'True_Odds_Calculator_3-way'!#REF!/'True_Odds_Calculator_3-way'!C359-1)</f>
        <v>#NAME?</v>
      </c>
      <c r="K358" s="6" t="e">
        <f ca="1">IF('Log_working_3-way'!$D358="","",1/'True_Odds_Calculator_3-way'!A359+1/'True_Odds_Calculator_3-way'!B359+1/'True_Odds_Calculator_3-way'!C359-1)</f>
        <v>#NAME?</v>
      </c>
    </row>
    <row r="359" spans="4:11" x14ac:dyDescent="0.25">
      <c r="D359" t="e">
        <f ca="1">solve_for_c('True_Odds_Calculator_3-way'!A360,'True_Odds_Calculator_3-way'!B360,'True_Odds_Calculator_3-way'!C360,'Log_working_3-way'!B$1,'Log_working_3-way'!B$2)</f>
        <v>#NAME?</v>
      </c>
      <c r="F359" s="6" t="e">
        <f ca="1">IF('Log_working_3-way'!D359="","",1/'True_Odds_Calculator_3-way'!N360+1/'True_Odds_Calculator_3-way'!O360+1/'True_Odds_Calculator_3-way'!#REF!-1)</f>
        <v>#NAME?</v>
      </c>
      <c r="H359" s="6" t="e">
        <f ca="1">IF('Log_working_3-way'!$D359="","",'True_Odds_Calculator_3-way'!N360/'True_Odds_Calculator_3-way'!A360-1)</f>
        <v>#NAME?</v>
      </c>
      <c r="I359" s="6" t="e">
        <f ca="1">IF('Log_working_3-way'!$D359="","",'True_Odds_Calculator_3-way'!O360/'True_Odds_Calculator_3-way'!B360-1)</f>
        <v>#NAME?</v>
      </c>
      <c r="J359" s="6" t="e">
        <f ca="1">IF('Log_working_3-way'!$D359="","",'True_Odds_Calculator_3-way'!#REF!/'True_Odds_Calculator_3-way'!C360-1)</f>
        <v>#NAME?</v>
      </c>
      <c r="K359" s="6" t="e">
        <f ca="1">IF('Log_working_3-way'!$D359="","",1/'True_Odds_Calculator_3-way'!A360+1/'True_Odds_Calculator_3-way'!B360+1/'True_Odds_Calculator_3-way'!C360-1)</f>
        <v>#NAME?</v>
      </c>
    </row>
    <row r="360" spans="4:11" x14ac:dyDescent="0.25">
      <c r="D360" t="e">
        <f ca="1">solve_for_c('True_Odds_Calculator_3-way'!A361,'True_Odds_Calculator_3-way'!B361,'True_Odds_Calculator_3-way'!C361,'Log_working_3-way'!B$1,'Log_working_3-way'!B$2)</f>
        <v>#NAME?</v>
      </c>
      <c r="F360" s="6" t="e">
        <f ca="1">IF('Log_working_3-way'!D360="","",1/'True_Odds_Calculator_3-way'!N361+1/'True_Odds_Calculator_3-way'!O361+1/'True_Odds_Calculator_3-way'!#REF!-1)</f>
        <v>#NAME?</v>
      </c>
      <c r="H360" s="6" t="e">
        <f ca="1">IF('Log_working_3-way'!$D360="","",'True_Odds_Calculator_3-way'!N361/'True_Odds_Calculator_3-way'!A361-1)</f>
        <v>#NAME?</v>
      </c>
      <c r="I360" s="6" t="e">
        <f ca="1">IF('Log_working_3-way'!$D360="","",'True_Odds_Calculator_3-way'!O361/'True_Odds_Calculator_3-way'!B361-1)</f>
        <v>#NAME?</v>
      </c>
      <c r="J360" s="6" t="e">
        <f ca="1">IF('Log_working_3-way'!$D360="","",'True_Odds_Calculator_3-way'!#REF!/'True_Odds_Calculator_3-way'!C361-1)</f>
        <v>#NAME?</v>
      </c>
      <c r="K360" s="6" t="e">
        <f ca="1">IF('Log_working_3-way'!$D360="","",1/'True_Odds_Calculator_3-way'!A361+1/'True_Odds_Calculator_3-way'!B361+1/'True_Odds_Calculator_3-way'!C361-1)</f>
        <v>#NAME?</v>
      </c>
    </row>
    <row r="361" spans="4:11" x14ac:dyDescent="0.25">
      <c r="D361" t="e">
        <f ca="1">solve_for_c('True_Odds_Calculator_3-way'!A362,'True_Odds_Calculator_3-way'!B362,'True_Odds_Calculator_3-way'!C362,'Log_working_3-way'!B$1,'Log_working_3-way'!B$2)</f>
        <v>#NAME?</v>
      </c>
      <c r="F361" s="6" t="e">
        <f ca="1">IF('Log_working_3-way'!D361="","",1/'True_Odds_Calculator_3-way'!N362+1/'True_Odds_Calculator_3-way'!O362+1/'True_Odds_Calculator_3-way'!#REF!-1)</f>
        <v>#NAME?</v>
      </c>
      <c r="H361" s="6" t="e">
        <f ca="1">IF('Log_working_3-way'!$D361="","",'True_Odds_Calculator_3-way'!N362/'True_Odds_Calculator_3-way'!A362-1)</f>
        <v>#NAME?</v>
      </c>
      <c r="I361" s="6" t="e">
        <f ca="1">IF('Log_working_3-way'!$D361="","",'True_Odds_Calculator_3-way'!O362/'True_Odds_Calculator_3-way'!B362-1)</f>
        <v>#NAME?</v>
      </c>
      <c r="J361" s="6" t="e">
        <f ca="1">IF('Log_working_3-way'!$D361="","",'True_Odds_Calculator_3-way'!#REF!/'True_Odds_Calculator_3-way'!C362-1)</f>
        <v>#NAME?</v>
      </c>
      <c r="K361" s="6" t="e">
        <f ca="1">IF('Log_working_3-way'!$D361="","",1/'True_Odds_Calculator_3-way'!A362+1/'True_Odds_Calculator_3-way'!B362+1/'True_Odds_Calculator_3-way'!C362-1)</f>
        <v>#NAME?</v>
      </c>
    </row>
    <row r="362" spans="4:11" x14ac:dyDescent="0.25">
      <c r="D362" t="e">
        <f ca="1">solve_for_c('True_Odds_Calculator_3-way'!A363,'True_Odds_Calculator_3-way'!B363,'True_Odds_Calculator_3-way'!C363,'Log_working_3-way'!B$1,'Log_working_3-way'!B$2)</f>
        <v>#NAME?</v>
      </c>
      <c r="F362" s="6" t="e">
        <f ca="1">IF('Log_working_3-way'!D362="","",1/'True_Odds_Calculator_3-way'!N363+1/'True_Odds_Calculator_3-way'!O363+1/'True_Odds_Calculator_3-way'!#REF!-1)</f>
        <v>#NAME?</v>
      </c>
      <c r="H362" s="6" t="e">
        <f ca="1">IF('Log_working_3-way'!$D362="","",'True_Odds_Calculator_3-way'!N363/'True_Odds_Calculator_3-way'!A363-1)</f>
        <v>#NAME?</v>
      </c>
      <c r="I362" s="6" t="e">
        <f ca="1">IF('Log_working_3-way'!$D362="","",'True_Odds_Calculator_3-way'!O363/'True_Odds_Calculator_3-way'!B363-1)</f>
        <v>#NAME?</v>
      </c>
      <c r="J362" s="6" t="e">
        <f ca="1">IF('Log_working_3-way'!$D362="","",'True_Odds_Calculator_3-way'!#REF!/'True_Odds_Calculator_3-way'!C363-1)</f>
        <v>#NAME?</v>
      </c>
      <c r="K362" s="6" t="e">
        <f ca="1">IF('Log_working_3-way'!$D362="","",1/'True_Odds_Calculator_3-way'!A363+1/'True_Odds_Calculator_3-way'!B363+1/'True_Odds_Calculator_3-way'!C363-1)</f>
        <v>#NAME?</v>
      </c>
    </row>
    <row r="363" spans="4:11" x14ac:dyDescent="0.25">
      <c r="D363" t="e">
        <f ca="1">solve_for_c('True_Odds_Calculator_3-way'!A364,'True_Odds_Calculator_3-way'!B364,'True_Odds_Calculator_3-way'!C364,'Log_working_3-way'!B$1,'Log_working_3-way'!B$2)</f>
        <v>#NAME?</v>
      </c>
      <c r="F363" s="6" t="e">
        <f ca="1">IF('Log_working_3-way'!D363="","",1/'True_Odds_Calculator_3-way'!N364+1/'True_Odds_Calculator_3-way'!O364+1/'True_Odds_Calculator_3-way'!#REF!-1)</f>
        <v>#NAME?</v>
      </c>
      <c r="H363" s="6" t="e">
        <f ca="1">IF('Log_working_3-way'!$D363="","",'True_Odds_Calculator_3-way'!N364/'True_Odds_Calculator_3-way'!A364-1)</f>
        <v>#NAME?</v>
      </c>
      <c r="I363" s="6" t="e">
        <f ca="1">IF('Log_working_3-way'!$D363="","",'True_Odds_Calculator_3-way'!O364/'True_Odds_Calculator_3-way'!B364-1)</f>
        <v>#NAME?</v>
      </c>
      <c r="J363" s="6" t="e">
        <f ca="1">IF('Log_working_3-way'!$D363="","",'True_Odds_Calculator_3-way'!#REF!/'True_Odds_Calculator_3-way'!C364-1)</f>
        <v>#NAME?</v>
      </c>
      <c r="K363" s="6" t="e">
        <f ca="1">IF('Log_working_3-way'!$D363="","",1/'True_Odds_Calculator_3-way'!A364+1/'True_Odds_Calculator_3-way'!B364+1/'True_Odds_Calculator_3-way'!C364-1)</f>
        <v>#NAME?</v>
      </c>
    </row>
    <row r="364" spans="4:11" x14ac:dyDescent="0.25">
      <c r="D364" t="e">
        <f ca="1">solve_for_c('True_Odds_Calculator_3-way'!A365,'True_Odds_Calculator_3-way'!B365,'True_Odds_Calculator_3-way'!C365,'Log_working_3-way'!B$1,'Log_working_3-way'!B$2)</f>
        <v>#NAME?</v>
      </c>
      <c r="F364" s="6" t="e">
        <f ca="1">IF('Log_working_3-way'!D364="","",1/'True_Odds_Calculator_3-way'!N365+1/'True_Odds_Calculator_3-way'!O365+1/'True_Odds_Calculator_3-way'!#REF!-1)</f>
        <v>#NAME?</v>
      </c>
      <c r="H364" s="6" t="e">
        <f ca="1">IF('Log_working_3-way'!$D364="","",'True_Odds_Calculator_3-way'!N365/'True_Odds_Calculator_3-way'!A365-1)</f>
        <v>#NAME?</v>
      </c>
      <c r="I364" s="6" t="e">
        <f ca="1">IF('Log_working_3-way'!$D364="","",'True_Odds_Calculator_3-way'!O365/'True_Odds_Calculator_3-way'!B365-1)</f>
        <v>#NAME?</v>
      </c>
      <c r="J364" s="6" t="e">
        <f ca="1">IF('Log_working_3-way'!$D364="","",'True_Odds_Calculator_3-way'!#REF!/'True_Odds_Calculator_3-way'!C365-1)</f>
        <v>#NAME?</v>
      </c>
      <c r="K364" s="6" t="e">
        <f ca="1">IF('Log_working_3-way'!$D364="","",1/'True_Odds_Calculator_3-way'!A365+1/'True_Odds_Calculator_3-way'!B365+1/'True_Odds_Calculator_3-way'!C365-1)</f>
        <v>#NAME?</v>
      </c>
    </row>
    <row r="365" spans="4:11" x14ac:dyDescent="0.25">
      <c r="D365" t="e">
        <f ca="1">solve_for_c('True_Odds_Calculator_3-way'!A366,'True_Odds_Calculator_3-way'!B366,'True_Odds_Calculator_3-way'!C366,'Log_working_3-way'!B$1,'Log_working_3-way'!B$2)</f>
        <v>#NAME?</v>
      </c>
      <c r="F365" s="6" t="e">
        <f ca="1">IF('Log_working_3-way'!D365="","",1/'True_Odds_Calculator_3-way'!N366+1/'True_Odds_Calculator_3-way'!O366+1/'True_Odds_Calculator_3-way'!#REF!-1)</f>
        <v>#NAME?</v>
      </c>
      <c r="H365" s="6" t="e">
        <f ca="1">IF('Log_working_3-way'!$D365="","",'True_Odds_Calculator_3-way'!N366/'True_Odds_Calculator_3-way'!A366-1)</f>
        <v>#NAME?</v>
      </c>
      <c r="I365" s="6" t="e">
        <f ca="1">IF('Log_working_3-way'!$D365="","",'True_Odds_Calculator_3-way'!O366/'True_Odds_Calculator_3-way'!B366-1)</f>
        <v>#NAME?</v>
      </c>
      <c r="J365" s="6" t="e">
        <f ca="1">IF('Log_working_3-way'!$D365="","",'True_Odds_Calculator_3-way'!#REF!/'True_Odds_Calculator_3-way'!C366-1)</f>
        <v>#NAME?</v>
      </c>
      <c r="K365" s="6" t="e">
        <f ca="1">IF('Log_working_3-way'!$D365="","",1/'True_Odds_Calculator_3-way'!A366+1/'True_Odds_Calculator_3-way'!B366+1/'True_Odds_Calculator_3-way'!C366-1)</f>
        <v>#NAME?</v>
      </c>
    </row>
    <row r="366" spans="4:11" x14ac:dyDescent="0.25">
      <c r="D366" t="e">
        <f ca="1">solve_for_c('True_Odds_Calculator_3-way'!A367,'True_Odds_Calculator_3-way'!B367,'True_Odds_Calculator_3-way'!C367,'Log_working_3-way'!B$1,'Log_working_3-way'!B$2)</f>
        <v>#NAME?</v>
      </c>
      <c r="F366" s="6" t="e">
        <f ca="1">IF('Log_working_3-way'!D366="","",1/'True_Odds_Calculator_3-way'!N367+1/'True_Odds_Calculator_3-way'!O367+1/'True_Odds_Calculator_3-way'!#REF!-1)</f>
        <v>#NAME?</v>
      </c>
      <c r="H366" s="6" t="e">
        <f ca="1">IF('Log_working_3-way'!$D366="","",'True_Odds_Calculator_3-way'!N367/'True_Odds_Calculator_3-way'!A367-1)</f>
        <v>#NAME?</v>
      </c>
      <c r="I366" s="6" t="e">
        <f ca="1">IF('Log_working_3-way'!$D366="","",'True_Odds_Calculator_3-way'!O367/'True_Odds_Calculator_3-way'!B367-1)</f>
        <v>#NAME?</v>
      </c>
      <c r="J366" s="6" t="e">
        <f ca="1">IF('Log_working_3-way'!$D366="","",'True_Odds_Calculator_3-way'!#REF!/'True_Odds_Calculator_3-way'!C367-1)</f>
        <v>#NAME?</v>
      </c>
      <c r="K366" s="6" t="e">
        <f ca="1">IF('Log_working_3-way'!$D366="","",1/'True_Odds_Calculator_3-way'!A367+1/'True_Odds_Calculator_3-way'!B367+1/'True_Odds_Calculator_3-way'!C367-1)</f>
        <v>#NAME?</v>
      </c>
    </row>
    <row r="367" spans="4:11" x14ac:dyDescent="0.25">
      <c r="D367" t="e">
        <f ca="1">solve_for_c('True_Odds_Calculator_3-way'!A368,'True_Odds_Calculator_3-way'!B368,'True_Odds_Calculator_3-way'!C368,'Log_working_3-way'!B$1,'Log_working_3-way'!B$2)</f>
        <v>#NAME?</v>
      </c>
      <c r="F367" s="6" t="e">
        <f ca="1">IF('Log_working_3-way'!D367="","",1/'True_Odds_Calculator_3-way'!N368+1/'True_Odds_Calculator_3-way'!O368+1/'True_Odds_Calculator_3-way'!#REF!-1)</f>
        <v>#NAME?</v>
      </c>
      <c r="H367" s="6" t="e">
        <f ca="1">IF('Log_working_3-way'!$D367="","",'True_Odds_Calculator_3-way'!N368/'True_Odds_Calculator_3-way'!A368-1)</f>
        <v>#NAME?</v>
      </c>
      <c r="I367" s="6" t="e">
        <f ca="1">IF('Log_working_3-way'!$D367="","",'True_Odds_Calculator_3-way'!O368/'True_Odds_Calculator_3-way'!B368-1)</f>
        <v>#NAME?</v>
      </c>
      <c r="J367" s="6" t="e">
        <f ca="1">IF('Log_working_3-way'!$D367="","",'True_Odds_Calculator_3-way'!#REF!/'True_Odds_Calculator_3-way'!C368-1)</f>
        <v>#NAME?</v>
      </c>
      <c r="K367" s="6" t="e">
        <f ca="1">IF('Log_working_3-way'!$D367="","",1/'True_Odds_Calculator_3-way'!A368+1/'True_Odds_Calculator_3-way'!B368+1/'True_Odds_Calculator_3-way'!C368-1)</f>
        <v>#NAME?</v>
      </c>
    </row>
    <row r="368" spans="4:11" x14ac:dyDescent="0.25">
      <c r="D368" t="e">
        <f ca="1">solve_for_c('True_Odds_Calculator_3-way'!A369,'True_Odds_Calculator_3-way'!B369,'True_Odds_Calculator_3-way'!C369,'Log_working_3-way'!B$1,'Log_working_3-way'!B$2)</f>
        <v>#NAME?</v>
      </c>
      <c r="F368" s="6" t="e">
        <f ca="1">IF('Log_working_3-way'!D368="","",1/'True_Odds_Calculator_3-way'!N369+1/'True_Odds_Calculator_3-way'!O369+1/'True_Odds_Calculator_3-way'!#REF!-1)</f>
        <v>#NAME?</v>
      </c>
      <c r="H368" s="6" t="e">
        <f ca="1">IF('Log_working_3-way'!$D368="","",'True_Odds_Calculator_3-way'!N369/'True_Odds_Calculator_3-way'!A369-1)</f>
        <v>#NAME?</v>
      </c>
      <c r="I368" s="6" t="e">
        <f ca="1">IF('Log_working_3-way'!$D368="","",'True_Odds_Calculator_3-way'!O369/'True_Odds_Calculator_3-way'!B369-1)</f>
        <v>#NAME?</v>
      </c>
      <c r="J368" s="6" t="e">
        <f ca="1">IF('Log_working_3-way'!$D368="","",'True_Odds_Calculator_3-way'!#REF!/'True_Odds_Calculator_3-way'!C369-1)</f>
        <v>#NAME?</v>
      </c>
      <c r="K368" s="6" t="e">
        <f ca="1">IF('Log_working_3-way'!$D368="","",1/'True_Odds_Calculator_3-way'!A369+1/'True_Odds_Calculator_3-way'!B369+1/'True_Odds_Calculator_3-way'!C369-1)</f>
        <v>#NAME?</v>
      </c>
    </row>
    <row r="369" spans="4:11" x14ac:dyDescent="0.25">
      <c r="D369" t="e">
        <f ca="1">solve_for_c('True_Odds_Calculator_3-way'!A370,'True_Odds_Calculator_3-way'!B370,'True_Odds_Calculator_3-way'!C370,'Log_working_3-way'!B$1,'Log_working_3-way'!B$2)</f>
        <v>#NAME?</v>
      </c>
      <c r="F369" s="6" t="e">
        <f ca="1">IF('Log_working_3-way'!D369="","",1/'True_Odds_Calculator_3-way'!N370+1/'True_Odds_Calculator_3-way'!O370+1/'True_Odds_Calculator_3-way'!#REF!-1)</f>
        <v>#NAME?</v>
      </c>
      <c r="H369" s="6" t="e">
        <f ca="1">IF('Log_working_3-way'!$D369="","",'True_Odds_Calculator_3-way'!N370/'True_Odds_Calculator_3-way'!A370-1)</f>
        <v>#NAME?</v>
      </c>
      <c r="I369" s="6" t="e">
        <f ca="1">IF('Log_working_3-way'!$D369="","",'True_Odds_Calculator_3-way'!O370/'True_Odds_Calculator_3-way'!B370-1)</f>
        <v>#NAME?</v>
      </c>
      <c r="J369" s="6" t="e">
        <f ca="1">IF('Log_working_3-way'!$D369="","",'True_Odds_Calculator_3-way'!#REF!/'True_Odds_Calculator_3-way'!C370-1)</f>
        <v>#NAME?</v>
      </c>
      <c r="K369" s="6" t="e">
        <f ca="1">IF('Log_working_3-way'!$D369="","",1/'True_Odds_Calculator_3-way'!A370+1/'True_Odds_Calculator_3-way'!B370+1/'True_Odds_Calculator_3-way'!C370-1)</f>
        <v>#NAME?</v>
      </c>
    </row>
    <row r="370" spans="4:11" x14ac:dyDescent="0.25">
      <c r="D370" t="e">
        <f ca="1">solve_for_c('True_Odds_Calculator_3-way'!A371,'True_Odds_Calculator_3-way'!B371,'True_Odds_Calculator_3-way'!C371,'Log_working_3-way'!B$1,'Log_working_3-way'!B$2)</f>
        <v>#NAME?</v>
      </c>
      <c r="F370" s="6" t="e">
        <f ca="1">IF('Log_working_3-way'!D370="","",1/'True_Odds_Calculator_3-way'!N371+1/'True_Odds_Calculator_3-way'!O371+1/'True_Odds_Calculator_3-way'!#REF!-1)</f>
        <v>#NAME?</v>
      </c>
      <c r="H370" s="6" t="e">
        <f ca="1">IF('Log_working_3-way'!$D370="","",'True_Odds_Calculator_3-way'!N371/'True_Odds_Calculator_3-way'!A371-1)</f>
        <v>#NAME?</v>
      </c>
      <c r="I370" s="6" t="e">
        <f ca="1">IF('Log_working_3-way'!$D370="","",'True_Odds_Calculator_3-way'!O371/'True_Odds_Calculator_3-way'!B371-1)</f>
        <v>#NAME?</v>
      </c>
      <c r="J370" s="6" t="e">
        <f ca="1">IF('Log_working_3-way'!$D370="","",'True_Odds_Calculator_3-way'!#REF!/'True_Odds_Calculator_3-way'!C371-1)</f>
        <v>#NAME?</v>
      </c>
      <c r="K370" s="6" t="e">
        <f ca="1">IF('Log_working_3-way'!$D370="","",1/'True_Odds_Calculator_3-way'!A371+1/'True_Odds_Calculator_3-way'!B371+1/'True_Odds_Calculator_3-way'!C371-1)</f>
        <v>#NAME?</v>
      </c>
    </row>
    <row r="371" spans="4:11" x14ac:dyDescent="0.25">
      <c r="D371" t="e">
        <f ca="1">solve_for_c('True_Odds_Calculator_3-way'!A372,'True_Odds_Calculator_3-way'!B372,'True_Odds_Calculator_3-way'!C372,'Log_working_3-way'!B$1,'Log_working_3-way'!B$2)</f>
        <v>#NAME?</v>
      </c>
      <c r="F371" s="6" t="e">
        <f ca="1">IF('Log_working_3-way'!D371="","",1/'True_Odds_Calculator_3-way'!N372+1/'True_Odds_Calculator_3-way'!O372+1/'True_Odds_Calculator_3-way'!#REF!-1)</f>
        <v>#NAME?</v>
      </c>
      <c r="H371" s="6" t="e">
        <f ca="1">IF('Log_working_3-way'!$D371="","",'True_Odds_Calculator_3-way'!N372/'True_Odds_Calculator_3-way'!A372-1)</f>
        <v>#NAME?</v>
      </c>
      <c r="I371" s="6" t="e">
        <f ca="1">IF('Log_working_3-way'!$D371="","",'True_Odds_Calculator_3-way'!O372/'True_Odds_Calculator_3-way'!B372-1)</f>
        <v>#NAME?</v>
      </c>
      <c r="J371" s="6" t="e">
        <f ca="1">IF('Log_working_3-way'!$D371="","",'True_Odds_Calculator_3-way'!#REF!/'True_Odds_Calculator_3-way'!C372-1)</f>
        <v>#NAME?</v>
      </c>
      <c r="K371" s="6" t="e">
        <f ca="1">IF('Log_working_3-way'!$D371="","",1/'True_Odds_Calculator_3-way'!A372+1/'True_Odds_Calculator_3-way'!B372+1/'True_Odds_Calculator_3-way'!C372-1)</f>
        <v>#NAME?</v>
      </c>
    </row>
    <row r="372" spans="4:11" x14ac:dyDescent="0.25">
      <c r="D372" t="e">
        <f ca="1">solve_for_c('True_Odds_Calculator_3-way'!A373,'True_Odds_Calculator_3-way'!B373,'True_Odds_Calculator_3-way'!C373,'Log_working_3-way'!B$1,'Log_working_3-way'!B$2)</f>
        <v>#NAME?</v>
      </c>
      <c r="F372" s="6" t="e">
        <f ca="1">IF('Log_working_3-way'!D372="","",1/'True_Odds_Calculator_3-way'!N373+1/'True_Odds_Calculator_3-way'!O373+1/'True_Odds_Calculator_3-way'!#REF!-1)</f>
        <v>#NAME?</v>
      </c>
      <c r="H372" s="6" t="e">
        <f ca="1">IF('Log_working_3-way'!$D372="","",'True_Odds_Calculator_3-way'!N373/'True_Odds_Calculator_3-way'!A373-1)</f>
        <v>#NAME?</v>
      </c>
      <c r="I372" s="6" t="e">
        <f ca="1">IF('Log_working_3-way'!$D372="","",'True_Odds_Calculator_3-way'!O373/'True_Odds_Calculator_3-way'!B373-1)</f>
        <v>#NAME?</v>
      </c>
      <c r="J372" s="6" t="e">
        <f ca="1">IF('Log_working_3-way'!$D372="","",'True_Odds_Calculator_3-way'!#REF!/'True_Odds_Calculator_3-way'!C373-1)</f>
        <v>#NAME?</v>
      </c>
      <c r="K372" s="6" t="e">
        <f ca="1">IF('Log_working_3-way'!$D372="","",1/'True_Odds_Calculator_3-way'!A373+1/'True_Odds_Calculator_3-way'!B373+1/'True_Odds_Calculator_3-way'!C373-1)</f>
        <v>#NAME?</v>
      </c>
    </row>
    <row r="373" spans="4:11" x14ac:dyDescent="0.25">
      <c r="D373" t="e">
        <f ca="1">solve_for_c('True_Odds_Calculator_3-way'!A374,'True_Odds_Calculator_3-way'!B374,'True_Odds_Calculator_3-way'!C374,'Log_working_3-way'!B$1,'Log_working_3-way'!B$2)</f>
        <v>#NAME?</v>
      </c>
      <c r="F373" s="6" t="e">
        <f ca="1">IF('Log_working_3-way'!D373="","",1/'True_Odds_Calculator_3-way'!N374+1/'True_Odds_Calculator_3-way'!O374+1/'True_Odds_Calculator_3-way'!#REF!-1)</f>
        <v>#NAME?</v>
      </c>
      <c r="H373" s="6" t="e">
        <f ca="1">IF('Log_working_3-way'!$D373="","",'True_Odds_Calculator_3-way'!N374/'True_Odds_Calculator_3-way'!A374-1)</f>
        <v>#NAME?</v>
      </c>
      <c r="I373" s="6" t="e">
        <f ca="1">IF('Log_working_3-way'!$D373="","",'True_Odds_Calculator_3-way'!O374/'True_Odds_Calculator_3-way'!B374-1)</f>
        <v>#NAME?</v>
      </c>
      <c r="J373" s="6" t="e">
        <f ca="1">IF('Log_working_3-way'!$D373="","",'True_Odds_Calculator_3-way'!#REF!/'True_Odds_Calculator_3-way'!C374-1)</f>
        <v>#NAME?</v>
      </c>
      <c r="K373" s="6" t="e">
        <f ca="1">IF('Log_working_3-way'!$D373="","",1/'True_Odds_Calculator_3-way'!A374+1/'True_Odds_Calculator_3-way'!B374+1/'True_Odds_Calculator_3-way'!C374-1)</f>
        <v>#NAME?</v>
      </c>
    </row>
    <row r="374" spans="4:11" x14ac:dyDescent="0.25">
      <c r="D374" t="e">
        <f ca="1">solve_for_c('True_Odds_Calculator_3-way'!A375,'True_Odds_Calculator_3-way'!B375,'True_Odds_Calculator_3-way'!C375,'Log_working_3-way'!B$1,'Log_working_3-way'!B$2)</f>
        <v>#NAME?</v>
      </c>
      <c r="F374" s="6" t="e">
        <f ca="1">IF('Log_working_3-way'!D374="","",1/'True_Odds_Calculator_3-way'!N375+1/'True_Odds_Calculator_3-way'!O375+1/'True_Odds_Calculator_3-way'!#REF!-1)</f>
        <v>#NAME?</v>
      </c>
      <c r="H374" s="6" t="e">
        <f ca="1">IF('Log_working_3-way'!$D374="","",'True_Odds_Calculator_3-way'!N375/'True_Odds_Calculator_3-way'!A375-1)</f>
        <v>#NAME?</v>
      </c>
      <c r="I374" s="6" t="e">
        <f ca="1">IF('Log_working_3-way'!$D374="","",'True_Odds_Calculator_3-way'!O375/'True_Odds_Calculator_3-way'!B375-1)</f>
        <v>#NAME?</v>
      </c>
      <c r="J374" s="6" t="e">
        <f ca="1">IF('Log_working_3-way'!$D374="","",'True_Odds_Calculator_3-way'!#REF!/'True_Odds_Calculator_3-way'!C375-1)</f>
        <v>#NAME?</v>
      </c>
      <c r="K374" s="6" t="e">
        <f ca="1">IF('Log_working_3-way'!$D374="","",1/'True_Odds_Calculator_3-way'!A375+1/'True_Odds_Calculator_3-way'!B375+1/'True_Odds_Calculator_3-way'!C375-1)</f>
        <v>#NAME?</v>
      </c>
    </row>
    <row r="375" spans="4:11" x14ac:dyDescent="0.25">
      <c r="D375" t="e">
        <f ca="1">solve_for_c('True_Odds_Calculator_3-way'!A376,'True_Odds_Calculator_3-way'!B376,'True_Odds_Calculator_3-way'!C376,'Log_working_3-way'!B$1,'Log_working_3-way'!B$2)</f>
        <v>#NAME?</v>
      </c>
      <c r="F375" s="6" t="e">
        <f ca="1">IF('Log_working_3-way'!D375="","",1/'True_Odds_Calculator_3-way'!N376+1/'True_Odds_Calculator_3-way'!O376+1/'True_Odds_Calculator_3-way'!#REF!-1)</f>
        <v>#NAME?</v>
      </c>
      <c r="H375" s="6" t="e">
        <f ca="1">IF('Log_working_3-way'!$D375="","",'True_Odds_Calculator_3-way'!N376/'True_Odds_Calculator_3-way'!A376-1)</f>
        <v>#NAME?</v>
      </c>
      <c r="I375" s="6" t="e">
        <f ca="1">IF('Log_working_3-way'!$D375="","",'True_Odds_Calculator_3-way'!O376/'True_Odds_Calculator_3-way'!B376-1)</f>
        <v>#NAME?</v>
      </c>
      <c r="J375" s="6" t="e">
        <f ca="1">IF('Log_working_3-way'!$D375="","",'True_Odds_Calculator_3-way'!#REF!/'True_Odds_Calculator_3-way'!C376-1)</f>
        <v>#NAME?</v>
      </c>
      <c r="K375" s="6" t="e">
        <f ca="1">IF('Log_working_3-way'!$D375="","",1/'True_Odds_Calculator_3-way'!A376+1/'True_Odds_Calculator_3-way'!B376+1/'True_Odds_Calculator_3-way'!C376-1)</f>
        <v>#NAME?</v>
      </c>
    </row>
    <row r="376" spans="4:11" x14ac:dyDescent="0.25">
      <c r="D376" t="e">
        <f ca="1">solve_for_c('True_Odds_Calculator_3-way'!A377,'True_Odds_Calculator_3-way'!B377,'True_Odds_Calculator_3-way'!C377,'Log_working_3-way'!B$1,'Log_working_3-way'!B$2)</f>
        <v>#NAME?</v>
      </c>
      <c r="F376" s="6" t="e">
        <f ca="1">IF('Log_working_3-way'!D376="","",1/'True_Odds_Calculator_3-way'!N377+1/'True_Odds_Calculator_3-way'!O377+1/'True_Odds_Calculator_3-way'!#REF!-1)</f>
        <v>#NAME?</v>
      </c>
      <c r="H376" s="6" t="e">
        <f ca="1">IF('Log_working_3-way'!$D376="","",'True_Odds_Calculator_3-way'!N377/'True_Odds_Calculator_3-way'!A377-1)</f>
        <v>#NAME?</v>
      </c>
      <c r="I376" s="6" t="e">
        <f ca="1">IF('Log_working_3-way'!$D376="","",'True_Odds_Calculator_3-way'!O377/'True_Odds_Calculator_3-way'!B377-1)</f>
        <v>#NAME?</v>
      </c>
      <c r="J376" s="6" t="e">
        <f ca="1">IF('Log_working_3-way'!$D376="","",'True_Odds_Calculator_3-way'!#REF!/'True_Odds_Calculator_3-way'!C377-1)</f>
        <v>#NAME?</v>
      </c>
      <c r="K376" s="6" t="e">
        <f ca="1">IF('Log_working_3-way'!$D376="","",1/'True_Odds_Calculator_3-way'!A377+1/'True_Odds_Calculator_3-way'!B377+1/'True_Odds_Calculator_3-way'!C377-1)</f>
        <v>#NAME?</v>
      </c>
    </row>
    <row r="377" spans="4:11" x14ac:dyDescent="0.25">
      <c r="D377" t="e">
        <f ca="1">solve_for_c('True_Odds_Calculator_3-way'!A378,'True_Odds_Calculator_3-way'!B378,'True_Odds_Calculator_3-way'!C378,'Log_working_3-way'!B$1,'Log_working_3-way'!B$2)</f>
        <v>#NAME?</v>
      </c>
      <c r="F377" s="6" t="e">
        <f ca="1">IF('Log_working_3-way'!D377="","",1/'True_Odds_Calculator_3-way'!N378+1/'True_Odds_Calculator_3-way'!O378+1/'True_Odds_Calculator_3-way'!#REF!-1)</f>
        <v>#NAME?</v>
      </c>
      <c r="H377" s="6" t="e">
        <f ca="1">IF('Log_working_3-way'!$D377="","",'True_Odds_Calculator_3-way'!N378/'True_Odds_Calculator_3-way'!A378-1)</f>
        <v>#NAME?</v>
      </c>
      <c r="I377" s="6" t="e">
        <f ca="1">IF('Log_working_3-way'!$D377="","",'True_Odds_Calculator_3-way'!O378/'True_Odds_Calculator_3-way'!B378-1)</f>
        <v>#NAME?</v>
      </c>
      <c r="J377" s="6" t="e">
        <f ca="1">IF('Log_working_3-way'!$D377="","",'True_Odds_Calculator_3-way'!#REF!/'True_Odds_Calculator_3-way'!C378-1)</f>
        <v>#NAME?</v>
      </c>
      <c r="K377" s="6" t="e">
        <f ca="1">IF('Log_working_3-way'!$D377="","",1/'True_Odds_Calculator_3-way'!A378+1/'True_Odds_Calculator_3-way'!B378+1/'True_Odds_Calculator_3-way'!C378-1)</f>
        <v>#NAME?</v>
      </c>
    </row>
    <row r="378" spans="4:11" x14ac:dyDescent="0.25">
      <c r="D378" t="e">
        <f ca="1">solve_for_c('True_Odds_Calculator_3-way'!A379,'True_Odds_Calculator_3-way'!B379,'True_Odds_Calculator_3-way'!C379,'Log_working_3-way'!B$1,'Log_working_3-way'!B$2)</f>
        <v>#NAME?</v>
      </c>
      <c r="F378" s="6" t="e">
        <f ca="1">IF('Log_working_3-way'!D378="","",1/'True_Odds_Calculator_3-way'!N379+1/'True_Odds_Calculator_3-way'!O379+1/'True_Odds_Calculator_3-way'!#REF!-1)</f>
        <v>#NAME?</v>
      </c>
      <c r="H378" s="6" t="e">
        <f ca="1">IF('Log_working_3-way'!$D378="","",'True_Odds_Calculator_3-way'!N379/'True_Odds_Calculator_3-way'!A379-1)</f>
        <v>#NAME?</v>
      </c>
      <c r="I378" s="6" t="e">
        <f ca="1">IF('Log_working_3-way'!$D378="","",'True_Odds_Calculator_3-way'!O379/'True_Odds_Calculator_3-way'!B379-1)</f>
        <v>#NAME?</v>
      </c>
      <c r="J378" s="6" t="e">
        <f ca="1">IF('Log_working_3-way'!$D378="","",'True_Odds_Calculator_3-way'!#REF!/'True_Odds_Calculator_3-way'!C379-1)</f>
        <v>#NAME?</v>
      </c>
      <c r="K378" s="6" t="e">
        <f ca="1">IF('Log_working_3-way'!$D378="","",1/'True_Odds_Calculator_3-way'!A379+1/'True_Odds_Calculator_3-way'!B379+1/'True_Odds_Calculator_3-way'!C379-1)</f>
        <v>#NAME?</v>
      </c>
    </row>
    <row r="379" spans="4:11" x14ac:dyDescent="0.25">
      <c r="D379" t="e">
        <f ca="1">solve_for_c('True_Odds_Calculator_3-way'!A380,'True_Odds_Calculator_3-way'!B380,'True_Odds_Calculator_3-way'!C380,'Log_working_3-way'!B$1,'Log_working_3-way'!B$2)</f>
        <v>#NAME?</v>
      </c>
      <c r="F379" s="6" t="e">
        <f ca="1">IF('Log_working_3-way'!D379="","",1/'True_Odds_Calculator_3-way'!N380+1/'True_Odds_Calculator_3-way'!O380+1/'True_Odds_Calculator_3-way'!#REF!-1)</f>
        <v>#NAME?</v>
      </c>
      <c r="H379" s="6" t="e">
        <f ca="1">IF('Log_working_3-way'!$D379="","",'True_Odds_Calculator_3-way'!N380/'True_Odds_Calculator_3-way'!A380-1)</f>
        <v>#NAME?</v>
      </c>
      <c r="I379" s="6" t="e">
        <f ca="1">IF('Log_working_3-way'!$D379="","",'True_Odds_Calculator_3-way'!O380/'True_Odds_Calculator_3-way'!B380-1)</f>
        <v>#NAME?</v>
      </c>
      <c r="J379" s="6" t="e">
        <f ca="1">IF('Log_working_3-way'!$D379="","",'True_Odds_Calculator_3-way'!#REF!/'True_Odds_Calculator_3-way'!C380-1)</f>
        <v>#NAME?</v>
      </c>
      <c r="K379" s="6" t="e">
        <f ca="1">IF('Log_working_3-way'!$D379="","",1/'True_Odds_Calculator_3-way'!A380+1/'True_Odds_Calculator_3-way'!B380+1/'True_Odds_Calculator_3-way'!C380-1)</f>
        <v>#NAME?</v>
      </c>
    </row>
    <row r="380" spans="4:11" x14ac:dyDescent="0.25">
      <c r="D380" t="e">
        <f ca="1">solve_for_c('True_Odds_Calculator_3-way'!A381,'True_Odds_Calculator_3-way'!B381,'True_Odds_Calculator_3-way'!C381,'Log_working_3-way'!B$1,'Log_working_3-way'!B$2)</f>
        <v>#NAME?</v>
      </c>
      <c r="F380" s="6" t="e">
        <f ca="1">IF('Log_working_3-way'!D380="","",1/'True_Odds_Calculator_3-way'!N381+1/'True_Odds_Calculator_3-way'!O381+1/'True_Odds_Calculator_3-way'!#REF!-1)</f>
        <v>#NAME?</v>
      </c>
      <c r="H380" s="6" t="e">
        <f ca="1">IF('Log_working_3-way'!$D380="","",'True_Odds_Calculator_3-way'!N381/'True_Odds_Calculator_3-way'!A381-1)</f>
        <v>#NAME?</v>
      </c>
      <c r="I380" s="6" t="e">
        <f ca="1">IF('Log_working_3-way'!$D380="","",'True_Odds_Calculator_3-way'!O381/'True_Odds_Calculator_3-way'!B381-1)</f>
        <v>#NAME?</v>
      </c>
      <c r="J380" s="6" t="e">
        <f ca="1">IF('Log_working_3-way'!$D380="","",'True_Odds_Calculator_3-way'!#REF!/'True_Odds_Calculator_3-way'!C381-1)</f>
        <v>#NAME?</v>
      </c>
      <c r="K380" s="6" t="e">
        <f ca="1">IF('Log_working_3-way'!$D380="","",1/'True_Odds_Calculator_3-way'!A381+1/'True_Odds_Calculator_3-way'!B381+1/'True_Odds_Calculator_3-way'!C381-1)</f>
        <v>#NAME?</v>
      </c>
    </row>
    <row r="381" spans="4:11" x14ac:dyDescent="0.25">
      <c r="D381" t="e">
        <f ca="1">solve_for_c('True_Odds_Calculator_3-way'!A382,'True_Odds_Calculator_3-way'!B382,'True_Odds_Calculator_3-way'!C382,'Log_working_3-way'!B$1,'Log_working_3-way'!B$2)</f>
        <v>#NAME?</v>
      </c>
      <c r="F381" s="6" t="e">
        <f ca="1">IF('Log_working_3-way'!D381="","",1/'True_Odds_Calculator_3-way'!N382+1/'True_Odds_Calculator_3-way'!O382+1/'True_Odds_Calculator_3-way'!#REF!-1)</f>
        <v>#NAME?</v>
      </c>
      <c r="H381" s="6" t="e">
        <f ca="1">IF('Log_working_3-way'!$D381="","",'True_Odds_Calculator_3-way'!N382/'True_Odds_Calculator_3-way'!A382-1)</f>
        <v>#NAME?</v>
      </c>
      <c r="I381" s="6" t="e">
        <f ca="1">IF('Log_working_3-way'!$D381="","",'True_Odds_Calculator_3-way'!O382/'True_Odds_Calculator_3-way'!B382-1)</f>
        <v>#NAME?</v>
      </c>
      <c r="J381" s="6" t="e">
        <f ca="1">IF('Log_working_3-way'!$D381="","",'True_Odds_Calculator_3-way'!#REF!/'True_Odds_Calculator_3-way'!C382-1)</f>
        <v>#NAME?</v>
      </c>
      <c r="K381" s="6" t="e">
        <f ca="1">IF('Log_working_3-way'!$D381="","",1/'True_Odds_Calculator_3-way'!A382+1/'True_Odds_Calculator_3-way'!B382+1/'True_Odds_Calculator_3-way'!C382-1)</f>
        <v>#NAME?</v>
      </c>
    </row>
    <row r="382" spans="4:11" x14ac:dyDescent="0.25">
      <c r="D382" t="e">
        <f ca="1">solve_for_c('True_Odds_Calculator_3-way'!A383,'True_Odds_Calculator_3-way'!B383,'True_Odds_Calculator_3-way'!C383,'Log_working_3-way'!B$1,'Log_working_3-way'!B$2)</f>
        <v>#NAME?</v>
      </c>
      <c r="F382" s="6" t="e">
        <f ca="1">IF('Log_working_3-way'!D382="","",1/'True_Odds_Calculator_3-way'!N383+1/'True_Odds_Calculator_3-way'!O383+1/'True_Odds_Calculator_3-way'!#REF!-1)</f>
        <v>#NAME?</v>
      </c>
      <c r="H382" s="6" t="e">
        <f ca="1">IF('Log_working_3-way'!$D382="","",'True_Odds_Calculator_3-way'!N383/'True_Odds_Calculator_3-way'!A383-1)</f>
        <v>#NAME?</v>
      </c>
      <c r="I382" s="6" t="e">
        <f ca="1">IF('Log_working_3-way'!$D382="","",'True_Odds_Calculator_3-way'!O383/'True_Odds_Calculator_3-way'!B383-1)</f>
        <v>#NAME?</v>
      </c>
      <c r="J382" s="6" t="e">
        <f ca="1">IF('Log_working_3-way'!$D382="","",'True_Odds_Calculator_3-way'!#REF!/'True_Odds_Calculator_3-way'!C383-1)</f>
        <v>#NAME?</v>
      </c>
      <c r="K382" s="6" t="e">
        <f ca="1">IF('Log_working_3-way'!$D382="","",1/'True_Odds_Calculator_3-way'!A383+1/'True_Odds_Calculator_3-way'!B383+1/'True_Odds_Calculator_3-way'!C383-1)</f>
        <v>#NAME?</v>
      </c>
    </row>
    <row r="383" spans="4:11" x14ac:dyDescent="0.25">
      <c r="D383" t="e">
        <f ca="1">solve_for_c('True_Odds_Calculator_3-way'!A384,'True_Odds_Calculator_3-way'!B384,'True_Odds_Calculator_3-way'!C384,'Log_working_3-way'!B$1,'Log_working_3-way'!B$2)</f>
        <v>#NAME?</v>
      </c>
      <c r="F383" s="6" t="e">
        <f ca="1">IF('Log_working_3-way'!D383="","",1/'True_Odds_Calculator_3-way'!N384+1/'True_Odds_Calculator_3-way'!O384+1/'True_Odds_Calculator_3-way'!#REF!-1)</f>
        <v>#NAME?</v>
      </c>
      <c r="H383" s="6" t="e">
        <f ca="1">IF('Log_working_3-way'!$D383="","",'True_Odds_Calculator_3-way'!N384/'True_Odds_Calculator_3-way'!A384-1)</f>
        <v>#NAME?</v>
      </c>
      <c r="I383" s="6" t="e">
        <f ca="1">IF('Log_working_3-way'!$D383="","",'True_Odds_Calculator_3-way'!O384/'True_Odds_Calculator_3-way'!B384-1)</f>
        <v>#NAME?</v>
      </c>
      <c r="J383" s="6" t="e">
        <f ca="1">IF('Log_working_3-way'!$D383="","",'True_Odds_Calculator_3-way'!#REF!/'True_Odds_Calculator_3-way'!C384-1)</f>
        <v>#NAME?</v>
      </c>
      <c r="K383" s="6" t="e">
        <f ca="1">IF('Log_working_3-way'!$D383="","",1/'True_Odds_Calculator_3-way'!A384+1/'True_Odds_Calculator_3-way'!B384+1/'True_Odds_Calculator_3-way'!C384-1)</f>
        <v>#NAME?</v>
      </c>
    </row>
    <row r="384" spans="4:11" x14ac:dyDescent="0.25">
      <c r="D384" t="e">
        <f ca="1">solve_for_c('True_Odds_Calculator_3-way'!A385,'True_Odds_Calculator_3-way'!B385,'True_Odds_Calculator_3-way'!C385,'Log_working_3-way'!B$1,'Log_working_3-way'!B$2)</f>
        <v>#NAME?</v>
      </c>
      <c r="F384" s="6" t="e">
        <f ca="1">IF('Log_working_3-way'!D384="","",1/'True_Odds_Calculator_3-way'!N385+1/'True_Odds_Calculator_3-way'!O385+1/'True_Odds_Calculator_3-way'!#REF!-1)</f>
        <v>#NAME?</v>
      </c>
      <c r="H384" s="6" t="e">
        <f ca="1">IF('Log_working_3-way'!$D384="","",'True_Odds_Calculator_3-way'!N385/'True_Odds_Calculator_3-way'!A385-1)</f>
        <v>#NAME?</v>
      </c>
      <c r="I384" s="6" t="e">
        <f ca="1">IF('Log_working_3-way'!$D384="","",'True_Odds_Calculator_3-way'!O385/'True_Odds_Calculator_3-way'!B385-1)</f>
        <v>#NAME?</v>
      </c>
      <c r="J384" s="6" t="e">
        <f ca="1">IF('Log_working_3-way'!$D384="","",'True_Odds_Calculator_3-way'!#REF!/'True_Odds_Calculator_3-way'!C385-1)</f>
        <v>#NAME?</v>
      </c>
      <c r="K384" s="6" t="e">
        <f ca="1">IF('Log_working_3-way'!$D384="","",1/'True_Odds_Calculator_3-way'!A385+1/'True_Odds_Calculator_3-way'!B385+1/'True_Odds_Calculator_3-way'!C385-1)</f>
        <v>#NAME?</v>
      </c>
    </row>
    <row r="385" spans="4:11" x14ac:dyDescent="0.25">
      <c r="D385" t="e">
        <f ca="1">solve_for_c('True_Odds_Calculator_3-way'!A386,'True_Odds_Calculator_3-way'!B386,'True_Odds_Calculator_3-way'!C386,'Log_working_3-way'!B$1,'Log_working_3-way'!B$2)</f>
        <v>#NAME?</v>
      </c>
      <c r="F385" s="6" t="e">
        <f ca="1">IF('Log_working_3-way'!D385="","",1/'True_Odds_Calculator_3-way'!N386+1/'True_Odds_Calculator_3-way'!O386+1/'True_Odds_Calculator_3-way'!#REF!-1)</f>
        <v>#NAME?</v>
      </c>
      <c r="H385" s="6" t="e">
        <f ca="1">IF('Log_working_3-way'!$D385="","",'True_Odds_Calculator_3-way'!N386/'True_Odds_Calculator_3-way'!A386-1)</f>
        <v>#NAME?</v>
      </c>
      <c r="I385" s="6" t="e">
        <f ca="1">IF('Log_working_3-way'!$D385="","",'True_Odds_Calculator_3-way'!O386/'True_Odds_Calculator_3-way'!B386-1)</f>
        <v>#NAME?</v>
      </c>
      <c r="J385" s="6" t="e">
        <f ca="1">IF('Log_working_3-way'!$D385="","",'True_Odds_Calculator_3-way'!#REF!/'True_Odds_Calculator_3-way'!C386-1)</f>
        <v>#NAME?</v>
      </c>
      <c r="K385" s="6" t="e">
        <f ca="1">IF('Log_working_3-way'!$D385="","",1/'True_Odds_Calculator_3-way'!A386+1/'True_Odds_Calculator_3-way'!B386+1/'True_Odds_Calculator_3-way'!C386-1)</f>
        <v>#NAME?</v>
      </c>
    </row>
    <row r="386" spans="4:11" x14ac:dyDescent="0.25">
      <c r="D386" t="e">
        <f ca="1">solve_for_c('True_Odds_Calculator_3-way'!A387,'True_Odds_Calculator_3-way'!B387,'True_Odds_Calculator_3-way'!C387,'Log_working_3-way'!B$1,'Log_working_3-way'!B$2)</f>
        <v>#NAME?</v>
      </c>
      <c r="F386" s="6" t="e">
        <f ca="1">IF('Log_working_3-way'!D386="","",1/'True_Odds_Calculator_3-way'!N387+1/'True_Odds_Calculator_3-way'!O387+1/'True_Odds_Calculator_3-way'!#REF!-1)</f>
        <v>#NAME?</v>
      </c>
      <c r="H386" s="6" t="e">
        <f ca="1">IF('Log_working_3-way'!$D386="","",'True_Odds_Calculator_3-way'!N387/'True_Odds_Calculator_3-way'!A387-1)</f>
        <v>#NAME?</v>
      </c>
      <c r="I386" s="6" t="e">
        <f ca="1">IF('Log_working_3-way'!$D386="","",'True_Odds_Calculator_3-way'!O387/'True_Odds_Calculator_3-way'!B387-1)</f>
        <v>#NAME?</v>
      </c>
      <c r="J386" s="6" t="e">
        <f ca="1">IF('Log_working_3-way'!$D386="","",'True_Odds_Calculator_3-way'!#REF!/'True_Odds_Calculator_3-way'!C387-1)</f>
        <v>#NAME?</v>
      </c>
      <c r="K386" s="6" t="e">
        <f ca="1">IF('Log_working_3-way'!$D386="","",1/'True_Odds_Calculator_3-way'!A387+1/'True_Odds_Calculator_3-way'!B387+1/'True_Odds_Calculator_3-way'!C387-1)</f>
        <v>#NAME?</v>
      </c>
    </row>
    <row r="387" spans="4:11" x14ac:dyDescent="0.25">
      <c r="D387" t="e">
        <f ca="1">solve_for_c('True_Odds_Calculator_3-way'!A388,'True_Odds_Calculator_3-way'!B388,'True_Odds_Calculator_3-way'!C388,'Log_working_3-way'!B$1,'Log_working_3-way'!B$2)</f>
        <v>#NAME?</v>
      </c>
      <c r="F387" s="6" t="e">
        <f ca="1">IF('Log_working_3-way'!D387="","",1/'True_Odds_Calculator_3-way'!N388+1/'True_Odds_Calculator_3-way'!O388+1/'True_Odds_Calculator_3-way'!#REF!-1)</f>
        <v>#NAME?</v>
      </c>
      <c r="H387" s="6" t="e">
        <f ca="1">IF('Log_working_3-way'!$D387="","",'True_Odds_Calculator_3-way'!N388/'True_Odds_Calculator_3-way'!A388-1)</f>
        <v>#NAME?</v>
      </c>
      <c r="I387" s="6" t="e">
        <f ca="1">IF('Log_working_3-way'!$D387="","",'True_Odds_Calculator_3-way'!O388/'True_Odds_Calculator_3-way'!B388-1)</f>
        <v>#NAME?</v>
      </c>
      <c r="J387" s="6" t="e">
        <f ca="1">IF('Log_working_3-way'!$D387="","",'True_Odds_Calculator_3-way'!#REF!/'True_Odds_Calculator_3-way'!C388-1)</f>
        <v>#NAME?</v>
      </c>
      <c r="K387" s="6" t="e">
        <f ca="1">IF('Log_working_3-way'!$D387="","",1/'True_Odds_Calculator_3-way'!A388+1/'True_Odds_Calculator_3-way'!B388+1/'True_Odds_Calculator_3-way'!C388-1)</f>
        <v>#NAME?</v>
      </c>
    </row>
    <row r="388" spans="4:11" x14ac:dyDescent="0.25">
      <c r="D388" t="e">
        <f ca="1">solve_for_c('True_Odds_Calculator_3-way'!A389,'True_Odds_Calculator_3-way'!B389,'True_Odds_Calculator_3-way'!C389,'Log_working_3-way'!B$1,'Log_working_3-way'!B$2)</f>
        <v>#NAME?</v>
      </c>
      <c r="F388" s="6" t="e">
        <f ca="1">IF('Log_working_3-way'!D388="","",1/'True_Odds_Calculator_3-way'!N389+1/'True_Odds_Calculator_3-way'!O389+1/'True_Odds_Calculator_3-way'!#REF!-1)</f>
        <v>#NAME?</v>
      </c>
      <c r="H388" s="6" t="e">
        <f ca="1">IF('Log_working_3-way'!$D388="","",'True_Odds_Calculator_3-way'!N389/'True_Odds_Calculator_3-way'!A389-1)</f>
        <v>#NAME?</v>
      </c>
      <c r="I388" s="6" t="e">
        <f ca="1">IF('Log_working_3-way'!$D388="","",'True_Odds_Calculator_3-way'!O389/'True_Odds_Calculator_3-way'!B389-1)</f>
        <v>#NAME?</v>
      </c>
      <c r="J388" s="6" t="e">
        <f ca="1">IF('Log_working_3-way'!$D388="","",'True_Odds_Calculator_3-way'!#REF!/'True_Odds_Calculator_3-way'!C389-1)</f>
        <v>#NAME?</v>
      </c>
      <c r="K388" s="6" t="e">
        <f ca="1">IF('Log_working_3-way'!$D388="","",1/'True_Odds_Calculator_3-way'!A389+1/'True_Odds_Calculator_3-way'!B389+1/'True_Odds_Calculator_3-way'!C389-1)</f>
        <v>#NAME?</v>
      </c>
    </row>
    <row r="389" spans="4:11" x14ac:dyDescent="0.25">
      <c r="D389" t="e">
        <f ca="1">solve_for_c('True_Odds_Calculator_3-way'!A390,'True_Odds_Calculator_3-way'!B390,'True_Odds_Calculator_3-way'!C390,'Log_working_3-way'!B$1,'Log_working_3-way'!B$2)</f>
        <v>#NAME?</v>
      </c>
      <c r="F389" s="6" t="e">
        <f ca="1">IF('Log_working_3-way'!D389="","",1/'True_Odds_Calculator_3-way'!N390+1/'True_Odds_Calculator_3-way'!O390+1/'True_Odds_Calculator_3-way'!#REF!-1)</f>
        <v>#NAME?</v>
      </c>
      <c r="H389" s="6" t="e">
        <f ca="1">IF('Log_working_3-way'!$D389="","",'True_Odds_Calculator_3-way'!N390/'True_Odds_Calculator_3-way'!A390-1)</f>
        <v>#NAME?</v>
      </c>
      <c r="I389" s="6" t="e">
        <f ca="1">IF('Log_working_3-way'!$D389="","",'True_Odds_Calculator_3-way'!O390/'True_Odds_Calculator_3-way'!B390-1)</f>
        <v>#NAME?</v>
      </c>
      <c r="J389" s="6" t="e">
        <f ca="1">IF('Log_working_3-way'!$D389="","",'True_Odds_Calculator_3-way'!#REF!/'True_Odds_Calculator_3-way'!C390-1)</f>
        <v>#NAME?</v>
      </c>
      <c r="K389" s="6" t="e">
        <f ca="1">IF('Log_working_3-way'!$D389="","",1/'True_Odds_Calculator_3-way'!A390+1/'True_Odds_Calculator_3-way'!B390+1/'True_Odds_Calculator_3-way'!C390-1)</f>
        <v>#NAME?</v>
      </c>
    </row>
    <row r="390" spans="4:11" x14ac:dyDescent="0.25">
      <c r="D390" t="e">
        <f ca="1">solve_for_c('True_Odds_Calculator_3-way'!A391,'True_Odds_Calculator_3-way'!B391,'True_Odds_Calculator_3-way'!C391,'Log_working_3-way'!B$1,'Log_working_3-way'!B$2)</f>
        <v>#NAME?</v>
      </c>
      <c r="F390" s="6" t="e">
        <f ca="1">IF('Log_working_3-way'!D390="","",1/'True_Odds_Calculator_3-way'!N391+1/'True_Odds_Calculator_3-way'!O391+1/'True_Odds_Calculator_3-way'!#REF!-1)</f>
        <v>#NAME?</v>
      </c>
      <c r="H390" s="6" t="e">
        <f ca="1">IF('Log_working_3-way'!$D390="","",'True_Odds_Calculator_3-way'!N391/'True_Odds_Calculator_3-way'!A391-1)</f>
        <v>#NAME?</v>
      </c>
      <c r="I390" s="6" t="e">
        <f ca="1">IF('Log_working_3-way'!$D390="","",'True_Odds_Calculator_3-way'!O391/'True_Odds_Calculator_3-way'!B391-1)</f>
        <v>#NAME?</v>
      </c>
      <c r="J390" s="6" t="e">
        <f ca="1">IF('Log_working_3-way'!$D390="","",'True_Odds_Calculator_3-way'!#REF!/'True_Odds_Calculator_3-way'!C391-1)</f>
        <v>#NAME?</v>
      </c>
      <c r="K390" s="6" t="e">
        <f ca="1">IF('Log_working_3-way'!$D390="","",1/'True_Odds_Calculator_3-way'!A391+1/'True_Odds_Calculator_3-way'!B391+1/'True_Odds_Calculator_3-way'!C391-1)</f>
        <v>#NAME?</v>
      </c>
    </row>
    <row r="391" spans="4:11" x14ac:dyDescent="0.25">
      <c r="D391" t="e">
        <f ca="1">solve_for_c('True_Odds_Calculator_3-way'!A392,'True_Odds_Calculator_3-way'!B392,'True_Odds_Calculator_3-way'!C392,'Log_working_3-way'!B$1,'Log_working_3-way'!B$2)</f>
        <v>#NAME?</v>
      </c>
      <c r="F391" s="6" t="e">
        <f ca="1">IF('Log_working_3-way'!D391="","",1/'True_Odds_Calculator_3-way'!N392+1/'True_Odds_Calculator_3-way'!O392+1/'True_Odds_Calculator_3-way'!#REF!-1)</f>
        <v>#NAME?</v>
      </c>
      <c r="H391" s="6" t="e">
        <f ca="1">IF('Log_working_3-way'!$D391="","",'True_Odds_Calculator_3-way'!N392/'True_Odds_Calculator_3-way'!A392-1)</f>
        <v>#NAME?</v>
      </c>
      <c r="I391" s="6" t="e">
        <f ca="1">IF('Log_working_3-way'!$D391="","",'True_Odds_Calculator_3-way'!O392/'True_Odds_Calculator_3-way'!B392-1)</f>
        <v>#NAME?</v>
      </c>
      <c r="J391" s="6" t="e">
        <f ca="1">IF('Log_working_3-way'!$D391="","",'True_Odds_Calculator_3-way'!#REF!/'True_Odds_Calculator_3-way'!C392-1)</f>
        <v>#NAME?</v>
      </c>
      <c r="K391" s="6" t="e">
        <f ca="1">IF('Log_working_3-way'!$D391="","",1/'True_Odds_Calculator_3-way'!A392+1/'True_Odds_Calculator_3-way'!B392+1/'True_Odds_Calculator_3-way'!C392-1)</f>
        <v>#NAME?</v>
      </c>
    </row>
    <row r="392" spans="4:11" x14ac:dyDescent="0.25">
      <c r="D392" t="e">
        <f ca="1">solve_for_c('True_Odds_Calculator_3-way'!A393,'True_Odds_Calculator_3-way'!B393,'True_Odds_Calculator_3-way'!C393,'Log_working_3-way'!B$1,'Log_working_3-way'!B$2)</f>
        <v>#NAME?</v>
      </c>
      <c r="F392" s="6" t="e">
        <f ca="1">IF('Log_working_3-way'!D392="","",1/'True_Odds_Calculator_3-way'!N393+1/'True_Odds_Calculator_3-way'!O393+1/'True_Odds_Calculator_3-way'!#REF!-1)</f>
        <v>#NAME?</v>
      </c>
      <c r="H392" s="6" t="e">
        <f ca="1">IF('Log_working_3-way'!$D392="","",'True_Odds_Calculator_3-way'!N393/'True_Odds_Calculator_3-way'!A393-1)</f>
        <v>#NAME?</v>
      </c>
      <c r="I392" s="6" t="e">
        <f ca="1">IF('Log_working_3-way'!$D392="","",'True_Odds_Calculator_3-way'!O393/'True_Odds_Calculator_3-way'!B393-1)</f>
        <v>#NAME?</v>
      </c>
      <c r="J392" s="6" t="e">
        <f ca="1">IF('Log_working_3-way'!$D392="","",'True_Odds_Calculator_3-way'!#REF!/'True_Odds_Calculator_3-way'!C393-1)</f>
        <v>#NAME?</v>
      </c>
      <c r="K392" s="6" t="e">
        <f ca="1">IF('Log_working_3-way'!$D392="","",1/'True_Odds_Calculator_3-way'!A393+1/'True_Odds_Calculator_3-way'!B393+1/'True_Odds_Calculator_3-way'!C393-1)</f>
        <v>#NAME?</v>
      </c>
    </row>
    <row r="393" spans="4:11" x14ac:dyDescent="0.25">
      <c r="D393" t="e">
        <f ca="1">solve_for_c('True_Odds_Calculator_3-way'!A394,'True_Odds_Calculator_3-way'!B394,'True_Odds_Calculator_3-way'!C394,'Log_working_3-way'!B$1,'Log_working_3-way'!B$2)</f>
        <v>#NAME?</v>
      </c>
      <c r="F393" s="6" t="e">
        <f ca="1">IF('Log_working_3-way'!D393="","",1/'True_Odds_Calculator_3-way'!N394+1/'True_Odds_Calculator_3-way'!O394+1/'True_Odds_Calculator_3-way'!#REF!-1)</f>
        <v>#NAME?</v>
      </c>
      <c r="H393" s="6" t="e">
        <f ca="1">IF('Log_working_3-way'!$D393="","",'True_Odds_Calculator_3-way'!N394/'True_Odds_Calculator_3-way'!A394-1)</f>
        <v>#NAME?</v>
      </c>
      <c r="I393" s="6" t="e">
        <f ca="1">IF('Log_working_3-way'!$D393="","",'True_Odds_Calculator_3-way'!O394/'True_Odds_Calculator_3-way'!B394-1)</f>
        <v>#NAME?</v>
      </c>
      <c r="J393" s="6" t="e">
        <f ca="1">IF('Log_working_3-way'!$D393="","",'True_Odds_Calculator_3-way'!#REF!/'True_Odds_Calculator_3-way'!C394-1)</f>
        <v>#NAME?</v>
      </c>
      <c r="K393" s="6" t="e">
        <f ca="1">IF('Log_working_3-way'!$D393="","",1/'True_Odds_Calculator_3-way'!A394+1/'True_Odds_Calculator_3-way'!B394+1/'True_Odds_Calculator_3-way'!C394-1)</f>
        <v>#NAME?</v>
      </c>
    </row>
    <row r="394" spans="4:11" x14ac:dyDescent="0.25">
      <c r="D394" t="e">
        <f ca="1">solve_for_c('True_Odds_Calculator_3-way'!A395,'True_Odds_Calculator_3-way'!B395,'True_Odds_Calculator_3-way'!C395,'Log_working_3-way'!B$1,'Log_working_3-way'!B$2)</f>
        <v>#NAME?</v>
      </c>
      <c r="F394" s="6" t="e">
        <f ca="1">IF('Log_working_3-way'!D394="","",1/'True_Odds_Calculator_3-way'!N395+1/'True_Odds_Calculator_3-way'!O395+1/'True_Odds_Calculator_3-way'!#REF!-1)</f>
        <v>#NAME?</v>
      </c>
      <c r="H394" s="6" t="e">
        <f ca="1">IF('Log_working_3-way'!$D394="","",'True_Odds_Calculator_3-way'!N395/'True_Odds_Calculator_3-way'!A395-1)</f>
        <v>#NAME?</v>
      </c>
      <c r="I394" s="6" t="e">
        <f ca="1">IF('Log_working_3-way'!$D394="","",'True_Odds_Calculator_3-way'!O395/'True_Odds_Calculator_3-way'!B395-1)</f>
        <v>#NAME?</v>
      </c>
      <c r="J394" s="6" t="e">
        <f ca="1">IF('Log_working_3-way'!$D394="","",'True_Odds_Calculator_3-way'!#REF!/'True_Odds_Calculator_3-way'!C395-1)</f>
        <v>#NAME?</v>
      </c>
      <c r="K394" s="6" t="e">
        <f ca="1">IF('Log_working_3-way'!$D394="","",1/'True_Odds_Calculator_3-way'!A395+1/'True_Odds_Calculator_3-way'!B395+1/'True_Odds_Calculator_3-way'!C395-1)</f>
        <v>#NAME?</v>
      </c>
    </row>
    <row r="395" spans="4:11" x14ac:dyDescent="0.25">
      <c r="D395" t="e">
        <f ca="1">solve_for_c('True_Odds_Calculator_3-way'!A396,'True_Odds_Calculator_3-way'!B396,'True_Odds_Calculator_3-way'!C396,'Log_working_3-way'!B$1,'Log_working_3-way'!B$2)</f>
        <v>#NAME?</v>
      </c>
      <c r="F395" s="6" t="e">
        <f ca="1">IF('Log_working_3-way'!D395="","",1/'True_Odds_Calculator_3-way'!N396+1/'True_Odds_Calculator_3-way'!O396+1/'True_Odds_Calculator_3-way'!#REF!-1)</f>
        <v>#NAME?</v>
      </c>
      <c r="H395" s="6" t="e">
        <f ca="1">IF('Log_working_3-way'!$D395="","",'True_Odds_Calculator_3-way'!N396/'True_Odds_Calculator_3-way'!A396-1)</f>
        <v>#NAME?</v>
      </c>
      <c r="I395" s="6" t="e">
        <f ca="1">IF('Log_working_3-way'!$D395="","",'True_Odds_Calculator_3-way'!O396/'True_Odds_Calculator_3-way'!B396-1)</f>
        <v>#NAME?</v>
      </c>
      <c r="J395" s="6" t="e">
        <f ca="1">IF('Log_working_3-way'!$D395="","",'True_Odds_Calculator_3-way'!#REF!/'True_Odds_Calculator_3-way'!C396-1)</f>
        <v>#NAME?</v>
      </c>
      <c r="K395" s="6" t="e">
        <f ca="1">IF('Log_working_3-way'!$D395="","",1/'True_Odds_Calculator_3-way'!A396+1/'True_Odds_Calculator_3-way'!B396+1/'True_Odds_Calculator_3-way'!C396-1)</f>
        <v>#NAME?</v>
      </c>
    </row>
    <row r="396" spans="4:11" x14ac:dyDescent="0.25">
      <c r="D396" t="e">
        <f ca="1">solve_for_c('True_Odds_Calculator_3-way'!A397,'True_Odds_Calculator_3-way'!B397,'True_Odds_Calculator_3-way'!C397,'Log_working_3-way'!B$1,'Log_working_3-way'!B$2)</f>
        <v>#NAME?</v>
      </c>
      <c r="F396" s="6" t="e">
        <f ca="1">IF('Log_working_3-way'!D396="","",1/'True_Odds_Calculator_3-way'!N397+1/'True_Odds_Calculator_3-way'!O397+1/'True_Odds_Calculator_3-way'!#REF!-1)</f>
        <v>#NAME?</v>
      </c>
      <c r="H396" s="6" t="e">
        <f ca="1">IF('Log_working_3-way'!$D396="","",'True_Odds_Calculator_3-way'!N397/'True_Odds_Calculator_3-way'!A397-1)</f>
        <v>#NAME?</v>
      </c>
      <c r="I396" s="6" t="e">
        <f ca="1">IF('Log_working_3-way'!$D396="","",'True_Odds_Calculator_3-way'!O397/'True_Odds_Calculator_3-way'!B397-1)</f>
        <v>#NAME?</v>
      </c>
      <c r="J396" s="6" t="e">
        <f ca="1">IF('Log_working_3-way'!$D396="","",'True_Odds_Calculator_3-way'!#REF!/'True_Odds_Calculator_3-way'!C397-1)</f>
        <v>#NAME?</v>
      </c>
      <c r="K396" s="6" t="e">
        <f ca="1">IF('Log_working_3-way'!$D396="","",1/'True_Odds_Calculator_3-way'!A397+1/'True_Odds_Calculator_3-way'!B397+1/'True_Odds_Calculator_3-way'!C397-1)</f>
        <v>#NAME?</v>
      </c>
    </row>
    <row r="397" spans="4:11" x14ac:dyDescent="0.25">
      <c r="D397" t="e">
        <f ca="1">solve_for_c('True_Odds_Calculator_3-way'!A398,'True_Odds_Calculator_3-way'!B398,'True_Odds_Calculator_3-way'!C398,'Log_working_3-way'!B$1,'Log_working_3-way'!B$2)</f>
        <v>#NAME?</v>
      </c>
      <c r="F397" s="6" t="e">
        <f ca="1">IF('Log_working_3-way'!D397="","",1/'True_Odds_Calculator_3-way'!N398+1/'True_Odds_Calculator_3-way'!O398+1/'True_Odds_Calculator_3-way'!#REF!-1)</f>
        <v>#NAME?</v>
      </c>
      <c r="H397" s="6" t="e">
        <f ca="1">IF('Log_working_3-way'!$D397="","",'True_Odds_Calculator_3-way'!N398/'True_Odds_Calculator_3-way'!A398-1)</f>
        <v>#NAME?</v>
      </c>
      <c r="I397" s="6" t="e">
        <f ca="1">IF('Log_working_3-way'!$D397="","",'True_Odds_Calculator_3-way'!O398/'True_Odds_Calculator_3-way'!B398-1)</f>
        <v>#NAME?</v>
      </c>
      <c r="J397" s="6" t="e">
        <f ca="1">IF('Log_working_3-way'!$D397="","",'True_Odds_Calculator_3-way'!#REF!/'True_Odds_Calculator_3-way'!C398-1)</f>
        <v>#NAME?</v>
      </c>
      <c r="K397" s="6" t="e">
        <f ca="1">IF('Log_working_3-way'!$D397="","",1/'True_Odds_Calculator_3-way'!A398+1/'True_Odds_Calculator_3-way'!B398+1/'True_Odds_Calculator_3-way'!C398-1)</f>
        <v>#NAME?</v>
      </c>
    </row>
    <row r="398" spans="4:11" x14ac:dyDescent="0.25">
      <c r="D398" t="e">
        <f ca="1">solve_for_c('True_Odds_Calculator_3-way'!A399,'True_Odds_Calculator_3-way'!B399,'True_Odds_Calculator_3-way'!C399,'Log_working_3-way'!B$1,'Log_working_3-way'!B$2)</f>
        <v>#NAME?</v>
      </c>
      <c r="F398" s="6" t="e">
        <f ca="1">IF('Log_working_3-way'!D398="","",1/'True_Odds_Calculator_3-way'!N399+1/'True_Odds_Calculator_3-way'!O399+1/'True_Odds_Calculator_3-way'!#REF!-1)</f>
        <v>#NAME?</v>
      </c>
      <c r="H398" s="6" t="e">
        <f ca="1">IF('Log_working_3-way'!$D398="","",'True_Odds_Calculator_3-way'!N399/'True_Odds_Calculator_3-way'!A399-1)</f>
        <v>#NAME?</v>
      </c>
      <c r="I398" s="6" t="e">
        <f ca="1">IF('Log_working_3-way'!$D398="","",'True_Odds_Calculator_3-way'!O399/'True_Odds_Calculator_3-way'!B399-1)</f>
        <v>#NAME?</v>
      </c>
      <c r="J398" s="6" t="e">
        <f ca="1">IF('Log_working_3-way'!$D398="","",'True_Odds_Calculator_3-way'!#REF!/'True_Odds_Calculator_3-way'!C399-1)</f>
        <v>#NAME?</v>
      </c>
      <c r="K398" s="6" t="e">
        <f ca="1">IF('Log_working_3-way'!$D398="","",1/'True_Odds_Calculator_3-way'!A399+1/'True_Odds_Calculator_3-way'!B399+1/'True_Odds_Calculator_3-way'!C399-1)</f>
        <v>#NAME?</v>
      </c>
    </row>
    <row r="399" spans="4:11" x14ac:dyDescent="0.25">
      <c r="D399" t="e">
        <f ca="1">solve_for_c('True_Odds_Calculator_3-way'!A400,'True_Odds_Calculator_3-way'!B400,'True_Odds_Calculator_3-way'!C400,'Log_working_3-way'!B$1,'Log_working_3-way'!B$2)</f>
        <v>#NAME?</v>
      </c>
      <c r="F399" s="6" t="e">
        <f ca="1">IF('Log_working_3-way'!D399="","",1/'True_Odds_Calculator_3-way'!N400+1/'True_Odds_Calculator_3-way'!O400+1/'True_Odds_Calculator_3-way'!#REF!-1)</f>
        <v>#NAME?</v>
      </c>
      <c r="H399" s="6" t="e">
        <f ca="1">IF('Log_working_3-way'!$D399="","",'True_Odds_Calculator_3-way'!N400/'True_Odds_Calculator_3-way'!A400-1)</f>
        <v>#NAME?</v>
      </c>
      <c r="I399" s="6" t="e">
        <f ca="1">IF('Log_working_3-way'!$D399="","",'True_Odds_Calculator_3-way'!O400/'True_Odds_Calculator_3-way'!B400-1)</f>
        <v>#NAME?</v>
      </c>
      <c r="J399" s="6" t="e">
        <f ca="1">IF('Log_working_3-way'!$D399="","",'True_Odds_Calculator_3-way'!#REF!/'True_Odds_Calculator_3-way'!C400-1)</f>
        <v>#NAME?</v>
      </c>
      <c r="K399" s="6" t="e">
        <f ca="1">IF('Log_working_3-way'!$D399="","",1/'True_Odds_Calculator_3-way'!A400+1/'True_Odds_Calculator_3-way'!B400+1/'True_Odds_Calculator_3-way'!C400-1)</f>
        <v>#NAME?</v>
      </c>
    </row>
    <row r="400" spans="4:11" x14ac:dyDescent="0.25">
      <c r="D400" t="e">
        <f ca="1">solve_for_c('True_Odds_Calculator_3-way'!A401,'True_Odds_Calculator_3-way'!B401,'True_Odds_Calculator_3-way'!C401,'Log_working_3-way'!B$1,'Log_working_3-way'!B$2)</f>
        <v>#NAME?</v>
      </c>
      <c r="F400" s="6" t="e">
        <f ca="1">IF('Log_working_3-way'!D400="","",1/'True_Odds_Calculator_3-way'!N401+1/'True_Odds_Calculator_3-way'!O401+1/'True_Odds_Calculator_3-way'!#REF!-1)</f>
        <v>#NAME?</v>
      </c>
      <c r="H400" s="6" t="e">
        <f ca="1">IF('Log_working_3-way'!$D400="","",'True_Odds_Calculator_3-way'!N401/'True_Odds_Calculator_3-way'!A401-1)</f>
        <v>#NAME?</v>
      </c>
      <c r="I400" s="6" t="e">
        <f ca="1">IF('Log_working_3-way'!$D400="","",'True_Odds_Calculator_3-way'!O401/'True_Odds_Calculator_3-way'!B401-1)</f>
        <v>#NAME?</v>
      </c>
      <c r="J400" s="6" t="e">
        <f ca="1">IF('Log_working_3-way'!$D400="","",'True_Odds_Calculator_3-way'!#REF!/'True_Odds_Calculator_3-way'!C401-1)</f>
        <v>#NAME?</v>
      </c>
      <c r="K400" s="6" t="e">
        <f ca="1">IF('Log_working_3-way'!$D400="","",1/'True_Odds_Calculator_3-way'!A401+1/'True_Odds_Calculator_3-way'!B401+1/'True_Odds_Calculator_3-way'!C401-1)</f>
        <v>#NAME?</v>
      </c>
    </row>
    <row r="401" spans="4:11" x14ac:dyDescent="0.25">
      <c r="D401" t="e">
        <f ca="1">solve_for_c('True_Odds_Calculator_3-way'!A402,'True_Odds_Calculator_3-way'!B402,'True_Odds_Calculator_3-way'!C402,'Log_working_3-way'!B$1,'Log_working_3-way'!B$2)</f>
        <v>#NAME?</v>
      </c>
      <c r="F401" s="6" t="e">
        <f ca="1">IF('Log_working_3-way'!D401="","",1/'True_Odds_Calculator_3-way'!N402+1/'True_Odds_Calculator_3-way'!O402+1/'True_Odds_Calculator_3-way'!#REF!-1)</f>
        <v>#NAME?</v>
      </c>
      <c r="H401" s="6" t="e">
        <f ca="1">IF('Log_working_3-way'!$D401="","",'True_Odds_Calculator_3-way'!N402/'True_Odds_Calculator_3-way'!A402-1)</f>
        <v>#NAME?</v>
      </c>
      <c r="I401" s="6" t="e">
        <f ca="1">IF('Log_working_3-way'!$D401="","",'True_Odds_Calculator_3-way'!O402/'True_Odds_Calculator_3-way'!B402-1)</f>
        <v>#NAME?</v>
      </c>
      <c r="J401" s="6" t="e">
        <f ca="1">IF('Log_working_3-way'!$D401="","",'True_Odds_Calculator_3-way'!#REF!/'True_Odds_Calculator_3-way'!C402-1)</f>
        <v>#NAME?</v>
      </c>
      <c r="K401" s="6" t="e">
        <f ca="1">IF('Log_working_3-way'!$D401="","",1/'True_Odds_Calculator_3-way'!A402+1/'True_Odds_Calculator_3-way'!B402+1/'True_Odds_Calculator_3-way'!C402-1)</f>
        <v>#NAME?</v>
      </c>
    </row>
    <row r="402" spans="4:11" x14ac:dyDescent="0.25">
      <c r="D402" t="e">
        <f ca="1">solve_for_c('True_Odds_Calculator_3-way'!A403,'True_Odds_Calculator_3-way'!B403,'True_Odds_Calculator_3-way'!C403,'Log_working_3-way'!B$1,'Log_working_3-way'!B$2)</f>
        <v>#NAME?</v>
      </c>
      <c r="F402" s="6" t="e">
        <f ca="1">IF('Log_working_3-way'!D402="","",1/'True_Odds_Calculator_3-way'!N403+1/'True_Odds_Calculator_3-way'!O403+1/'True_Odds_Calculator_3-way'!#REF!-1)</f>
        <v>#NAME?</v>
      </c>
      <c r="H402" s="6" t="e">
        <f ca="1">IF('Log_working_3-way'!$D402="","",'True_Odds_Calculator_3-way'!N403/'True_Odds_Calculator_3-way'!A403-1)</f>
        <v>#NAME?</v>
      </c>
      <c r="I402" s="6" t="e">
        <f ca="1">IF('Log_working_3-way'!$D402="","",'True_Odds_Calculator_3-way'!O403/'True_Odds_Calculator_3-way'!B403-1)</f>
        <v>#NAME?</v>
      </c>
      <c r="J402" s="6" t="e">
        <f ca="1">IF('Log_working_3-way'!$D402="","",'True_Odds_Calculator_3-way'!#REF!/'True_Odds_Calculator_3-way'!C403-1)</f>
        <v>#NAME?</v>
      </c>
      <c r="K402" s="6" t="e">
        <f ca="1">IF('Log_working_3-way'!$D402="","",1/'True_Odds_Calculator_3-way'!A403+1/'True_Odds_Calculator_3-way'!B403+1/'True_Odds_Calculator_3-way'!C403-1)</f>
        <v>#NAME?</v>
      </c>
    </row>
    <row r="403" spans="4:11" x14ac:dyDescent="0.25">
      <c r="D403" t="e">
        <f ca="1">solve_for_c('True_Odds_Calculator_3-way'!A404,'True_Odds_Calculator_3-way'!B404,'True_Odds_Calculator_3-way'!C404,'Log_working_3-way'!B$1,'Log_working_3-way'!B$2)</f>
        <v>#NAME?</v>
      </c>
      <c r="F403" s="6" t="e">
        <f ca="1">IF('Log_working_3-way'!D403="","",1/'True_Odds_Calculator_3-way'!N404+1/'True_Odds_Calculator_3-way'!O404+1/'True_Odds_Calculator_3-way'!#REF!-1)</f>
        <v>#NAME?</v>
      </c>
      <c r="H403" s="6" t="e">
        <f ca="1">IF('Log_working_3-way'!$D403="","",'True_Odds_Calculator_3-way'!N404/'True_Odds_Calculator_3-way'!A404-1)</f>
        <v>#NAME?</v>
      </c>
      <c r="I403" s="6" t="e">
        <f ca="1">IF('Log_working_3-way'!$D403="","",'True_Odds_Calculator_3-way'!O404/'True_Odds_Calculator_3-way'!B404-1)</f>
        <v>#NAME?</v>
      </c>
      <c r="J403" s="6" t="e">
        <f ca="1">IF('Log_working_3-way'!$D403="","",'True_Odds_Calculator_3-way'!#REF!/'True_Odds_Calculator_3-way'!C404-1)</f>
        <v>#NAME?</v>
      </c>
      <c r="K403" s="6" t="e">
        <f ca="1">IF('Log_working_3-way'!$D403="","",1/'True_Odds_Calculator_3-way'!A404+1/'True_Odds_Calculator_3-way'!B404+1/'True_Odds_Calculator_3-way'!C404-1)</f>
        <v>#NAME?</v>
      </c>
    </row>
    <row r="404" spans="4:11" x14ac:dyDescent="0.25">
      <c r="D404" t="e">
        <f ca="1">solve_for_c('True_Odds_Calculator_3-way'!A405,'True_Odds_Calculator_3-way'!B405,'True_Odds_Calculator_3-way'!C405,'Log_working_3-way'!B$1,'Log_working_3-way'!B$2)</f>
        <v>#NAME?</v>
      </c>
      <c r="F404" s="6" t="e">
        <f ca="1">IF('Log_working_3-way'!D404="","",1/'True_Odds_Calculator_3-way'!N405+1/'True_Odds_Calculator_3-way'!O405+1/'True_Odds_Calculator_3-way'!#REF!-1)</f>
        <v>#NAME?</v>
      </c>
      <c r="H404" s="6" t="e">
        <f ca="1">IF('Log_working_3-way'!$D404="","",'True_Odds_Calculator_3-way'!N405/'True_Odds_Calculator_3-way'!A405-1)</f>
        <v>#NAME?</v>
      </c>
      <c r="I404" s="6" t="e">
        <f ca="1">IF('Log_working_3-way'!$D404="","",'True_Odds_Calculator_3-way'!O405/'True_Odds_Calculator_3-way'!B405-1)</f>
        <v>#NAME?</v>
      </c>
      <c r="J404" s="6" t="e">
        <f ca="1">IF('Log_working_3-way'!$D404="","",'True_Odds_Calculator_3-way'!#REF!/'True_Odds_Calculator_3-way'!C405-1)</f>
        <v>#NAME?</v>
      </c>
      <c r="K404" s="6" t="e">
        <f ca="1">IF('Log_working_3-way'!$D404="","",1/'True_Odds_Calculator_3-way'!A405+1/'True_Odds_Calculator_3-way'!B405+1/'True_Odds_Calculator_3-way'!C405-1)</f>
        <v>#NAME?</v>
      </c>
    </row>
    <row r="405" spans="4:11" x14ac:dyDescent="0.25">
      <c r="D405" t="e">
        <f ca="1">solve_for_c('True_Odds_Calculator_3-way'!A406,'True_Odds_Calculator_3-way'!B406,'True_Odds_Calculator_3-way'!C406,'Log_working_3-way'!B$1,'Log_working_3-way'!B$2)</f>
        <v>#NAME?</v>
      </c>
      <c r="F405" s="6" t="e">
        <f ca="1">IF('Log_working_3-way'!D405="","",1/'True_Odds_Calculator_3-way'!N406+1/'True_Odds_Calculator_3-way'!O406+1/'True_Odds_Calculator_3-way'!#REF!-1)</f>
        <v>#NAME?</v>
      </c>
      <c r="H405" s="6" t="e">
        <f ca="1">IF('Log_working_3-way'!$D405="","",'True_Odds_Calculator_3-way'!N406/'True_Odds_Calculator_3-way'!A406-1)</f>
        <v>#NAME?</v>
      </c>
      <c r="I405" s="6" t="e">
        <f ca="1">IF('Log_working_3-way'!$D405="","",'True_Odds_Calculator_3-way'!O406/'True_Odds_Calculator_3-way'!B406-1)</f>
        <v>#NAME?</v>
      </c>
      <c r="J405" s="6" t="e">
        <f ca="1">IF('Log_working_3-way'!$D405="","",'True_Odds_Calculator_3-way'!#REF!/'True_Odds_Calculator_3-way'!C406-1)</f>
        <v>#NAME?</v>
      </c>
      <c r="K405" s="6" t="e">
        <f ca="1">IF('Log_working_3-way'!$D405="","",1/'True_Odds_Calculator_3-way'!A406+1/'True_Odds_Calculator_3-way'!B406+1/'True_Odds_Calculator_3-way'!C406-1)</f>
        <v>#NAME?</v>
      </c>
    </row>
    <row r="406" spans="4:11" x14ac:dyDescent="0.25">
      <c r="D406" t="e">
        <f ca="1">solve_for_c('True_Odds_Calculator_3-way'!A407,'True_Odds_Calculator_3-way'!B407,'True_Odds_Calculator_3-way'!C407,'Log_working_3-way'!B$1,'Log_working_3-way'!B$2)</f>
        <v>#NAME?</v>
      </c>
      <c r="F406" s="6" t="e">
        <f ca="1">IF('Log_working_3-way'!D406="","",1/'True_Odds_Calculator_3-way'!N407+1/'True_Odds_Calculator_3-way'!O407+1/'True_Odds_Calculator_3-way'!#REF!-1)</f>
        <v>#NAME?</v>
      </c>
      <c r="H406" s="6" t="e">
        <f ca="1">IF('Log_working_3-way'!$D406="","",'True_Odds_Calculator_3-way'!N407/'True_Odds_Calculator_3-way'!A407-1)</f>
        <v>#NAME?</v>
      </c>
      <c r="I406" s="6" t="e">
        <f ca="1">IF('Log_working_3-way'!$D406="","",'True_Odds_Calculator_3-way'!O407/'True_Odds_Calculator_3-way'!B407-1)</f>
        <v>#NAME?</v>
      </c>
      <c r="J406" s="6" t="e">
        <f ca="1">IF('Log_working_3-way'!$D406="","",'True_Odds_Calculator_3-way'!#REF!/'True_Odds_Calculator_3-way'!C407-1)</f>
        <v>#NAME?</v>
      </c>
      <c r="K406" s="6" t="e">
        <f ca="1">IF('Log_working_3-way'!$D406="","",1/'True_Odds_Calculator_3-way'!A407+1/'True_Odds_Calculator_3-way'!B407+1/'True_Odds_Calculator_3-way'!C407-1)</f>
        <v>#NAME?</v>
      </c>
    </row>
    <row r="407" spans="4:11" x14ac:dyDescent="0.25">
      <c r="D407" t="e">
        <f ca="1">solve_for_c('True_Odds_Calculator_3-way'!A408,'True_Odds_Calculator_3-way'!B408,'True_Odds_Calculator_3-way'!C408,'Log_working_3-way'!B$1,'Log_working_3-way'!B$2)</f>
        <v>#NAME?</v>
      </c>
      <c r="F407" s="6" t="e">
        <f ca="1">IF('Log_working_3-way'!D407="","",1/'True_Odds_Calculator_3-way'!N408+1/'True_Odds_Calculator_3-way'!O408+1/'True_Odds_Calculator_3-way'!#REF!-1)</f>
        <v>#NAME?</v>
      </c>
      <c r="H407" s="6" t="e">
        <f ca="1">IF('Log_working_3-way'!$D407="","",'True_Odds_Calculator_3-way'!N408/'True_Odds_Calculator_3-way'!A408-1)</f>
        <v>#NAME?</v>
      </c>
      <c r="I407" s="6" t="e">
        <f ca="1">IF('Log_working_3-way'!$D407="","",'True_Odds_Calculator_3-way'!O408/'True_Odds_Calculator_3-way'!B408-1)</f>
        <v>#NAME?</v>
      </c>
      <c r="J407" s="6" t="e">
        <f ca="1">IF('Log_working_3-way'!$D407="","",'True_Odds_Calculator_3-way'!#REF!/'True_Odds_Calculator_3-way'!C408-1)</f>
        <v>#NAME?</v>
      </c>
      <c r="K407" s="6" t="e">
        <f ca="1">IF('Log_working_3-way'!$D407="","",1/'True_Odds_Calculator_3-way'!A408+1/'True_Odds_Calculator_3-way'!B408+1/'True_Odds_Calculator_3-way'!C408-1)</f>
        <v>#NAME?</v>
      </c>
    </row>
    <row r="408" spans="4:11" x14ac:dyDescent="0.25">
      <c r="D408" t="e">
        <f ca="1">solve_for_c('True_Odds_Calculator_3-way'!A409,'True_Odds_Calculator_3-way'!B409,'True_Odds_Calculator_3-way'!C409,'Log_working_3-way'!B$1,'Log_working_3-way'!B$2)</f>
        <v>#NAME?</v>
      </c>
      <c r="F408" s="6" t="e">
        <f ca="1">IF('Log_working_3-way'!D408="","",1/'True_Odds_Calculator_3-way'!N409+1/'True_Odds_Calculator_3-way'!O409+1/'True_Odds_Calculator_3-way'!#REF!-1)</f>
        <v>#NAME?</v>
      </c>
      <c r="H408" s="6" t="e">
        <f ca="1">IF('Log_working_3-way'!$D408="","",'True_Odds_Calculator_3-way'!N409/'True_Odds_Calculator_3-way'!A409-1)</f>
        <v>#NAME?</v>
      </c>
      <c r="I408" s="6" t="e">
        <f ca="1">IF('Log_working_3-way'!$D408="","",'True_Odds_Calculator_3-way'!O409/'True_Odds_Calculator_3-way'!B409-1)</f>
        <v>#NAME?</v>
      </c>
      <c r="J408" s="6" t="e">
        <f ca="1">IF('Log_working_3-way'!$D408="","",'True_Odds_Calculator_3-way'!#REF!/'True_Odds_Calculator_3-way'!C409-1)</f>
        <v>#NAME?</v>
      </c>
      <c r="K408" s="6" t="e">
        <f ca="1">IF('Log_working_3-way'!$D408="","",1/'True_Odds_Calculator_3-way'!A409+1/'True_Odds_Calculator_3-way'!B409+1/'True_Odds_Calculator_3-way'!C409-1)</f>
        <v>#NAME?</v>
      </c>
    </row>
    <row r="409" spans="4:11" x14ac:dyDescent="0.25">
      <c r="D409" t="e">
        <f ca="1">solve_for_c('True_Odds_Calculator_3-way'!A410,'True_Odds_Calculator_3-way'!B410,'True_Odds_Calculator_3-way'!C410,'Log_working_3-way'!B$1,'Log_working_3-way'!B$2)</f>
        <v>#NAME?</v>
      </c>
      <c r="F409" s="6" t="e">
        <f ca="1">IF('Log_working_3-way'!D409="","",1/'True_Odds_Calculator_3-way'!N410+1/'True_Odds_Calculator_3-way'!O410+1/'True_Odds_Calculator_3-way'!#REF!-1)</f>
        <v>#NAME?</v>
      </c>
      <c r="H409" s="6" t="e">
        <f ca="1">IF('Log_working_3-way'!$D409="","",'True_Odds_Calculator_3-way'!N410/'True_Odds_Calculator_3-way'!A410-1)</f>
        <v>#NAME?</v>
      </c>
      <c r="I409" s="6" t="e">
        <f ca="1">IF('Log_working_3-way'!$D409="","",'True_Odds_Calculator_3-way'!O410/'True_Odds_Calculator_3-way'!B410-1)</f>
        <v>#NAME?</v>
      </c>
      <c r="J409" s="6" t="e">
        <f ca="1">IF('Log_working_3-way'!$D409="","",'True_Odds_Calculator_3-way'!#REF!/'True_Odds_Calculator_3-way'!C410-1)</f>
        <v>#NAME?</v>
      </c>
      <c r="K409" s="6" t="e">
        <f ca="1">IF('Log_working_3-way'!$D409="","",1/'True_Odds_Calculator_3-way'!A410+1/'True_Odds_Calculator_3-way'!B410+1/'True_Odds_Calculator_3-way'!C410-1)</f>
        <v>#NAME?</v>
      </c>
    </row>
    <row r="410" spans="4:11" x14ac:dyDescent="0.25">
      <c r="D410" t="e">
        <f ca="1">solve_for_c('True_Odds_Calculator_3-way'!A411,'True_Odds_Calculator_3-way'!B411,'True_Odds_Calculator_3-way'!C411,'Log_working_3-way'!B$1,'Log_working_3-way'!B$2)</f>
        <v>#NAME?</v>
      </c>
      <c r="F410" s="6" t="e">
        <f ca="1">IF('Log_working_3-way'!D410="","",1/'True_Odds_Calculator_3-way'!N411+1/'True_Odds_Calculator_3-way'!O411+1/'True_Odds_Calculator_3-way'!#REF!-1)</f>
        <v>#NAME?</v>
      </c>
      <c r="H410" s="6" t="e">
        <f ca="1">IF('Log_working_3-way'!$D410="","",'True_Odds_Calculator_3-way'!N411/'True_Odds_Calculator_3-way'!A411-1)</f>
        <v>#NAME?</v>
      </c>
      <c r="I410" s="6" t="e">
        <f ca="1">IF('Log_working_3-way'!$D410="","",'True_Odds_Calculator_3-way'!O411/'True_Odds_Calculator_3-way'!B411-1)</f>
        <v>#NAME?</v>
      </c>
      <c r="J410" s="6" t="e">
        <f ca="1">IF('Log_working_3-way'!$D410="","",'True_Odds_Calculator_3-way'!#REF!/'True_Odds_Calculator_3-way'!C411-1)</f>
        <v>#NAME?</v>
      </c>
      <c r="K410" s="6" t="e">
        <f ca="1">IF('Log_working_3-way'!$D410="","",1/'True_Odds_Calculator_3-way'!A411+1/'True_Odds_Calculator_3-way'!B411+1/'True_Odds_Calculator_3-way'!C411-1)</f>
        <v>#NAME?</v>
      </c>
    </row>
    <row r="411" spans="4:11" x14ac:dyDescent="0.25">
      <c r="D411" t="e">
        <f ca="1">solve_for_c('True_Odds_Calculator_3-way'!A412,'True_Odds_Calculator_3-way'!B412,'True_Odds_Calculator_3-way'!C412,'Log_working_3-way'!B$1,'Log_working_3-way'!B$2)</f>
        <v>#NAME?</v>
      </c>
      <c r="F411" s="6" t="e">
        <f ca="1">IF('Log_working_3-way'!D411="","",1/'True_Odds_Calculator_3-way'!N412+1/'True_Odds_Calculator_3-way'!O412+1/'True_Odds_Calculator_3-way'!#REF!-1)</f>
        <v>#NAME?</v>
      </c>
      <c r="H411" s="6" t="e">
        <f ca="1">IF('Log_working_3-way'!$D411="","",'True_Odds_Calculator_3-way'!N412/'True_Odds_Calculator_3-way'!A412-1)</f>
        <v>#NAME?</v>
      </c>
      <c r="I411" s="6" t="e">
        <f ca="1">IF('Log_working_3-way'!$D411="","",'True_Odds_Calculator_3-way'!O412/'True_Odds_Calculator_3-way'!B412-1)</f>
        <v>#NAME?</v>
      </c>
      <c r="J411" s="6" t="e">
        <f ca="1">IF('Log_working_3-way'!$D411="","",'True_Odds_Calculator_3-way'!#REF!/'True_Odds_Calculator_3-way'!C412-1)</f>
        <v>#NAME?</v>
      </c>
      <c r="K411" s="6" t="e">
        <f ca="1">IF('Log_working_3-way'!$D411="","",1/'True_Odds_Calculator_3-way'!A412+1/'True_Odds_Calculator_3-way'!B412+1/'True_Odds_Calculator_3-way'!C412-1)</f>
        <v>#NAME?</v>
      </c>
    </row>
    <row r="412" spans="4:11" x14ac:dyDescent="0.25">
      <c r="D412" t="e">
        <f ca="1">solve_for_c('True_Odds_Calculator_3-way'!A413,'True_Odds_Calculator_3-way'!B413,'True_Odds_Calculator_3-way'!C413,'Log_working_3-way'!B$1,'Log_working_3-way'!B$2)</f>
        <v>#NAME?</v>
      </c>
      <c r="F412" s="6" t="e">
        <f ca="1">IF('Log_working_3-way'!D412="","",1/'True_Odds_Calculator_3-way'!N413+1/'True_Odds_Calculator_3-way'!O413+1/'True_Odds_Calculator_3-way'!#REF!-1)</f>
        <v>#NAME?</v>
      </c>
      <c r="H412" s="6" t="e">
        <f ca="1">IF('Log_working_3-way'!$D412="","",'True_Odds_Calculator_3-way'!N413/'True_Odds_Calculator_3-way'!A413-1)</f>
        <v>#NAME?</v>
      </c>
      <c r="I412" s="6" t="e">
        <f ca="1">IF('Log_working_3-way'!$D412="","",'True_Odds_Calculator_3-way'!O413/'True_Odds_Calculator_3-way'!B413-1)</f>
        <v>#NAME?</v>
      </c>
      <c r="J412" s="6" t="e">
        <f ca="1">IF('Log_working_3-way'!$D412="","",'True_Odds_Calculator_3-way'!#REF!/'True_Odds_Calculator_3-way'!C413-1)</f>
        <v>#NAME?</v>
      </c>
      <c r="K412" s="6" t="e">
        <f ca="1">IF('Log_working_3-way'!$D412="","",1/'True_Odds_Calculator_3-way'!A413+1/'True_Odds_Calculator_3-way'!B413+1/'True_Odds_Calculator_3-way'!C413-1)</f>
        <v>#NAME?</v>
      </c>
    </row>
    <row r="413" spans="4:11" x14ac:dyDescent="0.25">
      <c r="D413" t="e">
        <f ca="1">solve_for_c('True_Odds_Calculator_3-way'!A414,'True_Odds_Calculator_3-way'!B414,'True_Odds_Calculator_3-way'!C414,'Log_working_3-way'!B$1,'Log_working_3-way'!B$2)</f>
        <v>#NAME?</v>
      </c>
      <c r="F413" s="6" t="e">
        <f ca="1">IF('Log_working_3-way'!D413="","",1/'True_Odds_Calculator_3-way'!N414+1/'True_Odds_Calculator_3-way'!O414+1/'True_Odds_Calculator_3-way'!#REF!-1)</f>
        <v>#NAME?</v>
      </c>
      <c r="H413" s="6" t="e">
        <f ca="1">IF('Log_working_3-way'!$D413="","",'True_Odds_Calculator_3-way'!N414/'True_Odds_Calculator_3-way'!A414-1)</f>
        <v>#NAME?</v>
      </c>
      <c r="I413" s="6" t="e">
        <f ca="1">IF('Log_working_3-way'!$D413="","",'True_Odds_Calculator_3-way'!O414/'True_Odds_Calculator_3-way'!B414-1)</f>
        <v>#NAME?</v>
      </c>
      <c r="J413" s="6" t="e">
        <f ca="1">IF('Log_working_3-way'!$D413="","",'True_Odds_Calculator_3-way'!#REF!/'True_Odds_Calculator_3-way'!C414-1)</f>
        <v>#NAME?</v>
      </c>
      <c r="K413" s="6" t="e">
        <f ca="1">IF('Log_working_3-way'!$D413="","",1/'True_Odds_Calculator_3-way'!A414+1/'True_Odds_Calculator_3-way'!B414+1/'True_Odds_Calculator_3-way'!C414-1)</f>
        <v>#NAME?</v>
      </c>
    </row>
    <row r="414" spans="4:11" x14ac:dyDescent="0.25">
      <c r="D414" t="e">
        <f ca="1">solve_for_c('True_Odds_Calculator_3-way'!A415,'True_Odds_Calculator_3-way'!B415,'True_Odds_Calculator_3-way'!C415,'Log_working_3-way'!B$1,'Log_working_3-way'!B$2)</f>
        <v>#NAME?</v>
      </c>
      <c r="F414" s="6" t="e">
        <f ca="1">IF('Log_working_3-way'!D414="","",1/'True_Odds_Calculator_3-way'!N415+1/'True_Odds_Calculator_3-way'!O415+1/'True_Odds_Calculator_3-way'!#REF!-1)</f>
        <v>#NAME?</v>
      </c>
      <c r="H414" s="6" t="e">
        <f ca="1">IF('Log_working_3-way'!$D414="","",'True_Odds_Calculator_3-way'!N415/'True_Odds_Calculator_3-way'!A415-1)</f>
        <v>#NAME?</v>
      </c>
      <c r="I414" s="6" t="e">
        <f ca="1">IF('Log_working_3-way'!$D414="","",'True_Odds_Calculator_3-way'!O415/'True_Odds_Calculator_3-way'!B415-1)</f>
        <v>#NAME?</v>
      </c>
      <c r="J414" s="6" t="e">
        <f ca="1">IF('Log_working_3-way'!$D414="","",'True_Odds_Calculator_3-way'!#REF!/'True_Odds_Calculator_3-way'!C415-1)</f>
        <v>#NAME?</v>
      </c>
      <c r="K414" s="6" t="e">
        <f ca="1">IF('Log_working_3-way'!$D414="","",1/'True_Odds_Calculator_3-way'!A415+1/'True_Odds_Calculator_3-way'!B415+1/'True_Odds_Calculator_3-way'!C415-1)</f>
        <v>#NAME?</v>
      </c>
    </row>
    <row r="415" spans="4:11" x14ac:dyDescent="0.25">
      <c r="D415" t="e">
        <f ca="1">solve_for_c('True_Odds_Calculator_3-way'!A416,'True_Odds_Calculator_3-way'!B416,'True_Odds_Calculator_3-way'!C416,'Log_working_3-way'!B$1,'Log_working_3-way'!B$2)</f>
        <v>#NAME?</v>
      </c>
      <c r="F415" s="6" t="e">
        <f ca="1">IF('Log_working_3-way'!D415="","",1/'True_Odds_Calculator_3-way'!N416+1/'True_Odds_Calculator_3-way'!O416+1/'True_Odds_Calculator_3-way'!#REF!-1)</f>
        <v>#NAME?</v>
      </c>
      <c r="H415" s="6" t="e">
        <f ca="1">IF('Log_working_3-way'!$D415="","",'True_Odds_Calculator_3-way'!N416/'True_Odds_Calculator_3-way'!A416-1)</f>
        <v>#NAME?</v>
      </c>
      <c r="I415" s="6" t="e">
        <f ca="1">IF('Log_working_3-way'!$D415="","",'True_Odds_Calculator_3-way'!O416/'True_Odds_Calculator_3-way'!B416-1)</f>
        <v>#NAME?</v>
      </c>
      <c r="J415" s="6" t="e">
        <f ca="1">IF('Log_working_3-way'!$D415="","",'True_Odds_Calculator_3-way'!#REF!/'True_Odds_Calculator_3-way'!C416-1)</f>
        <v>#NAME?</v>
      </c>
      <c r="K415" s="6" t="e">
        <f ca="1">IF('Log_working_3-way'!$D415="","",1/'True_Odds_Calculator_3-way'!A416+1/'True_Odds_Calculator_3-way'!B416+1/'True_Odds_Calculator_3-way'!C416-1)</f>
        <v>#NAME?</v>
      </c>
    </row>
    <row r="416" spans="4:11" x14ac:dyDescent="0.25">
      <c r="D416" t="e">
        <f ca="1">solve_for_c('True_Odds_Calculator_3-way'!A417,'True_Odds_Calculator_3-way'!B417,'True_Odds_Calculator_3-way'!C417,'Log_working_3-way'!B$1,'Log_working_3-way'!B$2)</f>
        <v>#NAME?</v>
      </c>
      <c r="F416" s="6" t="e">
        <f ca="1">IF('Log_working_3-way'!D416="","",1/'True_Odds_Calculator_3-way'!N417+1/'True_Odds_Calculator_3-way'!O417+1/'True_Odds_Calculator_3-way'!#REF!-1)</f>
        <v>#NAME?</v>
      </c>
      <c r="H416" s="6" t="e">
        <f ca="1">IF('Log_working_3-way'!$D416="","",'True_Odds_Calculator_3-way'!N417/'True_Odds_Calculator_3-way'!A417-1)</f>
        <v>#NAME?</v>
      </c>
      <c r="I416" s="6" t="e">
        <f ca="1">IF('Log_working_3-way'!$D416="","",'True_Odds_Calculator_3-way'!O417/'True_Odds_Calculator_3-way'!B417-1)</f>
        <v>#NAME?</v>
      </c>
      <c r="J416" s="6" t="e">
        <f ca="1">IF('Log_working_3-way'!$D416="","",'True_Odds_Calculator_3-way'!#REF!/'True_Odds_Calculator_3-way'!C417-1)</f>
        <v>#NAME?</v>
      </c>
      <c r="K416" s="6" t="e">
        <f ca="1">IF('Log_working_3-way'!$D416="","",1/'True_Odds_Calculator_3-way'!A417+1/'True_Odds_Calculator_3-way'!B417+1/'True_Odds_Calculator_3-way'!C417-1)</f>
        <v>#NAME?</v>
      </c>
    </row>
    <row r="417" spans="4:11" x14ac:dyDescent="0.25">
      <c r="D417" t="e">
        <f ca="1">solve_for_c('True_Odds_Calculator_3-way'!A418,'True_Odds_Calculator_3-way'!B418,'True_Odds_Calculator_3-way'!C418,'Log_working_3-way'!B$1,'Log_working_3-way'!B$2)</f>
        <v>#NAME?</v>
      </c>
      <c r="F417" s="6" t="e">
        <f ca="1">IF('Log_working_3-way'!D417="","",1/'True_Odds_Calculator_3-way'!N418+1/'True_Odds_Calculator_3-way'!O418+1/'True_Odds_Calculator_3-way'!#REF!-1)</f>
        <v>#NAME?</v>
      </c>
      <c r="H417" s="6" t="e">
        <f ca="1">IF('Log_working_3-way'!$D417="","",'True_Odds_Calculator_3-way'!N418/'True_Odds_Calculator_3-way'!A418-1)</f>
        <v>#NAME?</v>
      </c>
      <c r="I417" s="6" t="e">
        <f ca="1">IF('Log_working_3-way'!$D417="","",'True_Odds_Calculator_3-way'!O418/'True_Odds_Calculator_3-way'!B418-1)</f>
        <v>#NAME?</v>
      </c>
      <c r="J417" s="6" t="e">
        <f ca="1">IF('Log_working_3-way'!$D417="","",'True_Odds_Calculator_3-way'!#REF!/'True_Odds_Calculator_3-way'!C418-1)</f>
        <v>#NAME?</v>
      </c>
      <c r="K417" s="6" t="e">
        <f ca="1">IF('Log_working_3-way'!$D417="","",1/'True_Odds_Calculator_3-way'!A418+1/'True_Odds_Calculator_3-way'!B418+1/'True_Odds_Calculator_3-way'!C418-1)</f>
        <v>#NAME?</v>
      </c>
    </row>
    <row r="418" spans="4:11" x14ac:dyDescent="0.25">
      <c r="D418" t="e">
        <f ca="1">solve_for_c('True_Odds_Calculator_3-way'!A419,'True_Odds_Calculator_3-way'!B419,'True_Odds_Calculator_3-way'!C419,'Log_working_3-way'!B$1,'Log_working_3-way'!B$2)</f>
        <v>#NAME?</v>
      </c>
      <c r="F418" s="6" t="e">
        <f ca="1">IF('Log_working_3-way'!D418="","",1/'True_Odds_Calculator_3-way'!N419+1/'True_Odds_Calculator_3-way'!O419+1/'True_Odds_Calculator_3-way'!#REF!-1)</f>
        <v>#NAME?</v>
      </c>
      <c r="H418" s="6" t="e">
        <f ca="1">IF('Log_working_3-way'!$D418="","",'True_Odds_Calculator_3-way'!N419/'True_Odds_Calculator_3-way'!A419-1)</f>
        <v>#NAME?</v>
      </c>
      <c r="I418" s="6" t="e">
        <f ca="1">IF('Log_working_3-way'!$D418="","",'True_Odds_Calculator_3-way'!O419/'True_Odds_Calculator_3-way'!B419-1)</f>
        <v>#NAME?</v>
      </c>
      <c r="J418" s="6" t="e">
        <f ca="1">IF('Log_working_3-way'!$D418="","",'True_Odds_Calculator_3-way'!#REF!/'True_Odds_Calculator_3-way'!C419-1)</f>
        <v>#NAME?</v>
      </c>
      <c r="K418" s="6" t="e">
        <f ca="1">IF('Log_working_3-way'!$D418="","",1/'True_Odds_Calculator_3-way'!A419+1/'True_Odds_Calculator_3-way'!B419+1/'True_Odds_Calculator_3-way'!C419-1)</f>
        <v>#NAME?</v>
      </c>
    </row>
    <row r="419" spans="4:11" x14ac:dyDescent="0.25">
      <c r="D419" t="e">
        <f ca="1">solve_for_c('True_Odds_Calculator_3-way'!A420,'True_Odds_Calculator_3-way'!B420,'True_Odds_Calculator_3-way'!C420,'Log_working_3-way'!B$1,'Log_working_3-way'!B$2)</f>
        <v>#NAME?</v>
      </c>
      <c r="F419" s="6" t="e">
        <f ca="1">IF('Log_working_3-way'!D419="","",1/'True_Odds_Calculator_3-way'!N420+1/'True_Odds_Calculator_3-way'!O420+1/'True_Odds_Calculator_3-way'!#REF!-1)</f>
        <v>#NAME?</v>
      </c>
      <c r="H419" s="6" t="e">
        <f ca="1">IF('Log_working_3-way'!$D419="","",'True_Odds_Calculator_3-way'!N420/'True_Odds_Calculator_3-way'!A420-1)</f>
        <v>#NAME?</v>
      </c>
      <c r="I419" s="6" t="e">
        <f ca="1">IF('Log_working_3-way'!$D419="","",'True_Odds_Calculator_3-way'!O420/'True_Odds_Calculator_3-way'!B420-1)</f>
        <v>#NAME?</v>
      </c>
      <c r="J419" s="6" t="e">
        <f ca="1">IF('Log_working_3-way'!$D419="","",'True_Odds_Calculator_3-way'!#REF!/'True_Odds_Calculator_3-way'!C420-1)</f>
        <v>#NAME?</v>
      </c>
      <c r="K419" s="6" t="e">
        <f ca="1">IF('Log_working_3-way'!$D419="","",1/'True_Odds_Calculator_3-way'!A420+1/'True_Odds_Calculator_3-way'!B420+1/'True_Odds_Calculator_3-way'!C420-1)</f>
        <v>#NAME?</v>
      </c>
    </row>
    <row r="420" spans="4:11" x14ac:dyDescent="0.25">
      <c r="D420" t="e">
        <f ca="1">solve_for_c('True_Odds_Calculator_3-way'!A421,'True_Odds_Calculator_3-way'!B421,'True_Odds_Calculator_3-way'!C421,'Log_working_3-way'!B$1,'Log_working_3-way'!B$2)</f>
        <v>#NAME?</v>
      </c>
      <c r="F420" s="6" t="e">
        <f ca="1">IF('Log_working_3-way'!D420="","",1/'True_Odds_Calculator_3-way'!N421+1/'True_Odds_Calculator_3-way'!O421+1/'True_Odds_Calculator_3-way'!#REF!-1)</f>
        <v>#NAME?</v>
      </c>
      <c r="H420" s="6" t="e">
        <f ca="1">IF('Log_working_3-way'!$D420="","",'True_Odds_Calculator_3-way'!N421/'True_Odds_Calculator_3-way'!A421-1)</f>
        <v>#NAME?</v>
      </c>
      <c r="I420" s="6" t="e">
        <f ca="1">IF('Log_working_3-way'!$D420="","",'True_Odds_Calculator_3-way'!O421/'True_Odds_Calculator_3-way'!B421-1)</f>
        <v>#NAME?</v>
      </c>
      <c r="J420" s="6" t="e">
        <f ca="1">IF('Log_working_3-way'!$D420="","",'True_Odds_Calculator_3-way'!#REF!/'True_Odds_Calculator_3-way'!C421-1)</f>
        <v>#NAME?</v>
      </c>
      <c r="K420" s="6" t="e">
        <f ca="1">IF('Log_working_3-way'!$D420="","",1/'True_Odds_Calculator_3-way'!A421+1/'True_Odds_Calculator_3-way'!B421+1/'True_Odds_Calculator_3-way'!C421-1)</f>
        <v>#NAME?</v>
      </c>
    </row>
    <row r="421" spans="4:11" x14ac:dyDescent="0.25">
      <c r="D421" t="e">
        <f ca="1">solve_for_c('True_Odds_Calculator_3-way'!#REF!,'True_Odds_Calculator_3-way'!#REF!,'True_Odds_Calculator_3-way'!#REF!,'Log_working_3-way'!B$1,'Log_working_3-way'!B$2)</f>
        <v>#NAME?</v>
      </c>
      <c r="F421" s="6" t="e">
        <f ca="1">IF('Log_working_3-way'!D421="","",1/'True_Odds_Calculator_3-way'!#REF!+1/'True_Odds_Calculator_3-way'!#REF!+1/'True_Odds_Calculator_3-way'!#REF!-1)</f>
        <v>#NAME?</v>
      </c>
      <c r="H421" s="6" t="e">
        <f ca="1">IF('Log_working_3-way'!$D421="","",'True_Odds_Calculator_3-way'!#REF!/'True_Odds_Calculator_3-way'!#REF!-1)</f>
        <v>#NAME?</v>
      </c>
      <c r="I421" s="6" t="e">
        <f ca="1">IF('Log_working_3-way'!$D421="","",'True_Odds_Calculator_3-way'!#REF!/'True_Odds_Calculator_3-way'!#REF!-1)</f>
        <v>#NAME?</v>
      </c>
      <c r="J421" s="6" t="e">
        <f ca="1">IF('Log_working_3-way'!$D421="","",'True_Odds_Calculator_3-way'!#REF!/'True_Odds_Calculator_3-way'!#REF!-1)</f>
        <v>#NAME?</v>
      </c>
      <c r="K421" s="6" t="e">
        <f ca="1">IF('Log_working_3-way'!$D421="","",1/'True_Odds_Calculator_3-way'!#REF!+1/'True_Odds_Calculator_3-way'!#REF!+1/'True_Odds_Calculator_3-way'!#REF!-1)</f>
        <v>#NAME?</v>
      </c>
    </row>
    <row r="422" spans="4:11" x14ac:dyDescent="0.25">
      <c r="D422" t="e">
        <f ca="1">solve_for_c('True_Odds_Calculator_3-way'!#REF!,'True_Odds_Calculator_3-way'!#REF!,'True_Odds_Calculator_3-way'!#REF!,'Log_working_3-way'!B$1,'Log_working_3-way'!B$2)</f>
        <v>#NAME?</v>
      </c>
      <c r="F422" s="6" t="e">
        <f ca="1">IF('Log_working_3-way'!D422="","",1/'True_Odds_Calculator_3-way'!#REF!+1/'True_Odds_Calculator_3-way'!#REF!+1/'True_Odds_Calculator_3-way'!#REF!-1)</f>
        <v>#NAME?</v>
      </c>
      <c r="H422" s="6" t="e">
        <f ca="1">IF('Log_working_3-way'!$D422="","",'True_Odds_Calculator_3-way'!#REF!/'True_Odds_Calculator_3-way'!#REF!-1)</f>
        <v>#NAME?</v>
      </c>
      <c r="I422" s="6" t="e">
        <f ca="1">IF('Log_working_3-way'!$D422="","",'True_Odds_Calculator_3-way'!#REF!/'True_Odds_Calculator_3-way'!#REF!-1)</f>
        <v>#NAME?</v>
      </c>
      <c r="J422" s="6" t="e">
        <f ca="1">IF('Log_working_3-way'!$D422="","",'True_Odds_Calculator_3-way'!#REF!/'True_Odds_Calculator_3-way'!#REF!-1)</f>
        <v>#NAME?</v>
      </c>
      <c r="K422" s="6" t="e">
        <f ca="1">IF('Log_working_3-way'!$D422="","",1/'True_Odds_Calculator_3-way'!#REF!+1/'True_Odds_Calculator_3-way'!#REF!+1/'True_Odds_Calculator_3-way'!#REF!-1)</f>
        <v>#NAME?</v>
      </c>
    </row>
    <row r="423" spans="4:11" x14ac:dyDescent="0.25">
      <c r="D423" t="e">
        <f ca="1">solve_for_c('True_Odds_Calculator_3-way'!#REF!,'True_Odds_Calculator_3-way'!#REF!,'True_Odds_Calculator_3-way'!#REF!,'Log_working_3-way'!B$1,'Log_working_3-way'!B$2)</f>
        <v>#NAME?</v>
      </c>
      <c r="F423" s="6" t="e">
        <f ca="1">IF('Log_working_3-way'!D423="","",1/'True_Odds_Calculator_3-way'!#REF!+1/'True_Odds_Calculator_3-way'!#REF!+1/'True_Odds_Calculator_3-way'!#REF!-1)</f>
        <v>#NAME?</v>
      </c>
      <c r="H423" s="6" t="e">
        <f ca="1">IF('Log_working_3-way'!$D423="","",'True_Odds_Calculator_3-way'!#REF!/'True_Odds_Calculator_3-way'!#REF!-1)</f>
        <v>#NAME?</v>
      </c>
      <c r="I423" s="6" t="e">
        <f ca="1">IF('Log_working_3-way'!$D423="","",'True_Odds_Calculator_3-way'!#REF!/'True_Odds_Calculator_3-way'!#REF!-1)</f>
        <v>#NAME?</v>
      </c>
      <c r="J423" s="6" t="e">
        <f ca="1">IF('Log_working_3-way'!$D423="","",'True_Odds_Calculator_3-way'!#REF!/'True_Odds_Calculator_3-way'!#REF!-1)</f>
        <v>#NAME?</v>
      </c>
      <c r="K423" s="6" t="e">
        <f ca="1">IF('Log_working_3-way'!$D423="","",1/'True_Odds_Calculator_3-way'!#REF!+1/'True_Odds_Calculator_3-way'!#REF!+1/'True_Odds_Calculator_3-way'!#REF!-1)</f>
        <v>#NAME?</v>
      </c>
    </row>
    <row r="424" spans="4:11" x14ac:dyDescent="0.25">
      <c r="D424" t="e">
        <f ca="1">solve_for_c('True_Odds_Calculator_3-way'!#REF!,'True_Odds_Calculator_3-way'!#REF!,'True_Odds_Calculator_3-way'!#REF!,'Log_working_3-way'!B$1,'Log_working_3-way'!B$2)</f>
        <v>#NAME?</v>
      </c>
      <c r="F424" s="6" t="e">
        <f ca="1">IF('Log_working_3-way'!D424="","",1/'True_Odds_Calculator_3-way'!#REF!+1/'True_Odds_Calculator_3-way'!#REF!+1/'True_Odds_Calculator_3-way'!#REF!-1)</f>
        <v>#NAME?</v>
      </c>
      <c r="H424" s="6" t="e">
        <f ca="1">IF('Log_working_3-way'!$D424="","",'True_Odds_Calculator_3-way'!#REF!/'True_Odds_Calculator_3-way'!#REF!-1)</f>
        <v>#NAME?</v>
      </c>
      <c r="I424" s="6" t="e">
        <f ca="1">IF('Log_working_3-way'!$D424="","",'True_Odds_Calculator_3-way'!#REF!/'True_Odds_Calculator_3-way'!#REF!-1)</f>
        <v>#NAME?</v>
      </c>
      <c r="J424" s="6" t="e">
        <f ca="1">IF('Log_working_3-way'!$D424="","",'True_Odds_Calculator_3-way'!#REF!/'True_Odds_Calculator_3-way'!#REF!-1)</f>
        <v>#NAME?</v>
      </c>
      <c r="K424" s="6" t="e">
        <f ca="1">IF('Log_working_3-way'!$D424="","",1/'True_Odds_Calculator_3-way'!#REF!+1/'True_Odds_Calculator_3-way'!#REF!+1/'True_Odds_Calculator_3-way'!#REF!-1)</f>
        <v>#NAME?</v>
      </c>
    </row>
    <row r="425" spans="4:11" x14ac:dyDescent="0.25">
      <c r="D425" t="e">
        <f ca="1">solve_for_c('True_Odds_Calculator_3-way'!A422,'True_Odds_Calculator_3-way'!B422,'True_Odds_Calculator_3-way'!C422,'Log_working_3-way'!B$1,'Log_working_3-way'!B$2)</f>
        <v>#NAME?</v>
      </c>
      <c r="F425" s="6" t="e">
        <f ca="1">IF('Log_working_3-way'!D425="","",1/'True_Odds_Calculator_3-way'!N422+1/'True_Odds_Calculator_3-way'!O422+1/'True_Odds_Calculator_3-way'!#REF!-1)</f>
        <v>#NAME?</v>
      </c>
      <c r="H425" s="6" t="e">
        <f ca="1">IF('Log_working_3-way'!$D425="","",'True_Odds_Calculator_3-way'!N422/'True_Odds_Calculator_3-way'!A422-1)</f>
        <v>#NAME?</v>
      </c>
      <c r="I425" s="6" t="e">
        <f ca="1">IF('Log_working_3-way'!$D425="","",'True_Odds_Calculator_3-way'!O422/'True_Odds_Calculator_3-way'!B422-1)</f>
        <v>#NAME?</v>
      </c>
      <c r="J425" s="6" t="e">
        <f ca="1">IF('Log_working_3-way'!$D425="","",'True_Odds_Calculator_3-way'!#REF!/'True_Odds_Calculator_3-way'!C422-1)</f>
        <v>#NAME?</v>
      </c>
      <c r="K425" s="6" t="e">
        <f ca="1">IF('Log_working_3-way'!$D425="","",1/'True_Odds_Calculator_3-way'!A422+1/'True_Odds_Calculator_3-way'!B422+1/'True_Odds_Calculator_3-way'!C422-1)</f>
        <v>#NAME?</v>
      </c>
    </row>
    <row r="426" spans="4:11" x14ac:dyDescent="0.25">
      <c r="D426" t="e">
        <f ca="1">solve_for_c('True_Odds_Calculator_3-way'!A423,'True_Odds_Calculator_3-way'!B423,'True_Odds_Calculator_3-way'!C423,'Log_working_3-way'!B$1,'Log_working_3-way'!B$2)</f>
        <v>#NAME?</v>
      </c>
      <c r="F426" s="6" t="e">
        <f ca="1">IF('Log_working_3-way'!D426="","",1/'True_Odds_Calculator_3-way'!N423+1/'True_Odds_Calculator_3-way'!O423+1/'True_Odds_Calculator_3-way'!#REF!-1)</f>
        <v>#NAME?</v>
      </c>
      <c r="H426" s="6" t="e">
        <f ca="1">IF('Log_working_3-way'!$D426="","",'True_Odds_Calculator_3-way'!N423/'True_Odds_Calculator_3-way'!A423-1)</f>
        <v>#NAME?</v>
      </c>
      <c r="I426" s="6" t="e">
        <f ca="1">IF('Log_working_3-way'!$D426="","",'True_Odds_Calculator_3-way'!O423/'True_Odds_Calculator_3-way'!B423-1)</f>
        <v>#NAME?</v>
      </c>
      <c r="J426" s="6" t="e">
        <f ca="1">IF('Log_working_3-way'!$D426="","",'True_Odds_Calculator_3-way'!#REF!/'True_Odds_Calculator_3-way'!C423-1)</f>
        <v>#NAME?</v>
      </c>
      <c r="K426" s="6" t="e">
        <f ca="1">IF('Log_working_3-way'!$D426="","",1/'True_Odds_Calculator_3-way'!A423+1/'True_Odds_Calculator_3-way'!B423+1/'True_Odds_Calculator_3-way'!C423-1)</f>
        <v>#NAME?</v>
      </c>
    </row>
    <row r="427" spans="4:11" x14ac:dyDescent="0.25">
      <c r="D427" t="e">
        <f ca="1">solve_for_c('True_Odds_Calculator_3-way'!A424,'True_Odds_Calculator_3-way'!B424,'True_Odds_Calculator_3-way'!C424,'Log_working_3-way'!B$1,'Log_working_3-way'!B$2)</f>
        <v>#NAME?</v>
      </c>
      <c r="F427" s="6" t="e">
        <f ca="1">IF('Log_working_3-way'!D427="","",1/'True_Odds_Calculator_3-way'!N424+1/'True_Odds_Calculator_3-way'!O424+1/'True_Odds_Calculator_3-way'!#REF!-1)</f>
        <v>#NAME?</v>
      </c>
      <c r="H427" s="6" t="e">
        <f ca="1">IF('Log_working_3-way'!$D427="","",'True_Odds_Calculator_3-way'!N424/'True_Odds_Calculator_3-way'!A424-1)</f>
        <v>#NAME?</v>
      </c>
      <c r="I427" s="6" t="e">
        <f ca="1">IF('Log_working_3-way'!$D427="","",'True_Odds_Calculator_3-way'!O424/'True_Odds_Calculator_3-way'!B424-1)</f>
        <v>#NAME?</v>
      </c>
      <c r="J427" s="6" t="e">
        <f ca="1">IF('Log_working_3-way'!$D427="","",'True_Odds_Calculator_3-way'!#REF!/'True_Odds_Calculator_3-way'!C424-1)</f>
        <v>#NAME?</v>
      </c>
      <c r="K427" s="6" t="e">
        <f ca="1">IF('Log_working_3-way'!$D427="","",1/'True_Odds_Calculator_3-way'!A424+1/'True_Odds_Calculator_3-way'!B424+1/'True_Odds_Calculator_3-way'!C424-1)</f>
        <v>#NAME?</v>
      </c>
    </row>
    <row r="428" spans="4:11" x14ac:dyDescent="0.25">
      <c r="D428" t="e">
        <f ca="1">solve_for_c('True_Odds_Calculator_3-way'!A425,'True_Odds_Calculator_3-way'!B425,'True_Odds_Calculator_3-way'!C425,'Log_working_3-way'!B$1,'Log_working_3-way'!B$2)</f>
        <v>#NAME?</v>
      </c>
      <c r="F428" s="6" t="e">
        <f ca="1">IF('Log_working_3-way'!D428="","",1/'True_Odds_Calculator_3-way'!N425+1/'True_Odds_Calculator_3-way'!O425+1/'True_Odds_Calculator_3-way'!#REF!-1)</f>
        <v>#NAME?</v>
      </c>
      <c r="H428" s="6" t="e">
        <f ca="1">IF('Log_working_3-way'!$D428="","",'True_Odds_Calculator_3-way'!N425/'True_Odds_Calculator_3-way'!A425-1)</f>
        <v>#NAME?</v>
      </c>
      <c r="I428" s="6" t="e">
        <f ca="1">IF('Log_working_3-way'!$D428="","",'True_Odds_Calculator_3-way'!O425/'True_Odds_Calculator_3-way'!B425-1)</f>
        <v>#NAME?</v>
      </c>
      <c r="J428" s="6" t="e">
        <f ca="1">IF('Log_working_3-way'!$D428="","",'True_Odds_Calculator_3-way'!#REF!/'True_Odds_Calculator_3-way'!C425-1)</f>
        <v>#NAME?</v>
      </c>
      <c r="K428" s="6" t="e">
        <f ca="1">IF('Log_working_3-way'!$D428="","",1/'True_Odds_Calculator_3-way'!A425+1/'True_Odds_Calculator_3-way'!B425+1/'True_Odds_Calculator_3-way'!C425-1)</f>
        <v>#NAME?</v>
      </c>
    </row>
    <row r="429" spans="4:11" x14ac:dyDescent="0.25">
      <c r="D429" t="e">
        <f ca="1">solve_for_c('True_Odds_Calculator_3-way'!A426,'True_Odds_Calculator_3-way'!B426,'True_Odds_Calculator_3-way'!C426,'Log_working_3-way'!B$1,'Log_working_3-way'!B$2)</f>
        <v>#NAME?</v>
      </c>
      <c r="F429" s="6" t="e">
        <f ca="1">IF('Log_working_3-way'!D429="","",1/'True_Odds_Calculator_3-way'!N426+1/'True_Odds_Calculator_3-way'!O426+1/'True_Odds_Calculator_3-way'!#REF!-1)</f>
        <v>#NAME?</v>
      </c>
      <c r="H429" s="6" t="e">
        <f ca="1">IF('Log_working_3-way'!$D429="","",'True_Odds_Calculator_3-way'!N426/'True_Odds_Calculator_3-way'!A426-1)</f>
        <v>#NAME?</v>
      </c>
      <c r="I429" s="6" t="e">
        <f ca="1">IF('Log_working_3-way'!$D429="","",'True_Odds_Calculator_3-way'!O426/'True_Odds_Calculator_3-way'!B426-1)</f>
        <v>#NAME?</v>
      </c>
      <c r="J429" s="6" t="e">
        <f ca="1">IF('Log_working_3-way'!$D429="","",'True_Odds_Calculator_3-way'!#REF!/'True_Odds_Calculator_3-way'!C426-1)</f>
        <v>#NAME?</v>
      </c>
      <c r="K429" s="6" t="e">
        <f ca="1">IF('Log_working_3-way'!$D429="","",1/'True_Odds_Calculator_3-way'!A426+1/'True_Odds_Calculator_3-way'!B426+1/'True_Odds_Calculator_3-way'!C426-1)</f>
        <v>#NAME?</v>
      </c>
    </row>
    <row r="430" spans="4:11" x14ac:dyDescent="0.25">
      <c r="D430" t="e">
        <f ca="1">solve_for_c('True_Odds_Calculator_3-way'!A427,'True_Odds_Calculator_3-way'!B427,'True_Odds_Calculator_3-way'!C427,'Log_working_3-way'!B$1,'Log_working_3-way'!B$2)</f>
        <v>#NAME?</v>
      </c>
      <c r="F430" s="6" t="e">
        <f ca="1">IF('Log_working_3-way'!D430="","",1/'True_Odds_Calculator_3-way'!N427+1/'True_Odds_Calculator_3-way'!O427+1/'True_Odds_Calculator_3-way'!#REF!-1)</f>
        <v>#NAME?</v>
      </c>
      <c r="H430" s="6" t="e">
        <f ca="1">IF('Log_working_3-way'!$D430="","",'True_Odds_Calculator_3-way'!N427/'True_Odds_Calculator_3-way'!A427-1)</f>
        <v>#NAME?</v>
      </c>
      <c r="I430" s="6" t="e">
        <f ca="1">IF('Log_working_3-way'!$D430="","",'True_Odds_Calculator_3-way'!O427/'True_Odds_Calculator_3-way'!B427-1)</f>
        <v>#NAME?</v>
      </c>
      <c r="J430" s="6" t="e">
        <f ca="1">IF('Log_working_3-way'!$D430="","",'True_Odds_Calculator_3-way'!#REF!/'True_Odds_Calculator_3-way'!C427-1)</f>
        <v>#NAME?</v>
      </c>
      <c r="K430" s="6" t="e">
        <f ca="1">IF('Log_working_3-way'!$D430="","",1/'True_Odds_Calculator_3-way'!A427+1/'True_Odds_Calculator_3-way'!B427+1/'True_Odds_Calculator_3-way'!C427-1)</f>
        <v>#NAME?</v>
      </c>
    </row>
    <row r="431" spans="4:11" x14ac:dyDescent="0.25">
      <c r="D431" t="e">
        <f ca="1">solve_for_c('True_Odds_Calculator_3-way'!A428,'True_Odds_Calculator_3-way'!B428,'True_Odds_Calculator_3-way'!C428,'Log_working_3-way'!B$1,'Log_working_3-way'!B$2)</f>
        <v>#NAME?</v>
      </c>
      <c r="F431" s="6" t="e">
        <f ca="1">IF('Log_working_3-way'!D431="","",1/'True_Odds_Calculator_3-way'!N428+1/'True_Odds_Calculator_3-way'!O428+1/'True_Odds_Calculator_3-way'!#REF!-1)</f>
        <v>#NAME?</v>
      </c>
      <c r="H431" s="6" t="e">
        <f ca="1">IF('Log_working_3-way'!$D431="","",'True_Odds_Calculator_3-way'!N428/'True_Odds_Calculator_3-way'!A428-1)</f>
        <v>#NAME?</v>
      </c>
      <c r="I431" s="6" t="e">
        <f ca="1">IF('Log_working_3-way'!$D431="","",'True_Odds_Calculator_3-way'!O428/'True_Odds_Calculator_3-way'!B428-1)</f>
        <v>#NAME?</v>
      </c>
      <c r="J431" s="6" t="e">
        <f ca="1">IF('Log_working_3-way'!$D431="","",'True_Odds_Calculator_3-way'!#REF!/'True_Odds_Calculator_3-way'!C428-1)</f>
        <v>#NAME?</v>
      </c>
      <c r="K431" s="6" t="e">
        <f ca="1">IF('Log_working_3-way'!$D431="","",1/'True_Odds_Calculator_3-way'!A428+1/'True_Odds_Calculator_3-way'!B428+1/'True_Odds_Calculator_3-way'!C428-1)</f>
        <v>#NAME?</v>
      </c>
    </row>
    <row r="432" spans="4:11" x14ac:dyDescent="0.25">
      <c r="D432" t="e">
        <f ca="1">solve_for_c('True_Odds_Calculator_3-way'!A429,'True_Odds_Calculator_3-way'!B429,'True_Odds_Calculator_3-way'!C429,'Log_working_3-way'!B$1,'Log_working_3-way'!B$2)</f>
        <v>#NAME?</v>
      </c>
      <c r="F432" s="6" t="e">
        <f ca="1">IF('Log_working_3-way'!D432="","",1/'True_Odds_Calculator_3-way'!N429+1/'True_Odds_Calculator_3-way'!O429+1/'True_Odds_Calculator_3-way'!#REF!-1)</f>
        <v>#NAME?</v>
      </c>
      <c r="H432" s="6" t="e">
        <f ca="1">IF('Log_working_3-way'!$D432="","",'True_Odds_Calculator_3-way'!N429/'True_Odds_Calculator_3-way'!A429-1)</f>
        <v>#NAME?</v>
      </c>
      <c r="I432" s="6" t="e">
        <f ca="1">IF('Log_working_3-way'!$D432="","",'True_Odds_Calculator_3-way'!O429/'True_Odds_Calculator_3-way'!B429-1)</f>
        <v>#NAME?</v>
      </c>
      <c r="J432" s="6" t="e">
        <f ca="1">IF('Log_working_3-way'!$D432="","",'True_Odds_Calculator_3-way'!#REF!/'True_Odds_Calculator_3-way'!C429-1)</f>
        <v>#NAME?</v>
      </c>
      <c r="K432" s="6" t="e">
        <f ca="1">IF('Log_working_3-way'!$D432="","",1/'True_Odds_Calculator_3-way'!A429+1/'True_Odds_Calculator_3-way'!B429+1/'True_Odds_Calculator_3-way'!C429-1)</f>
        <v>#NAME?</v>
      </c>
    </row>
    <row r="433" spans="4:11" x14ac:dyDescent="0.25">
      <c r="D433" t="e">
        <f ca="1">solve_for_c('True_Odds_Calculator_3-way'!A430,'True_Odds_Calculator_3-way'!B430,'True_Odds_Calculator_3-way'!C430,'Log_working_3-way'!B$1,'Log_working_3-way'!B$2)</f>
        <v>#NAME?</v>
      </c>
      <c r="F433" s="6" t="e">
        <f ca="1">IF('Log_working_3-way'!D433="","",1/'True_Odds_Calculator_3-way'!N430+1/'True_Odds_Calculator_3-way'!O430+1/'True_Odds_Calculator_3-way'!#REF!-1)</f>
        <v>#NAME?</v>
      </c>
      <c r="H433" s="6" t="e">
        <f ca="1">IF('Log_working_3-way'!$D433="","",'True_Odds_Calculator_3-way'!N430/'True_Odds_Calculator_3-way'!A430-1)</f>
        <v>#NAME?</v>
      </c>
      <c r="I433" s="6" t="e">
        <f ca="1">IF('Log_working_3-way'!$D433="","",'True_Odds_Calculator_3-way'!O430/'True_Odds_Calculator_3-way'!B430-1)</f>
        <v>#NAME?</v>
      </c>
      <c r="J433" s="6" t="e">
        <f ca="1">IF('Log_working_3-way'!$D433="","",'True_Odds_Calculator_3-way'!#REF!/'True_Odds_Calculator_3-way'!C430-1)</f>
        <v>#NAME?</v>
      </c>
      <c r="K433" s="6" t="e">
        <f ca="1">IF('Log_working_3-way'!$D433="","",1/'True_Odds_Calculator_3-way'!A430+1/'True_Odds_Calculator_3-way'!B430+1/'True_Odds_Calculator_3-way'!C430-1)</f>
        <v>#NAME?</v>
      </c>
    </row>
    <row r="434" spans="4:11" x14ac:dyDescent="0.25">
      <c r="D434" t="e">
        <f ca="1">solve_for_c('True_Odds_Calculator_3-way'!A431,'True_Odds_Calculator_3-way'!B431,'True_Odds_Calculator_3-way'!C431,'Log_working_3-way'!B$1,'Log_working_3-way'!B$2)</f>
        <v>#NAME?</v>
      </c>
      <c r="F434" s="6" t="e">
        <f ca="1">IF('Log_working_3-way'!D434="","",1/'True_Odds_Calculator_3-way'!N431+1/'True_Odds_Calculator_3-way'!O431+1/'True_Odds_Calculator_3-way'!#REF!-1)</f>
        <v>#NAME?</v>
      </c>
      <c r="H434" s="6" t="e">
        <f ca="1">IF('Log_working_3-way'!$D434="","",'True_Odds_Calculator_3-way'!N431/'True_Odds_Calculator_3-way'!A431-1)</f>
        <v>#NAME?</v>
      </c>
      <c r="I434" s="6" t="e">
        <f ca="1">IF('Log_working_3-way'!$D434="","",'True_Odds_Calculator_3-way'!O431/'True_Odds_Calculator_3-way'!B431-1)</f>
        <v>#NAME?</v>
      </c>
      <c r="J434" s="6" t="e">
        <f ca="1">IF('Log_working_3-way'!$D434="","",'True_Odds_Calculator_3-way'!#REF!/'True_Odds_Calculator_3-way'!C431-1)</f>
        <v>#NAME?</v>
      </c>
      <c r="K434" s="6" t="e">
        <f ca="1">IF('Log_working_3-way'!$D434="","",1/'True_Odds_Calculator_3-way'!A431+1/'True_Odds_Calculator_3-way'!B431+1/'True_Odds_Calculator_3-way'!C431-1)</f>
        <v>#NAME?</v>
      </c>
    </row>
    <row r="435" spans="4:11" x14ac:dyDescent="0.25">
      <c r="D435" t="e">
        <f ca="1">solve_for_c('True_Odds_Calculator_3-way'!A432,'True_Odds_Calculator_3-way'!B432,'True_Odds_Calculator_3-way'!C432,'Log_working_3-way'!B$1,'Log_working_3-way'!B$2)</f>
        <v>#NAME?</v>
      </c>
      <c r="F435" s="6" t="e">
        <f ca="1">IF('Log_working_3-way'!D435="","",1/'True_Odds_Calculator_3-way'!N432+1/'True_Odds_Calculator_3-way'!O432+1/'True_Odds_Calculator_3-way'!#REF!-1)</f>
        <v>#NAME?</v>
      </c>
      <c r="H435" s="6" t="e">
        <f ca="1">IF('Log_working_3-way'!$D435="","",'True_Odds_Calculator_3-way'!N432/'True_Odds_Calculator_3-way'!A432-1)</f>
        <v>#NAME?</v>
      </c>
      <c r="I435" s="6" t="e">
        <f ca="1">IF('Log_working_3-way'!$D435="","",'True_Odds_Calculator_3-way'!O432/'True_Odds_Calculator_3-way'!B432-1)</f>
        <v>#NAME?</v>
      </c>
      <c r="J435" s="6" t="e">
        <f ca="1">IF('Log_working_3-way'!$D435="","",'True_Odds_Calculator_3-way'!#REF!/'True_Odds_Calculator_3-way'!C432-1)</f>
        <v>#NAME?</v>
      </c>
      <c r="K435" s="6" t="e">
        <f ca="1">IF('Log_working_3-way'!$D435="","",1/'True_Odds_Calculator_3-way'!A432+1/'True_Odds_Calculator_3-way'!B432+1/'True_Odds_Calculator_3-way'!C432-1)</f>
        <v>#NAME?</v>
      </c>
    </row>
    <row r="436" spans="4:11" x14ac:dyDescent="0.25">
      <c r="D436" t="e">
        <f ca="1">solve_for_c('True_Odds_Calculator_3-way'!A433,'True_Odds_Calculator_3-way'!B433,'True_Odds_Calculator_3-way'!C433,'Log_working_3-way'!B$1,'Log_working_3-way'!B$2)</f>
        <v>#NAME?</v>
      </c>
      <c r="F436" s="6" t="e">
        <f ca="1">IF('Log_working_3-way'!D436="","",1/'True_Odds_Calculator_3-way'!N433+1/'True_Odds_Calculator_3-way'!O433+1/'True_Odds_Calculator_3-way'!#REF!-1)</f>
        <v>#NAME?</v>
      </c>
      <c r="H436" s="6" t="e">
        <f ca="1">IF('Log_working_3-way'!$D436="","",'True_Odds_Calculator_3-way'!N433/'True_Odds_Calculator_3-way'!A433-1)</f>
        <v>#NAME?</v>
      </c>
      <c r="I436" s="6" t="e">
        <f ca="1">IF('Log_working_3-way'!$D436="","",'True_Odds_Calculator_3-way'!O433/'True_Odds_Calculator_3-way'!B433-1)</f>
        <v>#NAME?</v>
      </c>
      <c r="J436" s="6" t="e">
        <f ca="1">IF('Log_working_3-way'!$D436="","",'True_Odds_Calculator_3-way'!#REF!/'True_Odds_Calculator_3-way'!C433-1)</f>
        <v>#NAME?</v>
      </c>
      <c r="K436" s="6" t="e">
        <f ca="1">IF('Log_working_3-way'!$D436="","",1/'True_Odds_Calculator_3-way'!A433+1/'True_Odds_Calculator_3-way'!B433+1/'True_Odds_Calculator_3-way'!C433-1)</f>
        <v>#NAME?</v>
      </c>
    </row>
    <row r="437" spans="4:11" x14ac:dyDescent="0.25">
      <c r="D437" t="e">
        <f ca="1">solve_for_c('True_Odds_Calculator_3-way'!A434,'True_Odds_Calculator_3-way'!B434,'True_Odds_Calculator_3-way'!C434,'Log_working_3-way'!B$1,'Log_working_3-way'!B$2)</f>
        <v>#NAME?</v>
      </c>
      <c r="F437" s="6" t="e">
        <f ca="1">IF('Log_working_3-way'!D437="","",1/'True_Odds_Calculator_3-way'!N434+1/'True_Odds_Calculator_3-way'!O434+1/'True_Odds_Calculator_3-way'!#REF!-1)</f>
        <v>#NAME?</v>
      </c>
      <c r="H437" s="6" t="e">
        <f ca="1">IF('Log_working_3-way'!$D437="","",'True_Odds_Calculator_3-way'!N434/'True_Odds_Calculator_3-way'!A434-1)</f>
        <v>#NAME?</v>
      </c>
      <c r="I437" s="6" t="e">
        <f ca="1">IF('Log_working_3-way'!$D437="","",'True_Odds_Calculator_3-way'!O434/'True_Odds_Calculator_3-way'!B434-1)</f>
        <v>#NAME?</v>
      </c>
      <c r="J437" s="6" t="e">
        <f ca="1">IF('Log_working_3-way'!$D437="","",'True_Odds_Calculator_3-way'!#REF!/'True_Odds_Calculator_3-way'!C434-1)</f>
        <v>#NAME?</v>
      </c>
      <c r="K437" s="6" t="e">
        <f ca="1">IF('Log_working_3-way'!$D437="","",1/'True_Odds_Calculator_3-way'!A434+1/'True_Odds_Calculator_3-way'!B434+1/'True_Odds_Calculator_3-way'!C434-1)</f>
        <v>#NAME?</v>
      </c>
    </row>
    <row r="438" spans="4:11" x14ac:dyDescent="0.25">
      <c r="D438" t="e">
        <f ca="1">solve_for_c('True_Odds_Calculator_3-way'!A435,'True_Odds_Calculator_3-way'!B435,'True_Odds_Calculator_3-way'!C435,'Log_working_3-way'!B$1,'Log_working_3-way'!B$2)</f>
        <v>#NAME?</v>
      </c>
      <c r="F438" s="6" t="e">
        <f ca="1">IF('Log_working_3-way'!D438="","",1/'True_Odds_Calculator_3-way'!N435+1/'True_Odds_Calculator_3-way'!O435+1/'True_Odds_Calculator_3-way'!#REF!-1)</f>
        <v>#NAME?</v>
      </c>
      <c r="H438" s="6" t="e">
        <f ca="1">IF('Log_working_3-way'!$D438="","",'True_Odds_Calculator_3-way'!N435/'True_Odds_Calculator_3-way'!A435-1)</f>
        <v>#NAME?</v>
      </c>
      <c r="I438" s="6" t="e">
        <f ca="1">IF('Log_working_3-way'!$D438="","",'True_Odds_Calculator_3-way'!O435/'True_Odds_Calculator_3-way'!B435-1)</f>
        <v>#NAME?</v>
      </c>
      <c r="J438" s="6" t="e">
        <f ca="1">IF('Log_working_3-way'!$D438="","",'True_Odds_Calculator_3-way'!#REF!/'True_Odds_Calculator_3-way'!C435-1)</f>
        <v>#NAME?</v>
      </c>
      <c r="K438" s="6" t="e">
        <f ca="1">IF('Log_working_3-way'!$D438="","",1/'True_Odds_Calculator_3-way'!A435+1/'True_Odds_Calculator_3-way'!B435+1/'True_Odds_Calculator_3-way'!C435-1)</f>
        <v>#NAME?</v>
      </c>
    </row>
    <row r="439" spans="4:11" x14ac:dyDescent="0.25">
      <c r="D439" t="e">
        <f ca="1">solve_for_c('True_Odds_Calculator_3-way'!A436,'True_Odds_Calculator_3-way'!B436,'True_Odds_Calculator_3-way'!C436,'Log_working_3-way'!B$1,'Log_working_3-way'!B$2)</f>
        <v>#NAME?</v>
      </c>
      <c r="F439" s="6" t="e">
        <f ca="1">IF('Log_working_3-way'!D439="","",1/'True_Odds_Calculator_3-way'!N436+1/'True_Odds_Calculator_3-way'!O436+1/'True_Odds_Calculator_3-way'!#REF!-1)</f>
        <v>#NAME?</v>
      </c>
      <c r="H439" s="6" t="e">
        <f ca="1">IF('Log_working_3-way'!$D439="","",'True_Odds_Calculator_3-way'!N436/'True_Odds_Calculator_3-way'!A436-1)</f>
        <v>#NAME?</v>
      </c>
      <c r="I439" s="6" t="e">
        <f ca="1">IF('Log_working_3-way'!$D439="","",'True_Odds_Calculator_3-way'!O436/'True_Odds_Calculator_3-way'!B436-1)</f>
        <v>#NAME?</v>
      </c>
      <c r="J439" s="6" t="e">
        <f ca="1">IF('Log_working_3-way'!$D439="","",'True_Odds_Calculator_3-way'!#REF!/'True_Odds_Calculator_3-way'!C436-1)</f>
        <v>#NAME?</v>
      </c>
      <c r="K439" s="6" t="e">
        <f ca="1">IF('Log_working_3-way'!$D439="","",1/'True_Odds_Calculator_3-way'!A436+1/'True_Odds_Calculator_3-way'!B436+1/'True_Odds_Calculator_3-way'!C436-1)</f>
        <v>#NAME?</v>
      </c>
    </row>
    <row r="440" spans="4:11" x14ac:dyDescent="0.25">
      <c r="D440" t="e">
        <f ca="1">solve_for_c('True_Odds_Calculator_3-way'!A437,'True_Odds_Calculator_3-way'!B437,'True_Odds_Calculator_3-way'!C437,'Log_working_3-way'!B$1,'Log_working_3-way'!B$2)</f>
        <v>#NAME?</v>
      </c>
      <c r="F440" s="6" t="e">
        <f ca="1">IF('Log_working_3-way'!D440="","",1/'True_Odds_Calculator_3-way'!N437+1/'True_Odds_Calculator_3-way'!O437+1/'True_Odds_Calculator_3-way'!#REF!-1)</f>
        <v>#NAME?</v>
      </c>
      <c r="H440" s="6" t="e">
        <f ca="1">IF('Log_working_3-way'!$D440="","",'True_Odds_Calculator_3-way'!N437/'True_Odds_Calculator_3-way'!A437-1)</f>
        <v>#NAME?</v>
      </c>
      <c r="I440" s="6" t="e">
        <f ca="1">IF('Log_working_3-way'!$D440="","",'True_Odds_Calculator_3-way'!O437/'True_Odds_Calculator_3-way'!B437-1)</f>
        <v>#NAME?</v>
      </c>
      <c r="J440" s="6" t="e">
        <f ca="1">IF('Log_working_3-way'!$D440="","",'True_Odds_Calculator_3-way'!#REF!/'True_Odds_Calculator_3-way'!C437-1)</f>
        <v>#NAME?</v>
      </c>
      <c r="K440" s="6" t="e">
        <f ca="1">IF('Log_working_3-way'!$D440="","",1/'True_Odds_Calculator_3-way'!A437+1/'True_Odds_Calculator_3-way'!B437+1/'True_Odds_Calculator_3-way'!C437-1)</f>
        <v>#NAME?</v>
      </c>
    </row>
    <row r="441" spans="4:11" x14ac:dyDescent="0.25">
      <c r="D441" t="e">
        <f ca="1">solve_for_c('True_Odds_Calculator_3-way'!A438,'True_Odds_Calculator_3-way'!B438,'True_Odds_Calculator_3-way'!C438,'Log_working_3-way'!B$1,'Log_working_3-way'!B$2)</f>
        <v>#NAME?</v>
      </c>
      <c r="F441" s="6" t="e">
        <f ca="1">IF('Log_working_3-way'!D441="","",1/'True_Odds_Calculator_3-way'!N438+1/'True_Odds_Calculator_3-way'!O438+1/'True_Odds_Calculator_3-way'!#REF!-1)</f>
        <v>#NAME?</v>
      </c>
      <c r="H441" s="6" t="e">
        <f ca="1">IF('Log_working_3-way'!$D441="","",'True_Odds_Calculator_3-way'!N438/'True_Odds_Calculator_3-way'!A438-1)</f>
        <v>#NAME?</v>
      </c>
      <c r="I441" s="6" t="e">
        <f ca="1">IF('Log_working_3-way'!$D441="","",'True_Odds_Calculator_3-way'!O438/'True_Odds_Calculator_3-way'!B438-1)</f>
        <v>#NAME?</v>
      </c>
      <c r="J441" s="6" t="e">
        <f ca="1">IF('Log_working_3-way'!$D441="","",'True_Odds_Calculator_3-way'!#REF!/'True_Odds_Calculator_3-way'!C438-1)</f>
        <v>#NAME?</v>
      </c>
      <c r="K441" s="6" t="e">
        <f ca="1">IF('Log_working_3-way'!$D441="","",1/'True_Odds_Calculator_3-way'!A438+1/'True_Odds_Calculator_3-way'!B438+1/'True_Odds_Calculator_3-way'!C438-1)</f>
        <v>#NAME?</v>
      </c>
    </row>
    <row r="442" spans="4:11" x14ac:dyDescent="0.25">
      <c r="D442" t="e">
        <f ca="1">solve_for_c('True_Odds_Calculator_3-way'!A439,'True_Odds_Calculator_3-way'!B439,'True_Odds_Calculator_3-way'!C439,'Log_working_3-way'!B$1,'Log_working_3-way'!B$2)</f>
        <v>#NAME?</v>
      </c>
      <c r="F442" s="6" t="e">
        <f ca="1">IF('Log_working_3-way'!D442="","",1/'True_Odds_Calculator_3-way'!N439+1/'True_Odds_Calculator_3-way'!O439+1/'True_Odds_Calculator_3-way'!#REF!-1)</f>
        <v>#NAME?</v>
      </c>
      <c r="H442" s="6" t="e">
        <f ca="1">IF('Log_working_3-way'!$D442="","",'True_Odds_Calculator_3-way'!N439/'True_Odds_Calculator_3-way'!A439-1)</f>
        <v>#NAME?</v>
      </c>
      <c r="I442" s="6" t="e">
        <f ca="1">IF('Log_working_3-way'!$D442="","",'True_Odds_Calculator_3-way'!O439/'True_Odds_Calculator_3-way'!B439-1)</f>
        <v>#NAME?</v>
      </c>
      <c r="J442" s="6" t="e">
        <f ca="1">IF('Log_working_3-way'!$D442="","",'True_Odds_Calculator_3-way'!#REF!/'True_Odds_Calculator_3-way'!C439-1)</f>
        <v>#NAME?</v>
      </c>
      <c r="K442" s="6" t="e">
        <f ca="1">IF('Log_working_3-way'!$D442="","",1/'True_Odds_Calculator_3-way'!A439+1/'True_Odds_Calculator_3-way'!B439+1/'True_Odds_Calculator_3-way'!C439-1)</f>
        <v>#NAME?</v>
      </c>
    </row>
    <row r="443" spans="4:11" x14ac:dyDescent="0.25">
      <c r="D443" t="e">
        <f ca="1">solve_for_c('True_Odds_Calculator_3-way'!A440,'True_Odds_Calculator_3-way'!B440,'True_Odds_Calculator_3-way'!C440,'Log_working_3-way'!B$1,'Log_working_3-way'!B$2)</f>
        <v>#NAME?</v>
      </c>
      <c r="F443" s="6" t="e">
        <f ca="1">IF('Log_working_3-way'!D443="","",1/'True_Odds_Calculator_3-way'!N440+1/'True_Odds_Calculator_3-way'!O440+1/'True_Odds_Calculator_3-way'!#REF!-1)</f>
        <v>#NAME?</v>
      </c>
      <c r="H443" s="6" t="e">
        <f ca="1">IF('Log_working_3-way'!$D443="","",'True_Odds_Calculator_3-way'!N440/'True_Odds_Calculator_3-way'!A440-1)</f>
        <v>#NAME?</v>
      </c>
      <c r="I443" s="6" t="e">
        <f ca="1">IF('Log_working_3-way'!$D443="","",'True_Odds_Calculator_3-way'!O440/'True_Odds_Calculator_3-way'!B440-1)</f>
        <v>#NAME?</v>
      </c>
      <c r="J443" s="6" t="e">
        <f ca="1">IF('Log_working_3-way'!$D443="","",'True_Odds_Calculator_3-way'!#REF!/'True_Odds_Calculator_3-way'!C440-1)</f>
        <v>#NAME?</v>
      </c>
      <c r="K443" s="6" t="e">
        <f ca="1">IF('Log_working_3-way'!$D443="","",1/'True_Odds_Calculator_3-way'!A440+1/'True_Odds_Calculator_3-way'!B440+1/'True_Odds_Calculator_3-way'!C440-1)</f>
        <v>#NAME?</v>
      </c>
    </row>
    <row r="444" spans="4:11" x14ac:dyDescent="0.25">
      <c r="D444" t="e">
        <f ca="1">solve_for_c('True_Odds_Calculator_3-way'!A441,'True_Odds_Calculator_3-way'!B441,'True_Odds_Calculator_3-way'!C441,'Log_working_3-way'!B$1,'Log_working_3-way'!B$2)</f>
        <v>#NAME?</v>
      </c>
      <c r="F444" s="6" t="e">
        <f ca="1">IF('Log_working_3-way'!D444="","",1/'True_Odds_Calculator_3-way'!N441+1/'True_Odds_Calculator_3-way'!O441+1/'True_Odds_Calculator_3-way'!#REF!-1)</f>
        <v>#NAME?</v>
      </c>
      <c r="H444" s="6" t="e">
        <f ca="1">IF('Log_working_3-way'!$D444="","",'True_Odds_Calculator_3-way'!N441/'True_Odds_Calculator_3-way'!A441-1)</f>
        <v>#NAME?</v>
      </c>
      <c r="I444" s="6" t="e">
        <f ca="1">IF('Log_working_3-way'!$D444="","",'True_Odds_Calculator_3-way'!O441/'True_Odds_Calculator_3-way'!B441-1)</f>
        <v>#NAME?</v>
      </c>
      <c r="J444" s="6" t="e">
        <f ca="1">IF('Log_working_3-way'!$D444="","",'True_Odds_Calculator_3-way'!#REF!/'True_Odds_Calculator_3-way'!C441-1)</f>
        <v>#NAME?</v>
      </c>
      <c r="K444" s="6" t="e">
        <f ca="1">IF('Log_working_3-way'!$D444="","",1/'True_Odds_Calculator_3-way'!A441+1/'True_Odds_Calculator_3-way'!B441+1/'True_Odds_Calculator_3-way'!C441-1)</f>
        <v>#NAME?</v>
      </c>
    </row>
    <row r="445" spans="4:11" x14ac:dyDescent="0.25">
      <c r="D445" t="e">
        <f ca="1">solve_for_c('True_Odds_Calculator_3-way'!A442,'True_Odds_Calculator_3-way'!B442,'True_Odds_Calculator_3-way'!C442,'Log_working_3-way'!B$1,'Log_working_3-way'!B$2)</f>
        <v>#NAME?</v>
      </c>
      <c r="F445" s="6" t="e">
        <f ca="1">IF('Log_working_3-way'!D445="","",1/'True_Odds_Calculator_3-way'!N442+1/'True_Odds_Calculator_3-way'!O442+1/'True_Odds_Calculator_3-way'!#REF!-1)</f>
        <v>#NAME?</v>
      </c>
      <c r="H445" s="6" t="e">
        <f ca="1">IF('Log_working_3-way'!$D445="","",'True_Odds_Calculator_3-way'!N442/'True_Odds_Calculator_3-way'!A442-1)</f>
        <v>#NAME?</v>
      </c>
      <c r="I445" s="6" t="e">
        <f ca="1">IF('Log_working_3-way'!$D445="","",'True_Odds_Calculator_3-way'!O442/'True_Odds_Calculator_3-way'!B442-1)</f>
        <v>#NAME?</v>
      </c>
      <c r="J445" s="6" t="e">
        <f ca="1">IF('Log_working_3-way'!$D445="","",'True_Odds_Calculator_3-way'!#REF!/'True_Odds_Calculator_3-way'!C442-1)</f>
        <v>#NAME?</v>
      </c>
      <c r="K445" s="6" t="e">
        <f ca="1">IF('Log_working_3-way'!$D445="","",1/'True_Odds_Calculator_3-way'!A442+1/'True_Odds_Calculator_3-way'!B442+1/'True_Odds_Calculator_3-way'!C442-1)</f>
        <v>#NAME?</v>
      </c>
    </row>
    <row r="446" spans="4:11" x14ac:dyDescent="0.25">
      <c r="D446" t="e">
        <f ca="1">solve_for_c('True_Odds_Calculator_3-way'!A443,'True_Odds_Calculator_3-way'!B443,'True_Odds_Calculator_3-way'!C443,'Log_working_3-way'!B$1,'Log_working_3-way'!B$2)</f>
        <v>#NAME?</v>
      </c>
      <c r="F446" s="6" t="e">
        <f ca="1">IF('Log_working_3-way'!D446="","",1/'True_Odds_Calculator_3-way'!N443+1/'True_Odds_Calculator_3-way'!O443+1/'True_Odds_Calculator_3-way'!#REF!-1)</f>
        <v>#NAME?</v>
      </c>
      <c r="H446" s="6" t="e">
        <f ca="1">IF('Log_working_3-way'!$D446="","",'True_Odds_Calculator_3-way'!N443/'True_Odds_Calculator_3-way'!A443-1)</f>
        <v>#NAME?</v>
      </c>
      <c r="I446" s="6" t="e">
        <f ca="1">IF('Log_working_3-way'!$D446="","",'True_Odds_Calculator_3-way'!O443/'True_Odds_Calculator_3-way'!B443-1)</f>
        <v>#NAME?</v>
      </c>
      <c r="J446" s="6" t="e">
        <f ca="1">IF('Log_working_3-way'!$D446="","",'True_Odds_Calculator_3-way'!#REF!/'True_Odds_Calculator_3-way'!C443-1)</f>
        <v>#NAME?</v>
      </c>
      <c r="K446" s="6" t="e">
        <f ca="1">IF('Log_working_3-way'!$D446="","",1/'True_Odds_Calculator_3-way'!A443+1/'True_Odds_Calculator_3-way'!B443+1/'True_Odds_Calculator_3-way'!C443-1)</f>
        <v>#NAME?</v>
      </c>
    </row>
    <row r="447" spans="4:11" x14ac:dyDescent="0.25">
      <c r="D447" t="e">
        <f ca="1">solve_for_c('True_Odds_Calculator_3-way'!A444,'True_Odds_Calculator_3-way'!B444,'True_Odds_Calculator_3-way'!C444,'Log_working_3-way'!B$1,'Log_working_3-way'!B$2)</f>
        <v>#NAME?</v>
      </c>
      <c r="F447" s="6" t="e">
        <f ca="1">IF('Log_working_3-way'!D447="","",1/'True_Odds_Calculator_3-way'!N444+1/'True_Odds_Calculator_3-way'!O444+1/'True_Odds_Calculator_3-way'!#REF!-1)</f>
        <v>#NAME?</v>
      </c>
      <c r="H447" s="6" t="e">
        <f ca="1">IF('Log_working_3-way'!$D447="","",'True_Odds_Calculator_3-way'!N444/'True_Odds_Calculator_3-way'!A444-1)</f>
        <v>#NAME?</v>
      </c>
      <c r="I447" s="6" t="e">
        <f ca="1">IF('Log_working_3-way'!$D447="","",'True_Odds_Calculator_3-way'!O444/'True_Odds_Calculator_3-way'!B444-1)</f>
        <v>#NAME?</v>
      </c>
      <c r="J447" s="6" t="e">
        <f ca="1">IF('Log_working_3-way'!$D447="","",'True_Odds_Calculator_3-way'!#REF!/'True_Odds_Calculator_3-way'!C444-1)</f>
        <v>#NAME?</v>
      </c>
      <c r="K447" s="6" t="e">
        <f ca="1">IF('Log_working_3-way'!$D447="","",1/'True_Odds_Calculator_3-way'!A444+1/'True_Odds_Calculator_3-way'!B444+1/'True_Odds_Calculator_3-way'!C444-1)</f>
        <v>#NAME?</v>
      </c>
    </row>
    <row r="448" spans="4:11" x14ac:dyDescent="0.25">
      <c r="D448" t="e">
        <f ca="1">solve_for_c('True_Odds_Calculator_3-way'!A445,'True_Odds_Calculator_3-way'!B445,'True_Odds_Calculator_3-way'!C445,'Log_working_3-way'!B$1,'Log_working_3-way'!B$2)</f>
        <v>#NAME?</v>
      </c>
      <c r="F448" s="6" t="e">
        <f ca="1">IF('Log_working_3-way'!D448="","",1/'True_Odds_Calculator_3-way'!N445+1/'True_Odds_Calculator_3-way'!O445+1/'True_Odds_Calculator_3-way'!#REF!-1)</f>
        <v>#NAME?</v>
      </c>
      <c r="H448" s="6" t="e">
        <f ca="1">IF('Log_working_3-way'!$D448="","",'True_Odds_Calculator_3-way'!N445/'True_Odds_Calculator_3-way'!A445-1)</f>
        <v>#NAME?</v>
      </c>
      <c r="I448" s="6" t="e">
        <f ca="1">IF('Log_working_3-way'!$D448="","",'True_Odds_Calculator_3-way'!O445/'True_Odds_Calculator_3-way'!B445-1)</f>
        <v>#NAME?</v>
      </c>
      <c r="J448" s="6" t="e">
        <f ca="1">IF('Log_working_3-way'!$D448="","",'True_Odds_Calculator_3-way'!#REF!/'True_Odds_Calculator_3-way'!C445-1)</f>
        <v>#NAME?</v>
      </c>
      <c r="K448" s="6" t="e">
        <f ca="1">IF('Log_working_3-way'!$D448="","",1/'True_Odds_Calculator_3-way'!A445+1/'True_Odds_Calculator_3-way'!B445+1/'True_Odds_Calculator_3-way'!C445-1)</f>
        <v>#NAME?</v>
      </c>
    </row>
    <row r="449" spans="4:11" x14ac:dyDescent="0.25">
      <c r="D449" t="e">
        <f ca="1">solve_for_c('True_Odds_Calculator_3-way'!A446,'True_Odds_Calculator_3-way'!B446,'True_Odds_Calculator_3-way'!C446,'Log_working_3-way'!B$1,'Log_working_3-way'!B$2)</f>
        <v>#NAME?</v>
      </c>
      <c r="F449" s="6" t="e">
        <f ca="1">IF('Log_working_3-way'!D449="","",1/'True_Odds_Calculator_3-way'!N446+1/'True_Odds_Calculator_3-way'!O446+1/'True_Odds_Calculator_3-way'!#REF!-1)</f>
        <v>#NAME?</v>
      </c>
      <c r="H449" s="6" t="e">
        <f ca="1">IF('Log_working_3-way'!$D449="","",'True_Odds_Calculator_3-way'!N446/'True_Odds_Calculator_3-way'!A446-1)</f>
        <v>#NAME?</v>
      </c>
      <c r="I449" s="6" t="e">
        <f ca="1">IF('Log_working_3-way'!$D449="","",'True_Odds_Calculator_3-way'!O446/'True_Odds_Calculator_3-way'!B446-1)</f>
        <v>#NAME?</v>
      </c>
      <c r="J449" s="6" t="e">
        <f ca="1">IF('Log_working_3-way'!$D449="","",'True_Odds_Calculator_3-way'!#REF!/'True_Odds_Calculator_3-way'!C446-1)</f>
        <v>#NAME?</v>
      </c>
      <c r="K449" s="6" t="e">
        <f ca="1">IF('Log_working_3-way'!$D449="","",1/'True_Odds_Calculator_3-way'!A446+1/'True_Odds_Calculator_3-way'!B446+1/'True_Odds_Calculator_3-way'!C446-1)</f>
        <v>#NAME?</v>
      </c>
    </row>
    <row r="450" spans="4:11" x14ac:dyDescent="0.25">
      <c r="D450" t="e">
        <f ca="1">solve_for_c('True_Odds_Calculator_3-way'!A447,'True_Odds_Calculator_3-way'!B447,'True_Odds_Calculator_3-way'!C447,'Log_working_3-way'!B$1,'Log_working_3-way'!B$2)</f>
        <v>#NAME?</v>
      </c>
      <c r="F450" s="6" t="e">
        <f ca="1">IF('Log_working_3-way'!D450="","",1/'True_Odds_Calculator_3-way'!N447+1/'True_Odds_Calculator_3-way'!O447+1/'True_Odds_Calculator_3-way'!#REF!-1)</f>
        <v>#NAME?</v>
      </c>
      <c r="H450" s="6" t="e">
        <f ca="1">IF('Log_working_3-way'!$D450="","",'True_Odds_Calculator_3-way'!N447/'True_Odds_Calculator_3-way'!A447-1)</f>
        <v>#NAME?</v>
      </c>
      <c r="I450" s="6" t="e">
        <f ca="1">IF('Log_working_3-way'!$D450="","",'True_Odds_Calculator_3-way'!O447/'True_Odds_Calculator_3-way'!B447-1)</f>
        <v>#NAME?</v>
      </c>
      <c r="J450" s="6" t="e">
        <f ca="1">IF('Log_working_3-way'!$D450="","",'True_Odds_Calculator_3-way'!#REF!/'True_Odds_Calculator_3-way'!C447-1)</f>
        <v>#NAME?</v>
      </c>
      <c r="K450" s="6" t="e">
        <f ca="1">IF('Log_working_3-way'!$D450="","",1/'True_Odds_Calculator_3-way'!A447+1/'True_Odds_Calculator_3-way'!B447+1/'True_Odds_Calculator_3-way'!C447-1)</f>
        <v>#NAME?</v>
      </c>
    </row>
    <row r="451" spans="4:11" x14ac:dyDescent="0.25">
      <c r="D451" t="e">
        <f ca="1">solve_for_c('True_Odds_Calculator_3-way'!A448,'True_Odds_Calculator_3-way'!B448,'True_Odds_Calculator_3-way'!C448,'Log_working_3-way'!B$1,'Log_working_3-way'!B$2)</f>
        <v>#NAME?</v>
      </c>
      <c r="F451" s="6" t="e">
        <f ca="1">IF('Log_working_3-way'!D451="","",1/'True_Odds_Calculator_3-way'!N448+1/'True_Odds_Calculator_3-way'!O448+1/'True_Odds_Calculator_3-way'!#REF!-1)</f>
        <v>#NAME?</v>
      </c>
      <c r="H451" s="6" t="e">
        <f ca="1">IF('Log_working_3-way'!$D451="","",'True_Odds_Calculator_3-way'!N448/'True_Odds_Calculator_3-way'!A448-1)</f>
        <v>#NAME?</v>
      </c>
      <c r="I451" s="6" t="e">
        <f ca="1">IF('Log_working_3-way'!$D451="","",'True_Odds_Calculator_3-way'!O448/'True_Odds_Calculator_3-way'!B448-1)</f>
        <v>#NAME?</v>
      </c>
      <c r="J451" s="6" t="e">
        <f ca="1">IF('Log_working_3-way'!$D451="","",'True_Odds_Calculator_3-way'!#REF!/'True_Odds_Calculator_3-way'!C448-1)</f>
        <v>#NAME?</v>
      </c>
      <c r="K451" s="6" t="e">
        <f ca="1">IF('Log_working_3-way'!$D451="","",1/'True_Odds_Calculator_3-way'!A448+1/'True_Odds_Calculator_3-way'!B448+1/'True_Odds_Calculator_3-way'!C448-1)</f>
        <v>#NAME?</v>
      </c>
    </row>
    <row r="452" spans="4:11" x14ac:dyDescent="0.25">
      <c r="D452" t="e">
        <f ca="1">solve_for_c('True_Odds_Calculator_3-way'!A449,'True_Odds_Calculator_3-way'!B449,'True_Odds_Calculator_3-way'!C449,'Log_working_3-way'!B$1,'Log_working_3-way'!B$2)</f>
        <v>#NAME?</v>
      </c>
      <c r="F452" s="6" t="e">
        <f ca="1">IF('Log_working_3-way'!D452="","",1/'True_Odds_Calculator_3-way'!N449+1/'True_Odds_Calculator_3-way'!O449+1/'True_Odds_Calculator_3-way'!#REF!-1)</f>
        <v>#NAME?</v>
      </c>
      <c r="H452" s="6" t="e">
        <f ca="1">IF('Log_working_3-way'!$D452="","",'True_Odds_Calculator_3-way'!N449/'True_Odds_Calculator_3-way'!A449-1)</f>
        <v>#NAME?</v>
      </c>
      <c r="I452" s="6" t="e">
        <f ca="1">IF('Log_working_3-way'!$D452="","",'True_Odds_Calculator_3-way'!O449/'True_Odds_Calculator_3-way'!B449-1)</f>
        <v>#NAME?</v>
      </c>
      <c r="J452" s="6" t="e">
        <f ca="1">IF('Log_working_3-way'!$D452="","",'True_Odds_Calculator_3-way'!#REF!/'True_Odds_Calculator_3-way'!C449-1)</f>
        <v>#NAME?</v>
      </c>
      <c r="K452" s="6" t="e">
        <f ca="1">IF('Log_working_3-way'!$D452="","",1/'True_Odds_Calculator_3-way'!A449+1/'True_Odds_Calculator_3-way'!B449+1/'True_Odds_Calculator_3-way'!C449-1)</f>
        <v>#NAME?</v>
      </c>
    </row>
    <row r="453" spans="4:11" x14ac:dyDescent="0.25">
      <c r="D453" t="e">
        <f ca="1">solve_for_c('True_Odds_Calculator_3-way'!A450,'True_Odds_Calculator_3-way'!B450,'True_Odds_Calculator_3-way'!C450,'Log_working_3-way'!B$1,'Log_working_3-way'!B$2)</f>
        <v>#NAME?</v>
      </c>
      <c r="F453" s="6" t="e">
        <f ca="1">IF('Log_working_3-way'!D453="","",1/'True_Odds_Calculator_3-way'!N450+1/'True_Odds_Calculator_3-way'!O450+1/'True_Odds_Calculator_3-way'!#REF!-1)</f>
        <v>#NAME?</v>
      </c>
      <c r="H453" s="6" t="e">
        <f ca="1">IF('Log_working_3-way'!$D453="","",'True_Odds_Calculator_3-way'!N450/'True_Odds_Calculator_3-way'!A450-1)</f>
        <v>#NAME?</v>
      </c>
      <c r="I453" s="6" t="e">
        <f ca="1">IF('Log_working_3-way'!$D453="","",'True_Odds_Calculator_3-way'!O450/'True_Odds_Calculator_3-way'!B450-1)</f>
        <v>#NAME?</v>
      </c>
      <c r="J453" s="6" t="e">
        <f ca="1">IF('Log_working_3-way'!$D453="","",'True_Odds_Calculator_3-way'!#REF!/'True_Odds_Calculator_3-way'!C450-1)</f>
        <v>#NAME?</v>
      </c>
      <c r="K453" s="6" t="e">
        <f ca="1">IF('Log_working_3-way'!$D453="","",1/'True_Odds_Calculator_3-way'!A450+1/'True_Odds_Calculator_3-way'!B450+1/'True_Odds_Calculator_3-way'!C450-1)</f>
        <v>#NAME?</v>
      </c>
    </row>
    <row r="454" spans="4:11" x14ac:dyDescent="0.25">
      <c r="D454" t="e">
        <f ca="1">solve_for_c('True_Odds_Calculator_3-way'!A451,'True_Odds_Calculator_3-way'!B451,'True_Odds_Calculator_3-way'!C451,'Log_working_3-way'!B$1,'Log_working_3-way'!B$2)</f>
        <v>#NAME?</v>
      </c>
      <c r="F454" s="6" t="e">
        <f ca="1">IF('Log_working_3-way'!D454="","",1/'True_Odds_Calculator_3-way'!N451+1/'True_Odds_Calculator_3-way'!O451+1/'True_Odds_Calculator_3-way'!#REF!-1)</f>
        <v>#NAME?</v>
      </c>
      <c r="H454" s="6" t="e">
        <f ca="1">IF('Log_working_3-way'!$D454="","",'True_Odds_Calculator_3-way'!N451/'True_Odds_Calculator_3-way'!A451-1)</f>
        <v>#NAME?</v>
      </c>
      <c r="I454" s="6" t="e">
        <f ca="1">IF('Log_working_3-way'!$D454="","",'True_Odds_Calculator_3-way'!O451/'True_Odds_Calculator_3-way'!B451-1)</f>
        <v>#NAME?</v>
      </c>
      <c r="J454" s="6" t="e">
        <f ca="1">IF('Log_working_3-way'!$D454="","",'True_Odds_Calculator_3-way'!#REF!/'True_Odds_Calculator_3-way'!C451-1)</f>
        <v>#NAME?</v>
      </c>
      <c r="K454" s="6" t="e">
        <f ca="1">IF('Log_working_3-way'!$D454="","",1/'True_Odds_Calculator_3-way'!A451+1/'True_Odds_Calculator_3-way'!B451+1/'True_Odds_Calculator_3-way'!C451-1)</f>
        <v>#NAME?</v>
      </c>
    </row>
    <row r="455" spans="4:11" x14ac:dyDescent="0.25">
      <c r="D455" t="e">
        <f ca="1">solve_for_c('True_Odds_Calculator_3-way'!A452,'True_Odds_Calculator_3-way'!B452,'True_Odds_Calculator_3-way'!C452,'Log_working_3-way'!B$1,'Log_working_3-way'!B$2)</f>
        <v>#NAME?</v>
      </c>
      <c r="F455" s="6" t="e">
        <f ca="1">IF('Log_working_3-way'!D455="","",1/'True_Odds_Calculator_3-way'!N452+1/'True_Odds_Calculator_3-way'!O452+1/'True_Odds_Calculator_3-way'!#REF!-1)</f>
        <v>#NAME?</v>
      </c>
      <c r="H455" s="6" t="e">
        <f ca="1">IF('Log_working_3-way'!$D455="","",'True_Odds_Calculator_3-way'!N452/'True_Odds_Calculator_3-way'!A452-1)</f>
        <v>#NAME?</v>
      </c>
      <c r="I455" s="6" t="e">
        <f ca="1">IF('Log_working_3-way'!$D455="","",'True_Odds_Calculator_3-way'!O452/'True_Odds_Calculator_3-way'!B452-1)</f>
        <v>#NAME?</v>
      </c>
      <c r="J455" s="6" t="e">
        <f ca="1">IF('Log_working_3-way'!$D455="","",'True_Odds_Calculator_3-way'!#REF!/'True_Odds_Calculator_3-way'!C452-1)</f>
        <v>#NAME?</v>
      </c>
      <c r="K455" s="6" t="e">
        <f ca="1">IF('Log_working_3-way'!$D455="","",1/'True_Odds_Calculator_3-way'!A452+1/'True_Odds_Calculator_3-way'!B452+1/'True_Odds_Calculator_3-way'!C452-1)</f>
        <v>#NAME?</v>
      </c>
    </row>
    <row r="456" spans="4:11" x14ac:dyDescent="0.25">
      <c r="D456" t="e">
        <f ca="1">solve_for_c('True_Odds_Calculator_3-way'!A453,'True_Odds_Calculator_3-way'!B453,'True_Odds_Calculator_3-way'!C453,'Log_working_3-way'!B$1,'Log_working_3-way'!B$2)</f>
        <v>#NAME?</v>
      </c>
      <c r="F456" s="6" t="e">
        <f ca="1">IF('Log_working_3-way'!D456="","",1/'True_Odds_Calculator_3-way'!N453+1/'True_Odds_Calculator_3-way'!O453+1/'True_Odds_Calculator_3-way'!#REF!-1)</f>
        <v>#NAME?</v>
      </c>
      <c r="H456" s="6" t="e">
        <f ca="1">IF('Log_working_3-way'!$D456="","",'True_Odds_Calculator_3-way'!N453/'True_Odds_Calculator_3-way'!A453-1)</f>
        <v>#NAME?</v>
      </c>
      <c r="I456" s="6" t="e">
        <f ca="1">IF('Log_working_3-way'!$D456="","",'True_Odds_Calculator_3-way'!O453/'True_Odds_Calculator_3-way'!B453-1)</f>
        <v>#NAME?</v>
      </c>
      <c r="J456" s="6" t="e">
        <f ca="1">IF('Log_working_3-way'!$D456="","",'True_Odds_Calculator_3-way'!#REF!/'True_Odds_Calculator_3-way'!C453-1)</f>
        <v>#NAME?</v>
      </c>
      <c r="K456" s="6" t="e">
        <f ca="1">IF('Log_working_3-way'!$D456="","",1/'True_Odds_Calculator_3-way'!A453+1/'True_Odds_Calculator_3-way'!B453+1/'True_Odds_Calculator_3-way'!C453-1)</f>
        <v>#NAME?</v>
      </c>
    </row>
    <row r="457" spans="4:11" x14ac:dyDescent="0.25">
      <c r="D457" t="e">
        <f ca="1">solve_for_c('True_Odds_Calculator_3-way'!A454,'True_Odds_Calculator_3-way'!B454,'True_Odds_Calculator_3-way'!C454,'Log_working_3-way'!B$1,'Log_working_3-way'!B$2)</f>
        <v>#NAME?</v>
      </c>
      <c r="F457" s="6" t="e">
        <f ca="1">IF('Log_working_3-way'!D457="","",1/'True_Odds_Calculator_3-way'!N454+1/'True_Odds_Calculator_3-way'!O454+1/'True_Odds_Calculator_3-way'!#REF!-1)</f>
        <v>#NAME?</v>
      </c>
      <c r="H457" s="6" t="e">
        <f ca="1">IF('Log_working_3-way'!$D457="","",'True_Odds_Calculator_3-way'!N454/'True_Odds_Calculator_3-way'!A454-1)</f>
        <v>#NAME?</v>
      </c>
      <c r="I457" s="6" t="e">
        <f ca="1">IF('Log_working_3-way'!$D457="","",'True_Odds_Calculator_3-way'!O454/'True_Odds_Calculator_3-way'!B454-1)</f>
        <v>#NAME?</v>
      </c>
      <c r="J457" s="6" t="e">
        <f ca="1">IF('Log_working_3-way'!$D457="","",'True_Odds_Calculator_3-way'!#REF!/'True_Odds_Calculator_3-way'!C454-1)</f>
        <v>#NAME?</v>
      </c>
      <c r="K457" s="6" t="e">
        <f ca="1">IF('Log_working_3-way'!$D457="","",1/'True_Odds_Calculator_3-way'!A454+1/'True_Odds_Calculator_3-way'!B454+1/'True_Odds_Calculator_3-way'!C454-1)</f>
        <v>#NAME?</v>
      </c>
    </row>
    <row r="458" spans="4:11" x14ac:dyDescent="0.25">
      <c r="D458" t="e">
        <f ca="1">solve_for_c('True_Odds_Calculator_3-way'!A455,'True_Odds_Calculator_3-way'!B455,'True_Odds_Calculator_3-way'!C455,'Log_working_3-way'!B$1,'Log_working_3-way'!B$2)</f>
        <v>#NAME?</v>
      </c>
      <c r="F458" s="6" t="e">
        <f ca="1">IF('Log_working_3-way'!D458="","",1/'True_Odds_Calculator_3-way'!N455+1/'True_Odds_Calculator_3-way'!O455+1/'True_Odds_Calculator_3-way'!#REF!-1)</f>
        <v>#NAME?</v>
      </c>
      <c r="H458" s="6" t="e">
        <f ca="1">IF('Log_working_3-way'!$D458="","",'True_Odds_Calculator_3-way'!N455/'True_Odds_Calculator_3-way'!A455-1)</f>
        <v>#NAME?</v>
      </c>
      <c r="I458" s="6" t="e">
        <f ca="1">IF('Log_working_3-way'!$D458="","",'True_Odds_Calculator_3-way'!O455/'True_Odds_Calculator_3-way'!B455-1)</f>
        <v>#NAME?</v>
      </c>
      <c r="J458" s="6" t="e">
        <f ca="1">IF('Log_working_3-way'!$D458="","",'True_Odds_Calculator_3-way'!#REF!/'True_Odds_Calculator_3-way'!C455-1)</f>
        <v>#NAME?</v>
      </c>
      <c r="K458" s="6" t="e">
        <f ca="1">IF('Log_working_3-way'!$D458="","",1/'True_Odds_Calculator_3-way'!A455+1/'True_Odds_Calculator_3-way'!B455+1/'True_Odds_Calculator_3-way'!C455-1)</f>
        <v>#NAME?</v>
      </c>
    </row>
    <row r="459" spans="4:11" x14ac:dyDescent="0.25">
      <c r="D459" t="e">
        <f ca="1">solve_for_c('True_Odds_Calculator_3-way'!A456,'True_Odds_Calculator_3-way'!B456,'True_Odds_Calculator_3-way'!C456,'Log_working_3-way'!B$1,'Log_working_3-way'!B$2)</f>
        <v>#NAME?</v>
      </c>
      <c r="F459" s="6" t="e">
        <f ca="1">IF('Log_working_3-way'!D459="","",1/'True_Odds_Calculator_3-way'!N456+1/'True_Odds_Calculator_3-way'!O456+1/'True_Odds_Calculator_3-way'!#REF!-1)</f>
        <v>#NAME?</v>
      </c>
      <c r="H459" s="6" t="e">
        <f ca="1">IF('Log_working_3-way'!$D459="","",'True_Odds_Calculator_3-way'!N456/'True_Odds_Calculator_3-way'!A456-1)</f>
        <v>#NAME?</v>
      </c>
      <c r="I459" s="6" t="e">
        <f ca="1">IF('Log_working_3-way'!$D459="","",'True_Odds_Calculator_3-way'!O456/'True_Odds_Calculator_3-way'!B456-1)</f>
        <v>#NAME?</v>
      </c>
      <c r="J459" s="6" t="e">
        <f ca="1">IF('Log_working_3-way'!$D459="","",'True_Odds_Calculator_3-way'!#REF!/'True_Odds_Calculator_3-way'!C456-1)</f>
        <v>#NAME?</v>
      </c>
      <c r="K459" s="6" t="e">
        <f ca="1">IF('Log_working_3-way'!$D459="","",1/'True_Odds_Calculator_3-way'!A456+1/'True_Odds_Calculator_3-way'!B456+1/'True_Odds_Calculator_3-way'!C456-1)</f>
        <v>#NAME?</v>
      </c>
    </row>
    <row r="460" spans="4:11" x14ac:dyDescent="0.25">
      <c r="D460" t="e">
        <f ca="1">solve_for_c('True_Odds_Calculator_3-way'!A457,'True_Odds_Calculator_3-way'!B457,'True_Odds_Calculator_3-way'!C457,'Log_working_3-way'!B$1,'Log_working_3-way'!B$2)</f>
        <v>#NAME?</v>
      </c>
      <c r="F460" s="6" t="e">
        <f ca="1">IF('Log_working_3-way'!D460="","",1/'True_Odds_Calculator_3-way'!N457+1/'True_Odds_Calculator_3-way'!O457+1/'True_Odds_Calculator_3-way'!#REF!-1)</f>
        <v>#NAME?</v>
      </c>
      <c r="H460" s="6" t="e">
        <f ca="1">IF('Log_working_3-way'!$D460="","",'True_Odds_Calculator_3-way'!N457/'True_Odds_Calculator_3-way'!A457-1)</f>
        <v>#NAME?</v>
      </c>
      <c r="I460" s="6" t="e">
        <f ca="1">IF('Log_working_3-way'!$D460="","",'True_Odds_Calculator_3-way'!O457/'True_Odds_Calculator_3-way'!B457-1)</f>
        <v>#NAME?</v>
      </c>
      <c r="J460" s="6" t="e">
        <f ca="1">IF('Log_working_3-way'!$D460="","",'True_Odds_Calculator_3-way'!#REF!/'True_Odds_Calculator_3-way'!C457-1)</f>
        <v>#NAME?</v>
      </c>
      <c r="K460" s="6" t="e">
        <f ca="1">IF('Log_working_3-way'!$D460="","",1/'True_Odds_Calculator_3-way'!A457+1/'True_Odds_Calculator_3-way'!B457+1/'True_Odds_Calculator_3-way'!C457-1)</f>
        <v>#NAME?</v>
      </c>
    </row>
    <row r="461" spans="4:11" x14ac:dyDescent="0.25">
      <c r="D461" t="e">
        <f ca="1">solve_for_c('True_Odds_Calculator_3-way'!A458,'True_Odds_Calculator_3-way'!B458,'True_Odds_Calculator_3-way'!C458,'Log_working_3-way'!B$1,'Log_working_3-way'!B$2)</f>
        <v>#NAME?</v>
      </c>
      <c r="F461" s="6" t="e">
        <f ca="1">IF('Log_working_3-way'!D461="","",1/'True_Odds_Calculator_3-way'!N458+1/'True_Odds_Calculator_3-way'!O458+1/'True_Odds_Calculator_3-way'!#REF!-1)</f>
        <v>#NAME?</v>
      </c>
      <c r="H461" s="6" t="e">
        <f ca="1">IF('Log_working_3-way'!$D461="","",'True_Odds_Calculator_3-way'!N458/'True_Odds_Calculator_3-way'!A458-1)</f>
        <v>#NAME?</v>
      </c>
      <c r="I461" s="6" t="e">
        <f ca="1">IF('Log_working_3-way'!$D461="","",'True_Odds_Calculator_3-way'!O458/'True_Odds_Calculator_3-way'!B458-1)</f>
        <v>#NAME?</v>
      </c>
      <c r="J461" s="6" t="e">
        <f ca="1">IF('Log_working_3-way'!$D461="","",'True_Odds_Calculator_3-way'!#REF!/'True_Odds_Calculator_3-way'!C458-1)</f>
        <v>#NAME?</v>
      </c>
      <c r="K461" s="6" t="e">
        <f ca="1">IF('Log_working_3-way'!$D461="","",1/'True_Odds_Calculator_3-way'!A458+1/'True_Odds_Calculator_3-way'!B458+1/'True_Odds_Calculator_3-way'!C458-1)</f>
        <v>#NAME?</v>
      </c>
    </row>
    <row r="462" spans="4:11" x14ac:dyDescent="0.25">
      <c r="D462" t="e">
        <f ca="1">solve_for_c('True_Odds_Calculator_3-way'!A459,'True_Odds_Calculator_3-way'!B459,'True_Odds_Calculator_3-way'!C459,'Log_working_3-way'!B$1,'Log_working_3-way'!B$2)</f>
        <v>#NAME?</v>
      </c>
      <c r="F462" s="6" t="e">
        <f ca="1">IF('Log_working_3-way'!D462="","",1/'True_Odds_Calculator_3-way'!N459+1/'True_Odds_Calculator_3-way'!O459+1/'True_Odds_Calculator_3-way'!#REF!-1)</f>
        <v>#NAME?</v>
      </c>
      <c r="H462" s="6" t="e">
        <f ca="1">IF('Log_working_3-way'!$D462="","",'True_Odds_Calculator_3-way'!N459/'True_Odds_Calculator_3-way'!A459-1)</f>
        <v>#NAME?</v>
      </c>
      <c r="I462" s="6" t="e">
        <f ca="1">IF('Log_working_3-way'!$D462="","",'True_Odds_Calculator_3-way'!O459/'True_Odds_Calculator_3-way'!B459-1)</f>
        <v>#NAME?</v>
      </c>
      <c r="J462" s="6" t="e">
        <f ca="1">IF('Log_working_3-way'!$D462="","",'True_Odds_Calculator_3-way'!#REF!/'True_Odds_Calculator_3-way'!C459-1)</f>
        <v>#NAME?</v>
      </c>
      <c r="K462" s="6" t="e">
        <f ca="1">IF('Log_working_3-way'!$D462="","",1/'True_Odds_Calculator_3-way'!A459+1/'True_Odds_Calculator_3-way'!B459+1/'True_Odds_Calculator_3-way'!C459-1)</f>
        <v>#NAME?</v>
      </c>
    </row>
    <row r="463" spans="4:11" x14ac:dyDescent="0.25">
      <c r="D463" t="e">
        <f ca="1">solve_for_c('True_Odds_Calculator_3-way'!A460,'True_Odds_Calculator_3-way'!B460,'True_Odds_Calculator_3-way'!C460,'Log_working_3-way'!B$1,'Log_working_3-way'!B$2)</f>
        <v>#NAME?</v>
      </c>
      <c r="F463" s="6" t="e">
        <f ca="1">IF('Log_working_3-way'!D463="","",1/'True_Odds_Calculator_3-way'!N460+1/'True_Odds_Calculator_3-way'!O460+1/'True_Odds_Calculator_3-way'!#REF!-1)</f>
        <v>#NAME?</v>
      </c>
      <c r="H463" s="6" t="e">
        <f ca="1">IF('Log_working_3-way'!$D463="","",'True_Odds_Calculator_3-way'!N460/'True_Odds_Calculator_3-way'!A460-1)</f>
        <v>#NAME?</v>
      </c>
      <c r="I463" s="6" t="e">
        <f ca="1">IF('Log_working_3-way'!$D463="","",'True_Odds_Calculator_3-way'!O460/'True_Odds_Calculator_3-way'!B460-1)</f>
        <v>#NAME?</v>
      </c>
      <c r="J463" s="6" t="e">
        <f ca="1">IF('Log_working_3-way'!$D463="","",'True_Odds_Calculator_3-way'!#REF!/'True_Odds_Calculator_3-way'!C460-1)</f>
        <v>#NAME?</v>
      </c>
      <c r="K463" s="6" t="e">
        <f ca="1">IF('Log_working_3-way'!$D463="","",1/'True_Odds_Calculator_3-way'!A460+1/'True_Odds_Calculator_3-way'!B460+1/'True_Odds_Calculator_3-way'!C460-1)</f>
        <v>#NAME?</v>
      </c>
    </row>
    <row r="464" spans="4:11" x14ac:dyDescent="0.25">
      <c r="D464" t="e">
        <f ca="1">solve_for_c('True_Odds_Calculator_3-way'!A461,'True_Odds_Calculator_3-way'!B461,'True_Odds_Calculator_3-way'!C461,'Log_working_3-way'!B$1,'Log_working_3-way'!B$2)</f>
        <v>#NAME?</v>
      </c>
      <c r="F464" s="6" t="e">
        <f ca="1">IF('Log_working_3-way'!D464="","",1/'True_Odds_Calculator_3-way'!N461+1/'True_Odds_Calculator_3-way'!O461+1/'True_Odds_Calculator_3-way'!#REF!-1)</f>
        <v>#NAME?</v>
      </c>
      <c r="H464" s="6" t="e">
        <f ca="1">IF('Log_working_3-way'!$D464="","",'True_Odds_Calculator_3-way'!N461/'True_Odds_Calculator_3-way'!A461-1)</f>
        <v>#NAME?</v>
      </c>
      <c r="I464" s="6" t="e">
        <f ca="1">IF('Log_working_3-way'!$D464="","",'True_Odds_Calculator_3-way'!O461/'True_Odds_Calculator_3-way'!B461-1)</f>
        <v>#NAME?</v>
      </c>
      <c r="J464" s="6" t="e">
        <f ca="1">IF('Log_working_3-way'!$D464="","",'True_Odds_Calculator_3-way'!#REF!/'True_Odds_Calculator_3-way'!C461-1)</f>
        <v>#NAME?</v>
      </c>
      <c r="K464" s="6" t="e">
        <f ca="1">IF('Log_working_3-way'!$D464="","",1/'True_Odds_Calculator_3-way'!A461+1/'True_Odds_Calculator_3-way'!B461+1/'True_Odds_Calculator_3-way'!C461-1)</f>
        <v>#NAME?</v>
      </c>
    </row>
    <row r="465" spans="4:11" x14ac:dyDescent="0.25">
      <c r="D465" t="e">
        <f ca="1">solve_for_c('True_Odds_Calculator_3-way'!A462,'True_Odds_Calculator_3-way'!B462,'True_Odds_Calculator_3-way'!C462,'Log_working_3-way'!B$1,'Log_working_3-way'!B$2)</f>
        <v>#NAME?</v>
      </c>
      <c r="F465" s="6" t="e">
        <f ca="1">IF('Log_working_3-way'!D465="","",1/'True_Odds_Calculator_3-way'!N462+1/'True_Odds_Calculator_3-way'!O462+1/'True_Odds_Calculator_3-way'!#REF!-1)</f>
        <v>#NAME?</v>
      </c>
      <c r="H465" s="6" t="e">
        <f ca="1">IF('Log_working_3-way'!$D465="","",'True_Odds_Calculator_3-way'!N462/'True_Odds_Calculator_3-way'!A462-1)</f>
        <v>#NAME?</v>
      </c>
      <c r="I465" s="6" t="e">
        <f ca="1">IF('Log_working_3-way'!$D465="","",'True_Odds_Calculator_3-way'!O462/'True_Odds_Calculator_3-way'!B462-1)</f>
        <v>#NAME?</v>
      </c>
      <c r="J465" s="6" t="e">
        <f ca="1">IF('Log_working_3-way'!$D465="","",'True_Odds_Calculator_3-way'!#REF!/'True_Odds_Calculator_3-way'!C462-1)</f>
        <v>#NAME?</v>
      </c>
      <c r="K465" s="6" t="e">
        <f ca="1">IF('Log_working_3-way'!$D465="","",1/'True_Odds_Calculator_3-way'!A462+1/'True_Odds_Calculator_3-way'!B462+1/'True_Odds_Calculator_3-way'!C462-1)</f>
        <v>#NAME?</v>
      </c>
    </row>
    <row r="466" spans="4:11" x14ac:dyDescent="0.25">
      <c r="D466" t="e">
        <f ca="1">solve_for_c('True_Odds_Calculator_3-way'!A463,'True_Odds_Calculator_3-way'!B463,'True_Odds_Calculator_3-way'!C463,'Log_working_3-way'!B$1,'Log_working_3-way'!B$2)</f>
        <v>#NAME?</v>
      </c>
      <c r="F466" s="6" t="e">
        <f ca="1">IF('Log_working_3-way'!D466="","",1/'True_Odds_Calculator_3-way'!N463+1/'True_Odds_Calculator_3-way'!O463+1/'True_Odds_Calculator_3-way'!#REF!-1)</f>
        <v>#NAME?</v>
      </c>
      <c r="H466" s="6" t="e">
        <f ca="1">IF('Log_working_3-way'!$D466="","",'True_Odds_Calculator_3-way'!N463/'True_Odds_Calculator_3-way'!A463-1)</f>
        <v>#NAME?</v>
      </c>
      <c r="I466" s="6" t="e">
        <f ca="1">IF('Log_working_3-way'!$D466="","",'True_Odds_Calculator_3-way'!O463/'True_Odds_Calculator_3-way'!B463-1)</f>
        <v>#NAME?</v>
      </c>
      <c r="J466" s="6" t="e">
        <f ca="1">IF('Log_working_3-way'!$D466="","",'True_Odds_Calculator_3-way'!#REF!/'True_Odds_Calculator_3-way'!C463-1)</f>
        <v>#NAME?</v>
      </c>
      <c r="K466" s="6" t="e">
        <f ca="1">IF('Log_working_3-way'!$D466="","",1/'True_Odds_Calculator_3-way'!A463+1/'True_Odds_Calculator_3-way'!B463+1/'True_Odds_Calculator_3-way'!C463-1)</f>
        <v>#NAME?</v>
      </c>
    </row>
    <row r="467" spans="4:11" x14ac:dyDescent="0.25">
      <c r="D467" t="e">
        <f ca="1">solve_for_c('True_Odds_Calculator_3-way'!A464,'True_Odds_Calculator_3-way'!B464,'True_Odds_Calculator_3-way'!C464,'Log_working_3-way'!B$1,'Log_working_3-way'!B$2)</f>
        <v>#NAME?</v>
      </c>
      <c r="F467" s="6" t="e">
        <f ca="1">IF('Log_working_3-way'!D467="","",1/'True_Odds_Calculator_3-way'!N464+1/'True_Odds_Calculator_3-way'!O464+1/'True_Odds_Calculator_3-way'!#REF!-1)</f>
        <v>#NAME?</v>
      </c>
      <c r="H467" s="6" t="e">
        <f ca="1">IF('Log_working_3-way'!$D467="","",'True_Odds_Calculator_3-way'!N464/'True_Odds_Calculator_3-way'!A464-1)</f>
        <v>#NAME?</v>
      </c>
      <c r="I467" s="6" t="e">
        <f ca="1">IF('Log_working_3-way'!$D467="","",'True_Odds_Calculator_3-way'!O464/'True_Odds_Calculator_3-way'!B464-1)</f>
        <v>#NAME?</v>
      </c>
      <c r="J467" s="6" t="e">
        <f ca="1">IF('Log_working_3-way'!$D467="","",'True_Odds_Calculator_3-way'!#REF!/'True_Odds_Calculator_3-way'!C464-1)</f>
        <v>#NAME?</v>
      </c>
      <c r="K467" s="6" t="e">
        <f ca="1">IF('Log_working_3-way'!$D467="","",1/'True_Odds_Calculator_3-way'!A464+1/'True_Odds_Calculator_3-way'!B464+1/'True_Odds_Calculator_3-way'!C464-1)</f>
        <v>#NAME?</v>
      </c>
    </row>
    <row r="468" spans="4:11" x14ac:dyDescent="0.25">
      <c r="D468" t="e">
        <f ca="1">solve_for_c('True_Odds_Calculator_3-way'!A465,'True_Odds_Calculator_3-way'!B465,'True_Odds_Calculator_3-way'!C465,'Log_working_3-way'!B$1,'Log_working_3-way'!B$2)</f>
        <v>#NAME?</v>
      </c>
      <c r="F468" s="6" t="e">
        <f ca="1">IF('Log_working_3-way'!D468="","",1/'True_Odds_Calculator_3-way'!N465+1/'True_Odds_Calculator_3-way'!O465+1/'True_Odds_Calculator_3-way'!#REF!-1)</f>
        <v>#NAME?</v>
      </c>
      <c r="H468" s="6" t="e">
        <f ca="1">IF('Log_working_3-way'!$D468="","",'True_Odds_Calculator_3-way'!N465/'True_Odds_Calculator_3-way'!A465-1)</f>
        <v>#NAME?</v>
      </c>
      <c r="I468" s="6" t="e">
        <f ca="1">IF('Log_working_3-way'!$D468="","",'True_Odds_Calculator_3-way'!O465/'True_Odds_Calculator_3-way'!B465-1)</f>
        <v>#NAME?</v>
      </c>
      <c r="J468" s="6" t="e">
        <f ca="1">IF('Log_working_3-way'!$D468="","",'True_Odds_Calculator_3-way'!#REF!/'True_Odds_Calculator_3-way'!C465-1)</f>
        <v>#NAME?</v>
      </c>
      <c r="K468" s="6" t="e">
        <f ca="1">IF('Log_working_3-way'!$D468="","",1/'True_Odds_Calculator_3-way'!A465+1/'True_Odds_Calculator_3-way'!B465+1/'True_Odds_Calculator_3-way'!C465-1)</f>
        <v>#NAME?</v>
      </c>
    </row>
    <row r="469" spans="4:11" x14ac:dyDescent="0.25">
      <c r="D469" t="e">
        <f ca="1">solve_for_c('True_Odds_Calculator_3-way'!A466,'True_Odds_Calculator_3-way'!B466,'True_Odds_Calculator_3-way'!C466,'Log_working_3-way'!B$1,'Log_working_3-way'!B$2)</f>
        <v>#NAME?</v>
      </c>
      <c r="F469" s="6" t="e">
        <f ca="1">IF('Log_working_3-way'!D469="","",1/'True_Odds_Calculator_3-way'!N466+1/'True_Odds_Calculator_3-way'!O466+1/'True_Odds_Calculator_3-way'!#REF!-1)</f>
        <v>#NAME?</v>
      </c>
      <c r="H469" s="6" t="e">
        <f ca="1">IF('Log_working_3-way'!$D469="","",'True_Odds_Calculator_3-way'!N466/'True_Odds_Calculator_3-way'!A466-1)</f>
        <v>#NAME?</v>
      </c>
      <c r="I469" s="6" t="e">
        <f ca="1">IF('Log_working_3-way'!$D469="","",'True_Odds_Calculator_3-way'!O466/'True_Odds_Calculator_3-way'!B466-1)</f>
        <v>#NAME?</v>
      </c>
      <c r="J469" s="6" t="e">
        <f ca="1">IF('Log_working_3-way'!$D469="","",'True_Odds_Calculator_3-way'!#REF!/'True_Odds_Calculator_3-way'!C466-1)</f>
        <v>#NAME?</v>
      </c>
      <c r="K469" s="6" t="e">
        <f ca="1">IF('Log_working_3-way'!$D469="","",1/'True_Odds_Calculator_3-way'!A466+1/'True_Odds_Calculator_3-way'!B466+1/'True_Odds_Calculator_3-way'!C466-1)</f>
        <v>#NAME?</v>
      </c>
    </row>
    <row r="470" spans="4:11" x14ac:dyDescent="0.25">
      <c r="D470" t="e">
        <f ca="1">solve_for_c('True_Odds_Calculator_3-way'!A467,'True_Odds_Calculator_3-way'!B467,'True_Odds_Calculator_3-way'!C467,'Log_working_3-way'!B$1,'Log_working_3-way'!B$2)</f>
        <v>#NAME?</v>
      </c>
      <c r="F470" s="6" t="e">
        <f ca="1">IF('Log_working_3-way'!D470="","",1/'True_Odds_Calculator_3-way'!N467+1/'True_Odds_Calculator_3-way'!O467+1/'True_Odds_Calculator_3-way'!#REF!-1)</f>
        <v>#NAME?</v>
      </c>
      <c r="H470" s="6" t="e">
        <f ca="1">IF('Log_working_3-way'!$D470="","",'True_Odds_Calculator_3-way'!N467/'True_Odds_Calculator_3-way'!A467-1)</f>
        <v>#NAME?</v>
      </c>
      <c r="I470" s="6" t="e">
        <f ca="1">IF('Log_working_3-way'!$D470="","",'True_Odds_Calculator_3-way'!O467/'True_Odds_Calculator_3-way'!B467-1)</f>
        <v>#NAME?</v>
      </c>
      <c r="J470" s="6" t="e">
        <f ca="1">IF('Log_working_3-way'!$D470="","",'True_Odds_Calculator_3-way'!#REF!/'True_Odds_Calculator_3-way'!C467-1)</f>
        <v>#NAME?</v>
      </c>
      <c r="K470" s="6" t="e">
        <f ca="1">IF('Log_working_3-way'!$D470="","",1/'True_Odds_Calculator_3-way'!A467+1/'True_Odds_Calculator_3-way'!B467+1/'True_Odds_Calculator_3-way'!C467-1)</f>
        <v>#NAME?</v>
      </c>
    </row>
    <row r="471" spans="4:11" x14ac:dyDescent="0.25">
      <c r="D471" t="e">
        <f ca="1">solve_for_c('True_Odds_Calculator_3-way'!A468,'True_Odds_Calculator_3-way'!B468,'True_Odds_Calculator_3-way'!C468,'Log_working_3-way'!B$1,'Log_working_3-way'!B$2)</f>
        <v>#NAME?</v>
      </c>
      <c r="F471" s="6" t="e">
        <f ca="1">IF('Log_working_3-way'!D471="","",1/'True_Odds_Calculator_3-way'!N468+1/'True_Odds_Calculator_3-way'!O468+1/'True_Odds_Calculator_3-way'!#REF!-1)</f>
        <v>#NAME?</v>
      </c>
      <c r="H471" s="6" t="e">
        <f ca="1">IF('Log_working_3-way'!$D471="","",'True_Odds_Calculator_3-way'!N468/'True_Odds_Calculator_3-way'!A468-1)</f>
        <v>#NAME?</v>
      </c>
      <c r="I471" s="6" t="e">
        <f ca="1">IF('Log_working_3-way'!$D471="","",'True_Odds_Calculator_3-way'!O468/'True_Odds_Calculator_3-way'!B468-1)</f>
        <v>#NAME?</v>
      </c>
      <c r="J471" s="6" t="e">
        <f ca="1">IF('Log_working_3-way'!$D471="","",'True_Odds_Calculator_3-way'!#REF!/'True_Odds_Calculator_3-way'!C468-1)</f>
        <v>#NAME?</v>
      </c>
      <c r="K471" s="6" t="e">
        <f ca="1">IF('Log_working_3-way'!$D471="","",1/'True_Odds_Calculator_3-way'!A468+1/'True_Odds_Calculator_3-way'!B468+1/'True_Odds_Calculator_3-way'!C468-1)</f>
        <v>#NAME?</v>
      </c>
    </row>
    <row r="472" spans="4:11" x14ac:dyDescent="0.25">
      <c r="D472" t="e">
        <f ca="1">solve_for_c('True_Odds_Calculator_3-way'!A469,'True_Odds_Calculator_3-way'!B469,'True_Odds_Calculator_3-way'!C469,'Log_working_3-way'!B$1,'Log_working_3-way'!B$2)</f>
        <v>#NAME?</v>
      </c>
      <c r="F472" s="6" t="e">
        <f ca="1">IF('Log_working_3-way'!D472="","",1/'True_Odds_Calculator_3-way'!N469+1/'True_Odds_Calculator_3-way'!O469+1/'True_Odds_Calculator_3-way'!#REF!-1)</f>
        <v>#NAME?</v>
      </c>
      <c r="H472" s="6" t="e">
        <f ca="1">IF('Log_working_3-way'!$D472="","",'True_Odds_Calculator_3-way'!N469/'True_Odds_Calculator_3-way'!A469-1)</f>
        <v>#NAME?</v>
      </c>
      <c r="I472" s="6" t="e">
        <f ca="1">IF('Log_working_3-way'!$D472="","",'True_Odds_Calculator_3-way'!O469/'True_Odds_Calculator_3-way'!B469-1)</f>
        <v>#NAME?</v>
      </c>
      <c r="J472" s="6" t="e">
        <f ca="1">IF('Log_working_3-way'!$D472="","",'True_Odds_Calculator_3-way'!#REF!/'True_Odds_Calculator_3-way'!C469-1)</f>
        <v>#NAME?</v>
      </c>
      <c r="K472" s="6" t="e">
        <f ca="1">IF('Log_working_3-way'!$D472="","",1/'True_Odds_Calculator_3-way'!A469+1/'True_Odds_Calculator_3-way'!B469+1/'True_Odds_Calculator_3-way'!C469-1)</f>
        <v>#NAME?</v>
      </c>
    </row>
    <row r="473" spans="4:11" x14ac:dyDescent="0.25">
      <c r="D473" t="e">
        <f ca="1">solve_for_c('True_Odds_Calculator_3-way'!A470,'True_Odds_Calculator_3-way'!B470,'True_Odds_Calculator_3-way'!C470,'Log_working_3-way'!B$1,'Log_working_3-way'!B$2)</f>
        <v>#NAME?</v>
      </c>
      <c r="F473" s="6" t="e">
        <f ca="1">IF('Log_working_3-way'!D473="","",1/'True_Odds_Calculator_3-way'!N470+1/'True_Odds_Calculator_3-way'!O470+1/'True_Odds_Calculator_3-way'!#REF!-1)</f>
        <v>#NAME?</v>
      </c>
      <c r="H473" s="6" t="e">
        <f ca="1">IF('Log_working_3-way'!$D473="","",'True_Odds_Calculator_3-way'!N470/'True_Odds_Calculator_3-way'!A470-1)</f>
        <v>#NAME?</v>
      </c>
      <c r="I473" s="6" t="e">
        <f ca="1">IF('Log_working_3-way'!$D473="","",'True_Odds_Calculator_3-way'!O470/'True_Odds_Calculator_3-way'!B470-1)</f>
        <v>#NAME?</v>
      </c>
      <c r="J473" s="6" t="e">
        <f ca="1">IF('Log_working_3-way'!$D473="","",'True_Odds_Calculator_3-way'!#REF!/'True_Odds_Calculator_3-way'!C470-1)</f>
        <v>#NAME?</v>
      </c>
      <c r="K473" s="6" t="e">
        <f ca="1">IF('Log_working_3-way'!$D473="","",1/'True_Odds_Calculator_3-way'!A470+1/'True_Odds_Calculator_3-way'!B470+1/'True_Odds_Calculator_3-way'!C470-1)</f>
        <v>#NAME?</v>
      </c>
    </row>
    <row r="474" spans="4:11" x14ac:dyDescent="0.25">
      <c r="D474" t="e">
        <f ca="1">solve_for_c('True_Odds_Calculator_3-way'!A471,'True_Odds_Calculator_3-way'!B471,'True_Odds_Calculator_3-way'!C471,'Log_working_3-way'!B$1,'Log_working_3-way'!B$2)</f>
        <v>#NAME?</v>
      </c>
      <c r="F474" s="6" t="e">
        <f ca="1">IF('Log_working_3-way'!D474="","",1/'True_Odds_Calculator_3-way'!N471+1/'True_Odds_Calculator_3-way'!O471+1/'True_Odds_Calculator_3-way'!#REF!-1)</f>
        <v>#NAME?</v>
      </c>
      <c r="H474" s="6" t="e">
        <f ca="1">IF('Log_working_3-way'!$D474="","",'True_Odds_Calculator_3-way'!N471/'True_Odds_Calculator_3-way'!A471-1)</f>
        <v>#NAME?</v>
      </c>
      <c r="I474" s="6" t="e">
        <f ca="1">IF('Log_working_3-way'!$D474="","",'True_Odds_Calculator_3-way'!O471/'True_Odds_Calculator_3-way'!B471-1)</f>
        <v>#NAME?</v>
      </c>
      <c r="J474" s="6" t="e">
        <f ca="1">IF('Log_working_3-way'!$D474="","",'True_Odds_Calculator_3-way'!#REF!/'True_Odds_Calculator_3-way'!C471-1)</f>
        <v>#NAME?</v>
      </c>
      <c r="K474" s="6" t="e">
        <f ca="1">IF('Log_working_3-way'!$D474="","",1/'True_Odds_Calculator_3-way'!A471+1/'True_Odds_Calculator_3-way'!B471+1/'True_Odds_Calculator_3-way'!C471-1)</f>
        <v>#NAME?</v>
      </c>
    </row>
    <row r="475" spans="4:11" x14ac:dyDescent="0.25">
      <c r="D475" t="e">
        <f ca="1">solve_for_c('True_Odds_Calculator_3-way'!A472,'True_Odds_Calculator_3-way'!B472,'True_Odds_Calculator_3-way'!C472,'Log_working_3-way'!B$1,'Log_working_3-way'!B$2)</f>
        <v>#NAME?</v>
      </c>
      <c r="F475" s="6" t="e">
        <f ca="1">IF('Log_working_3-way'!D475="","",1/'True_Odds_Calculator_3-way'!N472+1/'True_Odds_Calculator_3-way'!O472+1/'True_Odds_Calculator_3-way'!#REF!-1)</f>
        <v>#NAME?</v>
      </c>
      <c r="H475" s="6" t="e">
        <f ca="1">IF('Log_working_3-way'!$D475="","",'True_Odds_Calculator_3-way'!N472/'True_Odds_Calculator_3-way'!A472-1)</f>
        <v>#NAME?</v>
      </c>
      <c r="I475" s="6" t="e">
        <f ca="1">IF('Log_working_3-way'!$D475="","",'True_Odds_Calculator_3-way'!O472/'True_Odds_Calculator_3-way'!B472-1)</f>
        <v>#NAME?</v>
      </c>
      <c r="J475" s="6" t="e">
        <f ca="1">IF('Log_working_3-way'!$D475="","",'True_Odds_Calculator_3-way'!#REF!/'True_Odds_Calculator_3-way'!C472-1)</f>
        <v>#NAME?</v>
      </c>
      <c r="K475" s="6" t="e">
        <f ca="1">IF('Log_working_3-way'!$D475="","",1/'True_Odds_Calculator_3-way'!A472+1/'True_Odds_Calculator_3-way'!B472+1/'True_Odds_Calculator_3-way'!C472-1)</f>
        <v>#NAME?</v>
      </c>
    </row>
    <row r="476" spans="4:11" x14ac:dyDescent="0.25">
      <c r="D476" t="e">
        <f ca="1">solve_for_c('True_Odds_Calculator_3-way'!A473,'True_Odds_Calculator_3-way'!B473,'True_Odds_Calculator_3-way'!C473,'Log_working_3-way'!B$1,'Log_working_3-way'!B$2)</f>
        <v>#NAME?</v>
      </c>
      <c r="F476" s="6" t="e">
        <f ca="1">IF('Log_working_3-way'!D476="","",1/'True_Odds_Calculator_3-way'!N473+1/'True_Odds_Calculator_3-way'!O473+1/'True_Odds_Calculator_3-way'!#REF!-1)</f>
        <v>#NAME?</v>
      </c>
      <c r="H476" s="6" t="e">
        <f ca="1">IF('Log_working_3-way'!$D476="","",'True_Odds_Calculator_3-way'!N473/'True_Odds_Calculator_3-way'!A473-1)</f>
        <v>#NAME?</v>
      </c>
      <c r="I476" s="6" t="e">
        <f ca="1">IF('Log_working_3-way'!$D476="","",'True_Odds_Calculator_3-way'!O473/'True_Odds_Calculator_3-way'!B473-1)</f>
        <v>#NAME?</v>
      </c>
      <c r="J476" s="6" t="e">
        <f ca="1">IF('Log_working_3-way'!$D476="","",'True_Odds_Calculator_3-way'!#REF!/'True_Odds_Calculator_3-way'!C473-1)</f>
        <v>#NAME?</v>
      </c>
      <c r="K476" s="6" t="e">
        <f ca="1">IF('Log_working_3-way'!$D476="","",1/'True_Odds_Calculator_3-way'!A473+1/'True_Odds_Calculator_3-way'!B473+1/'True_Odds_Calculator_3-way'!C473-1)</f>
        <v>#NAME?</v>
      </c>
    </row>
    <row r="477" spans="4:11" x14ac:dyDescent="0.25">
      <c r="D477" t="e">
        <f ca="1">solve_for_c('True_Odds_Calculator_3-way'!A474,'True_Odds_Calculator_3-way'!B474,'True_Odds_Calculator_3-way'!C474,'Log_working_3-way'!B$1,'Log_working_3-way'!B$2)</f>
        <v>#NAME?</v>
      </c>
      <c r="F477" s="6" t="e">
        <f ca="1">IF('Log_working_3-way'!D477="","",1/'True_Odds_Calculator_3-way'!N474+1/'True_Odds_Calculator_3-way'!O474+1/'True_Odds_Calculator_3-way'!#REF!-1)</f>
        <v>#NAME?</v>
      </c>
      <c r="H477" s="6" t="e">
        <f ca="1">IF('Log_working_3-way'!$D477="","",'True_Odds_Calculator_3-way'!N474/'True_Odds_Calculator_3-way'!A474-1)</f>
        <v>#NAME?</v>
      </c>
      <c r="I477" s="6" t="e">
        <f ca="1">IF('Log_working_3-way'!$D477="","",'True_Odds_Calculator_3-way'!O474/'True_Odds_Calculator_3-way'!B474-1)</f>
        <v>#NAME?</v>
      </c>
      <c r="J477" s="6" t="e">
        <f ca="1">IF('Log_working_3-way'!$D477="","",'True_Odds_Calculator_3-way'!#REF!/'True_Odds_Calculator_3-way'!C474-1)</f>
        <v>#NAME?</v>
      </c>
      <c r="K477" s="6" t="e">
        <f ca="1">IF('Log_working_3-way'!$D477="","",1/'True_Odds_Calculator_3-way'!A474+1/'True_Odds_Calculator_3-way'!B474+1/'True_Odds_Calculator_3-way'!C474-1)</f>
        <v>#NAME?</v>
      </c>
    </row>
    <row r="478" spans="4:11" x14ac:dyDescent="0.25">
      <c r="D478" t="e">
        <f ca="1">solve_for_c('True_Odds_Calculator_3-way'!A475,'True_Odds_Calculator_3-way'!B475,'True_Odds_Calculator_3-way'!C475,'Log_working_3-way'!B$1,'Log_working_3-way'!B$2)</f>
        <v>#NAME?</v>
      </c>
      <c r="F478" s="6" t="e">
        <f ca="1">IF('Log_working_3-way'!D478="","",1/'True_Odds_Calculator_3-way'!N475+1/'True_Odds_Calculator_3-way'!O475+1/'True_Odds_Calculator_3-way'!#REF!-1)</f>
        <v>#NAME?</v>
      </c>
      <c r="H478" s="6" t="e">
        <f ca="1">IF('Log_working_3-way'!$D478="","",'True_Odds_Calculator_3-way'!N475/'True_Odds_Calculator_3-way'!A475-1)</f>
        <v>#NAME?</v>
      </c>
      <c r="I478" s="6" t="e">
        <f ca="1">IF('Log_working_3-way'!$D478="","",'True_Odds_Calculator_3-way'!O475/'True_Odds_Calculator_3-way'!B475-1)</f>
        <v>#NAME?</v>
      </c>
      <c r="J478" s="6" t="e">
        <f ca="1">IF('Log_working_3-way'!$D478="","",'True_Odds_Calculator_3-way'!#REF!/'True_Odds_Calculator_3-way'!C475-1)</f>
        <v>#NAME?</v>
      </c>
      <c r="K478" s="6" t="e">
        <f ca="1">IF('Log_working_3-way'!$D478="","",1/'True_Odds_Calculator_3-way'!A475+1/'True_Odds_Calculator_3-way'!B475+1/'True_Odds_Calculator_3-way'!C475-1)</f>
        <v>#NAME?</v>
      </c>
    </row>
    <row r="479" spans="4:11" x14ac:dyDescent="0.25">
      <c r="D479" t="e">
        <f ca="1">solve_for_c('True_Odds_Calculator_3-way'!A476,'True_Odds_Calculator_3-way'!B476,'True_Odds_Calculator_3-way'!C476,'Log_working_3-way'!B$1,'Log_working_3-way'!B$2)</f>
        <v>#NAME?</v>
      </c>
      <c r="F479" s="6" t="e">
        <f ca="1">IF('Log_working_3-way'!D479="","",1/'True_Odds_Calculator_3-way'!N476+1/'True_Odds_Calculator_3-way'!O476+1/'True_Odds_Calculator_3-way'!#REF!-1)</f>
        <v>#NAME?</v>
      </c>
      <c r="H479" s="6" t="e">
        <f ca="1">IF('Log_working_3-way'!$D479="","",'True_Odds_Calculator_3-way'!N476/'True_Odds_Calculator_3-way'!A476-1)</f>
        <v>#NAME?</v>
      </c>
      <c r="I479" s="6" t="e">
        <f ca="1">IF('Log_working_3-way'!$D479="","",'True_Odds_Calculator_3-way'!O476/'True_Odds_Calculator_3-way'!B476-1)</f>
        <v>#NAME?</v>
      </c>
      <c r="J479" s="6" t="e">
        <f ca="1">IF('Log_working_3-way'!$D479="","",'True_Odds_Calculator_3-way'!#REF!/'True_Odds_Calculator_3-way'!C476-1)</f>
        <v>#NAME?</v>
      </c>
      <c r="K479" s="6" t="e">
        <f ca="1">IF('Log_working_3-way'!$D479="","",1/'True_Odds_Calculator_3-way'!A476+1/'True_Odds_Calculator_3-way'!B476+1/'True_Odds_Calculator_3-way'!C476-1)</f>
        <v>#NAME?</v>
      </c>
    </row>
    <row r="480" spans="4:11" x14ac:dyDescent="0.25">
      <c r="D480" t="e">
        <f ca="1">solve_for_c('True_Odds_Calculator_3-way'!A477,'True_Odds_Calculator_3-way'!B477,'True_Odds_Calculator_3-way'!C477,'Log_working_3-way'!B$1,'Log_working_3-way'!B$2)</f>
        <v>#NAME?</v>
      </c>
      <c r="F480" s="6" t="e">
        <f ca="1">IF('Log_working_3-way'!D480="","",1/'True_Odds_Calculator_3-way'!N477+1/'True_Odds_Calculator_3-way'!O477+1/'True_Odds_Calculator_3-way'!#REF!-1)</f>
        <v>#NAME?</v>
      </c>
      <c r="H480" s="6" t="e">
        <f ca="1">IF('Log_working_3-way'!$D480="","",'True_Odds_Calculator_3-way'!N477/'True_Odds_Calculator_3-way'!A477-1)</f>
        <v>#NAME?</v>
      </c>
      <c r="I480" s="6" t="e">
        <f ca="1">IF('Log_working_3-way'!$D480="","",'True_Odds_Calculator_3-way'!O477/'True_Odds_Calculator_3-way'!B477-1)</f>
        <v>#NAME?</v>
      </c>
      <c r="J480" s="6" t="e">
        <f ca="1">IF('Log_working_3-way'!$D480="","",'True_Odds_Calculator_3-way'!#REF!/'True_Odds_Calculator_3-way'!C477-1)</f>
        <v>#NAME?</v>
      </c>
      <c r="K480" s="6" t="e">
        <f ca="1">IF('Log_working_3-way'!$D480="","",1/'True_Odds_Calculator_3-way'!A477+1/'True_Odds_Calculator_3-way'!B477+1/'True_Odds_Calculator_3-way'!C477-1)</f>
        <v>#NAME?</v>
      </c>
    </row>
    <row r="481" spans="4:11" x14ac:dyDescent="0.25">
      <c r="D481" t="e">
        <f ca="1">solve_for_c('True_Odds_Calculator_3-way'!A478,'True_Odds_Calculator_3-way'!B478,'True_Odds_Calculator_3-way'!C478,'Log_working_3-way'!B$1,'Log_working_3-way'!B$2)</f>
        <v>#NAME?</v>
      </c>
      <c r="F481" s="6" t="e">
        <f ca="1">IF('Log_working_3-way'!D481="","",1/'True_Odds_Calculator_3-way'!N478+1/'True_Odds_Calculator_3-way'!O478+1/'True_Odds_Calculator_3-way'!#REF!-1)</f>
        <v>#NAME?</v>
      </c>
      <c r="H481" s="6" t="e">
        <f ca="1">IF('Log_working_3-way'!$D481="","",'True_Odds_Calculator_3-way'!N478/'True_Odds_Calculator_3-way'!A478-1)</f>
        <v>#NAME?</v>
      </c>
      <c r="I481" s="6" t="e">
        <f ca="1">IF('Log_working_3-way'!$D481="","",'True_Odds_Calculator_3-way'!O478/'True_Odds_Calculator_3-way'!B478-1)</f>
        <v>#NAME?</v>
      </c>
      <c r="J481" s="6" t="e">
        <f ca="1">IF('Log_working_3-way'!$D481="","",'True_Odds_Calculator_3-way'!#REF!/'True_Odds_Calculator_3-way'!C478-1)</f>
        <v>#NAME?</v>
      </c>
      <c r="K481" s="6" t="e">
        <f ca="1">IF('Log_working_3-way'!$D481="","",1/'True_Odds_Calculator_3-way'!A478+1/'True_Odds_Calculator_3-way'!B478+1/'True_Odds_Calculator_3-way'!C478-1)</f>
        <v>#NAME?</v>
      </c>
    </row>
    <row r="482" spans="4:11" x14ac:dyDescent="0.25">
      <c r="D482" t="e">
        <f ca="1">solve_for_c('True_Odds_Calculator_3-way'!A479,'True_Odds_Calculator_3-way'!B479,'True_Odds_Calculator_3-way'!C479,'Log_working_3-way'!B$1,'Log_working_3-way'!B$2)</f>
        <v>#NAME?</v>
      </c>
      <c r="F482" s="6" t="e">
        <f ca="1">IF('Log_working_3-way'!D482="","",1/'True_Odds_Calculator_3-way'!N479+1/'True_Odds_Calculator_3-way'!O479+1/'True_Odds_Calculator_3-way'!#REF!-1)</f>
        <v>#NAME?</v>
      </c>
      <c r="H482" s="6" t="e">
        <f ca="1">IF('Log_working_3-way'!$D482="","",'True_Odds_Calculator_3-way'!N479/'True_Odds_Calculator_3-way'!A479-1)</f>
        <v>#NAME?</v>
      </c>
      <c r="I482" s="6" t="e">
        <f ca="1">IF('Log_working_3-way'!$D482="","",'True_Odds_Calculator_3-way'!O479/'True_Odds_Calculator_3-way'!B479-1)</f>
        <v>#NAME?</v>
      </c>
      <c r="J482" s="6" t="e">
        <f ca="1">IF('Log_working_3-way'!$D482="","",'True_Odds_Calculator_3-way'!#REF!/'True_Odds_Calculator_3-way'!C479-1)</f>
        <v>#NAME?</v>
      </c>
      <c r="K482" s="6" t="e">
        <f ca="1">IF('Log_working_3-way'!$D482="","",1/'True_Odds_Calculator_3-way'!A479+1/'True_Odds_Calculator_3-way'!B479+1/'True_Odds_Calculator_3-way'!C479-1)</f>
        <v>#NAME?</v>
      </c>
    </row>
    <row r="483" spans="4:11" x14ac:dyDescent="0.25">
      <c r="D483" t="e">
        <f ca="1">solve_for_c('True_Odds_Calculator_3-way'!A480,'True_Odds_Calculator_3-way'!B480,'True_Odds_Calculator_3-way'!C480,'Log_working_3-way'!B$1,'Log_working_3-way'!B$2)</f>
        <v>#NAME?</v>
      </c>
      <c r="F483" s="6" t="e">
        <f ca="1">IF('Log_working_3-way'!D483="","",1/'True_Odds_Calculator_3-way'!N480+1/'True_Odds_Calculator_3-way'!O480+1/'True_Odds_Calculator_3-way'!#REF!-1)</f>
        <v>#NAME?</v>
      </c>
      <c r="H483" s="6" t="e">
        <f ca="1">IF('Log_working_3-way'!$D483="","",'True_Odds_Calculator_3-way'!N480/'True_Odds_Calculator_3-way'!A480-1)</f>
        <v>#NAME?</v>
      </c>
      <c r="I483" s="6" t="e">
        <f ca="1">IF('Log_working_3-way'!$D483="","",'True_Odds_Calculator_3-way'!O480/'True_Odds_Calculator_3-way'!B480-1)</f>
        <v>#NAME?</v>
      </c>
      <c r="J483" s="6" t="e">
        <f ca="1">IF('Log_working_3-way'!$D483="","",'True_Odds_Calculator_3-way'!#REF!/'True_Odds_Calculator_3-way'!C480-1)</f>
        <v>#NAME?</v>
      </c>
      <c r="K483" s="6" t="e">
        <f ca="1">IF('Log_working_3-way'!$D483="","",1/'True_Odds_Calculator_3-way'!A480+1/'True_Odds_Calculator_3-way'!B480+1/'True_Odds_Calculator_3-way'!C480-1)</f>
        <v>#NAME?</v>
      </c>
    </row>
    <row r="484" spans="4:11" x14ac:dyDescent="0.25">
      <c r="D484" t="e">
        <f ca="1">solve_for_c('True_Odds_Calculator_3-way'!A481,'True_Odds_Calculator_3-way'!B481,'True_Odds_Calculator_3-way'!C481,'Log_working_3-way'!B$1,'Log_working_3-way'!B$2)</f>
        <v>#NAME?</v>
      </c>
      <c r="F484" s="6" t="e">
        <f ca="1">IF('Log_working_3-way'!D484="","",1/'True_Odds_Calculator_3-way'!N481+1/'True_Odds_Calculator_3-way'!O481+1/'True_Odds_Calculator_3-way'!#REF!-1)</f>
        <v>#NAME?</v>
      </c>
      <c r="H484" s="6" t="e">
        <f ca="1">IF('Log_working_3-way'!$D484="","",'True_Odds_Calculator_3-way'!N481/'True_Odds_Calculator_3-way'!A481-1)</f>
        <v>#NAME?</v>
      </c>
      <c r="I484" s="6" t="e">
        <f ca="1">IF('Log_working_3-way'!$D484="","",'True_Odds_Calculator_3-way'!O481/'True_Odds_Calculator_3-way'!B481-1)</f>
        <v>#NAME?</v>
      </c>
      <c r="J484" s="6" t="e">
        <f ca="1">IF('Log_working_3-way'!$D484="","",'True_Odds_Calculator_3-way'!#REF!/'True_Odds_Calculator_3-way'!C481-1)</f>
        <v>#NAME?</v>
      </c>
      <c r="K484" s="6" t="e">
        <f ca="1">IF('Log_working_3-way'!$D484="","",1/'True_Odds_Calculator_3-way'!A481+1/'True_Odds_Calculator_3-way'!B481+1/'True_Odds_Calculator_3-way'!C481-1)</f>
        <v>#NAME?</v>
      </c>
    </row>
    <row r="485" spans="4:11" x14ac:dyDescent="0.25">
      <c r="D485" t="e">
        <f ca="1">solve_for_c('True_Odds_Calculator_3-way'!A482,'True_Odds_Calculator_3-way'!B482,'True_Odds_Calculator_3-way'!C482,'Log_working_3-way'!B$1,'Log_working_3-way'!B$2)</f>
        <v>#NAME?</v>
      </c>
      <c r="F485" s="6" t="e">
        <f ca="1">IF('Log_working_3-way'!D485="","",1/'True_Odds_Calculator_3-way'!N482+1/'True_Odds_Calculator_3-way'!O482+1/'True_Odds_Calculator_3-way'!#REF!-1)</f>
        <v>#NAME?</v>
      </c>
      <c r="H485" s="6" t="e">
        <f ca="1">IF('Log_working_3-way'!$D485="","",'True_Odds_Calculator_3-way'!N482/'True_Odds_Calculator_3-way'!A482-1)</f>
        <v>#NAME?</v>
      </c>
      <c r="I485" s="6" t="e">
        <f ca="1">IF('Log_working_3-way'!$D485="","",'True_Odds_Calculator_3-way'!O482/'True_Odds_Calculator_3-way'!B482-1)</f>
        <v>#NAME?</v>
      </c>
      <c r="J485" s="6" t="e">
        <f ca="1">IF('Log_working_3-way'!$D485="","",'True_Odds_Calculator_3-way'!#REF!/'True_Odds_Calculator_3-way'!C482-1)</f>
        <v>#NAME?</v>
      </c>
      <c r="K485" s="6" t="e">
        <f ca="1">IF('Log_working_3-way'!$D485="","",1/'True_Odds_Calculator_3-way'!A482+1/'True_Odds_Calculator_3-way'!B482+1/'True_Odds_Calculator_3-way'!C482-1)</f>
        <v>#NAME?</v>
      </c>
    </row>
    <row r="486" spans="4:11" x14ac:dyDescent="0.25">
      <c r="D486" t="e">
        <f ca="1">solve_for_c('True_Odds_Calculator_3-way'!A483,'True_Odds_Calculator_3-way'!B483,'True_Odds_Calculator_3-way'!C483,'Log_working_3-way'!B$1,'Log_working_3-way'!B$2)</f>
        <v>#NAME?</v>
      </c>
      <c r="F486" s="6" t="e">
        <f ca="1">IF('Log_working_3-way'!D486="","",1/'True_Odds_Calculator_3-way'!N483+1/'True_Odds_Calculator_3-way'!O483+1/'True_Odds_Calculator_3-way'!#REF!-1)</f>
        <v>#NAME?</v>
      </c>
      <c r="H486" s="6" t="e">
        <f ca="1">IF('Log_working_3-way'!$D486="","",'True_Odds_Calculator_3-way'!N483/'True_Odds_Calculator_3-way'!A483-1)</f>
        <v>#NAME?</v>
      </c>
      <c r="I486" s="6" t="e">
        <f ca="1">IF('Log_working_3-way'!$D486="","",'True_Odds_Calculator_3-way'!O483/'True_Odds_Calculator_3-way'!B483-1)</f>
        <v>#NAME?</v>
      </c>
      <c r="J486" s="6" t="e">
        <f ca="1">IF('Log_working_3-way'!$D486="","",'True_Odds_Calculator_3-way'!#REF!/'True_Odds_Calculator_3-way'!C483-1)</f>
        <v>#NAME?</v>
      </c>
      <c r="K486" s="6" t="e">
        <f ca="1">IF('Log_working_3-way'!$D486="","",1/'True_Odds_Calculator_3-way'!A483+1/'True_Odds_Calculator_3-way'!B483+1/'True_Odds_Calculator_3-way'!C483-1)</f>
        <v>#NAME?</v>
      </c>
    </row>
    <row r="487" spans="4:11" x14ac:dyDescent="0.25">
      <c r="D487" t="e">
        <f ca="1">solve_for_c('True_Odds_Calculator_3-way'!A484,'True_Odds_Calculator_3-way'!B484,'True_Odds_Calculator_3-way'!C484,'Log_working_3-way'!B$1,'Log_working_3-way'!B$2)</f>
        <v>#NAME?</v>
      </c>
      <c r="F487" s="6" t="e">
        <f ca="1">IF('Log_working_3-way'!D487="","",1/'True_Odds_Calculator_3-way'!N484+1/'True_Odds_Calculator_3-way'!O484+1/'True_Odds_Calculator_3-way'!#REF!-1)</f>
        <v>#NAME?</v>
      </c>
      <c r="H487" s="6" t="e">
        <f ca="1">IF('Log_working_3-way'!$D487="","",'True_Odds_Calculator_3-way'!N484/'True_Odds_Calculator_3-way'!A484-1)</f>
        <v>#NAME?</v>
      </c>
      <c r="I487" s="6" t="e">
        <f ca="1">IF('Log_working_3-way'!$D487="","",'True_Odds_Calculator_3-way'!O484/'True_Odds_Calculator_3-way'!B484-1)</f>
        <v>#NAME?</v>
      </c>
      <c r="J487" s="6" t="e">
        <f ca="1">IF('Log_working_3-way'!$D487="","",'True_Odds_Calculator_3-way'!#REF!/'True_Odds_Calculator_3-way'!C484-1)</f>
        <v>#NAME?</v>
      </c>
      <c r="K487" s="6" t="e">
        <f ca="1">IF('Log_working_3-way'!$D487="","",1/'True_Odds_Calculator_3-way'!A484+1/'True_Odds_Calculator_3-way'!B484+1/'True_Odds_Calculator_3-way'!C484-1)</f>
        <v>#NAME?</v>
      </c>
    </row>
    <row r="488" spans="4:11" x14ac:dyDescent="0.25">
      <c r="D488" t="e">
        <f ca="1">solve_for_c('True_Odds_Calculator_3-way'!A485,'True_Odds_Calculator_3-way'!B485,'True_Odds_Calculator_3-way'!C485,'Log_working_3-way'!B$1,'Log_working_3-way'!B$2)</f>
        <v>#NAME?</v>
      </c>
      <c r="F488" s="6" t="e">
        <f ca="1">IF('Log_working_3-way'!D488="","",1/'True_Odds_Calculator_3-way'!N485+1/'True_Odds_Calculator_3-way'!O485+1/'True_Odds_Calculator_3-way'!#REF!-1)</f>
        <v>#NAME?</v>
      </c>
      <c r="H488" s="6" t="e">
        <f ca="1">IF('Log_working_3-way'!$D488="","",'True_Odds_Calculator_3-way'!N485/'True_Odds_Calculator_3-way'!A485-1)</f>
        <v>#NAME?</v>
      </c>
      <c r="I488" s="6" t="e">
        <f ca="1">IF('Log_working_3-way'!$D488="","",'True_Odds_Calculator_3-way'!O485/'True_Odds_Calculator_3-way'!B485-1)</f>
        <v>#NAME?</v>
      </c>
      <c r="J488" s="6" t="e">
        <f ca="1">IF('Log_working_3-way'!$D488="","",'True_Odds_Calculator_3-way'!#REF!/'True_Odds_Calculator_3-way'!C485-1)</f>
        <v>#NAME?</v>
      </c>
      <c r="K488" s="6" t="e">
        <f ca="1">IF('Log_working_3-way'!$D488="","",1/'True_Odds_Calculator_3-way'!A485+1/'True_Odds_Calculator_3-way'!B485+1/'True_Odds_Calculator_3-way'!C485-1)</f>
        <v>#NAME?</v>
      </c>
    </row>
    <row r="489" spans="4:11" x14ac:dyDescent="0.25">
      <c r="D489" t="e">
        <f ca="1">solve_for_c('True_Odds_Calculator_3-way'!A486,'True_Odds_Calculator_3-way'!B486,'True_Odds_Calculator_3-way'!C486,'Log_working_3-way'!B$1,'Log_working_3-way'!B$2)</f>
        <v>#NAME?</v>
      </c>
      <c r="F489" s="6" t="e">
        <f ca="1">IF('Log_working_3-way'!D489="","",1/'True_Odds_Calculator_3-way'!N486+1/'True_Odds_Calculator_3-way'!O486+1/'True_Odds_Calculator_3-way'!#REF!-1)</f>
        <v>#NAME?</v>
      </c>
      <c r="H489" s="6" t="e">
        <f ca="1">IF('Log_working_3-way'!$D489="","",'True_Odds_Calculator_3-way'!N486/'True_Odds_Calculator_3-way'!A486-1)</f>
        <v>#NAME?</v>
      </c>
      <c r="I489" s="6" t="e">
        <f ca="1">IF('Log_working_3-way'!$D489="","",'True_Odds_Calculator_3-way'!O486/'True_Odds_Calculator_3-way'!B486-1)</f>
        <v>#NAME?</v>
      </c>
      <c r="J489" s="6" t="e">
        <f ca="1">IF('Log_working_3-way'!$D489="","",'True_Odds_Calculator_3-way'!#REF!/'True_Odds_Calculator_3-way'!C486-1)</f>
        <v>#NAME?</v>
      </c>
      <c r="K489" s="6" t="e">
        <f ca="1">IF('Log_working_3-way'!$D489="","",1/'True_Odds_Calculator_3-way'!A486+1/'True_Odds_Calculator_3-way'!B486+1/'True_Odds_Calculator_3-way'!C486-1)</f>
        <v>#NAME?</v>
      </c>
    </row>
    <row r="490" spans="4:11" x14ac:dyDescent="0.25">
      <c r="D490" t="e">
        <f ca="1">solve_for_c('True_Odds_Calculator_3-way'!A487,'True_Odds_Calculator_3-way'!B487,'True_Odds_Calculator_3-way'!C487,'Log_working_3-way'!B$1,'Log_working_3-way'!B$2)</f>
        <v>#NAME?</v>
      </c>
      <c r="F490" s="6" t="e">
        <f ca="1">IF('Log_working_3-way'!D490="","",1/'True_Odds_Calculator_3-way'!N487+1/'True_Odds_Calculator_3-way'!O487+1/'True_Odds_Calculator_3-way'!#REF!-1)</f>
        <v>#NAME?</v>
      </c>
      <c r="H490" s="6" t="e">
        <f ca="1">IF('Log_working_3-way'!$D490="","",'True_Odds_Calculator_3-way'!N487/'True_Odds_Calculator_3-way'!A487-1)</f>
        <v>#NAME?</v>
      </c>
      <c r="I490" s="6" t="e">
        <f ca="1">IF('Log_working_3-way'!$D490="","",'True_Odds_Calculator_3-way'!O487/'True_Odds_Calculator_3-way'!B487-1)</f>
        <v>#NAME?</v>
      </c>
      <c r="J490" s="6" t="e">
        <f ca="1">IF('Log_working_3-way'!$D490="","",'True_Odds_Calculator_3-way'!#REF!/'True_Odds_Calculator_3-way'!C487-1)</f>
        <v>#NAME?</v>
      </c>
      <c r="K490" s="6" t="e">
        <f ca="1">IF('Log_working_3-way'!$D490="","",1/'True_Odds_Calculator_3-way'!A487+1/'True_Odds_Calculator_3-way'!B487+1/'True_Odds_Calculator_3-way'!C487-1)</f>
        <v>#NAME?</v>
      </c>
    </row>
    <row r="491" spans="4:11" x14ac:dyDescent="0.25">
      <c r="D491" t="e">
        <f ca="1">solve_for_c('True_Odds_Calculator_3-way'!A488,'True_Odds_Calculator_3-way'!B488,'True_Odds_Calculator_3-way'!C488,'Log_working_3-way'!B$1,'Log_working_3-way'!B$2)</f>
        <v>#NAME?</v>
      </c>
      <c r="F491" s="6" t="e">
        <f ca="1">IF('Log_working_3-way'!D491="","",1/'True_Odds_Calculator_3-way'!N488+1/'True_Odds_Calculator_3-way'!O488+1/'True_Odds_Calculator_3-way'!#REF!-1)</f>
        <v>#NAME?</v>
      </c>
      <c r="H491" s="6" t="e">
        <f ca="1">IF('Log_working_3-way'!$D491="","",'True_Odds_Calculator_3-way'!N488/'True_Odds_Calculator_3-way'!A488-1)</f>
        <v>#NAME?</v>
      </c>
      <c r="I491" s="6" t="e">
        <f ca="1">IF('Log_working_3-way'!$D491="","",'True_Odds_Calculator_3-way'!O488/'True_Odds_Calculator_3-way'!B488-1)</f>
        <v>#NAME?</v>
      </c>
      <c r="J491" s="6" t="e">
        <f ca="1">IF('Log_working_3-way'!$D491="","",'True_Odds_Calculator_3-way'!#REF!/'True_Odds_Calculator_3-way'!C488-1)</f>
        <v>#NAME?</v>
      </c>
      <c r="K491" s="6" t="e">
        <f ca="1">IF('Log_working_3-way'!$D491="","",1/'True_Odds_Calculator_3-way'!A488+1/'True_Odds_Calculator_3-way'!B488+1/'True_Odds_Calculator_3-way'!C488-1)</f>
        <v>#NAME?</v>
      </c>
    </row>
    <row r="492" spans="4:11" x14ac:dyDescent="0.25">
      <c r="D492" t="e">
        <f ca="1">solve_for_c('True_Odds_Calculator_3-way'!A489,'True_Odds_Calculator_3-way'!B489,'True_Odds_Calculator_3-way'!C489,'Log_working_3-way'!B$1,'Log_working_3-way'!B$2)</f>
        <v>#NAME?</v>
      </c>
      <c r="F492" s="6" t="e">
        <f ca="1">IF('Log_working_3-way'!D492="","",1/'True_Odds_Calculator_3-way'!N489+1/'True_Odds_Calculator_3-way'!O489+1/'True_Odds_Calculator_3-way'!#REF!-1)</f>
        <v>#NAME?</v>
      </c>
      <c r="H492" s="6" t="e">
        <f ca="1">IF('Log_working_3-way'!$D492="","",'True_Odds_Calculator_3-way'!N489/'True_Odds_Calculator_3-way'!A489-1)</f>
        <v>#NAME?</v>
      </c>
      <c r="I492" s="6" t="e">
        <f ca="1">IF('Log_working_3-way'!$D492="","",'True_Odds_Calculator_3-way'!O489/'True_Odds_Calculator_3-way'!B489-1)</f>
        <v>#NAME?</v>
      </c>
      <c r="J492" s="6" t="e">
        <f ca="1">IF('Log_working_3-way'!$D492="","",'True_Odds_Calculator_3-way'!#REF!/'True_Odds_Calculator_3-way'!C489-1)</f>
        <v>#NAME?</v>
      </c>
      <c r="K492" s="6" t="e">
        <f ca="1">IF('Log_working_3-way'!$D492="","",1/'True_Odds_Calculator_3-way'!A489+1/'True_Odds_Calculator_3-way'!B489+1/'True_Odds_Calculator_3-way'!C489-1)</f>
        <v>#NAME?</v>
      </c>
    </row>
    <row r="493" spans="4:11" x14ac:dyDescent="0.25">
      <c r="D493" t="e">
        <f ca="1">solve_for_c('True_Odds_Calculator_3-way'!A490,'True_Odds_Calculator_3-way'!B490,'True_Odds_Calculator_3-way'!C490,'Log_working_3-way'!B$1,'Log_working_3-way'!B$2)</f>
        <v>#NAME?</v>
      </c>
      <c r="F493" s="6" t="e">
        <f ca="1">IF('Log_working_3-way'!D493="","",1/'True_Odds_Calculator_3-way'!N490+1/'True_Odds_Calculator_3-way'!O490+1/'True_Odds_Calculator_3-way'!#REF!-1)</f>
        <v>#NAME?</v>
      </c>
      <c r="H493" s="6" t="e">
        <f ca="1">IF('Log_working_3-way'!$D493="","",'True_Odds_Calculator_3-way'!N490/'True_Odds_Calculator_3-way'!A490-1)</f>
        <v>#NAME?</v>
      </c>
      <c r="I493" s="6" t="e">
        <f ca="1">IF('Log_working_3-way'!$D493="","",'True_Odds_Calculator_3-way'!O490/'True_Odds_Calculator_3-way'!B490-1)</f>
        <v>#NAME?</v>
      </c>
      <c r="J493" s="6" t="e">
        <f ca="1">IF('Log_working_3-way'!$D493="","",'True_Odds_Calculator_3-way'!#REF!/'True_Odds_Calculator_3-way'!C490-1)</f>
        <v>#NAME?</v>
      </c>
      <c r="K493" s="6" t="e">
        <f ca="1">IF('Log_working_3-way'!$D493="","",1/'True_Odds_Calculator_3-way'!A490+1/'True_Odds_Calculator_3-way'!B490+1/'True_Odds_Calculator_3-way'!C490-1)</f>
        <v>#NAME?</v>
      </c>
    </row>
    <row r="494" spans="4:11" x14ac:dyDescent="0.25">
      <c r="D494" t="e">
        <f ca="1">solve_for_c('True_Odds_Calculator_3-way'!A491,'True_Odds_Calculator_3-way'!B491,'True_Odds_Calculator_3-way'!C491,'Log_working_3-way'!B$1,'Log_working_3-way'!B$2)</f>
        <v>#NAME?</v>
      </c>
      <c r="F494" s="6" t="e">
        <f ca="1">IF('Log_working_3-way'!D494="","",1/'True_Odds_Calculator_3-way'!N491+1/'True_Odds_Calculator_3-way'!O491+1/'True_Odds_Calculator_3-way'!#REF!-1)</f>
        <v>#NAME?</v>
      </c>
      <c r="H494" s="6" t="e">
        <f ca="1">IF('Log_working_3-way'!$D494="","",'True_Odds_Calculator_3-way'!N491/'True_Odds_Calculator_3-way'!A491-1)</f>
        <v>#NAME?</v>
      </c>
      <c r="I494" s="6" t="e">
        <f ca="1">IF('Log_working_3-way'!$D494="","",'True_Odds_Calculator_3-way'!O491/'True_Odds_Calculator_3-way'!B491-1)</f>
        <v>#NAME?</v>
      </c>
      <c r="J494" s="6" t="e">
        <f ca="1">IF('Log_working_3-way'!$D494="","",'True_Odds_Calculator_3-way'!#REF!/'True_Odds_Calculator_3-way'!C491-1)</f>
        <v>#NAME?</v>
      </c>
      <c r="K494" s="6" t="e">
        <f ca="1">IF('Log_working_3-way'!$D494="","",1/'True_Odds_Calculator_3-way'!A491+1/'True_Odds_Calculator_3-way'!B491+1/'True_Odds_Calculator_3-way'!C491-1)</f>
        <v>#NAME?</v>
      </c>
    </row>
    <row r="495" spans="4:11" x14ac:dyDescent="0.25">
      <c r="D495" t="e">
        <f ca="1">solve_for_c('True_Odds_Calculator_3-way'!A492,'True_Odds_Calculator_3-way'!B492,'True_Odds_Calculator_3-way'!C492,'Log_working_3-way'!B$1,'Log_working_3-way'!B$2)</f>
        <v>#NAME?</v>
      </c>
      <c r="F495" s="6" t="e">
        <f ca="1">IF('Log_working_3-way'!D495="","",1/'True_Odds_Calculator_3-way'!N492+1/'True_Odds_Calculator_3-way'!O492+1/'True_Odds_Calculator_3-way'!#REF!-1)</f>
        <v>#NAME?</v>
      </c>
      <c r="H495" s="6" t="e">
        <f ca="1">IF('Log_working_3-way'!$D495="","",'True_Odds_Calculator_3-way'!N492/'True_Odds_Calculator_3-way'!A492-1)</f>
        <v>#NAME?</v>
      </c>
      <c r="I495" s="6" t="e">
        <f ca="1">IF('Log_working_3-way'!$D495="","",'True_Odds_Calculator_3-way'!O492/'True_Odds_Calculator_3-way'!B492-1)</f>
        <v>#NAME?</v>
      </c>
      <c r="J495" s="6" t="e">
        <f ca="1">IF('Log_working_3-way'!$D495="","",'True_Odds_Calculator_3-way'!#REF!/'True_Odds_Calculator_3-way'!C492-1)</f>
        <v>#NAME?</v>
      </c>
      <c r="K495" s="6" t="e">
        <f ca="1">IF('Log_working_3-way'!$D495="","",1/'True_Odds_Calculator_3-way'!A492+1/'True_Odds_Calculator_3-way'!B492+1/'True_Odds_Calculator_3-way'!C492-1)</f>
        <v>#NAME?</v>
      </c>
    </row>
    <row r="496" spans="4:11" x14ac:dyDescent="0.25">
      <c r="D496" t="e">
        <f ca="1">solve_for_c('True_Odds_Calculator_3-way'!A493,'True_Odds_Calculator_3-way'!B493,'True_Odds_Calculator_3-way'!C493,'Log_working_3-way'!B$1,'Log_working_3-way'!B$2)</f>
        <v>#NAME?</v>
      </c>
      <c r="F496" s="6" t="e">
        <f ca="1">IF('Log_working_3-way'!D496="","",1/'True_Odds_Calculator_3-way'!N493+1/'True_Odds_Calculator_3-way'!O493+1/'True_Odds_Calculator_3-way'!#REF!-1)</f>
        <v>#NAME?</v>
      </c>
      <c r="H496" s="6" t="e">
        <f ca="1">IF('Log_working_3-way'!$D496="","",'True_Odds_Calculator_3-way'!N493/'True_Odds_Calculator_3-way'!A493-1)</f>
        <v>#NAME?</v>
      </c>
      <c r="I496" s="6" t="e">
        <f ca="1">IF('Log_working_3-way'!$D496="","",'True_Odds_Calculator_3-way'!O493/'True_Odds_Calculator_3-way'!B493-1)</f>
        <v>#NAME?</v>
      </c>
      <c r="J496" s="6" t="e">
        <f ca="1">IF('Log_working_3-way'!$D496="","",'True_Odds_Calculator_3-way'!#REF!/'True_Odds_Calculator_3-way'!C493-1)</f>
        <v>#NAME?</v>
      </c>
      <c r="K496" s="6" t="e">
        <f ca="1">IF('Log_working_3-way'!$D496="","",1/'True_Odds_Calculator_3-way'!A493+1/'True_Odds_Calculator_3-way'!B493+1/'True_Odds_Calculator_3-way'!C493-1)</f>
        <v>#NAME?</v>
      </c>
    </row>
    <row r="497" spans="4:11" x14ac:dyDescent="0.25">
      <c r="D497" t="e">
        <f ca="1">solve_for_c('True_Odds_Calculator_3-way'!A494,'True_Odds_Calculator_3-way'!B494,'True_Odds_Calculator_3-way'!C494,'Log_working_3-way'!B$1,'Log_working_3-way'!B$2)</f>
        <v>#NAME?</v>
      </c>
      <c r="F497" s="6" t="e">
        <f ca="1">IF('Log_working_3-way'!D497="","",1/'True_Odds_Calculator_3-way'!N494+1/'True_Odds_Calculator_3-way'!O494+1/'True_Odds_Calculator_3-way'!#REF!-1)</f>
        <v>#NAME?</v>
      </c>
      <c r="H497" s="6" t="e">
        <f ca="1">IF('Log_working_3-way'!$D497="","",'True_Odds_Calculator_3-way'!N494/'True_Odds_Calculator_3-way'!A494-1)</f>
        <v>#NAME?</v>
      </c>
      <c r="I497" s="6" t="e">
        <f ca="1">IF('Log_working_3-way'!$D497="","",'True_Odds_Calculator_3-way'!O494/'True_Odds_Calculator_3-way'!B494-1)</f>
        <v>#NAME?</v>
      </c>
      <c r="J497" s="6" t="e">
        <f ca="1">IF('Log_working_3-way'!$D497="","",'True_Odds_Calculator_3-way'!#REF!/'True_Odds_Calculator_3-way'!C494-1)</f>
        <v>#NAME?</v>
      </c>
      <c r="K497" s="6" t="e">
        <f ca="1">IF('Log_working_3-way'!$D497="","",1/'True_Odds_Calculator_3-way'!A494+1/'True_Odds_Calculator_3-way'!B494+1/'True_Odds_Calculator_3-way'!C494-1)</f>
        <v>#NAME?</v>
      </c>
    </row>
    <row r="498" spans="4:11" x14ac:dyDescent="0.25">
      <c r="D498" t="e">
        <f ca="1">solve_for_c('True_Odds_Calculator_3-way'!A495,'True_Odds_Calculator_3-way'!B495,'True_Odds_Calculator_3-way'!C495,'Log_working_3-way'!B$1,'Log_working_3-way'!B$2)</f>
        <v>#NAME?</v>
      </c>
      <c r="F498" s="6" t="e">
        <f ca="1">IF('Log_working_3-way'!D498="","",1/'True_Odds_Calculator_3-way'!N495+1/'True_Odds_Calculator_3-way'!O495+1/'True_Odds_Calculator_3-way'!#REF!-1)</f>
        <v>#NAME?</v>
      </c>
      <c r="H498" s="6" t="e">
        <f ca="1">IF('Log_working_3-way'!$D498="","",'True_Odds_Calculator_3-way'!N495/'True_Odds_Calculator_3-way'!A495-1)</f>
        <v>#NAME?</v>
      </c>
      <c r="I498" s="6" t="e">
        <f ca="1">IF('Log_working_3-way'!$D498="","",'True_Odds_Calculator_3-way'!O495/'True_Odds_Calculator_3-way'!B495-1)</f>
        <v>#NAME?</v>
      </c>
      <c r="J498" s="6" t="e">
        <f ca="1">IF('Log_working_3-way'!$D498="","",'True_Odds_Calculator_3-way'!#REF!/'True_Odds_Calculator_3-way'!C495-1)</f>
        <v>#NAME?</v>
      </c>
      <c r="K498" s="6" t="e">
        <f ca="1">IF('Log_working_3-way'!$D498="","",1/'True_Odds_Calculator_3-way'!A495+1/'True_Odds_Calculator_3-way'!B495+1/'True_Odds_Calculator_3-way'!C495-1)</f>
        <v>#NAME?</v>
      </c>
    </row>
    <row r="499" spans="4:11" x14ac:dyDescent="0.25">
      <c r="D499" t="e">
        <f ca="1">solve_for_c('True_Odds_Calculator_3-way'!A496,'True_Odds_Calculator_3-way'!B496,'True_Odds_Calculator_3-way'!C496,'Log_working_3-way'!B$1,'Log_working_3-way'!B$2)</f>
        <v>#NAME?</v>
      </c>
      <c r="F499" s="6" t="e">
        <f ca="1">IF('Log_working_3-way'!D499="","",1/'True_Odds_Calculator_3-way'!N496+1/'True_Odds_Calculator_3-way'!O496+1/'True_Odds_Calculator_3-way'!#REF!-1)</f>
        <v>#NAME?</v>
      </c>
      <c r="H499" s="6" t="e">
        <f ca="1">IF('Log_working_3-way'!$D499="","",'True_Odds_Calculator_3-way'!N496/'True_Odds_Calculator_3-way'!A496-1)</f>
        <v>#NAME?</v>
      </c>
      <c r="I499" s="6" t="e">
        <f ca="1">IF('Log_working_3-way'!$D499="","",'True_Odds_Calculator_3-way'!O496/'True_Odds_Calculator_3-way'!B496-1)</f>
        <v>#NAME?</v>
      </c>
      <c r="J499" s="6" t="e">
        <f ca="1">IF('Log_working_3-way'!$D499="","",'True_Odds_Calculator_3-way'!#REF!/'True_Odds_Calculator_3-way'!C496-1)</f>
        <v>#NAME?</v>
      </c>
      <c r="K499" s="6" t="e">
        <f ca="1">IF('Log_working_3-way'!$D499="","",1/'True_Odds_Calculator_3-way'!A496+1/'True_Odds_Calculator_3-way'!B496+1/'True_Odds_Calculator_3-way'!C496-1)</f>
        <v>#NAME?</v>
      </c>
    </row>
    <row r="500" spans="4:11" x14ac:dyDescent="0.25">
      <c r="D500" t="e">
        <f ca="1">solve_for_c('True_Odds_Calculator_3-way'!A497,'True_Odds_Calculator_3-way'!B497,'True_Odds_Calculator_3-way'!C497,'Log_working_3-way'!B$1,'Log_working_3-way'!B$2)</f>
        <v>#NAME?</v>
      </c>
      <c r="F500" s="6" t="e">
        <f ca="1">IF('Log_working_3-way'!D500="","",1/'True_Odds_Calculator_3-way'!N497+1/'True_Odds_Calculator_3-way'!O497+1/'True_Odds_Calculator_3-way'!#REF!-1)</f>
        <v>#NAME?</v>
      </c>
      <c r="H500" s="6" t="e">
        <f ca="1">IF('Log_working_3-way'!$D500="","",'True_Odds_Calculator_3-way'!N497/'True_Odds_Calculator_3-way'!A497-1)</f>
        <v>#NAME?</v>
      </c>
      <c r="I500" s="6" t="e">
        <f ca="1">IF('Log_working_3-way'!$D500="","",'True_Odds_Calculator_3-way'!O497/'True_Odds_Calculator_3-way'!B497-1)</f>
        <v>#NAME?</v>
      </c>
      <c r="J500" s="6" t="e">
        <f ca="1">IF('Log_working_3-way'!$D500="","",'True_Odds_Calculator_3-way'!#REF!/'True_Odds_Calculator_3-way'!C497-1)</f>
        <v>#NAME?</v>
      </c>
      <c r="K500" s="6" t="e">
        <f ca="1">IF('Log_working_3-way'!$D500="","",1/'True_Odds_Calculator_3-way'!A497+1/'True_Odds_Calculator_3-way'!B497+1/'True_Odds_Calculator_3-way'!C497-1)</f>
        <v>#NAME?</v>
      </c>
    </row>
    <row r="501" spans="4:11" x14ac:dyDescent="0.25">
      <c r="D501" t="e">
        <f ca="1">solve_for_c('True_Odds_Calculator_3-way'!A498,'True_Odds_Calculator_3-way'!B498,'True_Odds_Calculator_3-way'!C498,'Log_working_3-way'!B$1,'Log_working_3-way'!B$2)</f>
        <v>#NAME?</v>
      </c>
      <c r="F501" s="6" t="e">
        <f ca="1">IF('Log_working_3-way'!D501="","",1/'True_Odds_Calculator_3-way'!N498+1/'True_Odds_Calculator_3-way'!O498+1/'True_Odds_Calculator_3-way'!#REF!-1)</f>
        <v>#NAME?</v>
      </c>
      <c r="H501" s="6" t="e">
        <f ca="1">IF('Log_working_3-way'!$D501="","",'True_Odds_Calculator_3-way'!N498/'True_Odds_Calculator_3-way'!A498-1)</f>
        <v>#NAME?</v>
      </c>
      <c r="I501" s="6" t="e">
        <f ca="1">IF('Log_working_3-way'!$D501="","",'True_Odds_Calculator_3-way'!O498/'True_Odds_Calculator_3-way'!B498-1)</f>
        <v>#NAME?</v>
      </c>
      <c r="J501" s="6" t="e">
        <f ca="1">IF('Log_working_3-way'!$D501="","",'True_Odds_Calculator_3-way'!#REF!/'True_Odds_Calculator_3-way'!C498-1)</f>
        <v>#NAME?</v>
      </c>
      <c r="K501" s="6" t="e">
        <f ca="1">IF('Log_working_3-way'!$D501="","",1/'True_Odds_Calculator_3-way'!A498+1/'True_Odds_Calculator_3-way'!B498+1/'True_Odds_Calculator_3-way'!C498-1)</f>
        <v>#NAME?</v>
      </c>
    </row>
    <row r="502" spans="4:11" x14ac:dyDescent="0.25">
      <c r="D502" t="e">
        <f ca="1">solve_for_c('True_Odds_Calculator_3-way'!A499,'True_Odds_Calculator_3-way'!B499,'True_Odds_Calculator_3-way'!C499,'Log_working_3-way'!B$1,'Log_working_3-way'!B$2)</f>
        <v>#NAME?</v>
      </c>
      <c r="F502" s="6" t="e">
        <f ca="1">IF('Log_working_3-way'!D502="","",1/'True_Odds_Calculator_3-way'!N499+1/'True_Odds_Calculator_3-way'!O499+1/'True_Odds_Calculator_3-way'!#REF!-1)</f>
        <v>#NAME?</v>
      </c>
      <c r="H502" s="6" t="e">
        <f ca="1">IF('Log_working_3-way'!$D502="","",'True_Odds_Calculator_3-way'!N499/'True_Odds_Calculator_3-way'!A499-1)</f>
        <v>#NAME?</v>
      </c>
      <c r="I502" s="6" t="e">
        <f ca="1">IF('Log_working_3-way'!$D502="","",'True_Odds_Calculator_3-way'!O499/'True_Odds_Calculator_3-way'!B499-1)</f>
        <v>#NAME?</v>
      </c>
      <c r="J502" s="6" t="e">
        <f ca="1">IF('Log_working_3-way'!$D502="","",'True_Odds_Calculator_3-way'!#REF!/'True_Odds_Calculator_3-way'!C499-1)</f>
        <v>#NAME?</v>
      </c>
      <c r="K502" s="6" t="e">
        <f ca="1">IF('Log_working_3-way'!$D502="","",1/'True_Odds_Calculator_3-way'!A499+1/'True_Odds_Calculator_3-way'!B499+1/'True_Odds_Calculator_3-way'!C499-1)</f>
        <v>#NAME?</v>
      </c>
    </row>
    <row r="503" spans="4:11" x14ac:dyDescent="0.25">
      <c r="D503" t="e">
        <f ca="1">solve_for_c('True_Odds_Calculator_3-way'!A500,'True_Odds_Calculator_3-way'!B500,'True_Odds_Calculator_3-way'!C500,'Log_working_3-way'!B$1,'Log_working_3-way'!B$2)</f>
        <v>#NAME?</v>
      </c>
      <c r="F503" s="6" t="e">
        <f ca="1">IF('Log_working_3-way'!D503="","",1/'True_Odds_Calculator_3-way'!N500+1/'True_Odds_Calculator_3-way'!O500+1/'True_Odds_Calculator_3-way'!#REF!-1)</f>
        <v>#NAME?</v>
      </c>
      <c r="H503" s="6" t="e">
        <f ca="1">IF('Log_working_3-way'!$D503="","",'True_Odds_Calculator_3-way'!N500/'True_Odds_Calculator_3-way'!A500-1)</f>
        <v>#NAME?</v>
      </c>
      <c r="I503" s="6" t="e">
        <f ca="1">IF('Log_working_3-way'!$D503="","",'True_Odds_Calculator_3-way'!O500/'True_Odds_Calculator_3-way'!B500-1)</f>
        <v>#NAME?</v>
      </c>
      <c r="J503" s="6" t="e">
        <f ca="1">IF('Log_working_3-way'!$D503="","",'True_Odds_Calculator_3-way'!#REF!/'True_Odds_Calculator_3-way'!C500-1)</f>
        <v>#NAME?</v>
      </c>
      <c r="K503" s="6" t="e">
        <f ca="1">IF('Log_working_3-way'!$D503="","",1/'True_Odds_Calculator_3-way'!A500+1/'True_Odds_Calculator_3-way'!B500+1/'True_Odds_Calculator_3-way'!C500-1)</f>
        <v>#NAME?</v>
      </c>
    </row>
    <row r="504" spans="4:11" x14ac:dyDescent="0.25">
      <c r="D504" t="e">
        <f ca="1">solve_for_c('True_Odds_Calculator_3-way'!A501,'True_Odds_Calculator_3-way'!B501,'True_Odds_Calculator_3-way'!C501,'Log_working_3-way'!B$1,'Log_working_3-way'!B$2)</f>
        <v>#NAME?</v>
      </c>
      <c r="F504" s="6" t="e">
        <f ca="1">IF('Log_working_3-way'!D504="","",1/'True_Odds_Calculator_3-way'!N501+1/'True_Odds_Calculator_3-way'!O501+1/'True_Odds_Calculator_3-way'!#REF!-1)</f>
        <v>#NAME?</v>
      </c>
      <c r="H504" s="6" t="e">
        <f ca="1">IF('Log_working_3-way'!$D504="","",'True_Odds_Calculator_3-way'!N501/'True_Odds_Calculator_3-way'!A501-1)</f>
        <v>#NAME?</v>
      </c>
      <c r="I504" s="6" t="e">
        <f ca="1">IF('Log_working_3-way'!$D504="","",'True_Odds_Calculator_3-way'!O501/'True_Odds_Calculator_3-way'!B501-1)</f>
        <v>#NAME?</v>
      </c>
      <c r="J504" s="6" t="e">
        <f ca="1">IF('Log_working_3-way'!$D504="","",'True_Odds_Calculator_3-way'!#REF!/'True_Odds_Calculator_3-way'!C501-1)</f>
        <v>#NAME?</v>
      </c>
      <c r="K504" s="6" t="e">
        <f ca="1">IF('Log_working_3-way'!$D504="","",1/'True_Odds_Calculator_3-way'!A501+1/'True_Odds_Calculator_3-way'!B501+1/'True_Odds_Calculator_3-way'!C501-1)</f>
        <v>#NAME?</v>
      </c>
    </row>
    <row r="505" spans="4:11" x14ac:dyDescent="0.25">
      <c r="D505" t="e">
        <f ca="1">solve_for_c('True_Odds_Calculator_3-way'!A502,'True_Odds_Calculator_3-way'!B502,'True_Odds_Calculator_3-way'!C502,'Log_working_3-way'!B$1,'Log_working_3-way'!B$2)</f>
        <v>#NAME?</v>
      </c>
      <c r="F505" s="6" t="e">
        <f ca="1">IF('Log_working_3-way'!D505="","",1/'True_Odds_Calculator_3-way'!N502+1/'True_Odds_Calculator_3-way'!O502+1/'True_Odds_Calculator_3-way'!#REF!-1)</f>
        <v>#NAME?</v>
      </c>
      <c r="H505" s="6" t="e">
        <f ca="1">IF('Log_working_3-way'!$D505="","",'True_Odds_Calculator_3-way'!N502/'True_Odds_Calculator_3-way'!A502-1)</f>
        <v>#NAME?</v>
      </c>
      <c r="I505" s="6" t="e">
        <f ca="1">IF('Log_working_3-way'!$D505="","",'True_Odds_Calculator_3-way'!O502/'True_Odds_Calculator_3-way'!B502-1)</f>
        <v>#NAME?</v>
      </c>
      <c r="J505" s="6" t="e">
        <f ca="1">IF('Log_working_3-way'!$D505="","",'True_Odds_Calculator_3-way'!#REF!/'True_Odds_Calculator_3-way'!C502-1)</f>
        <v>#NAME?</v>
      </c>
      <c r="K505" s="6" t="e">
        <f ca="1">IF('Log_working_3-way'!$D505="","",1/'True_Odds_Calculator_3-way'!A502+1/'True_Odds_Calculator_3-way'!B502+1/'True_Odds_Calculator_3-way'!C502-1)</f>
        <v>#NAME?</v>
      </c>
    </row>
    <row r="506" spans="4:11" x14ac:dyDescent="0.25">
      <c r="D506" t="e">
        <f ca="1">solve_for_c('True_Odds_Calculator_3-way'!A503,'True_Odds_Calculator_3-way'!B503,'True_Odds_Calculator_3-way'!C503,'Log_working_3-way'!B$1,'Log_working_3-way'!B$2)</f>
        <v>#NAME?</v>
      </c>
      <c r="F506" s="6" t="e">
        <f ca="1">IF('Log_working_3-way'!D506="","",1/'True_Odds_Calculator_3-way'!N503+1/'True_Odds_Calculator_3-way'!O503+1/'True_Odds_Calculator_3-way'!#REF!-1)</f>
        <v>#NAME?</v>
      </c>
      <c r="H506" s="6" t="e">
        <f ca="1">IF('Log_working_3-way'!$D506="","",'True_Odds_Calculator_3-way'!N503/'True_Odds_Calculator_3-way'!A503-1)</f>
        <v>#NAME?</v>
      </c>
      <c r="I506" s="6" t="e">
        <f ca="1">IF('Log_working_3-way'!$D506="","",'True_Odds_Calculator_3-way'!O503/'True_Odds_Calculator_3-way'!B503-1)</f>
        <v>#NAME?</v>
      </c>
      <c r="J506" s="6" t="e">
        <f ca="1">IF('Log_working_3-way'!$D506="","",'True_Odds_Calculator_3-way'!#REF!/'True_Odds_Calculator_3-way'!C503-1)</f>
        <v>#NAME?</v>
      </c>
      <c r="K506" s="6" t="e">
        <f ca="1">IF('Log_working_3-way'!$D506="","",1/'True_Odds_Calculator_3-way'!A503+1/'True_Odds_Calculator_3-way'!B503+1/'True_Odds_Calculator_3-way'!C503-1)</f>
        <v>#NAME?</v>
      </c>
    </row>
    <row r="507" spans="4:11" x14ac:dyDescent="0.25">
      <c r="D507" t="e">
        <f ca="1">solve_for_c('True_Odds_Calculator_3-way'!A504,'True_Odds_Calculator_3-way'!B504,'True_Odds_Calculator_3-way'!C504,'Log_working_3-way'!B$1,'Log_working_3-way'!B$2)</f>
        <v>#NAME?</v>
      </c>
      <c r="F507" s="6" t="e">
        <f ca="1">IF('Log_working_3-way'!D507="","",1/'True_Odds_Calculator_3-way'!N504+1/'True_Odds_Calculator_3-way'!O504+1/'True_Odds_Calculator_3-way'!#REF!-1)</f>
        <v>#NAME?</v>
      </c>
      <c r="H507" s="6" t="e">
        <f ca="1">IF('Log_working_3-way'!$D507="","",'True_Odds_Calculator_3-way'!N504/'True_Odds_Calculator_3-way'!A504-1)</f>
        <v>#NAME?</v>
      </c>
      <c r="I507" s="6" t="e">
        <f ca="1">IF('Log_working_3-way'!$D507="","",'True_Odds_Calculator_3-way'!O504/'True_Odds_Calculator_3-way'!B504-1)</f>
        <v>#NAME?</v>
      </c>
      <c r="J507" s="6" t="e">
        <f ca="1">IF('Log_working_3-way'!$D507="","",'True_Odds_Calculator_3-way'!#REF!/'True_Odds_Calculator_3-way'!C504-1)</f>
        <v>#NAME?</v>
      </c>
      <c r="K507" s="6" t="e">
        <f ca="1">IF('Log_working_3-way'!$D507="","",1/'True_Odds_Calculator_3-way'!A504+1/'True_Odds_Calculator_3-way'!B504+1/'True_Odds_Calculator_3-way'!C504-1)</f>
        <v>#NAME?</v>
      </c>
    </row>
    <row r="508" spans="4:11" x14ac:dyDescent="0.25">
      <c r="D508" t="e">
        <f ca="1">solve_for_c('True_Odds_Calculator_3-way'!A505,'True_Odds_Calculator_3-way'!B505,'True_Odds_Calculator_3-way'!C505,'Log_working_3-way'!B$1,'Log_working_3-way'!B$2)</f>
        <v>#NAME?</v>
      </c>
      <c r="F508" s="6" t="e">
        <f ca="1">IF('Log_working_3-way'!D508="","",1/'True_Odds_Calculator_3-way'!N505+1/'True_Odds_Calculator_3-way'!O505+1/'True_Odds_Calculator_3-way'!#REF!-1)</f>
        <v>#NAME?</v>
      </c>
      <c r="H508" s="6" t="e">
        <f ca="1">IF('Log_working_3-way'!$D508="","",'True_Odds_Calculator_3-way'!N505/'True_Odds_Calculator_3-way'!A505-1)</f>
        <v>#NAME?</v>
      </c>
      <c r="I508" s="6" t="e">
        <f ca="1">IF('Log_working_3-way'!$D508="","",'True_Odds_Calculator_3-way'!O505/'True_Odds_Calculator_3-way'!B505-1)</f>
        <v>#NAME?</v>
      </c>
      <c r="J508" s="6" t="e">
        <f ca="1">IF('Log_working_3-way'!$D508="","",'True_Odds_Calculator_3-way'!#REF!/'True_Odds_Calculator_3-way'!C505-1)</f>
        <v>#NAME?</v>
      </c>
      <c r="K508" s="6" t="e">
        <f ca="1">IF('Log_working_3-way'!$D508="","",1/'True_Odds_Calculator_3-way'!A505+1/'True_Odds_Calculator_3-way'!B505+1/'True_Odds_Calculator_3-way'!C505-1)</f>
        <v>#NAME?</v>
      </c>
    </row>
    <row r="509" spans="4:11" x14ac:dyDescent="0.25">
      <c r="D509" t="e">
        <f ca="1">solve_for_c('True_Odds_Calculator_3-way'!A506,'True_Odds_Calculator_3-way'!B506,'True_Odds_Calculator_3-way'!C506,'Log_working_3-way'!B$1,'Log_working_3-way'!B$2)</f>
        <v>#NAME?</v>
      </c>
      <c r="F509" s="6" t="e">
        <f ca="1">IF('Log_working_3-way'!D509="","",1/'True_Odds_Calculator_3-way'!N506+1/'True_Odds_Calculator_3-way'!O506+1/'True_Odds_Calculator_3-way'!#REF!-1)</f>
        <v>#NAME?</v>
      </c>
      <c r="H509" s="6" t="e">
        <f ca="1">IF('Log_working_3-way'!$D509="","",'True_Odds_Calculator_3-way'!N506/'True_Odds_Calculator_3-way'!A506-1)</f>
        <v>#NAME?</v>
      </c>
      <c r="I509" s="6" t="e">
        <f ca="1">IF('Log_working_3-way'!$D509="","",'True_Odds_Calculator_3-way'!O506/'True_Odds_Calculator_3-way'!B506-1)</f>
        <v>#NAME?</v>
      </c>
      <c r="J509" s="6" t="e">
        <f ca="1">IF('Log_working_3-way'!$D509="","",'True_Odds_Calculator_3-way'!#REF!/'True_Odds_Calculator_3-way'!C506-1)</f>
        <v>#NAME?</v>
      </c>
      <c r="K509" s="6" t="e">
        <f ca="1">IF('Log_working_3-way'!$D509="","",1/'True_Odds_Calculator_3-way'!A506+1/'True_Odds_Calculator_3-way'!B506+1/'True_Odds_Calculator_3-way'!C506-1)</f>
        <v>#NAME?</v>
      </c>
    </row>
    <row r="510" spans="4:11" x14ac:dyDescent="0.25">
      <c r="D510" t="e">
        <f ca="1">solve_for_c('True_Odds_Calculator_3-way'!A507,'True_Odds_Calculator_3-way'!B507,'True_Odds_Calculator_3-way'!C507,'Log_working_3-way'!B$1,'Log_working_3-way'!B$2)</f>
        <v>#NAME?</v>
      </c>
      <c r="F510" s="6" t="e">
        <f ca="1">IF('Log_working_3-way'!D510="","",1/'True_Odds_Calculator_3-way'!N507+1/'True_Odds_Calculator_3-way'!O507+1/'True_Odds_Calculator_3-way'!#REF!-1)</f>
        <v>#NAME?</v>
      </c>
      <c r="H510" s="6" t="e">
        <f ca="1">IF('Log_working_3-way'!$D510="","",'True_Odds_Calculator_3-way'!N507/'True_Odds_Calculator_3-way'!A507-1)</f>
        <v>#NAME?</v>
      </c>
      <c r="I510" s="6" t="e">
        <f ca="1">IF('Log_working_3-way'!$D510="","",'True_Odds_Calculator_3-way'!O507/'True_Odds_Calculator_3-way'!B507-1)</f>
        <v>#NAME?</v>
      </c>
      <c r="J510" s="6" t="e">
        <f ca="1">IF('Log_working_3-way'!$D510="","",'True_Odds_Calculator_3-way'!#REF!/'True_Odds_Calculator_3-way'!C507-1)</f>
        <v>#NAME?</v>
      </c>
      <c r="K510" s="6" t="e">
        <f ca="1">IF('Log_working_3-way'!$D510="","",1/'True_Odds_Calculator_3-way'!A507+1/'True_Odds_Calculator_3-way'!B507+1/'True_Odds_Calculator_3-way'!C507-1)</f>
        <v>#NAME?</v>
      </c>
    </row>
    <row r="511" spans="4:11" x14ac:dyDescent="0.25">
      <c r="D511" t="e">
        <f ca="1">solve_for_c('True_Odds_Calculator_3-way'!A508,'True_Odds_Calculator_3-way'!B508,'True_Odds_Calculator_3-way'!C508,'Log_working_3-way'!B$1,'Log_working_3-way'!B$2)</f>
        <v>#NAME?</v>
      </c>
      <c r="F511" s="6" t="e">
        <f ca="1">IF('Log_working_3-way'!D511="","",1/'True_Odds_Calculator_3-way'!N508+1/'True_Odds_Calculator_3-way'!O508+1/'True_Odds_Calculator_3-way'!#REF!-1)</f>
        <v>#NAME?</v>
      </c>
      <c r="H511" s="6" t="e">
        <f ca="1">IF('Log_working_3-way'!$D511="","",'True_Odds_Calculator_3-way'!N508/'True_Odds_Calculator_3-way'!A508-1)</f>
        <v>#NAME?</v>
      </c>
      <c r="I511" s="6" t="e">
        <f ca="1">IF('Log_working_3-way'!$D511="","",'True_Odds_Calculator_3-way'!O508/'True_Odds_Calculator_3-way'!B508-1)</f>
        <v>#NAME?</v>
      </c>
      <c r="J511" s="6" t="e">
        <f ca="1">IF('Log_working_3-way'!$D511="","",'True_Odds_Calculator_3-way'!#REF!/'True_Odds_Calculator_3-way'!C508-1)</f>
        <v>#NAME?</v>
      </c>
      <c r="K511" s="6" t="e">
        <f ca="1">IF('Log_working_3-way'!$D511="","",1/'True_Odds_Calculator_3-way'!A508+1/'True_Odds_Calculator_3-way'!B508+1/'True_Odds_Calculator_3-way'!C508-1)</f>
        <v>#NAME?</v>
      </c>
    </row>
    <row r="512" spans="4:11" x14ac:dyDescent="0.25">
      <c r="D512" t="e">
        <f ca="1">solve_for_c('True_Odds_Calculator_3-way'!A509,'True_Odds_Calculator_3-way'!B509,'True_Odds_Calculator_3-way'!C509,'Log_working_3-way'!B$1,'Log_working_3-way'!B$2)</f>
        <v>#NAME?</v>
      </c>
      <c r="F512" s="6" t="e">
        <f ca="1">IF('Log_working_3-way'!D512="","",1/'True_Odds_Calculator_3-way'!N509+1/'True_Odds_Calculator_3-way'!O509+1/'True_Odds_Calculator_3-way'!#REF!-1)</f>
        <v>#NAME?</v>
      </c>
      <c r="H512" s="6" t="e">
        <f ca="1">IF('Log_working_3-way'!$D512="","",'True_Odds_Calculator_3-way'!N509/'True_Odds_Calculator_3-way'!A509-1)</f>
        <v>#NAME?</v>
      </c>
      <c r="I512" s="6" t="e">
        <f ca="1">IF('Log_working_3-way'!$D512="","",'True_Odds_Calculator_3-way'!O509/'True_Odds_Calculator_3-way'!B509-1)</f>
        <v>#NAME?</v>
      </c>
      <c r="J512" s="6" t="e">
        <f ca="1">IF('Log_working_3-way'!$D512="","",'True_Odds_Calculator_3-way'!#REF!/'True_Odds_Calculator_3-way'!C509-1)</f>
        <v>#NAME?</v>
      </c>
      <c r="K512" s="6" t="e">
        <f ca="1">IF('Log_working_3-way'!$D512="","",1/'True_Odds_Calculator_3-way'!A509+1/'True_Odds_Calculator_3-way'!B509+1/'True_Odds_Calculator_3-way'!C509-1)</f>
        <v>#NAME?</v>
      </c>
    </row>
    <row r="513" spans="4:11" x14ac:dyDescent="0.25">
      <c r="D513" t="e">
        <f ca="1">solve_for_c('True_Odds_Calculator_3-way'!A510,'True_Odds_Calculator_3-way'!B510,'True_Odds_Calculator_3-way'!C510,'Log_working_3-way'!B$1,'Log_working_3-way'!B$2)</f>
        <v>#NAME?</v>
      </c>
      <c r="F513" s="6" t="e">
        <f ca="1">IF('Log_working_3-way'!D513="","",1/'True_Odds_Calculator_3-way'!N510+1/'True_Odds_Calculator_3-way'!O510+1/'True_Odds_Calculator_3-way'!#REF!-1)</f>
        <v>#NAME?</v>
      </c>
      <c r="H513" s="6" t="e">
        <f ca="1">IF('Log_working_3-way'!$D513="","",'True_Odds_Calculator_3-way'!N510/'True_Odds_Calculator_3-way'!A510-1)</f>
        <v>#NAME?</v>
      </c>
      <c r="I513" s="6" t="e">
        <f ca="1">IF('Log_working_3-way'!$D513="","",'True_Odds_Calculator_3-way'!O510/'True_Odds_Calculator_3-way'!B510-1)</f>
        <v>#NAME?</v>
      </c>
      <c r="J513" s="6" t="e">
        <f ca="1">IF('Log_working_3-way'!$D513="","",'True_Odds_Calculator_3-way'!#REF!/'True_Odds_Calculator_3-way'!C510-1)</f>
        <v>#NAME?</v>
      </c>
      <c r="K513" s="6" t="e">
        <f ca="1">IF('Log_working_3-way'!$D513="","",1/'True_Odds_Calculator_3-way'!A510+1/'True_Odds_Calculator_3-way'!B510+1/'True_Odds_Calculator_3-way'!C510-1)</f>
        <v>#NAME?</v>
      </c>
    </row>
    <row r="514" spans="4:11" x14ac:dyDescent="0.25">
      <c r="D514" t="e">
        <f ca="1">solve_for_c('True_Odds_Calculator_3-way'!A511,'True_Odds_Calculator_3-way'!B511,'True_Odds_Calculator_3-way'!C511,'Log_working_3-way'!B$1,'Log_working_3-way'!B$2)</f>
        <v>#NAME?</v>
      </c>
      <c r="F514" s="6" t="e">
        <f ca="1">IF('Log_working_3-way'!D514="","",1/'True_Odds_Calculator_3-way'!N511+1/'True_Odds_Calculator_3-way'!O511+1/'True_Odds_Calculator_3-way'!#REF!-1)</f>
        <v>#NAME?</v>
      </c>
      <c r="H514" s="6" t="e">
        <f ca="1">IF('Log_working_3-way'!$D514="","",'True_Odds_Calculator_3-way'!N511/'True_Odds_Calculator_3-way'!A511-1)</f>
        <v>#NAME?</v>
      </c>
      <c r="I514" s="6" t="e">
        <f ca="1">IF('Log_working_3-way'!$D514="","",'True_Odds_Calculator_3-way'!O511/'True_Odds_Calculator_3-way'!B511-1)</f>
        <v>#NAME?</v>
      </c>
      <c r="J514" s="6" t="e">
        <f ca="1">IF('Log_working_3-way'!$D514="","",'True_Odds_Calculator_3-way'!#REF!/'True_Odds_Calculator_3-way'!C511-1)</f>
        <v>#NAME?</v>
      </c>
      <c r="K514" s="6" t="e">
        <f ca="1">IF('Log_working_3-way'!$D514="","",1/'True_Odds_Calculator_3-way'!A511+1/'True_Odds_Calculator_3-way'!B511+1/'True_Odds_Calculator_3-way'!C511-1)</f>
        <v>#NAME?</v>
      </c>
    </row>
    <row r="515" spans="4:11" x14ac:dyDescent="0.25">
      <c r="D515" t="e">
        <f ca="1">solve_for_c('True_Odds_Calculator_3-way'!A512,'True_Odds_Calculator_3-way'!B512,'True_Odds_Calculator_3-way'!C512,'Log_working_3-way'!B$1,'Log_working_3-way'!B$2)</f>
        <v>#NAME?</v>
      </c>
      <c r="F515" s="6" t="e">
        <f ca="1">IF('Log_working_3-way'!D515="","",1/'True_Odds_Calculator_3-way'!N512+1/'True_Odds_Calculator_3-way'!O512+1/'True_Odds_Calculator_3-way'!#REF!-1)</f>
        <v>#NAME?</v>
      </c>
      <c r="H515" s="6" t="e">
        <f ca="1">IF('Log_working_3-way'!$D515="","",'True_Odds_Calculator_3-way'!N512/'True_Odds_Calculator_3-way'!A512-1)</f>
        <v>#NAME?</v>
      </c>
      <c r="I515" s="6" t="e">
        <f ca="1">IF('Log_working_3-way'!$D515="","",'True_Odds_Calculator_3-way'!O512/'True_Odds_Calculator_3-way'!B512-1)</f>
        <v>#NAME?</v>
      </c>
      <c r="J515" s="6" t="e">
        <f ca="1">IF('Log_working_3-way'!$D515="","",'True_Odds_Calculator_3-way'!#REF!/'True_Odds_Calculator_3-way'!C512-1)</f>
        <v>#NAME?</v>
      </c>
      <c r="K515" s="6" t="e">
        <f ca="1">IF('Log_working_3-way'!$D515="","",1/'True_Odds_Calculator_3-way'!A512+1/'True_Odds_Calculator_3-way'!B512+1/'True_Odds_Calculator_3-way'!C512-1)</f>
        <v>#NAME?</v>
      </c>
    </row>
    <row r="516" spans="4:11" x14ac:dyDescent="0.25">
      <c r="D516" t="e">
        <f ca="1">solve_for_c('True_Odds_Calculator_3-way'!A513,'True_Odds_Calculator_3-way'!B513,'True_Odds_Calculator_3-way'!C513,'Log_working_3-way'!B$1,'Log_working_3-way'!B$2)</f>
        <v>#NAME?</v>
      </c>
      <c r="F516" s="6" t="e">
        <f ca="1">IF('Log_working_3-way'!D516="","",1/'True_Odds_Calculator_3-way'!N513+1/'True_Odds_Calculator_3-way'!O513+1/'True_Odds_Calculator_3-way'!#REF!-1)</f>
        <v>#NAME?</v>
      </c>
      <c r="H516" s="6" t="e">
        <f ca="1">IF('Log_working_3-way'!$D516="","",'True_Odds_Calculator_3-way'!N513/'True_Odds_Calculator_3-way'!A513-1)</f>
        <v>#NAME?</v>
      </c>
      <c r="I516" s="6" t="e">
        <f ca="1">IF('Log_working_3-way'!$D516="","",'True_Odds_Calculator_3-way'!O513/'True_Odds_Calculator_3-way'!B513-1)</f>
        <v>#NAME?</v>
      </c>
      <c r="J516" s="6" t="e">
        <f ca="1">IF('Log_working_3-way'!$D516="","",'True_Odds_Calculator_3-way'!#REF!/'True_Odds_Calculator_3-way'!C513-1)</f>
        <v>#NAME?</v>
      </c>
      <c r="K516" s="6" t="e">
        <f ca="1">IF('Log_working_3-way'!$D516="","",1/'True_Odds_Calculator_3-way'!A513+1/'True_Odds_Calculator_3-way'!B513+1/'True_Odds_Calculator_3-way'!C513-1)</f>
        <v>#NAME?</v>
      </c>
    </row>
    <row r="517" spans="4:11" x14ac:dyDescent="0.25">
      <c r="D517" t="e">
        <f ca="1">solve_for_c('True_Odds_Calculator_3-way'!A514,'True_Odds_Calculator_3-way'!B514,'True_Odds_Calculator_3-way'!C514,'Log_working_3-way'!B$1,'Log_working_3-way'!B$2)</f>
        <v>#NAME?</v>
      </c>
      <c r="F517" s="6" t="e">
        <f ca="1">IF('Log_working_3-way'!D517="","",1/'True_Odds_Calculator_3-way'!N514+1/'True_Odds_Calculator_3-way'!O514+1/'True_Odds_Calculator_3-way'!#REF!-1)</f>
        <v>#NAME?</v>
      </c>
      <c r="H517" s="6" t="e">
        <f ca="1">IF('Log_working_3-way'!$D517="","",'True_Odds_Calculator_3-way'!N514/'True_Odds_Calculator_3-way'!A514-1)</f>
        <v>#NAME?</v>
      </c>
      <c r="I517" s="6" t="e">
        <f ca="1">IF('Log_working_3-way'!$D517="","",'True_Odds_Calculator_3-way'!O514/'True_Odds_Calculator_3-way'!B514-1)</f>
        <v>#NAME?</v>
      </c>
      <c r="J517" s="6" t="e">
        <f ca="1">IF('Log_working_3-way'!$D517="","",'True_Odds_Calculator_3-way'!#REF!/'True_Odds_Calculator_3-way'!C514-1)</f>
        <v>#NAME?</v>
      </c>
      <c r="K517" s="6" t="e">
        <f ca="1">IF('Log_working_3-way'!$D517="","",1/'True_Odds_Calculator_3-way'!A514+1/'True_Odds_Calculator_3-way'!B514+1/'True_Odds_Calculator_3-way'!C514-1)</f>
        <v>#NAME?</v>
      </c>
    </row>
    <row r="518" spans="4:11" x14ac:dyDescent="0.25">
      <c r="D518" t="e">
        <f ca="1">solve_for_c('True_Odds_Calculator_3-way'!A515,'True_Odds_Calculator_3-way'!B515,'True_Odds_Calculator_3-way'!C515,'Log_working_3-way'!B$1,'Log_working_3-way'!B$2)</f>
        <v>#NAME?</v>
      </c>
      <c r="F518" s="6" t="e">
        <f ca="1">IF('Log_working_3-way'!D518="","",1/'True_Odds_Calculator_3-way'!N515+1/'True_Odds_Calculator_3-way'!O515+1/'True_Odds_Calculator_3-way'!#REF!-1)</f>
        <v>#NAME?</v>
      </c>
      <c r="H518" s="6" t="e">
        <f ca="1">IF('Log_working_3-way'!$D518="","",'True_Odds_Calculator_3-way'!N515/'True_Odds_Calculator_3-way'!A515-1)</f>
        <v>#NAME?</v>
      </c>
      <c r="I518" s="6" t="e">
        <f ca="1">IF('Log_working_3-way'!$D518="","",'True_Odds_Calculator_3-way'!O515/'True_Odds_Calculator_3-way'!B515-1)</f>
        <v>#NAME?</v>
      </c>
      <c r="J518" s="6" t="e">
        <f ca="1">IF('Log_working_3-way'!$D518="","",'True_Odds_Calculator_3-way'!#REF!/'True_Odds_Calculator_3-way'!C515-1)</f>
        <v>#NAME?</v>
      </c>
      <c r="K518" s="6" t="e">
        <f ca="1">IF('Log_working_3-way'!$D518="","",1/'True_Odds_Calculator_3-way'!A515+1/'True_Odds_Calculator_3-way'!B515+1/'True_Odds_Calculator_3-way'!C515-1)</f>
        <v>#NAME?</v>
      </c>
    </row>
    <row r="519" spans="4:11" x14ac:dyDescent="0.25">
      <c r="D519" t="e">
        <f ca="1">solve_for_c('True_Odds_Calculator_3-way'!A516,'True_Odds_Calculator_3-way'!B516,'True_Odds_Calculator_3-way'!C516,'Log_working_3-way'!B$1,'Log_working_3-way'!B$2)</f>
        <v>#NAME?</v>
      </c>
      <c r="F519" s="6" t="e">
        <f ca="1">IF('Log_working_3-way'!D519="","",1/'True_Odds_Calculator_3-way'!N516+1/'True_Odds_Calculator_3-way'!O516+1/'True_Odds_Calculator_3-way'!#REF!-1)</f>
        <v>#NAME?</v>
      </c>
      <c r="H519" s="6" t="e">
        <f ca="1">IF('Log_working_3-way'!$D519="","",'True_Odds_Calculator_3-way'!N516/'True_Odds_Calculator_3-way'!A516-1)</f>
        <v>#NAME?</v>
      </c>
      <c r="I519" s="6" t="e">
        <f ca="1">IF('Log_working_3-way'!$D519="","",'True_Odds_Calculator_3-way'!O516/'True_Odds_Calculator_3-way'!B516-1)</f>
        <v>#NAME?</v>
      </c>
      <c r="J519" s="6" t="e">
        <f ca="1">IF('Log_working_3-way'!$D519="","",'True_Odds_Calculator_3-way'!#REF!/'True_Odds_Calculator_3-way'!C516-1)</f>
        <v>#NAME?</v>
      </c>
      <c r="K519" s="6" t="e">
        <f ca="1">IF('Log_working_3-way'!$D519="","",1/'True_Odds_Calculator_3-way'!A516+1/'True_Odds_Calculator_3-way'!B516+1/'True_Odds_Calculator_3-way'!C516-1)</f>
        <v>#NAME?</v>
      </c>
    </row>
    <row r="520" spans="4:11" x14ac:dyDescent="0.25">
      <c r="D520" t="e">
        <f ca="1">solve_for_c('True_Odds_Calculator_3-way'!A517,'True_Odds_Calculator_3-way'!B517,'True_Odds_Calculator_3-way'!C517,'Log_working_3-way'!B$1,'Log_working_3-way'!B$2)</f>
        <v>#NAME?</v>
      </c>
      <c r="F520" s="6" t="e">
        <f ca="1">IF('Log_working_3-way'!D520="","",1/'True_Odds_Calculator_3-way'!N517+1/'True_Odds_Calculator_3-way'!O517+1/'True_Odds_Calculator_3-way'!#REF!-1)</f>
        <v>#NAME?</v>
      </c>
      <c r="H520" s="6" t="e">
        <f ca="1">IF('Log_working_3-way'!$D520="","",'True_Odds_Calculator_3-way'!N517/'True_Odds_Calculator_3-way'!A517-1)</f>
        <v>#NAME?</v>
      </c>
      <c r="I520" s="6" t="e">
        <f ca="1">IF('Log_working_3-way'!$D520="","",'True_Odds_Calculator_3-way'!O517/'True_Odds_Calculator_3-way'!B517-1)</f>
        <v>#NAME?</v>
      </c>
      <c r="J520" s="6" t="e">
        <f ca="1">IF('Log_working_3-way'!$D520="","",'True_Odds_Calculator_3-way'!#REF!/'True_Odds_Calculator_3-way'!C517-1)</f>
        <v>#NAME?</v>
      </c>
      <c r="K520" s="6" t="e">
        <f ca="1">IF('Log_working_3-way'!$D520="","",1/'True_Odds_Calculator_3-way'!A517+1/'True_Odds_Calculator_3-way'!B517+1/'True_Odds_Calculator_3-way'!C517-1)</f>
        <v>#NAME?</v>
      </c>
    </row>
    <row r="521" spans="4:11" x14ac:dyDescent="0.25">
      <c r="D521" t="e">
        <f ca="1">solve_for_c('True_Odds_Calculator_3-way'!A518,'True_Odds_Calculator_3-way'!B518,'True_Odds_Calculator_3-way'!C518,'Log_working_3-way'!B$1,'Log_working_3-way'!B$2)</f>
        <v>#NAME?</v>
      </c>
      <c r="F521" s="6" t="e">
        <f ca="1">IF('Log_working_3-way'!D521="","",1/'True_Odds_Calculator_3-way'!N518+1/'True_Odds_Calculator_3-way'!O518+1/'True_Odds_Calculator_3-way'!#REF!-1)</f>
        <v>#NAME?</v>
      </c>
      <c r="H521" s="6" t="e">
        <f ca="1">IF('Log_working_3-way'!$D521="","",'True_Odds_Calculator_3-way'!N518/'True_Odds_Calculator_3-way'!A518-1)</f>
        <v>#NAME?</v>
      </c>
      <c r="I521" s="6" t="e">
        <f ca="1">IF('Log_working_3-way'!$D521="","",'True_Odds_Calculator_3-way'!O518/'True_Odds_Calculator_3-way'!B518-1)</f>
        <v>#NAME?</v>
      </c>
      <c r="J521" s="6" t="e">
        <f ca="1">IF('Log_working_3-way'!$D521="","",'True_Odds_Calculator_3-way'!#REF!/'True_Odds_Calculator_3-way'!C518-1)</f>
        <v>#NAME?</v>
      </c>
      <c r="K521" s="6" t="e">
        <f ca="1">IF('Log_working_3-way'!$D521="","",1/'True_Odds_Calculator_3-way'!A518+1/'True_Odds_Calculator_3-way'!B518+1/'True_Odds_Calculator_3-way'!C518-1)</f>
        <v>#NAME?</v>
      </c>
    </row>
    <row r="522" spans="4:11" x14ac:dyDescent="0.25">
      <c r="D522" t="e">
        <f ca="1">solve_for_c('True_Odds_Calculator_3-way'!A519,'True_Odds_Calculator_3-way'!B519,'True_Odds_Calculator_3-way'!C519,'Log_working_3-way'!B$1,'Log_working_3-way'!B$2)</f>
        <v>#NAME?</v>
      </c>
      <c r="F522" s="6" t="e">
        <f ca="1">IF('Log_working_3-way'!D522="","",1/'True_Odds_Calculator_3-way'!N519+1/'True_Odds_Calculator_3-way'!O519+1/'True_Odds_Calculator_3-way'!#REF!-1)</f>
        <v>#NAME?</v>
      </c>
      <c r="H522" s="6" t="e">
        <f ca="1">IF('Log_working_3-way'!$D522="","",'True_Odds_Calculator_3-way'!N519/'True_Odds_Calculator_3-way'!A519-1)</f>
        <v>#NAME?</v>
      </c>
      <c r="I522" s="6" t="e">
        <f ca="1">IF('Log_working_3-way'!$D522="","",'True_Odds_Calculator_3-way'!O519/'True_Odds_Calculator_3-way'!B519-1)</f>
        <v>#NAME?</v>
      </c>
      <c r="J522" s="6" t="e">
        <f ca="1">IF('Log_working_3-way'!$D522="","",'True_Odds_Calculator_3-way'!#REF!/'True_Odds_Calculator_3-way'!C519-1)</f>
        <v>#NAME?</v>
      </c>
      <c r="K522" s="6" t="e">
        <f ca="1">IF('Log_working_3-way'!$D522="","",1/'True_Odds_Calculator_3-way'!A519+1/'True_Odds_Calculator_3-way'!B519+1/'True_Odds_Calculator_3-way'!C519-1)</f>
        <v>#NAME?</v>
      </c>
    </row>
    <row r="523" spans="4:11" x14ac:dyDescent="0.25">
      <c r="D523" t="e">
        <f ca="1">solve_for_c('True_Odds_Calculator_3-way'!A520,'True_Odds_Calculator_3-way'!B520,'True_Odds_Calculator_3-way'!C520,'Log_working_3-way'!B$1,'Log_working_3-way'!B$2)</f>
        <v>#NAME?</v>
      </c>
      <c r="F523" s="6" t="e">
        <f ca="1">IF('Log_working_3-way'!D523="","",1/'True_Odds_Calculator_3-way'!N520+1/'True_Odds_Calculator_3-way'!O520+1/'True_Odds_Calculator_3-way'!#REF!-1)</f>
        <v>#NAME?</v>
      </c>
      <c r="H523" s="6" t="e">
        <f ca="1">IF('Log_working_3-way'!$D523="","",'True_Odds_Calculator_3-way'!N520/'True_Odds_Calculator_3-way'!A520-1)</f>
        <v>#NAME?</v>
      </c>
      <c r="I523" s="6" t="e">
        <f ca="1">IF('Log_working_3-way'!$D523="","",'True_Odds_Calculator_3-way'!O520/'True_Odds_Calculator_3-way'!B520-1)</f>
        <v>#NAME?</v>
      </c>
      <c r="J523" s="6" t="e">
        <f ca="1">IF('Log_working_3-way'!$D523="","",'True_Odds_Calculator_3-way'!#REF!/'True_Odds_Calculator_3-way'!C520-1)</f>
        <v>#NAME?</v>
      </c>
      <c r="K523" s="6" t="e">
        <f ca="1">IF('Log_working_3-way'!$D523="","",1/'True_Odds_Calculator_3-way'!A520+1/'True_Odds_Calculator_3-way'!B520+1/'True_Odds_Calculator_3-way'!C520-1)</f>
        <v>#NAME?</v>
      </c>
    </row>
    <row r="524" spans="4:11" x14ac:dyDescent="0.25">
      <c r="D524" t="e">
        <f ca="1">solve_for_c('True_Odds_Calculator_3-way'!A521,'True_Odds_Calculator_3-way'!B521,'True_Odds_Calculator_3-way'!C521,'Log_working_3-way'!B$1,'Log_working_3-way'!B$2)</f>
        <v>#NAME?</v>
      </c>
      <c r="F524" s="6" t="e">
        <f ca="1">IF('Log_working_3-way'!D524="","",1/'True_Odds_Calculator_3-way'!N521+1/'True_Odds_Calculator_3-way'!O521+1/'True_Odds_Calculator_3-way'!#REF!-1)</f>
        <v>#NAME?</v>
      </c>
      <c r="H524" s="6" t="e">
        <f ca="1">IF('Log_working_3-way'!$D524="","",'True_Odds_Calculator_3-way'!N521/'True_Odds_Calculator_3-way'!A521-1)</f>
        <v>#NAME?</v>
      </c>
      <c r="I524" s="6" t="e">
        <f ca="1">IF('Log_working_3-way'!$D524="","",'True_Odds_Calculator_3-way'!O521/'True_Odds_Calculator_3-way'!B521-1)</f>
        <v>#NAME?</v>
      </c>
      <c r="J524" s="6" t="e">
        <f ca="1">IF('Log_working_3-way'!$D524="","",'True_Odds_Calculator_3-way'!#REF!/'True_Odds_Calculator_3-way'!C521-1)</f>
        <v>#NAME?</v>
      </c>
      <c r="K524" s="6" t="e">
        <f ca="1">IF('Log_working_3-way'!$D524="","",1/'True_Odds_Calculator_3-way'!A521+1/'True_Odds_Calculator_3-way'!B521+1/'True_Odds_Calculator_3-way'!C521-1)</f>
        <v>#NAME?</v>
      </c>
    </row>
    <row r="525" spans="4:11" x14ac:dyDescent="0.25">
      <c r="D525" t="e">
        <f ca="1">solve_for_c('True_Odds_Calculator_3-way'!A522,'True_Odds_Calculator_3-way'!B522,'True_Odds_Calculator_3-way'!C522,'Log_working_3-way'!B$1,'Log_working_3-way'!B$2)</f>
        <v>#NAME?</v>
      </c>
      <c r="F525" s="6" t="e">
        <f ca="1">IF('Log_working_3-way'!D525="","",1/'True_Odds_Calculator_3-way'!N522+1/'True_Odds_Calculator_3-way'!O522+1/'True_Odds_Calculator_3-way'!#REF!-1)</f>
        <v>#NAME?</v>
      </c>
      <c r="H525" s="6" t="e">
        <f ca="1">IF('Log_working_3-way'!$D525="","",'True_Odds_Calculator_3-way'!N522/'True_Odds_Calculator_3-way'!A522-1)</f>
        <v>#NAME?</v>
      </c>
      <c r="I525" s="6" t="e">
        <f ca="1">IF('Log_working_3-way'!$D525="","",'True_Odds_Calculator_3-way'!O522/'True_Odds_Calculator_3-way'!B522-1)</f>
        <v>#NAME?</v>
      </c>
      <c r="J525" s="6" t="e">
        <f ca="1">IF('Log_working_3-way'!$D525="","",'True_Odds_Calculator_3-way'!#REF!/'True_Odds_Calculator_3-way'!C522-1)</f>
        <v>#NAME?</v>
      </c>
      <c r="K525" s="6" t="e">
        <f ca="1">IF('Log_working_3-way'!$D525="","",1/'True_Odds_Calculator_3-way'!A522+1/'True_Odds_Calculator_3-way'!B522+1/'True_Odds_Calculator_3-way'!C522-1)</f>
        <v>#NAME?</v>
      </c>
    </row>
    <row r="526" spans="4:11" x14ac:dyDescent="0.25">
      <c r="D526" t="e">
        <f ca="1">solve_for_c('True_Odds_Calculator_3-way'!A523,'True_Odds_Calculator_3-way'!B523,'True_Odds_Calculator_3-way'!C523,'Log_working_3-way'!B$1,'Log_working_3-way'!B$2)</f>
        <v>#NAME?</v>
      </c>
      <c r="F526" s="6" t="e">
        <f ca="1">IF('Log_working_3-way'!D526="","",1/'True_Odds_Calculator_3-way'!N523+1/'True_Odds_Calculator_3-way'!O523+1/'True_Odds_Calculator_3-way'!#REF!-1)</f>
        <v>#NAME?</v>
      </c>
      <c r="H526" s="6" t="e">
        <f ca="1">IF('Log_working_3-way'!$D526="","",'True_Odds_Calculator_3-way'!N523/'True_Odds_Calculator_3-way'!A523-1)</f>
        <v>#NAME?</v>
      </c>
      <c r="I526" s="6" t="e">
        <f ca="1">IF('Log_working_3-way'!$D526="","",'True_Odds_Calculator_3-way'!O523/'True_Odds_Calculator_3-way'!B523-1)</f>
        <v>#NAME?</v>
      </c>
      <c r="J526" s="6" t="e">
        <f ca="1">IF('Log_working_3-way'!$D526="","",'True_Odds_Calculator_3-way'!#REF!/'True_Odds_Calculator_3-way'!C523-1)</f>
        <v>#NAME?</v>
      </c>
      <c r="K526" s="6" t="e">
        <f ca="1">IF('Log_working_3-way'!$D526="","",1/'True_Odds_Calculator_3-way'!A523+1/'True_Odds_Calculator_3-way'!B523+1/'True_Odds_Calculator_3-way'!C523-1)</f>
        <v>#NAME?</v>
      </c>
    </row>
    <row r="527" spans="4:11" x14ac:dyDescent="0.25">
      <c r="D527" t="e">
        <f ca="1">solve_for_c('True_Odds_Calculator_3-way'!A524,'True_Odds_Calculator_3-way'!B524,'True_Odds_Calculator_3-way'!C524,'Log_working_3-way'!B$1,'Log_working_3-way'!B$2)</f>
        <v>#NAME?</v>
      </c>
      <c r="F527" s="6" t="e">
        <f ca="1">IF('Log_working_3-way'!D527="","",1/'True_Odds_Calculator_3-way'!N524+1/'True_Odds_Calculator_3-way'!O524+1/'True_Odds_Calculator_3-way'!#REF!-1)</f>
        <v>#NAME?</v>
      </c>
      <c r="H527" s="6" t="e">
        <f ca="1">IF('Log_working_3-way'!$D527="","",'True_Odds_Calculator_3-way'!N524/'True_Odds_Calculator_3-way'!A524-1)</f>
        <v>#NAME?</v>
      </c>
      <c r="I527" s="6" t="e">
        <f ca="1">IF('Log_working_3-way'!$D527="","",'True_Odds_Calculator_3-way'!O524/'True_Odds_Calculator_3-way'!B524-1)</f>
        <v>#NAME?</v>
      </c>
      <c r="J527" s="6" t="e">
        <f ca="1">IF('Log_working_3-way'!$D527="","",'True_Odds_Calculator_3-way'!#REF!/'True_Odds_Calculator_3-way'!C524-1)</f>
        <v>#NAME?</v>
      </c>
      <c r="K527" s="6" t="e">
        <f ca="1">IF('Log_working_3-way'!$D527="","",1/'True_Odds_Calculator_3-way'!A524+1/'True_Odds_Calculator_3-way'!B524+1/'True_Odds_Calculator_3-way'!C524-1)</f>
        <v>#NAME?</v>
      </c>
    </row>
    <row r="528" spans="4:11" x14ac:dyDescent="0.25">
      <c r="D528" t="e">
        <f ca="1">solve_for_c('True_Odds_Calculator_3-way'!A525,'True_Odds_Calculator_3-way'!B525,'True_Odds_Calculator_3-way'!C525,'Log_working_3-way'!B$1,'Log_working_3-way'!B$2)</f>
        <v>#NAME?</v>
      </c>
      <c r="F528" s="6" t="e">
        <f ca="1">IF('Log_working_3-way'!D528="","",1/'True_Odds_Calculator_3-way'!N525+1/'True_Odds_Calculator_3-way'!O525+1/'True_Odds_Calculator_3-way'!#REF!-1)</f>
        <v>#NAME?</v>
      </c>
      <c r="H528" s="6" t="e">
        <f ca="1">IF('Log_working_3-way'!$D528="","",'True_Odds_Calculator_3-way'!N525/'True_Odds_Calculator_3-way'!A525-1)</f>
        <v>#NAME?</v>
      </c>
      <c r="I528" s="6" t="e">
        <f ca="1">IF('Log_working_3-way'!$D528="","",'True_Odds_Calculator_3-way'!O525/'True_Odds_Calculator_3-way'!B525-1)</f>
        <v>#NAME?</v>
      </c>
      <c r="J528" s="6" t="e">
        <f ca="1">IF('Log_working_3-way'!$D528="","",'True_Odds_Calculator_3-way'!#REF!/'True_Odds_Calculator_3-way'!C525-1)</f>
        <v>#NAME?</v>
      </c>
      <c r="K528" s="6" t="e">
        <f ca="1">IF('Log_working_3-way'!$D528="","",1/'True_Odds_Calculator_3-way'!A525+1/'True_Odds_Calculator_3-way'!B525+1/'True_Odds_Calculator_3-way'!C525-1)</f>
        <v>#NAME?</v>
      </c>
    </row>
    <row r="529" spans="4:11" x14ac:dyDescent="0.25">
      <c r="D529" t="e">
        <f ca="1">solve_for_c('True_Odds_Calculator_3-way'!A526,'True_Odds_Calculator_3-way'!B526,'True_Odds_Calculator_3-way'!C526,'Log_working_3-way'!B$1,'Log_working_3-way'!B$2)</f>
        <v>#NAME?</v>
      </c>
      <c r="F529" s="6" t="e">
        <f ca="1">IF('Log_working_3-way'!D529="","",1/'True_Odds_Calculator_3-way'!N526+1/'True_Odds_Calculator_3-way'!O526+1/'True_Odds_Calculator_3-way'!#REF!-1)</f>
        <v>#NAME?</v>
      </c>
      <c r="H529" s="6" t="e">
        <f ca="1">IF('Log_working_3-way'!$D529="","",'True_Odds_Calculator_3-way'!N526/'True_Odds_Calculator_3-way'!A526-1)</f>
        <v>#NAME?</v>
      </c>
      <c r="I529" s="6" t="e">
        <f ca="1">IF('Log_working_3-way'!$D529="","",'True_Odds_Calculator_3-way'!O526/'True_Odds_Calculator_3-way'!B526-1)</f>
        <v>#NAME?</v>
      </c>
      <c r="J529" s="6" t="e">
        <f ca="1">IF('Log_working_3-way'!$D529="","",'True_Odds_Calculator_3-way'!#REF!/'True_Odds_Calculator_3-way'!C526-1)</f>
        <v>#NAME?</v>
      </c>
      <c r="K529" s="6" t="e">
        <f ca="1">IF('Log_working_3-way'!$D529="","",1/'True_Odds_Calculator_3-way'!A526+1/'True_Odds_Calculator_3-way'!B526+1/'True_Odds_Calculator_3-way'!C526-1)</f>
        <v>#NAME?</v>
      </c>
    </row>
    <row r="530" spans="4:11" x14ac:dyDescent="0.25">
      <c r="D530" t="e">
        <f ca="1">solve_for_c('True_Odds_Calculator_3-way'!A527,'True_Odds_Calculator_3-way'!B527,'True_Odds_Calculator_3-way'!C527,'Log_working_3-way'!B$1,'Log_working_3-way'!B$2)</f>
        <v>#NAME?</v>
      </c>
      <c r="F530" s="6" t="e">
        <f ca="1">IF('Log_working_3-way'!D530="","",1/'True_Odds_Calculator_3-way'!N527+1/'True_Odds_Calculator_3-way'!O527+1/'True_Odds_Calculator_3-way'!#REF!-1)</f>
        <v>#NAME?</v>
      </c>
      <c r="H530" s="6" t="e">
        <f ca="1">IF('Log_working_3-way'!$D530="","",'True_Odds_Calculator_3-way'!N527/'True_Odds_Calculator_3-way'!A527-1)</f>
        <v>#NAME?</v>
      </c>
      <c r="I530" s="6" t="e">
        <f ca="1">IF('Log_working_3-way'!$D530="","",'True_Odds_Calculator_3-way'!O527/'True_Odds_Calculator_3-way'!B527-1)</f>
        <v>#NAME?</v>
      </c>
      <c r="J530" s="6" t="e">
        <f ca="1">IF('Log_working_3-way'!$D530="","",'True_Odds_Calculator_3-way'!#REF!/'True_Odds_Calculator_3-way'!C527-1)</f>
        <v>#NAME?</v>
      </c>
      <c r="K530" s="6" t="e">
        <f ca="1">IF('Log_working_3-way'!$D530="","",1/'True_Odds_Calculator_3-way'!A527+1/'True_Odds_Calculator_3-way'!B527+1/'True_Odds_Calculator_3-way'!C527-1)</f>
        <v>#NAME?</v>
      </c>
    </row>
    <row r="531" spans="4:11" x14ac:dyDescent="0.25">
      <c r="D531" t="e">
        <f ca="1">solve_for_c('True_Odds_Calculator_3-way'!A528,'True_Odds_Calculator_3-way'!B528,'True_Odds_Calculator_3-way'!C528,'Log_working_3-way'!B$1,'Log_working_3-way'!B$2)</f>
        <v>#NAME?</v>
      </c>
      <c r="F531" s="6" t="e">
        <f ca="1">IF('Log_working_3-way'!D531="","",1/'True_Odds_Calculator_3-way'!N528+1/'True_Odds_Calculator_3-way'!O528+1/'True_Odds_Calculator_3-way'!#REF!-1)</f>
        <v>#NAME?</v>
      </c>
      <c r="H531" s="6" t="e">
        <f ca="1">IF('Log_working_3-way'!$D531="","",'True_Odds_Calculator_3-way'!N528/'True_Odds_Calculator_3-way'!A528-1)</f>
        <v>#NAME?</v>
      </c>
      <c r="I531" s="6" t="e">
        <f ca="1">IF('Log_working_3-way'!$D531="","",'True_Odds_Calculator_3-way'!O528/'True_Odds_Calculator_3-way'!B528-1)</f>
        <v>#NAME?</v>
      </c>
      <c r="J531" s="6" t="e">
        <f ca="1">IF('Log_working_3-way'!$D531="","",'True_Odds_Calculator_3-way'!#REF!/'True_Odds_Calculator_3-way'!C528-1)</f>
        <v>#NAME?</v>
      </c>
      <c r="K531" s="6" t="e">
        <f ca="1">IF('Log_working_3-way'!$D531="","",1/'True_Odds_Calculator_3-way'!A528+1/'True_Odds_Calculator_3-way'!B528+1/'True_Odds_Calculator_3-way'!C528-1)</f>
        <v>#NAME?</v>
      </c>
    </row>
    <row r="532" spans="4:11" x14ac:dyDescent="0.25">
      <c r="D532" t="e">
        <f ca="1">solve_for_c('True_Odds_Calculator_3-way'!A529,'True_Odds_Calculator_3-way'!B529,'True_Odds_Calculator_3-way'!C529,'Log_working_3-way'!B$1,'Log_working_3-way'!B$2)</f>
        <v>#NAME?</v>
      </c>
      <c r="F532" s="6" t="e">
        <f ca="1">IF('Log_working_3-way'!D532="","",1/'True_Odds_Calculator_3-way'!N529+1/'True_Odds_Calculator_3-way'!O529+1/'True_Odds_Calculator_3-way'!#REF!-1)</f>
        <v>#NAME?</v>
      </c>
      <c r="H532" s="6" t="e">
        <f ca="1">IF('Log_working_3-way'!$D532="","",'True_Odds_Calculator_3-way'!N529/'True_Odds_Calculator_3-way'!A529-1)</f>
        <v>#NAME?</v>
      </c>
      <c r="I532" s="6" t="e">
        <f ca="1">IF('Log_working_3-way'!$D532="","",'True_Odds_Calculator_3-way'!O529/'True_Odds_Calculator_3-way'!B529-1)</f>
        <v>#NAME?</v>
      </c>
      <c r="J532" s="6" t="e">
        <f ca="1">IF('Log_working_3-way'!$D532="","",'True_Odds_Calculator_3-way'!#REF!/'True_Odds_Calculator_3-way'!C529-1)</f>
        <v>#NAME?</v>
      </c>
      <c r="K532" s="6" t="e">
        <f ca="1">IF('Log_working_3-way'!$D532="","",1/'True_Odds_Calculator_3-way'!A529+1/'True_Odds_Calculator_3-way'!B529+1/'True_Odds_Calculator_3-way'!C529-1)</f>
        <v>#NAME?</v>
      </c>
    </row>
    <row r="533" spans="4:11" x14ac:dyDescent="0.25">
      <c r="D533" t="e">
        <f ca="1">solve_for_c('True_Odds_Calculator_3-way'!A530,'True_Odds_Calculator_3-way'!B530,'True_Odds_Calculator_3-way'!C530,'Log_working_3-way'!B$1,'Log_working_3-way'!B$2)</f>
        <v>#NAME?</v>
      </c>
      <c r="F533" s="6" t="e">
        <f ca="1">IF('Log_working_3-way'!D533="","",1/'True_Odds_Calculator_3-way'!N530+1/'True_Odds_Calculator_3-way'!O530+1/'True_Odds_Calculator_3-way'!#REF!-1)</f>
        <v>#NAME?</v>
      </c>
      <c r="H533" s="6" t="e">
        <f ca="1">IF('Log_working_3-way'!$D533="","",'True_Odds_Calculator_3-way'!N530/'True_Odds_Calculator_3-way'!A530-1)</f>
        <v>#NAME?</v>
      </c>
      <c r="I533" s="6" t="e">
        <f ca="1">IF('Log_working_3-way'!$D533="","",'True_Odds_Calculator_3-way'!O530/'True_Odds_Calculator_3-way'!B530-1)</f>
        <v>#NAME?</v>
      </c>
      <c r="J533" s="6" t="e">
        <f ca="1">IF('Log_working_3-way'!$D533="","",'True_Odds_Calculator_3-way'!#REF!/'True_Odds_Calculator_3-way'!C530-1)</f>
        <v>#NAME?</v>
      </c>
      <c r="K533" s="6" t="e">
        <f ca="1">IF('Log_working_3-way'!$D533="","",1/'True_Odds_Calculator_3-way'!A530+1/'True_Odds_Calculator_3-way'!B530+1/'True_Odds_Calculator_3-way'!C530-1)</f>
        <v>#NAME?</v>
      </c>
    </row>
    <row r="534" spans="4:11" x14ac:dyDescent="0.25">
      <c r="D534" t="e">
        <f ca="1">solve_for_c('True_Odds_Calculator_3-way'!A531,'True_Odds_Calculator_3-way'!B531,'True_Odds_Calculator_3-way'!C531,'Log_working_3-way'!B$1,'Log_working_3-way'!B$2)</f>
        <v>#NAME?</v>
      </c>
      <c r="F534" s="6" t="e">
        <f ca="1">IF('Log_working_3-way'!D534="","",1/'True_Odds_Calculator_3-way'!N531+1/'True_Odds_Calculator_3-way'!O531+1/'True_Odds_Calculator_3-way'!#REF!-1)</f>
        <v>#NAME?</v>
      </c>
      <c r="H534" s="6" t="e">
        <f ca="1">IF('Log_working_3-way'!$D534="","",'True_Odds_Calculator_3-way'!N531/'True_Odds_Calculator_3-way'!A531-1)</f>
        <v>#NAME?</v>
      </c>
      <c r="I534" s="6" t="e">
        <f ca="1">IF('Log_working_3-way'!$D534="","",'True_Odds_Calculator_3-way'!O531/'True_Odds_Calculator_3-way'!B531-1)</f>
        <v>#NAME?</v>
      </c>
      <c r="J534" s="6" t="e">
        <f ca="1">IF('Log_working_3-way'!$D534="","",'True_Odds_Calculator_3-way'!#REF!/'True_Odds_Calculator_3-way'!C531-1)</f>
        <v>#NAME?</v>
      </c>
      <c r="K534" s="6" t="e">
        <f ca="1">IF('Log_working_3-way'!$D534="","",1/'True_Odds_Calculator_3-way'!A531+1/'True_Odds_Calculator_3-way'!B531+1/'True_Odds_Calculator_3-way'!C531-1)</f>
        <v>#NAME?</v>
      </c>
    </row>
    <row r="535" spans="4:11" x14ac:dyDescent="0.25">
      <c r="D535" t="e">
        <f ca="1">solve_for_c('True_Odds_Calculator_3-way'!A532,'True_Odds_Calculator_3-way'!B532,'True_Odds_Calculator_3-way'!C532,'Log_working_3-way'!B$1,'Log_working_3-way'!B$2)</f>
        <v>#NAME?</v>
      </c>
      <c r="F535" s="6" t="e">
        <f ca="1">IF('Log_working_3-way'!D535="","",1/'True_Odds_Calculator_3-way'!N532+1/'True_Odds_Calculator_3-way'!O532+1/'True_Odds_Calculator_3-way'!#REF!-1)</f>
        <v>#NAME?</v>
      </c>
      <c r="H535" s="6" t="e">
        <f ca="1">IF('Log_working_3-way'!$D535="","",'True_Odds_Calculator_3-way'!N532/'True_Odds_Calculator_3-way'!A532-1)</f>
        <v>#NAME?</v>
      </c>
      <c r="I535" s="6" t="e">
        <f ca="1">IF('Log_working_3-way'!$D535="","",'True_Odds_Calculator_3-way'!O532/'True_Odds_Calculator_3-way'!B532-1)</f>
        <v>#NAME?</v>
      </c>
      <c r="J535" s="6" t="e">
        <f ca="1">IF('Log_working_3-way'!$D535="","",'True_Odds_Calculator_3-way'!#REF!/'True_Odds_Calculator_3-way'!C532-1)</f>
        <v>#NAME?</v>
      </c>
      <c r="K535" s="6" t="e">
        <f ca="1">IF('Log_working_3-way'!$D535="","",1/'True_Odds_Calculator_3-way'!A532+1/'True_Odds_Calculator_3-way'!B532+1/'True_Odds_Calculator_3-way'!C532-1)</f>
        <v>#NAME?</v>
      </c>
    </row>
    <row r="536" spans="4:11" x14ac:dyDescent="0.25">
      <c r="D536" t="e">
        <f ca="1">solve_for_c('True_Odds_Calculator_3-way'!A533,'True_Odds_Calculator_3-way'!B533,'True_Odds_Calculator_3-way'!C533,'Log_working_3-way'!B$1,'Log_working_3-way'!B$2)</f>
        <v>#NAME?</v>
      </c>
      <c r="F536" s="6" t="e">
        <f ca="1">IF('Log_working_3-way'!D536="","",1/'True_Odds_Calculator_3-way'!N533+1/'True_Odds_Calculator_3-way'!O533+1/'True_Odds_Calculator_3-way'!#REF!-1)</f>
        <v>#NAME?</v>
      </c>
      <c r="H536" s="6" t="e">
        <f ca="1">IF('Log_working_3-way'!$D536="","",'True_Odds_Calculator_3-way'!N533/'True_Odds_Calculator_3-way'!A533-1)</f>
        <v>#NAME?</v>
      </c>
      <c r="I536" s="6" t="e">
        <f ca="1">IF('Log_working_3-way'!$D536="","",'True_Odds_Calculator_3-way'!O533/'True_Odds_Calculator_3-way'!B533-1)</f>
        <v>#NAME?</v>
      </c>
      <c r="J536" s="6" t="e">
        <f ca="1">IF('Log_working_3-way'!$D536="","",'True_Odds_Calculator_3-way'!#REF!/'True_Odds_Calculator_3-way'!C533-1)</f>
        <v>#NAME?</v>
      </c>
      <c r="K536" s="6" t="e">
        <f ca="1">IF('Log_working_3-way'!$D536="","",1/'True_Odds_Calculator_3-way'!A533+1/'True_Odds_Calculator_3-way'!B533+1/'True_Odds_Calculator_3-way'!C533-1)</f>
        <v>#NAME?</v>
      </c>
    </row>
    <row r="537" spans="4:11" x14ac:dyDescent="0.25">
      <c r="D537" t="e">
        <f ca="1">solve_for_c('True_Odds_Calculator_3-way'!A534,'True_Odds_Calculator_3-way'!B534,'True_Odds_Calculator_3-way'!C534,'Log_working_3-way'!B$1,'Log_working_3-way'!B$2)</f>
        <v>#NAME?</v>
      </c>
      <c r="F537" s="6" t="e">
        <f ca="1">IF('Log_working_3-way'!D537="","",1/'True_Odds_Calculator_3-way'!N534+1/'True_Odds_Calculator_3-way'!O534+1/'True_Odds_Calculator_3-way'!#REF!-1)</f>
        <v>#NAME?</v>
      </c>
      <c r="H537" s="6" t="e">
        <f ca="1">IF('Log_working_3-way'!$D537="","",'True_Odds_Calculator_3-way'!N534/'True_Odds_Calculator_3-way'!A534-1)</f>
        <v>#NAME?</v>
      </c>
      <c r="I537" s="6" t="e">
        <f ca="1">IF('Log_working_3-way'!$D537="","",'True_Odds_Calculator_3-way'!O534/'True_Odds_Calculator_3-way'!B534-1)</f>
        <v>#NAME?</v>
      </c>
      <c r="J537" s="6" t="e">
        <f ca="1">IF('Log_working_3-way'!$D537="","",'True_Odds_Calculator_3-way'!#REF!/'True_Odds_Calculator_3-way'!C534-1)</f>
        <v>#NAME?</v>
      </c>
      <c r="K537" s="6" t="e">
        <f ca="1">IF('Log_working_3-way'!$D537="","",1/'True_Odds_Calculator_3-way'!A534+1/'True_Odds_Calculator_3-way'!B534+1/'True_Odds_Calculator_3-way'!C534-1)</f>
        <v>#NAME?</v>
      </c>
    </row>
    <row r="538" spans="4:11" x14ac:dyDescent="0.25">
      <c r="D538" t="e">
        <f ca="1">solve_for_c('True_Odds_Calculator_3-way'!A535,'True_Odds_Calculator_3-way'!B535,'True_Odds_Calculator_3-way'!C535,'Log_working_3-way'!B$1,'Log_working_3-way'!B$2)</f>
        <v>#NAME?</v>
      </c>
      <c r="F538" s="6" t="e">
        <f ca="1">IF('Log_working_3-way'!D538="","",1/'True_Odds_Calculator_3-way'!N535+1/'True_Odds_Calculator_3-way'!O535+1/'True_Odds_Calculator_3-way'!#REF!-1)</f>
        <v>#NAME?</v>
      </c>
      <c r="H538" s="6" t="e">
        <f ca="1">IF('Log_working_3-way'!$D538="","",'True_Odds_Calculator_3-way'!N535/'True_Odds_Calculator_3-way'!A535-1)</f>
        <v>#NAME?</v>
      </c>
      <c r="I538" s="6" t="e">
        <f ca="1">IF('Log_working_3-way'!$D538="","",'True_Odds_Calculator_3-way'!O535/'True_Odds_Calculator_3-way'!B535-1)</f>
        <v>#NAME?</v>
      </c>
      <c r="J538" s="6" t="e">
        <f ca="1">IF('Log_working_3-way'!$D538="","",'True_Odds_Calculator_3-way'!#REF!/'True_Odds_Calculator_3-way'!C535-1)</f>
        <v>#NAME?</v>
      </c>
      <c r="K538" s="6" t="e">
        <f ca="1">IF('Log_working_3-way'!$D538="","",1/'True_Odds_Calculator_3-way'!A535+1/'True_Odds_Calculator_3-way'!B535+1/'True_Odds_Calculator_3-way'!C535-1)</f>
        <v>#NAME?</v>
      </c>
    </row>
    <row r="539" spans="4:11" x14ac:dyDescent="0.25">
      <c r="D539" t="e">
        <f ca="1">solve_for_c('True_Odds_Calculator_3-way'!A536,'True_Odds_Calculator_3-way'!B536,'True_Odds_Calculator_3-way'!C536,'Log_working_3-way'!B$1,'Log_working_3-way'!B$2)</f>
        <v>#NAME?</v>
      </c>
      <c r="F539" s="6" t="e">
        <f ca="1">IF('Log_working_3-way'!D539="","",1/'True_Odds_Calculator_3-way'!N536+1/'True_Odds_Calculator_3-way'!O536+1/'True_Odds_Calculator_3-way'!#REF!-1)</f>
        <v>#NAME?</v>
      </c>
      <c r="H539" s="6" t="e">
        <f ca="1">IF('Log_working_3-way'!$D539="","",'True_Odds_Calculator_3-way'!N536/'True_Odds_Calculator_3-way'!A536-1)</f>
        <v>#NAME?</v>
      </c>
      <c r="I539" s="6" t="e">
        <f ca="1">IF('Log_working_3-way'!$D539="","",'True_Odds_Calculator_3-way'!O536/'True_Odds_Calculator_3-way'!B536-1)</f>
        <v>#NAME?</v>
      </c>
      <c r="J539" s="6" t="e">
        <f ca="1">IF('Log_working_3-way'!$D539="","",'True_Odds_Calculator_3-way'!#REF!/'True_Odds_Calculator_3-way'!C536-1)</f>
        <v>#NAME?</v>
      </c>
      <c r="K539" s="6" t="e">
        <f ca="1">IF('Log_working_3-way'!$D539="","",1/'True_Odds_Calculator_3-way'!A536+1/'True_Odds_Calculator_3-way'!B536+1/'True_Odds_Calculator_3-way'!C536-1)</f>
        <v>#NAME?</v>
      </c>
    </row>
    <row r="540" spans="4:11" x14ac:dyDescent="0.25">
      <c r="D540" t="e">
        <f ca="1">solve_for_c('True_Odds_Calculator_3-way'!A537,'True_Odds_Calculator_3-way'!B537,'True_Odds_Calculator_3-way'!C537,'Log_working_3-way'!B$1,'Log_working_3-way'!B$2)</f>
        <v>#NAME?</v>
      </c>
      <c r="F540" s="6" t="e">
        <f ca="1">IF('Log_working_3-way'!D540="","",1/'True_Odds_Calculator_3-way'!N537+1/'True_Odds_Calculator_3-way'!O537+1/'True_Odds_Calculator_3-way'!#REF!-1)</f>
        <v>#NAME?</v>
      </c>
      <c r="H540" s="6" t="e">
        <f ca="1">IF('Log_working_3-way'!$D540="","",'True_Odds_Calculator_3-way'!N537/'True_Odds_Calculator_3-way'!A537-1)</f>
        <v>#NAME?</v>
      </c>
      <c r="I540" s="6" t="e">
        <f ca="1">IF('Log_working_3-way'!$D540="","",'True_Odds_Calculator_3-way'!O537/'True_Odds_Calculator_3-way'!B537-1)</f>
        <v>#NAME?</v>
      </c>
      <c r="J540" s="6" t="e">
        <f ca="1">IF('Log_working_3-way'!$D540="","",'True_Odds_Calculator_3-way'!#REF!/'True_Odds_Calculator_3-way'!C537-1)</f>
        <v>#NAME?</v>
      </c>
      <c r="K540" s="6" t="e">
        <f ca="1">IF('Log_working_3-way'!$D540="","",1/'True_Odds_Calculator_3-way'!A537+1/'True_Odds_Calculator_3-way'!B537+1/'True_Odds_Calculator_3-way'!C537-1)</f>
        <v>#NAME?</v>
      </c>
    </row>
    <row r="541" spans="4:11" x14ac:dyDescent="0.25">
      <c r="D541" t="e">
        <f ca="1">solve_for_c('True_Odds_Calculator_3-way'!A538,'True_Odds_Calculator_3-way'!B538,'True_Odds_Calculator_3-way'!C538,'Log_working_3-way'!B$1,'Log_working_3-way'!B$2)</f>
        <v>#NAME?</v>
      </c>
      <c r="F541" s="6" t="e">
        <f ca="1">IF('Log_working_3-way'!D541="","",1/'True_Odds_Calculator_3-way'!N538+1/'True_Odds_Calculator_3-way'!O538+1/'True_Odds_Calculator_3-way'!#REF!-1)</f>
        <v>#NAME?</v>
      </c>
      <c r="H541" s="6" t="e">
        <f ca="1">IF('Log_working_3-way'!$D541="","",'True_Odds_Calculator_3-way'!N538/'True_Odds_Calculator_3-way'!A538-1)</f>
        <v>#NAME?</v>
      </c>
      <c r="I541" s="6" t="e">
        <f ca="1">IF('Log_working_3-way'!$D541="","",'True_Odds_Calculator_3-way'!O538/'True_Odds_Calculator_3-way'!B538-1)</f>
        <v>#NAME?</v>
      </c>
      <c r="J541" s="6" t="e">
        <f ca="1">IF('Log_working_3-way'!$D541="","",'True_Odds_Calculator_3-way'!#REF!/'True_Odds_Calculator_3-way'!C538-1)</f>
        <v>#NAME?</v>
      </c>
      <c r="K541" s="6" t="e">
        <f ca="1">IF('Log_working_3-way'!$D541="","",1/'True_Odds_Calculator_3-way'!A538+1/'True_Odds_Calculator_3-way'!B538+1/'True_Odds_Calculator_3-way'!C538-1)</f>
        <v>#NAME?</v>
      </c>
    </row>
    <row r="542" spans="4:11" x14ac:dyDescent="0.25">
      <c r="D542" t="e">
        <f ca="1">solve_for_c('True_Odds_Calculator_3-way'!A539,'True_Odds_Calculator_3-way'!B539,'True_Odds_Calculator_3-way'!C539,'Log_working_3-way'!B$1,'Log_working_3-way'!B$2)</f>
        <v>#NAME?</v>
      </c>
      <c r="F542" s="6" t="e">
        <f ca="1">IF('Log_working_3-way'!D542="","",1/'True_Odds_Calculator_3-way'!N539+1/'True_Odds_Calculator_3-way'!O539+1/'True_Odds_Calculator_3-way'!#REF!-1)</f>
        <v>#NAME?</v>
      </c>
      <c r="H542" s="6" t="e">
        <f ca="1">IF('Log_working_3-way'!$D542="","",'True_Odds_Calculator_3-way'!N539/'True_Odds_Calculator_3-way'!A539-1)</f>
        <v>#NAME?</v>
      </c>
      <c r="I542" s="6" t="e">
        <f ca="1">IF('Log_working_3-way'!$D542="","",'True_Odds_Calculator_3-way'!O539/'True_Odds_Calculator_3-way'!B539-1)</f>
        <v>#NAME?</v>
      </c>
      <c r="J542" s="6" t="e">
        <f ca="1">IF('Log_working_3-way'!$D542="","",'True_Odds_Calculator_3-way'!#REF!/'True_Odds_Calculator_3-way'!C539-1)</f>
        <v>#NAME?</v>
      </c>
      <c r="K542" s="6" t="e">
        <f ca="1">IF('Log_working_3-way'!$D542="","",1/'True_Odds_Calculator_3-way'!A539+1/'True_Odds_Calculator_3-way'!B539+1/'True_Odds_Calculator_3-way'!C539-1)</f>
        <v>#NAME?</v>
      </c>
    </row>
    <row r="543" spans="4:11" x14ac:dyDescent="0.25">
      <c r="D543" t="e">
        <f ca="1">solve_for_c('True_Odds_Calculator_3-way'!A540,'True_Odds_Calculator_3-way'!B540,'True_Odds_Calculator_3-way'!C540,'Log_working_3-way'!B$1,'Log_working_3-way'!B$2)</f>
        <v>#NAME?</v>
      </c>
      <c r="F543" s="6" t="e">
        <f ca="1">IF('Log_working_3-way'!D543="","",1/'True_Odds_Calculator_3-way'!N540+1/'True_Odds_Calculator_3-way'!O540+1/'True_Odds_Calculator_3-way'!#REF!-1)</f>
        <v>#NAME?</v>
      </c>
      <c r="H543" s="6" t="e">
        <f ca="1">IF('Log_working_3-way'!$D543="","",'True_Odds_Calculator_3-way'!N540/'True_Odds_Calculator_3-way'!A540-1)</f>
        <v>#NAME?</v>
      </c>
      <c r="I543" s="6" t="e">
        <f ca="1">IF('Log_working_3-way'!$D543="","",'True_Odds_Calculator_3-way'!O540/'True_Odds_Calculator_3-way'!B540-1)</f>
        <v>#NAME?</v>
      </c>
      <c r="J543" s="6" t="e">
        <f ca="1">IF('Log_working_3-way'!$D543="","",'True_Odds_Calculator_3-way'!#REF!/'True_Odds_Calculator_3-way'!C540-1)</f>
        <v>#NAME?</v>
      </c>
      <c r="K543" s="6" t="e">
        <f ca="1">IF('Log_working_3-way'!$D543="","",1/'True_Odds_Calculator_3-way'!A540+1/'True_Odds_Calculator_3-way'!B540+1/'True_Odds_Calculator_3-way'!C540-1)</f>
        <v>#NAME?</v>
      </c>
    </row>
    <row r="544" spans="4:11" x14ac:dyDescent="0.25">
      <c r="D544" t="e">
        <f ca="1">solve_for_c('True_Odds_Calculator_3-way'!A541,'True_Odds_Calculator_3-way'!B541,'True_Odds_Calculator_3-way'!C541,'Log_working_3-way'!B$1,'Log_working_3-way'!B$2)</f>
        <v>#NAME?</v>
      </c>
      <c r="F544" s="6" t="e">
        <f ca="1">IF('Log_working_3-way'!D544="","",1/'True_Odds_Calculator_3-way'!N541+1/'True_Odds_Calculator_3-way'!O541+1/'True_Odds_Calculator_3-way'!#REF!-1)</f>
        <v>#NAME?</v>
      </c>
      <c r="H544" s="6" t="e">
        <f ca="1">IF('Log_working_3-way'!$D544="","",'True_Odds_Calculator_3-way'!N541/'True_Odds_Calculator_3-way'!A541-1)</f>
        <v>#NAME?</v>
      </c>
      <c r="I544" s="6" t="e">
        <f ca="1">IF('Log_working_3-way'!$D544="","",'True_Odds_Calculator_3-way'!O541/'True_Odds_Calculator_3-way'!B541-1)</f>
        <v>#NAME?</v>
      </c>
      <c r="J544" s="6" t="e">
        <f ca="1">IF('Log_working_3-way'!$D544="","",'True_Odds_Calculator_3-way'!#REF!/'True_Odds_Calculator_3-way'!C541-1)</f>
        <v>#NAME?</v>
      </c>
      <c r="K544" s="6" t="e">
        <f ca="1">IF('Log_working_3-way'!$D544="","",1/'True_Odds_Calculator_3-way'!A541+1/'True_Odds_Calculator_3-way'!B541+1/'True_Odds_Calculator_3-way'!C541-1)</f>
        <v>#NAME?</v>
      </c>
    </row>
    <row r="545" spans="4:11" x14ac:dyDescent="0.25">
      <c r="D545" t="e">
        <f ca="1">solve_for_c('True_Odds_Calculator_3-way'!A542,'True_Odds_Calculator_3-way'!B542,'True_Odds_Calculator_3-way'!C542,'Log_working_3-way'!B$1,'Log_working_3-way'!B$2)</f>
        <v>#NAME?</v>
      </c>
      <c r="F545" s="6" t="e">
        <f ca="1">IF('Log_working_3-way'!D545="","",1/'True_Odds_Calculator_3-way'!N542+1/'True_Odds_Calculator_3-way'!O542+1/'True_Odds_Calculator_3-way'!#REF!-1)</f>
        <v>#NAME?</v>
      </c>
      <c r="H545" s="6" t="e">
        <f ca="1">IF('Log_working_3-way'!$D545="","",'True_Odds_Calculator_3-way'!N542/'True_Odds_Calculator_3-way'!A542-1)</f>
        <v>#NAME?</v>
      </c>
      <c r="I545" s="6" t="e">
        <f ca="1">IF('Log_working_3-way'!$D545="","",'True_Odds_Calculator_3-way'!O542/'True_Odds_Calculator_3-way'!B542-1)</f>
        <v>#NAME?</v>
      </c>
      <c r="J545" s="6" t="e">
        <f ca="1">IF('Log_working_3-way'!$D545="","",'True_Odds_Calculator_3-way'!#REF!/'True_Odds_Calculator_3-way'!C542-1)</f>
        <v>#NAME?</v>
      </c>
      <c r="K545" s="6" t="e">
        <f ca="1">IF('Log_working_3-way'!$D545="","",1/'True_Odds_Calculator_3-way'!A542+1/'True_Odds_Calculator_3-way'!B542+1/'True_Odds_Calculator_3-way'!C542-1)</f>
        <v>#NAME?</v>
      </c>
    </row>
    <row r="546" spans="4:11" x14ac:dyDescent="0.25">
      <c r="D546" t="e">
        <f ca="1">solve_for_c('True_Odds_Calculator_3-way'!A543,'True_Odds_Calculator_3-way'!B543,'True_Odds_Calculator_3-way'!C543,'Log_working_3-way'!B$1,'Log_working_3-way'!B$2)</f>
        <v>#NAME?</v>
      </c>
      <c r="F546" s="6" t="e">
        <f ca="1">IF('Log_working_3-way'!D546="","",1/'True_Odds_Calculator_3-way'!N543+1/'True_Odds_Calculator_3-way'!O543+1/'True_Odds_Calculator_3-way'!#REF!-1)</f>
        <v>#NAME?</v>
      </c>
      <c r="H546" s="6" t="e">
        <f ca="1">IF('Log_working_3-way'!$D546="","",'True_Odds_Calculator_3-way'!N543/'True_Odds_Calculator_3-way'!A543-1)</f>
        <v>#NAME?</v>
      </c>
      <c r="I546" s="6" t="e">
        <f ca="1">IF('Log_working_3-way'!$D546="","",'True_Odds_Calculator_3-way'!O543/'True_Odds_Calculator_3-way'!B543-1)</f>
        <v>#NAME?</v>
      </c>
      <c r="J546" s="6" t="e">
        <f ca="1">IF('Log_working_3-way'!$D546="","",'True_Odds_Calculator_3-way'!#REF!/'True_Odds_Calculator_3-way'!C543-1)</f>
        <v>#NAME?</v>
      </c>
      <c r="K546" s="6" t="e">
        <f ca="1">IF('Log_working_3-way'!$D546="","",1/'True_Odds_Calculator_3-way'!A543+1/'True_Odds_Calculator_3-way'!B543+1/'True_Odds_Calculator_3-way'!C543-1)</f>
        <v>#NAME?</v>
      </c>
    </row>
    <row r="547" spans="4:11" x14ac:dyDescent="0.25">
      <c r="D547" t="e">
        <f ca="1">solve_for_c('True_Odds_Calculator_3-way'!A544,'True_Odds_Calculator_3-way'!B544,'True_Odds_Calculator_3-way'!C544,'Log_working_3-way'!B$1,'Log_working_3-way'!B$2)</f>
        <v>#NAME?</v>
      </c>
      <c r="F547" s="6" t="e">
        <f ca="1">IF('Log_working_3-way'!D547="","",1/'True_Odds_Calculator_3-way'!N544+1/'True_Odds_Calculator_3-way'!O544+1/'True_Odds_Calculator_3-way'!#REF!-1)</f>
        <v>#NAME?</v>
      </c>
      <c r="H547" s="6" t="e">
        <f ca="1">IF('Log_working_3-way'!$D547="","",'True_Odds_Calculator_3-way'!N544/'True_Odds_Calculator_3-way'!A544-1)</f>
        <v>#NAME?</v>
      </c>
      <c r="I547" s="6" t="e">
        <f ca="1">IF('Log_working_3-way'!$D547="","",'True_Odds_Calculator_3-way'!O544/'True_Odds_Calculator_3-way'!B544-1)</f>
        <v>#NAME?</v>
      </c>
      <c r="J547" s="6" t="e">
        <f ca="1">IF('Log_working_3-way'!$D547="","",'True_Odds_Calculator_3-way'!#REF!/'True_Odds_Calculator_3-way'!C544-1)</f>
        <v>#NAME?</v>
      </c>
      <c r="K547" s="6" t="e">
        <f ca="1">IF('Log_working_3-way'!$D547="","",1/'True_Odds_Calculator_3-way'!A544+1/'True_Odds_Calculator_3-way'!B544+1/'True_Odds_Calculator_3-way'!C544-1)</f>
        <v>#NAME?</v>
      </c>
    </row>
    <row r="548" spans="4:11" x14ac:dyDescent="0.25">
      <c r="D548" t="e">
        <f ca="1">solve_for_c('True_Odds_Calculator_3-way'!A545,'True_Odds_Calculator_3-way'!B545,'True_Odds_Calculator_3-way'!C545,'Log_working_3-way'!B$1,'Log_working_3-way'!B$2)</f>
        <v>#NAME?</v>
      </c>
      <c r="F548" s="6" t="e">
        <f ca="1">IF('Log_working_3-way'!D548="","",1/'True_Odds_Calculator_3-way'!N545+1/'True_Odds_Calculator_3-way'!O545+1/'True_Odds_Calculator_3-way'!#REF!-1)</f>
        <v>#NAME?</v>
      </c>
      <c r="H548" s="6" t="e">
        <f ca="1">IF('Log_working_3-way'!$D548="","",'True_Odds_Calculator_3-way'!N545/'True_Odds_Calculator_3-way'!A545-1)</f>
        <v>#NAME?</v>
      </c>
      <c r="I548" s="6" t="e">
        <f ca="1">IF('Log_working_3-way'!$D548="","",'True_Odds_Calculator_3-way'!O545/'True_Odds_Calculator_3-way'!B545-1)</f>
        <v>#NAME?</v>
      </c>
      <c r="J548" s="6" t="e">
        <f ca="1">IF('Log_working_3-way'!$D548="","",'True_Odds_Calculator_3-way'!#REF!/'True_Odds_Calculator_3-way'!C545-1)</f>
        <v>#NAME?</v>
      </c>
      <c r="K548" s="6" t="e">
        <f ca="1">IF('Log_working_3-way'!$D548="","",1/'True_Odds_Calculator_3-way'!A545+1/'True_Odds_Calculator_3-way'!B545+1/'True_Odds_Calculator_3-way'!C545-1)</f>
        <v>#NAME?</v>
      </c>
    </row>
    <row r="549" spans="4:11" x14ac:dyDescent="0.25">
      <c r="D549" t="e">
        <f ca="1">solve_for_c('True_Odds_Calculator_3-way'!A546,'True_Odds_Calculator_3-way'!B546,'True_Odds_Calculator_3-way'!C546,'Log_working_3-way'!B$1,'Log_working_3-way'!B$2)</f>
        <v>#NAME?</v>
      </c>
      <c r="F549" s="6" t="e">
        <f ca="1">IF('Log_working_3-way'!D549="","",1/'True_Odds_Calculator_3-way'!N546+1/'True_Odds_Calculator_3-way'!O546+1/'True_Odds_Calculator_3-way'!#REF!-1)</f>
        <v>#NAME?</v>
      </c>
      <c r="H549" s="6" t="e">
        <f ca="1">IF('Log_working_3-way'!$D549="","",'True_Odds_Calculator_3-way'!N546/'True_Odds_Calculator_3-way'!A546-1)</f>
        <v>#NAME?</v>
      </c>
      <c r="I549" s="6" t="e">
        <f ca="1">IF('Log_working_3-way'!$D549="","",'True_Odds_Calculator_3-way'!O546/'True_Odds_Calculator_3-way'!B546-1)</f>
        <v>#NAME?</v>
      </c>
      <c r="J549" s="6" t="e">
        <f ca="1">IF('Log_working_3-way'!$D549="","",'True_Odds_Calculator_3-way'!#REF!/'True_Odds_Calculator_3-way'!C546-1)</f>
        <v>#NAME?</v>
      </c>
      <c r="K549" s="6" t="e">
        <f ca="1">IF('Log_working_3-way'!$D549="","",1/'True_Odds_Calculator_3-way'!A546+1/'True_Odds_Calculator_3-way'!B546+1/'True_Odds_Calculator_3-way'!C546-1)</f>
        <v>#NAME?</v>
      </c>
    </row>
    <row r="550" spans="4:11" x14ac:dyDescent="0.25">
      <c r="D550" t="e">
        <f ca="1">solve_for_c('True_Odds_Calculator_3-way'!A547,'True_Odds_Calculator_3-way'!B547,'True_Odds_Calculator_3-way'!C547,'Log_working_3-way'!B$1,'Log_working_3-way'!B$2)</f>
        <v>#NAME?</v>
      </c>
      <c r="F550" s="6" t="e">
        <f ca="1">IF('Log_working_3-way'!D550="","",1/'True_Odds_Calculator_3-way'!N547+1/'True_Odds_Calculator_3-way'!O547+1/'True_Odds_Calculator_3-way'!#REF!-1)</f>
        <v>#NAME?</v>
      </c>
      <c r="H550" s="6" t="e">
        <f ca="1">IF('Log_working_3-way'!$D550="","",'True_Odds_Calculator_3-way'!N547/'True_Odds_Calculator_3-way'!A547-1)</f>
        <v>#NAME?</v>
      </c>
      <c r="I550" s="6" t="e">
        <f ca="1">IF('Log_working_3-way'!$D550="","",'True_Odds_Calculator_3-way'!O547/'True_Odds_Calculator_3-way'!B547-1)</f>
        <v>#NAME?</v>
      </c>
      <c r="J550" s="6" t="e">
        <f ca="1">IF('Log_working_3-way'!$D550="","",'True_Odds_Calculator_3-way'!#REF!/'True_Odds_Calculator_3-way'!C547-1)</f>
        <v>#NAME?</v>
      </c>
      <c r="K550" s="6" t="e">
        <f ca="1">IF('Log_working_3-way'!$D550="","",1/'True_Odds_Calculator_3-way'!A547+1/'True_Odds_Calculator_3-way'!B547+1/'True_Odds_Calculator_3-way'!C547-1)</f>
        <v>#NAME?</v>
      </c>
    </row>
    <row r="551" spans="4:11" x14ac:dyDescent="0.25">
      <c r="D551" t="e">
        <f ca="1">solve_for_c('True_Odds_Calculator_3-way'!A548,'True_Odds_Calculator_3-way'!B548,'True_Odds_Calculator_3-way'!C548,'Log_working_3-way'!B$1,'Log_working_3-way'!B$2)</f>
        <v>#NAME?</v>
      </c>
      <c r="F551" s="6" t="e">
        <f ca="1">IF('Log_working_3-way'!D551="","",1/'True_Odds_Calculator_3-way'!N548+1/'True_Odds_Calculator_3-way'!O548+1/'True_Odds_Calculator_3-way'!#REF!-1)</f>
        <v>#NAME?</v>
      </c>
      <c r="H551" s="6" t="e">
        <f ca="1">IF('Log_working_3-way'!$D551="","",'True_Odds_Calculator_3-way'!N548/'True_Odds_Calculator_3-way'!A548-1)</f>
        <v>#NAME?</v>
      </c>
      <c r="I551" s="6" t="e">
        <f ca="1">IF('Log_working_3-way'!$D551="","",'True_Odds_Calculator_3-way'!O548/'True_Odds_Calculator_3-way'!B548-1)</f>
        <v>#NAME?</v>
      </c>
      <c r="J551" s="6" t="e">
        <f ca="1">IF('Log_working_3-way'!$D551="","",'True_Odds_Calculator_3-way'!#REF!/'True_Odds_Calculator_3-way'!C548-1)</f>
        <v>#NAME?</v>
      </c>
      <c r="K551" s="6" t="e">
        <f ca="1">IF('Log_working_3-way'!$D551="","",1/'True_Odds_Calculator_3-way'!A548+1/'True_Odds_Calculator_3-way'!B548+1/'True_Odds_Calculator_3-way'!C548-1)</f>
        <v>#NAME?</v>
      </c>
    </row>
    <row r="552" spans="4:11" x14ac:dyDescent="0.25">
      <c r="D552" t="e">
        <f ca="1">solve_for_c('True_Odds_Calculator_3-way'!A549,'True_Odds_Calculator_3-way'!B549,'True_Odds_Calculator_3-way'!C549,'Log_working_3-way'!B$1,'Log_working_3-way'!B$2)</f>
        <v>#NAME?</v>
      </c>
      <c r="F552" s="6" t="e">
        <f ca="1">IF('Log_working_3-way'!D552="","",1/'True_Odds_Calculator_3-way'!N549+1/'True_Odds_Calculator_3-way'!O549+1/'True_Odds_Calculator_3-way'!#REF!-1)</f>
        <v>#NAME?</v>
      </c>
      <c r="H552" s="6" t="e">
        <f ca="1">IF('Log_working_3-way'!$D552="","",'True_Odds_Calculator_3-way'!N549/'True_Odds_Calculator_3-way'!A549-1)</f>
        <v>#NAME?</v>
      </c>
      <c r="I552" s="6" t="e">
        <f ca="1">IF('Log_working_3-way'!$D552="","",'True_Odds_Calculator_3-way'!O549/'True_Odds_Calculator_3-way'!B549-1)</f>
        <v>#NAME?</v>
      </c>
      <c r="J552" s="6" t="e">
        <f ca="1">IF('Log_working_3-way'!$D552="","",'True_Odds_Calculator_3-way'!#REF!/'True_Odds_Calculator_3-way'!C549-1)</f>
        <v>#NAME?</v>
      </c>
      <c r="K552" s="6" t="e">
        <f ca="1">IF('Log_working_3-way'!$D552="","",1/'True_Odds_Calculator_3-way'!A549+1/'True_Odds_Calculator_3-way'!B549+1/'True_Odds_Calculator_3-way'!C549-1)</f>
        <v>#NAME?</v>
      </c>
    </row>
    <row r="553" spans="4:11" x14ac:dyDescent="0.25">
      <c r="D553" t="e">
        <f ca="1">solve_for_c('True_Odds_Calculator_3-way'!A550,'True_Odds_Calculator_3-way'!B550,'True_Odds_Calculator_3-way'!C550,'Log_working_3-way'!B$1,'Log_working_3-way'!B$2)</f>
        <v>#NAME?</v>
      </c>
      <c r="F553" s="6" t="e">
        <f ca="1">IF('Log_working_3-way'!D553="","",1/'True_Odds_Calculator_3-way'!N550+1/'True_Odds_Calculator_3-way'!O550+1/'True_Odds_Calculator_3-way'!#REF!-1)</f>
        <v>#NAME?</v>
      </c>
      <c r="H553" s="6" t="e">
        <f ca="1">IF('Log_working_3-way'!$D553="","",'True_Odds_Calculator_3-way'!N550/'True_Odds_Calculator_3-way'!A550-1)</f>
        <v>#NAME?</v>
      </c>
      <c r="I553" s="6" t="e">
        <f ca="1">IF('Log_working_3-way'!$D553="","",'True_Odds_Calculator_3-way'!O550/'True_Odds_Calculator_3-way'!B550-1)</f>
        <v>#NAME?</v>
      </c>
      <c r="J553" s="6" t="e">
        <f ca="1">IF('Log_working_3-way'!$D553="","",'True_Odds_Calculator_3-way'!#REF!/'True_Odds_Calculator_3-way'!C550-1)</f>
        <v>#NAME?</v>
      </c>
      <c r="K553" s="6" t="e">
        <f ca="1">IF('Log_working_3-way'!$D553="","",1/'True_Odds_Calculator_3-way'!A550+1/'True_Odds_Calculator_3-way'!B550+1/'True_Odds_Calculator_3-way'!C550-1)</f>
        <v>#NAME?</v>
      </c>
    </row>
    <row r="554" spans="4:11" x14ac:dyDescent="0.25">
      <c r="D554" t="e">
        <f ca="1">solve_for_c('True_Odds_Calculator_3-way'!A551,'True_Odds_Calculator_3-way'!B551,'True_Odds_Calculator_3-way'!C551,'Log_working_3-way'!B$1,'Log_working_3-way'!B$2)</f>
        <v>#NAME?</v>
      </c>
      <c r="F554" s="6" t="e">
        <f ca="1">IF('Log_working_3-way'!D554="","",1/'True_Odds_Calculator_3-way'!N551+1/'True_Odds_Calculator_3-way'!O551+1/'True_Odds_Calculator_3-way'!#REF!-1)</f>
        <v>#NAME?</v>
      </c>
      <c r="H554" s="6" t="e">
        <f ca="1">IF('Log_working_3-way'!$D554="","",'True_Odds_Calculator_3-way'!N551/'True_Odds_Calculator_3-way'!A551-1)</f>
        <v>#NAME?</v>
      </c>
      <c r="I554" s="6" t="e">
        <f ca="1">IF('Log_working_3-way'!$D554="","",'True_Odds_Calculator_3-way'!O551/'True_Odds_Calculator_3-way'!B551-1)</f>
        <v>#NAME?</v>
      </c>
      <c r="J554" s="6" t="e">
        <f ca="1">IF('Log_working_3-way'!$D554="","",'True_Odds_Calculator_3-way'!#REF!/'True_Odds_Calculator_3-way'!C551-1)</f>
        <v>#NAME?</v>
      </c>
      <c r="K554" s="6" t="e">
        <f ca="1">IF('Log_working_3-way'!$D554="","",1/'True_Odds_Calculator_3-way'!A551+1/'True_Odds_Calculator_3-way'!B551+1/'True_Odds_Calculator_3-way'!C551-1)</f>
        <v>#NAME?</v>
      </c>
    </row>
    <row r="555" spans="4:11" x14ac:dyDescent="0.25">
      <c r="D555" t="e">
        <f ca="1">solve_for_c('True_Odds_Calculator_3-way'!A552,'True_Odds_Calculator_3-way'!B552,'True_Odds_Calculator_3-way'!C552,'Log_working_3-way'!B$1,'Log_working_3-way'!B$2)</f>
        <v>#NAME?</v>
      </c>
      <c r="F555" s="6" t="e">
        <f ca="1">IF('Log_working_3-way'!D555="","",1/'True_Odds_Calculator_3-way'!N552+1/'True_Odds_Calculator_3-way'!O552+1/'True_Odds_Calculator_3-way'!#REF!-1)</f>
        <v>#NAME?</v>
      </c>
      <c r="H555" s="6" t="e">
        <f ca="1">IF('Log_working_3-way'!$D555="","",'True_Odds_Calculator_3-way'!N552/'True_Odds_Calculator_3-way'!A552-1)</f>
        <v>#NAME?</v>
      </c>
      <c r="I555" s="6" t="e">
        <f ca="1">IF('Log_working_3-way'!$D555="","",'True_Odds_Calculator_3-way'!O552/'True_Odds_Calculator_3-way'!B552-1)</f>
        <v>#NAME?</v>
      </c>
      <c r="J555" s="6" t="e">
        <f ca="1">IF('Log_working_3-way'!$D555="","",'True_Odds_Calculator_3-way'!#REF!/'True_Odds_Calculator_3-way'!C552-1)</f>
        <v>#NAME?</v>
      </c>
      <c r="K555" s="6" t="e">
        <f ca="1">IF('Log_working_3-way'!$D555="","",1/'True_Odds_Calculator_3-way'!A552+1/'True_Odds_Calculator_3-way'!B552+1/'True_Odds_Calculator_3-way'!C552-1)</f>
        <v>#NAME?</v>
      </c>
    </row>
    <row r="556" spans="4:11" x14ac:dyDescent="0.25">
      <c r="D556" t="e">
        <f ca="1">solve_for_c('True_Odds_Calculator_3-way'!A553,'True_Odds_Calculator_3-way'!B553,'True_Odds_Calculator_3-way'!C553,'Log_working_3-way'!B$1,'Log_working_3-way'!B$2)</f>
        <v>#NAME?</v>
      </c>
      <c r="F556" s="6" t="e">
        <f ca="1">IF('Log_working_3-way'!D556="","",1/'True_Odds_Calculator_3-way'!N553+1/'True_Odds_Calculator_3-way'!O553+1/'True_Odds_Calculator_3-way'!#REF!-1)</f>
        <v>#NAME?</v>
      </c>
      <c r="H556" s="6" t="e">
        <f ca="1">IF('Log_working_3-way'!$D556="","",'True_Odds_Calculator_3-way'!N553/'True_Odds_Calculator_3-way'!A553-1)</f>
        <v>#NAME?</v>
      </c>
      <c r="I556" s="6" t="e">
        <f ca="1">IF('Log_working_3-way'!$D556="","",'True_Odds_Calculator_3-way'!O553/'True_Odds_Calculator_3-way'!B553-1)</f>
        <v>#NAME?</v>
      </c>
      <c r="J556" s="6" t="e">
        <f ca="1">IF('Log_working_3-way'!$D556="","",'True_Odds_Calculator_3-way'!#REF!/'True_Odds_Calculator_3-way'!C553-1)</f>
        <v>#NAME?</v>
      </c>
      <c r="K556" s="6" t="e">
        <f ca="1">IF('Log_working_3-way'!$D556="","",1/'True_Odds_Calculator_3-way'!A553+1/'True_Odds_Calculator_3-way'!B553+1/'True_Odds_Calculator_3-way'!C553-1)</f>
        <v>#NAME?</v>
      </c>
    </row>
    <row r="557" spans="4:11" x14ac:dyDescent="0.25">
      <c r="D557" t="e">
        <f ca="1">solve_for_c('True_Odds_Calculator_3-way'!A554,'True_Odds_Calculator_3-way'!B554,'True_Odds_Calculator_3-way'!C554,'Log_working_3-way'!B$1,'Log_working_3-way'!B$2)</f>
        <v>#NAME?</v>
      </c>
      <c r="F557" s="6" t="e">
        <f ca="1">IF('Log_working_3-way'!D557="","",1/'True_Odds_Calculator_3-way'!N554+1/'True_Odds_Calculator_3-way'!O554+1/'True_Odds_Calculator_3-way'!#REF!-1)</f>
        <v>#NAME?</v>
      </c>
      <c r="H557" s="6" t="e">
        <f ca="1">IF('Log_working_3-way'!$D557="","",'True_Odds_Calculator_3-way'!N554/'True_Odds_Calculator_3-way'!A554-1)</f>
        <v>#NAME?</v>
      </c>
      <c r="I557" s="6" t="e">
        <f ca="1">IF('Log_working_3-way'!$D557="","",'True_Odds_Calculator_3-way'!O554/'True_Odds_Calculator_3-way'!B554-1)</f>
        <v>#NAME?</v>
      </c>
      <c r="J557" s="6" t="e">
        <f ca="1">IF('Log_working_3-way'!$D557="","",'True_Odds_Calculator_3-way'!#REF!/'True_Odds_Calculator_3-way'!C554-1)</f>
        <v>#NAME?</v>
      </c>
      <c r="K557" s="6" t="e">
        <f ca="1">IF('Log_working_3-way'!$D557="","",1/'True_Odds_Calculator_3-way'!A554+1/'True_Odds_Calculator_3-way'!B554+1/'True_Odds_Calculator_3-way'!C554-1)</f>
        <v>#NAME?</v>
      </c>
    </row>
    <row r="558" spans="4:11" x14ac:dyDescent="0.25">
      <c r="D558" t="e">
        <f ca="1">solve_for_c('True_Odds_Calculator_3-way'!A555,'True_Odds_Calculator_3-way'!B555,'True_Odds_Calculator_3-way'!C555,'Log_working_3-way'!B$1,'Log_working_3-way'!B$2)</f>
        <v>#NAME?</v>
      </c>
      <c r="F558" s="6" t="e">
        <f ca="1">IF('Log_working_3-way'!D558="","",1/'True_Odds_Calculator_3-way'!N555+1/'True_Odds_Calculator_3-way'!O555+1/'True_Odds_Calculator_3-way'!#REF!-1)</f>
        <v>#NAME?</v>
      </c>
      <c r="H558" s="6" t="e">
        <f ca="1">IF('Log_working_3-way'!$D558="","",'True_Odds_Calculator_3-way'!N555/'True_Odds_Calculator_3-way'!A555-1)</f>
        <v>#NAME?</v>
      </c>
      <c r="I558" s="6" t="e">
        <f ca="1">IF('Log_working_3-way'!$D558="","",'True_Odds_Calculator_3-way'!O555/'True_Odds_Calculator_3-way'!B555-1)</f>
        <v>#NAME?</v>
      </c>
      <c r="J558" s="6" t="e">
        <f ca="1">IF('Log_working_3-way'!$D558="","",'True_Odds_Calculator_3-way'!#REF!/'True_Odds_Calculator_3-way'!C555-1)</f>
        <v>#NAME?</v>
      </c>
      <c r="K558" s="6" t="e">
        <f ca="1">IF('Log_working_3-way'!$D558="","",1/'True_Odds_Calculator_3-way'!A555+1/'True_Odds_Calculator_3-way'!B555+1/'True_Odds_Calculator_3-way'!C555-1)</f>
        <v>#NAME?</v>
      </c>
    </row>
    <row r="559" spans="4:11" x14ac:dyDescent="0.25">
      <c r="D559" t="e">
        <f ca="1">solve_for_c('True_Odds_Calculator_3-way'!A556,'True_Odds_Calculator_3-way'!B556,'True_Odds_Calculator_3-way'!C556,'Log_working_3-way'!B$1,'Log_working_3-way'!B$2)</f>
        <v>#NAME?</v>
      </c>
      <c r="F559" s="6" t="e">
        <f ca="1">IF('Log_working_3-way'!D559="","",1/'True_Odds_Calculator_3-way'!N556+1/'True_Odds_Calculator_3-way'!O556+1/'True_Odds_Calculator_3-way'!#REF!-1)</f>
        <v>#NAME?</v>
      </c>
      <c r="H559" s="6" t="e">
        <f ca="1">IF('Log_working_3-way'!$D559="","",'True_Odds_Calculator_3-way'!N556/'True_Odds_Calculator_3-way'!A556-1)</f>
        <v>#NAME?</v>
      </c>
      <c r="I559" s="6" t="e">
        <f ca="1">IF('Log_working_3-way'!$D559="","",'True_Odds_Calculator_3-way'!O556/'True_Odds_Calculator_3-way'!B556-1)</f>
        <v>#NAME?</v>
      </c>
      <c r="J559" s="6" t="e">
        <f ca="1">IF('Log_working_3-way'!$D559="","",'True_Odds_Calculator_3-way'!#REF!/'True_Odds_Calculator_3-way'!C556-1)</f>
        <v>#NAME?</v>
      </c>
      <c r="K559" s="6" t="e">
        <f ca="1">IF('Log_working_3-way'!$D559="","",1/'True_Odds_Calculator_3-way'!A556+1/'True_Odds_Calculator_3-way'!B556+1/'True_Odds_Calculator_3-way'!C556-1)</f>
        <v>#NAME?</v>
      </c>
    </row>
    <row r="560" spans="4:11" x14ac:dyDescent="0.25">
      <c r="D560" t="e">
        <f ca="1">solve_for_c('True_Odds_Calculator_3-way'!A557,'True_Odds_Calculator_3-way'!B557,'True_Odds_Calculator_3-way'!C557,'Log_working_3-way'!B$1,'Log_working_3-way'!B$2)</f>
        <v>#NAME?</v>
      </c>
      <c r="F560" s="6" t="e">
        <f ca="1">IF('Log_working_3-way'!D560="","",1/'True_Odds_Calculator_3-way'!N557+1/'True_Odds_Calculator_3-way'!O557+1/'True_Odds_Calculator_3-way'!#REF!-1)</f>
        <v>#NAME?</v>
      </c>
      <c r="H560" s="6" t="e">
        <f ca="1">IF('Log_working_3-way'!$D560="","",'True_Odds_Calculator_3-way'!N557/'True_Odds_Calculator_3-way'!A557-1)</f>
        <v>#NAME?</v>
      </c>
      <c r="I560" s="6" t="e">
        <f ca="1">IF('Log_working_3-way'!$D560="","",'True_Odds_Calculator_3-way'!O557/'True_Odds_Calculator_3-way'!B557-1)</f>
        <v>#NAME?</v>
      </c>
      <c r="J560" s="6" t="e">
        <f ca="1">IF('Log_working_3-way'!$D560="","",'True_Odds_Calculator_3-way'!#REF!/'True_Odds_Calculator_3-way'!C557-1)</f>
        <v>#NAME?</v>
      </c>
      <c r="K560" s="6" t="e">
        <f ca="1">IF('Log_working_3-way'!$D560="","",1/'True_Odds_Calculator_3-way'!A557+1/'True_Odds_Calculator_3-way'!B557+1/'True_Odds_Calculator_3-way'!C557-1)</f>
        <v>#NAME?</v>
      </c>
    </row>
    <row r="561" spans="4:11" x14ac:dyDescent="0.25">
      <c r="D561" t="e">
        <f ca="1">solve_for_c('True_Odds_Calculator_3-way'!A558,'True_Odds_Calculator_3-way'!B558,'True_Odds_Calculator_3-way'!C558,'Log_working_3-way'!B$1,'Log_working_3-way'!B$2)</f>
        <v>#NAME?</v>
      </c>
      <c r="F561" s="6" t="e">
        <f ca="1">IF('Log_working_3-way'!D561="","",1/'True_Odds_Calculator_3-way'!N558+1/'True_Odds_Calculator_3-way'!O558+1/'True_Odds_Calculator_3-way'!#REF!-1)</f>
        <v>#NAME?</v>
      </c>
      <c r="H561" s="6" t="e">
        <f ca="1">IF('Log_working_3-way'!$D561="","",'True_Odds_Calculator_3-way'!N558/'True_Odds_Calculator_3-way'!A558-1)</f>
        <v>#NAME?</v>
      </c>
      <c r="I561" s="6" t="e">
        <f ca="1">IF('Log_working_3-way'!$D561="","",'True_Odds_Calculator_3-way'!O558/'True_Odds_Calculator_3-way'!B558-1)</f>
        <v>#NAME?</v>
      </c>
      <c r="J561" s="6" t="e">
        <f ca="1">IF('Log_working_3-way'!$D561="","",'True_Odds_Calculator_3-way'!#REF!/'True_Odds_Calculator_3-way'!C558-1)</f>
        <v>#NAME?</v>
      </c>
      <c r="K561" s="6" t="e">
        <f ca="1">IF('Log_working_3-way'!$D561="","",1/'True_Odds_Calculator_3-way'!A558+1/'True_Odds_Calculator_3-way'!B558+1/'True_Odds_Calculator_3-way'!C558-1)</f>
        <v>#NAME?</v>
      </c>
    </row>
    <row r="562" spans="4:11" x14ac:dyDescent="0.25">
      <c r="D562" t="e">
        <f ca="1">solve_for_c('True_Odds_Calculator_3-way'!A559,'True_Odds_Calculator_3-way'!B559,'True_Odds_Calculator_3-way'!C559,'Log_working_3-way'!B$1,'Log_working_3-way'!B$2)</f>
        <v>#NAME?</v>
      </c>
      <c r="F562" s="6" t="e">
        <f ca="1">IF('Log_working_3-way'!D562="","",1/'True_Odds_Calculator_3-way'!N559+1/'True_Odds_Calculator_3-way'!O559+1/'True_Odds_Calculator_3-way'!#REF!-1)</f>
        <v>#NAME?</v>
      </c>
      <c r="H562" s="6" t="e">
        <f ca="1">IF('Log_working_3-way'!$D562="","",'True_Odds_Calculator_3-way'!N559/'True_Odds_Calculator_3-way'!A559-1)</f>
        <v>#NAME?</v>
      </c>
      <c r="I562" s="6" t="e">
        <f ca="1">IF('Log_working_3-way'!$D562="","",'True_Odds_Calculator_3-way'!O559/'True_Odds_Calculator_3-way'!B559-1)</f>
        <v>#NAME?</v>
      </c>
      <c r="J562" s="6" t="e">
        <f ca="1">IF('Log_working_3-way'!$D562="","",'True_Odds_Calculator_3-way'!#REF!/'True_Odds_Calculator_3-way'!C559-1)</f>
        <v>#NAME?</v>
      </c>
      <c r="K562" s="6" t="e">
        <f ca="1">IF('Log_working_3-way'!$D562="","",1/'True_Odds_Calculator_3-way'!A559+1/'True_Odds_Calculator_3-way'!B559+1/'True_Odds_Calculator_3-way'!C559-1)</f>
        <v>#NAME?</v>
      </c>
    </row>
    <row r="563" spans="4:11" x14ac:dyDescent="0.25">
      <c r="D563" t="e">
        <f ca="1">solve_for_c('True_Odds_Calculator_3-way'!A560,'True_Odds_Calculator_3-way'!B560,'True_Odds_Calculator_3-way'!C560,'Log_working_3-way'!B$1,'Log_working_3-way'!B$2)</f>
        <v>#NAME?</v>
      </c>
      <c r="F563" s="6" t="e">
        <f ca="1">IF('Log_working_3-way'!D563="","",1/'True_Odds_Calculator_3-way'!N560+1/'True_Odds_Calculator_3-way'!O560+1/'True_Odds_Calculator_3-way'!#REF!-1)</f>
        <v>#NAME?</v>
      </c>
      <c r="H563" s="6" t="e">
        <f ca="1">IF('Log_working_3-way'!$D563="","",'True_Odds_Calculator_3-way'!N560/'True_Odds_Calculator_3-way'!A560-1)</f>
        <v>#NAME?</v>
      </c>
      <c r="I563" s="6" t="e">
        <f ca="1">IF('Log_working_3-way'!$D563="","",'True_Odds_Calculator_3-way'!O560/'True_Odds_Calculator_3-way'!B560-1)</f>
        <v>#NAME?</v>
      </c>
      <c r="J563" s="6" t="e">
        <f ca="1">IF('Log_working_3-way'!$D563="","",'True_Odds_Calculator_3-way'!#REF!/'True_Odds_Calculator_3-way'!C560-1)</f>
        <v>#NAME?</v>
      </c>
      <c r="K563" s="6" t="e">
        <f ca="1">IF('Log_working_3-way'!$D563="","",1/'True_Odds_Calculator_3-way'!A560+1/'True_Odds_Calculator_3-way'!B560+1/'True_Odds_Calculator_3-way'!C560-1)</f>
        <v>#NAME?</v>
      </c>
    </row>
    <row r="564" spans="4:11" x14ac:dyDescent="0.25">
      <c r="D564" t="e">
        <f ca="1">solve_for_c('True_Odds_Calculator_3-way'!A561,'True_Odds_Calculator_3-way'!B561,'True_Odds_Calculator_3-way'!C561,'Log_working_3-way'!B$1,'Log_working_3-way'!B$2)</f>
        <v>#NAME?</v>
      </c>
      <c r="F564" s="6" t="e">
        <f ca="1">IF('Log_working_3-way'!D564="","",1/'True_Odds_Calculator_3-way'!N561+1/'True_Odds_Calculator_3-way'!O561+1/'True_Odds_Calculator_3-way'!#REF!-1)</f>
        <v>#NAME?</v>
      </c>
      <c r="H564" s="6" t="e">
        <f ca="1">IF('Log_working_3-way'!$D564="","",'True_Odds_Calculator_3-way'!N561/'True_Odds_Calculator_3-way'!A561-1)</f>
        <v>#NAME?</v>
      </c>
      <c r="I564" s="6" t="e">
        <f ca="1">IF('Log_working_3-way'!$D564="","",'True_Odds_Calculator_3-way'!O561/'True_Odds_Calculator_3-way'!B561-1)</f>
        <v>#NAME?</v>
      </c>
      <c r="J564" s="6" t="e">
        <f ca="1">IF('Log_working_3-way'!$D564="","",'True_Odds_Calculator_3-way'!#REF!/'True_Odds_Calculator_3-way'!C561-1)</f>
        <v>#NAME?</v>
      </c>
      <c r="K564" s="6" t="e">
        <f ca="1">IF('Log_working_3-way'!$D564="","",1/'True_Odds_Calculator_3-way'!A561+1/'True_Odds_Calculator_3-way'!B561+1/'True_Odds_Calculator_3-way'!C561-1)</f>
        <v>#NAME?</v>
      </c>
    </row>
    <row r="565" spans="4:11" x14ac:dyDescent="0.25">
      <c r="D565" t="e">
        <f ca="1">solve_for_c('True_Odds_Calculator_3-way'!A562,'True_Odds_Calculator_3-way'!B562,'True_Odds_Calculator_3-way'!C562,'Log_working_3-way'!B$1,'Log_working_3-way'!B$2)</f>
        <v>#NAME?</v>
      </c>
      <c r="F565" s="6" t="e">
        <f ca="1">IF('Log_working_3-way'!D565="","",1/'True_Odds_Calculator_3-way'!N562+1/'True_Odds_Calculator_3-way'!O562+1/'True_Odds_Calculator_3-way'!#REF!-1)</f>
        <v>#NAME?</v>
      </c>
      <c r="H565" s="6" t="e">
        <f ca="1">IF('Log_working_3-way'!$D565="","",'True_Odds_Calculator_3-way'!N562/'True_Odds_Calculator_3-way'!A562-1)</f>
        <v>#NAME?</v>
      </c>
      <c r="I565" s="6" t="e">
        <f ca="1">IF('Log_working_3-way'!$D565="","",'True_Odds_Calculator_3-way'!O562/'True_Odds_Calculator_3-way'!B562-1)</f>
        <v>#NAME?</v>
      </c>
      <c r="J565" s="6" t="e">
        <f ca="1">IF('Log_working_3-way'!$D565="","",'True_Odds_Calculator_3-way'!#REF!/'True_Odds_Calculator_3-way'!C562-1)</f>
        <v>#NAME?</v>
      </c>
      <c r="K565" s="6" t="e">
        <f ca="1">IF('Log_working_3-way'!$D565="","",1/'True_Odds_Calculator_3-way'!A562+1/'True_Odds_Calculator_3-way'!B562+1/'True_Odds_Calculator_3-way'!C562-1)</f>
        <v>#NAME?</v>
      </c>
    </row>
    <row r="566" spans="4:11" x14ac:dyDescent="0.25">
      <c r="D566" t="e">
        <f ca="1">solve_for_c('True_Odds_Calculator_3-way'!A563,'True_Odds_Calculator_3-way'!B563,'True_Odds_Calculator_3-way'!C563,'Log_working_3-way'!B$1,'Log_working_3-way'!B$2)</f>
        <v>#NAME?</v>
      </c>
      <c r="F566" s="6" t="e">
        <f ca="1">IF('Log_working_3-way'!D566="","",1/'True_Odds_Calculator_3-way'!N563+1/'True_Odds_Calculator_3-way'!O563+1/'True_Odds_Calculator_3-way'!#REF!-1)</f>
        <v>#NAME?</v>
      </c>
      <c r="H566" s="6" t="e">
        <f ca="1">IF('Log_working_3-way'!$D566="","",'True_Odds_Calculator_3-way'!N563/'True_Odds_Calculator_3-way'!A563-1)</f>
        <v>#NAME?</v>
      </c>
      <c r="I566" s="6" t="e">
        <f ca="1">IF('Log_working_3-way'!$D566="","",'True_Odds_Calculator_3-way'!O563/'True_Odds_Calculator_3-way'!B563-1)</f>
        <v>#NAME?</v>
      </c>
      <c r="J566" s="6" t="e">
        <f ca="1">IF('Log_working_3-way'!$D566="","",'True_Odds_Calculator_3-way'!#REF!/'True_Odds_Calculator_3-way'!C563-1)</f>
        <v>#NAME?</v>
      </c>
      <c r="K566" s="6" t="e">
        <f ca="1">IF('Log_working_3-way'!$D566="","",1/'True_Odds_Calculator_3-way'!A563+1/'True_Odds_Calculator_3-way'!B563+1/'True_Odds_Calculator_3-way'!C563-1)</f>
        <v>#NAME?</v>
      </c>
    </row>
    <row r="567" spans="4:11" x14ac:dyDescent="0.25">
      <c r="D567" t="e">
        <f ca="1">solve_for_c('True_Odds_Calculator_3-way'!A564,'True_Odds_Calculator_3-way'!B564,'True_Odds_Calculator_3-way'!C564,'Log_working_3-way'!B$1,'Log_working_3-way'!B$2)</f>
        <v>#NAME?</v>
      </c>
      <c r="F567" s="6" t="e">
        <f ca="1">IF('Log_working_3-way'!D567="","",1/'True_Odds_Calculator_3-way'!N564+1/'True_Odds_Calculator_3-way'!O564+1/'True_Odds_Calculator_3-way'!#REF!-1)</f>
        <v>#NAME?</v>
      </c>
      <c r="H567" s="6" t="e">
        <f ca="1">IF('Log_working_3-way'!$D567="","",'True_Odds_Calculator_3-way'!N564/'True_Odds_Calculator_3-way'!A564-1)</f>
        <v>#NAME?</v>
      </c>
      <c r="I567" s="6" t="e">
        <f ca="1">IF('Log_working_3-way'!$D567="","",'True_Odds_Calculator_3-way'!O564/'True_Odds_Calculator_3-way'!B564-1)</f>
        <v>#NAME?</v>
      </c>
      <c r="J567" s="6" t="e">
        <f ca="1">IF('Log_working_3-way'!$D567="","",'True_Odds_Calculator_3-way'!#REF!/'True_Odds_Calculator_3-way'!C564-1)</f>
        <v>#NAME?</v>
      </c>
      <c r="K567" s="6" t="e">
        <f ca="1">IF('Log_working_3-way'!$D567="","",1/'True_Odds_Calculator_3-way'!A564+1/'True_Odds_Calculator_3-way'!B564+1/'True_Odds_Calculator_3-way'!C564-1)</f>
        <v>#NAME?</v>
      </c>
    </row>
    <row r="568" spans="4:11" x14ac:dyDescent="0.25">
      <c r="D568" t="e">
        <f ca="1">solve_for_c('True_Odds_Calculator_3-way'!A565,'True_Odds_Calculator_3-way'!B565,'True_Odds_Calculator_3-way'!C565,'Log_working_3-way'!B$1,'Log_working_3-way'!B$2)</f>
        <v>#NAME?</v>
      </c>
      <c r="F568" s="6" t="e">
        <f ca="1">IF('Log_working_3-way'!D568="","",1/'True_Odds_Calculator_3-way'!N565+1/'True_Odds_Calculator_3-way'!O565+1/'True_Odds_Calculator_3-way'!#REF!-1)</f>
        <v>#NAME?</v>
      </c>
      <c r="H568" s="6" t="e">
        <f ca="1">IF('Log_working_3-way'!$D568="","",'True_Odds_Calculator_3-way'!N565/'True_Odds_Calculator_3-way'!A565-1)</f>
        <v>#NAME?</v>
      </c>
      <c r="I568" s="6" t="e">
        <f ca="1">IF('Log_working_3-way'!$D568="","",'True_Odds_Calculator_3-way'!O565/'True_Odds_Calculator_3-way'!B565-1)</f>
        <v>#NAME?</v>
      </c>
      <c r="J568" s="6" t="e">
        <f ca="1">IF('Log_working_3-way'!$D568="","",'True_Odds_Calculator_3-way'!#REF!/'True_Odds_Calculator_3-way'!C565-1)</f>
        <v>#NAME?</v>
      </c>
      <c r="K568" s="6" t="e">
        <f ca="1">IF('Log_working_3-way'!$D568="","",1/'True_Odds_Calculator_3-way'!A565+1/'True_Odds_Calculator_3-way'!B565+1/'True_Odds_Calculator_3-way'!C565-1)</f>
        <v>#NAME?</v>
      </c>
    </row>
    <row r="569" spans="4:11" x14ac:dyDescent="0.25">
      <c r="D569" t="e">
        <f ca="1">solve_for_c('True_Odds_Calculator_3-way'!A566,'True_Odds_Calculator_3-way'!B566,'True_Odds_Calculator_3-way'!C566,'Log_working_3-way'!B$1,'Log_working_3-way'!B$2)</f>
        <v>#NAME?</v>
      </c>
      <c r="F569" s="6" t="e">
        <f ca="1">IF('Log_working_3-way'!D569="","",1/'True_Odds_Calculator_3-way'!N566+1/'True_Odds_Calculator_3-way'!O566+1/'True_Odds_Calculator_3-way'!#REF!-1)</f>
        <v>#NAME?</v>
      </c>
      <c r="H569" s="6" t="e">
        <f ca="1">IF('Log_working_3-way'!$D569="","",'True_Odds_Calculator_3-way'!N566/'True_Odds_Calculator_3-way'!A566-1)</f>
        <v>#NAME?</v>
      </c>
      <c r="I569" s="6" t="e">
        <f ca="1">IF('Log_working_3-way'!$D569="","",'True_Odds_Calculator_3-way'!O566/'True_Odds_Calculator_3-way'!B566-1)</f>
        <v>#NAME?</v>
      </c>
      <c r="J569" s="6" t="e">
        <f ca="1">IF('Log_working_3-way'!$D569="","",'True_Odds_Calculator_3-way'!#REF!/'True_Odds_Calculator_3-way'!C566-1)</f>
        <v>#NAME?</v>
      </c>
      <c r="K569" s="6" t="e">
        <f ca="1">IF('Log_working_3-way'!$D569="","",1/'True_Odds_Calculator_3-way'!A566+1/'True_Odds_Calculator_3-way'!B566+1/'True_Odds_Calculator_3-way'!C566-1)</f>
        <v>#NAME?</v>
      </c>
    </row>
    <row r="570" spans="4:11" x14ac:dyDescent="0.25">
      <c r="D570" t="e">
        <f ca="1">solve_for_c('True_Odds_Calculator_3-way'!A567,'True_Odds_Calculator_3-way'!B567,'True_Odds_Calculator_3-way'!C567,'Log_working_3-way'!B$1,'Log_working_3-way'!B$2)</f>
        <v>#NAME?</v>
      </c>
      <c r="F570" s="6" t="e">
        <f ca="1">IF('Log_working_3-way'!D570="","",1/'True_Odds_Calculator_3-way'!N567+1/'True_Odds_Calculator_3-way'!O567+1/'True_Odds_Calculator_3-way'!#REF!-1)</f>
        <v>#NAME?</v>
      </c>
      <c r="H570" s="6" t="e">
        <f ca="1">IF('Log_working_3-way'!$D570="","",'True_Odds_Calculator_3-way'!N567/'True_Odds_Calculator_3-way'!A567-1)</f>
        <v>#NAME?</v>
      </c>
      <c r="I570" s="6" t="e">
        <f ca="1">IF('Log_working_3-way'!$D570="","",'True_Odds_Calculator_3-way'!O567/'True_Odds_Calculator_3-way'!B567-1)</f>
        <v>#NAME?</v>
      </c>
      <c r="J570" s="6" t="e">
        <f ca="1">IF('Log_working_3-way'!$D570="","",'True_Odds_Calculator_3-way'!#REF!/'True_Odds_Calculator_3-way'!C567-1)</f>
        <v>#NAME?</v>
      </c>
      <c r="K570" s="6" t="e">
        <f ca="1">IF('Log_working_3-way'!$D570="","",1/'True_Odds_Calculator_3-way'!A567+1/'True_Odds_Calculator_3-way'!B567+1/'True_Odds_Calculator_3-way'!C567-1)</f>
        <v>#NAME?</v>
      </c>
    </row>
    <row r="571" spans="4:11" x14ac:dyDescent="0.25">
      <c r="D571" t="e">
        <f ca="1">solve_for_c('True_Odds_Calculator_3-way'!A568,'True_Odds_Calculator_3-way'!B568,'True_Odds_Calculator_3-way'!C568,'Log_working_3-way'!B$1,'Log_working_3-way'!B$2)</f>
        <v>#NAME?</v>
      </c>
      <c r="F571" s="6" t="e">
        <f ca="1">IF('Log_working_3-way'!D571="","",1/'True_Odds_Calculator_3-way'!N568+1/'True_Odds_Calculator_3-way'!O568+1/'True_Odds_Calculator_3-way'!#REF!-1)</f>
        <v>#NAME?</v>
      </c>
      <c r="H571" s="6" t="e">
        <f ca="1">IF('Log_working_3-way'!$D571="","",'True_Odds_Calculator_3-way'!N568/'True_Odds_Calculator_3-way'!A568-1)</f>
        <v>#NAME?</v>
      </c>
      <c r="I571" s="6" t="e">
        <f ca="1">IF('Log_working_3-way'!$D571="","",'True_Odds_Calculator_3-way'!O568/'True_Odds_Calculator_3-way'!B568-1)</f>
        <v>#NAME?</v>
      </c>
      <c r="J571" s="6" t="e">
        <f ca="1">IF('Log_working_3-way'!$D571="","",'True_Odds_Calculator_3-way'!#REF!/'True_Odds_Calculator_3-way'!C568-1)</f>
        <v>#NAME?</v>
      </c>
      <c r="K571" s="6" t="e">
        <f ca="1">IF('Log_working_3-way'!$D571="","",1/'True_Odds_Calculator_3-way'!A568+1/'True_Odds_Calculator_3-way'!B568+1/'True_Odds_Calculator_3-way'!C568-1)</f>
        <v>#NAME?</v>
      </c>
    </row>
    <row r="572" spans="4:11" x14ac:dyDescent="0.25">
      <c r="D572" t="e">
        <f ca="1">solve_for_c('True_Odds_Calculator_3-way'!A569,'True_Odds_Calculator_3-way'!B569,'True_Odds_Calculator_3-way'!C569,'Log_working_3-way'!B$1,'Log_working_3-way'!B$2)</f>
        <v>#NAME?</v>
      </c>
      <c r="F572" s="6" t="e">
        <f ca="1">IF('Log_working_3-way'!D572="","",1/'True_Odds_Calculator_3-way'!N569+1/'True_Odds_Calculator_3-way'!O569+1/'True_Odds_Calculator_3-way'!#REF!-1)</f>
        <v>#NAME?</v>
      </c>
      <c r="H572" s="6" t="e">
        <f ca="1">IF('Log_working_3-way'!$D572="","",'True_Odds_Calculator_3-way'!N569/'True_Odds_Calculator_3-way'!A569-1)</f>
        <v>#NAME?</v>
      </c>
      <c r="I572" s="6" t="e">
        <f ca="1">IF('Log_working_3-way'!$D572="","",'True_Odds_Calculator_3-way'!O569/'True_Odds_Calculator_3-way'!B569-1)</f>
        <v>#NAME?</v>
      </c>
      <c r="J572" s="6" t="e">
        <f ca="1">IF('Log_working_3-way'!$D572="","",'True_Odds_Calculator_3-way'!#REF!/'True_Odds_Calculator_3-way'!C569-1)</f>
        <v>#NAME?</v>
      </c>
      <c r="K572" s="6" t="e">
        <f ca="1">IF('Log_working_3-way'!$D572="","",1/'True_Odds_Calculator_3-way'!A569+1/'True_Odds_Calculator_3-way'!B569+1/'True_Odds_Calculator_3-way'!C569-1)</f>
        <v>#NAME?</v>
      </c>
    </row>
    <row r="573" spans="4:11" x14ac:dyDescent="0.25">
      <c r="D573" t="e">
        <f ca="1">solve_for_c('True_Odds_Calculator_3-way'!A570,'True_Odds_Calculator_3-way'!B570,'True_Odds_Calculator_3-way'!C570,'Log_working_3-way'!B$1,'Log_working_3-way'!B$2)</f>
        <v>#NAME?</v>
      </c>
      <c r="F573" s="6" t="e">
        <f ca="1">IF('Log_working_3-way'!D573="","",1/'True_Odds_Calculator_3-way'!N570+1/'True_Odds_Calculator_3-way'!O570+1/'True_Odds_Calculator_3-way'!#REF!-1)</f>
        <v>#NAME?</v>
      </c>
      <c r="H573" s="6" t="e">
        <f ca="1">IF('Log_working_3-way'!$D573="","",'True_Odds_Calculator_3-way'!N570/'True_Odds_Calculator_3-way'!A570-1)</f>
        <v>#NAME?</v>
      </c>
      <c r="I573" s="6" t="e">
        <f ca="1">IF('Log_working_3-way'!$D573="","",'True_Odds_Calculator_3-way'!O570/'True_Odds_Calculator_3-way'!B570-1)</f>
        <v>#NAME?</v>
      </c>
      <c r="J573" s="6" t="e">
        <f ca="1">IF('Log_working_3-way'!$D573="","",'True_Odds_Calculator_3-way'!#REF!/'True_Odds_Calculator_3-way'!C570-1)</f>
        <v>#NAME?</v>
      </c>
      <c r="K573" s="6" t="e">
        <f ca="1">IF('Log_working_3-way'!$D573="","",1/'True_Odds_Calculator_3-way'!A570+1/'True_Odds_Calculator_3-way'!B570+1/'True_Odds_Calculator_3-way'!C570-1)</f>
        <v>#NAME?</v>
      </c>
    </row>
    <row r="574" spans="4:11" x14ac:dyDescent="0.25">
      <c r="D574" t="e">
        <f ca="1">solve_for_c('True_Odds_Calculator_3-way'!A571,'True_Odds_Calculator_3-way'!B571,'True_Odds_Calculator_3-way'!C571,'Log_working_3-way'!B$1,'Log_working_3-way'!B$2)</f>
        <v>#NAME?</v>
      </c>
      <c r="F574" s="6" t="e">
        <f ca="1">IF('Log_working_3-way'!D574="","",1/'True_Odds_Calculator_3-way'!N571+1/'True_Odds_Calculator_3-way'!O571+1/'True_Odds_Calculator_3-way'!#REF!-1)</f>
        <v>#NAME?</v>
      </c>
      <c r="H574" s="6" t="e">
        <f ca="1">IF('Log_working_3-way'!$D574="","",'True_Odds_Calculator_3-way'!N571/'True_Odds_Calculator_3-way'!A571-1)</f>
        <v>#NAME?</v>
      </c>
      <c r="I574" s="6" t="e">
        <f ca="1">IF('Log_working_3-way'!$D574="","",'True_Odds_Calculator_3-way'!O571/'True_Odds_Calculator_3-way'!B571-1)</f>
        <v>#NAME?</v>
      </c>
      <c r="J574" s="6" t="e">
        <f ca="1">IF('Log_working_3-way'!$D574="","",'True_Odds_Calculator_3-way'!#REF!/'True_Odds_Calculator_3-way'!C571-1)</f>
        <v>#NAME?</v>
      </c>
      <c r="K574" s="6" t="e">
        <f ca="1">IF('Log_working_3-way'!$D574="","",1/'True_Odds_Calculator_3-way'!A571+1/'True_Odds_Calculator_3-way'!B571+1/'True_Odds_Calculator_3-way'!C571-1)</f>
        <v>#NAME?</v>
      </c>
    </row>
    <row r="575" spans="4:11" x14ac:dyDescent="0.25">
      <c r="D575" t="e">
        <f ca="1">solve_for_c('True_Odds_Calculator_3-way'!A572,'True_Odds_Calculator_3-way'!B572,'True_Odds_Calculator_3-way'!C572,'Log_working_3-way'!B$1,'Log_working_3-way'!B$2)</f>
        <v>#NAME?</v>
      </c>
      <c r="F575" s="6" t="e">
        <f ca="1">IF('Log_working_3-way'!D575="","",1/'True_Odds_Calculator_3-way'!N572+1/'True_Odds_Calculator_3-way'!O572+1/'True_Odds_Calculator_3-way'!#REF!-1)</f>
        <v>#NAME?</v>
      </c>
      <c r="H575" s="6" t="e">
        <f ca="1">IF('Log_working_3-way'!$D575="","",'True_Odds_Calculator_3-way'!N572/'True_Odds_Calculator_3-way'!A572-1)</f>
        <v>#NAME?</v>
      </c>
      <c r="I575" s="6" t="e">
        <f ca="1">IF('Log_working_3-way'!$D575="","",'True_Odds_Calculator_3-way'!O572/'True_Odds_Calculator_3-way'!B572-1)</f>
        <v>#NAME?</v>
      </c>
      <c r="J575" s="6" t="e">
        <f ca="1">IF('Log_working_3-way'!$D575="","",'True_Odds_Calculator_3-way'!#REF!/'True_Odds_Calculator_3-way'!C572-1)</f>
        <v>#NAME?</v>
      </c>
      <c r="K575" s="6" t="e">
        <f ca="1">IF('Log_working_3-way'!$D575="","",1/'True_Odds_Calculator_3-way'!A572+1/'True_Odds_Calculator_3-way'!B572+1/'True_Odds_Calculator_3-way'!C572-1)</f>
        <v>#NAME?</v>
      </c>
    </row>
    <row r="576" spans="4:11" x14ac:dyDescent="0.25">
      <c r="D576" t="e">
        <f ca="1">solve_for_c('True_Odds_Calculator_3-way'!A573,'True_Odds_Calculator_3-way'!B573,'True_Odds_Calculator_3-way'!C573,'Log_working_3-way'!B$1,'Log_working_3-way'!B$2)</f>
        <v>#NAME?</v>
      </c>
      <c r="F576" s="6" t="e">
        <f ca="1">IF('Log_working_3-way'!D576="","",1/'True_Odds_Calculator_3-way'!N573+1/'True_Odds_Calculator_3-way'!O573+1/'True_Odds_Calculator_3-way'!#REF!-1)</f>
        <v>#NAME?</v>
      </c>
      <c r="H576" s="6" t="e">
        <f ca="1">IF('Log_working_3-way'!$D576="","",'True_Odds_Calculator_3-way'!N573/'True_Odds_Calculator_3-way'!A573-1)</f>
        <v>#NAME?</v>
      </c>
      <c r="I576" s="6" t="e">
        <f ca="1">IF('Log_working_3-way'!$D576="","",'True_Odds_Calculator_3-way'!O573/'True_Odds_Calculator_3-way'!B573-1)</f>
        <v>#NAME?</v>
      </c>
      <c r="J576" s="6" t="e">
        <f ca="1">IF('Log_working_3-way'!$D576="","",'True_Odds_Calculator_3-way'!#REF!/'True_Odds_Calculator_3-way'!C573-1)</f>
        <v>#NAME?</v>
      </c>
      <c r="K576" s="6" t="e">
        <f ca="1">IF('Log_working_3-way'!$D576="","",1/'True_Odds_Calculator_3-way'!A573+1/'True_Odds_Calculator_3-way'!B573+1/'True_Odds_Calculator_3-way'!C573-1)</f>
        <v>#NAME?</v>
      </c>
    </row>
    <row r="577" spans="4:11" x14ac:dyDescent="0.25">
      <c r="D577" t="e">
        <f ca="1">solve_for_c('True_Odds_Calculator_3-way'!A574,'True_Odds_Calculator_3-way'!B574,'True_Odds_Calculator_3-way'!C574,'Log_working_3-way'!B$1,'Log_working_3-way'!B$2)</f>
        <v>#NAME?</v>
      </c>
      <c r="F577" s="6" t="e">
        <f ca="1">IF('Log_working_3-way'!D577="","",1/'True_Odds_Calculator_3-way'!N574+1/'True_Odds_Calculator_3-way'!O574+1/'True_Odds_Calculator_3-way'!#REF!-1)</f>
        <v>#NAME?</v>
      </c>
      <c r="H577" s="6" t="e">
        <f ca="1">IF('Log_working_3-way'!$D577="","",'True_Odds_Calculator_3-way'!N574/'True_Odds_Calculator_3-way'!A574-1)</f>
        <v>#NAME?</v>
      </c>
      <c r="I577" s="6" t="e">
        <f ca="1">IF('Log_working_3-way'!$D577="","",'True_Odds_Calculator_3-way'!O574/'True_Odds_Calculator_3-way'!B574-1)</f>
        <v>#NAME?</v>
      </c>
      <c r="J577" s="6" t="e">
        <f ca="1">IF('Log_working_3-way'!$D577="","",'True_Odds_Calculator_3-way'!#REF!/'True_Odds_Calculator_3-way'!C574-1)</f>
        <v>#NAME?</v>
      </c>
      <c r="K577" s="6" t="e">
        <f ca="1">IF('Log_working_3-way'!$D577="","",1/'True_Odds_Calculator_3-way'!A574+1/'True_Odds_Calculator_3-way'!B574+1/'True_Odds_Calculator_3-way'!C574-1)</f>
        <v>#NAME?</v>
      </c>
    </row>
    <row r="578" spans="4:11" x14ac:dyDescent="0.25">
      <c r="D578" t="e">
        <f ca="1">solve_for_c('True_Odds_Calculator_3-way'!A575,'True_Odds_Calculator_3-way'!B575,'True_Odds_Calculator_3-way'!C575,'Log_working_3-way'!B$1,'Log_working_3-way'!B$2)</f>
        <v>#NAME?</v>
      </c>
      <c r="F578" s="6" t="e">
        <f ca="1">IF('Log_working_3-way'!D578="","",1/'True_Odds_Calculator_3-way'!N575+1/'True_Odds_Calculator_3-way'!O575+1/'True_Odds_Calculator_3-way'!#REF!-1)</f>
        <v>#NAME?</v>
      </c>
      <c r="H578" s="6" t="e">
        <f ca="1">IF('Log_working_3-way'!$D578="","",'True_Odds_Calculator_3-way'!N575/'True_Odds_Calculator_3-way'!A575-1)</f>
        <v>#NAME?</v>
      </c>
      <c r="I578" s="6" t="e">
        <f ca="1">IF('Log_working_3-way'!$D578="","",'True_Odds_Calculator_3-way'!O575/'True_Odds_Calculator_3-way'!B575-1)</f>
        <v>#NAME?</v>
      </c>
      <c r="J578" s="6" t="e">
        <f ca="1">IF('Log_working_3-way'!$D578="","",'True_Odds_Calculator_3-way'!#REF!/'True_Odds_Calculator_3-way'!C575-1)</f>
        <v>#NAME?</v>
      </c>
      <c r="K578" s="6" t="e">
        <f ca="1">IF('Log_working_3-way'!$D578="","",1/'True_Odds_Calculator_3-way'!A575+1/'True_Odds_Calculator_3-way'!B575+1/'True_Odds_Calculator_3-way'!C575-1)</f>
        <v>#NAME?</v>
      </c>
    </row>
    <row r="579" spans="4:11" x14ac:dyDescent="0.25">
      <c r="D579" t="e">
        <f ca="1">solve_for_c('True_Odds_Calculator_3-way'!A576,'True_Odds_Calculator_3-way'!B576,'True_Odds_Calculator_3-way'!C576,'Log_working_3-way'!B$1,'Log_working_3-way'!B$2)</f>
        <v>#NAME?</v>
      </c>
      <c r="F579" s="6" t="e">
        <f ca="1">IF('Log_working_3-way'!D579="","",1/'True_Odds_Calculator_3-way'!N576+1/'True_Odds_Calculator_3-way'!O576+1/'True_Odds_Calculator_3-way'!#REF!-1)</f>
        <v>#NAME?</v>
      </c>
      <c r="H579" s="6" t="e">
        <f ca="1">IF('Log_working_3-way'!$D579="","",'True_Odds_Calculator_3-way'!N576/'True_Odds_Calculator_3-way'!A576-1)</f>
        <v>#NAME?</v>
      </c>
      <c r="I579" s="6" t="e">
        <f ca="1">IF('Log_working_3-way'!$D579="","",'True_Odds_Calculator_3-way'!O576/'True_Odds_Calculator_3-way'!B576-1)</f>
        <v>#NAME?</v>
      </c>
      <c r="J579" s="6" t="e">
        <f ca="1">IF('Log_working_3-way'!$D579="","",'True_Odds_Calculator_3-way'!#REF!/'True_Odds_Calculator_3-way'!C576-1)</f>
        <v>#NAME?</v>
      </c>
      <c r="K579" s="6" t="e">
        <f ca="1">IF('Log_working_3-way'!$D579="","",1/'True_Odds_Calculator_3-way'!A576+1/'True_Odds_Calculator_3-way'!B576+1/'True_Odds_Calculator_3-way'!C576-1)</f>
        <v>#NAME?</v>
      </c>
    </row>
    <row r="580" spans="4:11" x14ac:dyDescent="0.25">
      <c r="D580" t="e">
        <f ca="1">solve_for_c('True_Odds_Calculator_3-way'!A577,'True_Odds_Calculator_3-way'!B577,'True_Odds_Calculator_3-way'!C577,'Log_working_3-way'!B$1,'Log_working_3-way'!B$2)</f>
        <v>#NAME?</v>
      </c>
      <c r="F580" s="6" t="e">
        <f ca="1">IF('Log_working_3-way'!D580="","",1/'True_Odds_Calculator_3-way'!N577+1/'True_Odds_Calculator_3-way'!O577+1/'True_Odds_Calculator_3-way'!#REF!-1)</f>
        <v>#NAME?</v>
      </c>
      <c r="H580" s="6" t="e">
        <f ca="1">IF('Log_working_3-way'!$D580="","",'True_Odds_Calculator_3-way'!N577/'True_Odds_Calculator_3-way'!A577-1)</f>
        <v>#NAME?</v>
      </c>
      <c r="I580" s="6" t="e">
        <f ca="1">IF('Log_working_3-way'!$D580="","",'True_Odds_Calculator_3-way'!O577/'True_Odds_Calculator_3-way'!B577-1)</f>
        <v>#NAME?</v>
      </c>
      <c r="J580" s="6" t="e">
        <f ca="1">IF('Log_working_3-way'!$D580="","",'True_Odds_Calculator_3-way'!#REF!/'True_Odds_Calculator_3-way'!C577-1)</f>
        <v>#NAME?</v>
      </c>
      <c r="K580" s="6" t="e">
        <f ca="1">IF('Log_working_3-way'!$D580="","",1/'True_Odds_Calculator_3-way'!A577+1/'True_Odds_Calculator_3-way'!B577+1/'True_Odds_Calculator_3-way'!C577-1)</f>
        <v>#NAME?</v>
      </c>
    </row>
    <row r="581" spans="4:11" x14ac:dyDescent="0.25">
      <c r="D581" t="e">
        <f ca="1">solve_for_c('True_Odds_Calculator_3-way'!A578,'True_Odds_Calculator_3-way'!B578,'True_Odds_Calculator_3-way'!C578,'Log_working_3-way'!B$1,'Log_working_3-way'!B$2)</f>
        <v>#NAME?</v>
      </c>
      <c r="F581" s="6" t="e">
        <f ca="1">IF('Log_working_3-way'!D581="","",1/'True_Odds_Calculator_3-way'!N578+1/'True_Odds_Calculator_3-way'!O578+1/'True_Odds_Calculator_3-way'!#REF!-1)</f>
        <v>#NAME?</v>
      </c>
      <c r="H581" s="6" t="e">
        <f ca="1">IF('Log_working_3-way'!$D581="","",'True_Odds_Calculator_3-way'!N578/'True_Odds_Calculator_3-way'!A578-1)</f>
        <v>#NAME?</v>
      </c>
      <c r="I581" s="6" t="e">
        <f ca="1">IF('Log_working_3-way'!$D581="","",'True_Odds_Calculator_3-way'!O578/'True_Odds_Calculator_3-way'!B578-1)</f>
        <v>#NAME?</v>
      </c>
      <c r="J581" s="6" t="e">
        <f ca="1">IF('Log_working_3-way'!$D581="","",'True_Odds_Calculator_3-way'!#REF!/'True_Odds_Calculator_3-way'!C578-1)</f>
        <v>#NAME?</v>
      </c>
      <c r="K581" s="6" t="e">
        <f ca="1">IF('Log_working_3-way'!$D581="","",1/'True_Odds_Calculator_3-way'!A578+1/'True_Odds_Calculator_3-way'!B578+1/'True_Odds_Calculator_3-way'!C578-1)</f>
        <v>#NAME?</v>
      </c>
    </row>
    <row r="582" spans="4:11" x14ac:dyDescent="0.25">
      <c r="D582" t="e">
        <f ca="1">solve_for_c('True_Odds_Calculator_3-way'!A579,'True_Odds_Calculator_3-way'!B579,'True_Odds_Calculator_3-way'!C579,'Log_working_3-way'!B$1,'Log_working_3-way'!B$2)</f>
        <v>#NAME?</v>
      </c>
      <c r="F582" s="6" t="e">
        <f ca="1">IF('Log_working_3-way'!D582="","",1/'True_Odds_Calculator_3-way'!N579+1/'True_Odds_Calculator_3-way'!O579+1/'True_Odds_Calculator_3-way'!#REF!-1)</f>
        <v>#NAME?</v>
      </c>
      <c r="H582" s="6" t="e">
        <f ca="1">IF('Log_working_3-way'!$D582="","",'True_Odds_Calculator_3-way'!N579/'True_Odds_Calculator_3-way'!A579-1)</f>
        <v>#NAME?</v>
      </c>
      <c r="I582" s="6" t="e">
        <f ca="1">IF('Log_working_3-way'!$D582="","",'True_Odds_Calculator_3-way'!O579/'True_Odds_Calculator_3-way'!B579-1)</f>
        <v>#NAME?</v>
      </c>
      <c r="J582" s="6" t="e">
        <f ca="1">IF('Log_working_3-way'!$D582="","",'True_Odds_Calculator_3-way'!#REF!/'True_Odds_Calculator_3-way'!C579-1)</f>
        <v>#NAME?</v>
      </c>
      <c r="K582" s="6" t="e">
        <f ca="1">IF('Log_working_3-way'!$D582="","",1/'True_Odds_Calculator_3-way'!A579+1/'True_Odds_Calculator_3-way'!B579+1/'True_Odds_Calculator_3-way'!C579-1)</f>
        <v>#NAME?</v>
      </c>
    </row>
    <row r="583" spans="4:11" x14ac:dyDescent="0.25">
      <c r="D583" t="e">
        <f ca="1">solve_for_c('True_Odds_Calculator_3-way'!A580,'True_Odds_Calculator_3-way'!B580,'True_Odds_Calculator_3-way'!C580,'Log_working_3-way'!B$1,'Log_working_3-way'!B$2)</f>
        <v>#NAME?</v>
      </c>
      <c r="F583" s="6" t="e">
        <f ca="1">IF('Log_working_3-way'!D583="","",1/'True_Odds_Calculator_3-way'!N580+1/'True_Odds_Calculator_3-way'!O580+1/'True_Odds_Calculator_3-way'!#REF!-1)</f>
        <v>#NAME?</v>
      </c>
      <c r="H583" s="6" t="e">
        <f ca="1">IF('Log_working_3-way'!$D583="","",'True_Odds_Calculator_3-way'!N580/'True_Odds_Calculator_3-way'!A580-1)</f>
        <v>#NAME?</v>
      </c>
      <c r="I583" s="6" t="e">
        <f ca="1">IF('Log_working_3-way'!$D583="","",'True_Odds_Calculator_3-way'!O580/'True_Odds_Calculator_3-way'!B580-1)</f>
        <v>#NAME?</v>
      </c>
      <c r="J583" s="6" t="e">
        <f ca="1">IF('Log_working_3-way'!$D583="","",'True_Odds_Calculator_3-way'!#REF!/'True_Odds_Calculator_3-way'!C580-1)</f>
        <v>#NAME?</v>
      </c>
      <c r="K583" s="6" t="e">
        <f ca="1">IF('Log_working_3-way'!$D583="","",1/'True_Odds_Calculator_3-way'!A580+1/'True_Odds_Calculator_3-way'!B580+1/'True_Odds_Calculator_3-way'!C580-1)</f>
        <v>#NAME?</v>
      </c>
    </row>
    <row r="584" spans="4:11" x14ac:dyDescent="0.25">
      <c r="D584" t="e">
        <f ca="1">solve_for_c('True_Odds_Calculator_3-way'!A581,'True_Odds_Calculator_3-way'!B581,'True_Odds_Calculator_3-way'!C581,'Log_working_3-way'!B$1,'Log_working_3-way'!B$2)</f>
        <v>#NAME?</v>
      </c>
      <c r="F584" s="6" t="e">
        <f ca="1">IF('Log_working_3-way'!D584="","",1/'True_Odds_Calculator_3-way'!N581+1/'True_Odds_Calculator_3-way'!O581+1/'True_Odds_Calculator_3-way'!#REF!-1)</f>
        <v>#NAME?</v>
      </c>
      <c r="H584" s="6" t="e">
        <f ca="1">IF('Log_working_3-way'!$D584="","",'True_Odds_Calculator_3-way'!N581/'True_Odds_Calculator_3-way'!A581-1)</f>
        <v>#NAME?</v>
      </c>
      <c r="I584" s="6" t="e">
        <f ca="1">IF('Log_working_3-way'!$D584="","",'True_Odds_Calculator_3-way'!O581/'True_Odds_Calculator_3-way'!B581-1)</f>
        <v>#NAME?</v>
      </c>
      <c r="J584" s="6" t="e">
        <f ca="1">IF('Log_working_3-way'!$D584="","",'True_Odds_Calculator_3-way'!#REF!/'True_Odds_Calculator_3-way'!C581-1)</f>
        <v>#NAME?</v>
      </c>
      <c r="K584" s="6" t="e">
        <f ca="1">IF('Log_working_3-way'!$D584="","",1/'True_Odds_Calculator_3-way'!A581+1/'True_Odds_Calculator_3-way'!B581+1/'True_Odds_Calculator_3-way'!C581-1)</f>
        <v>#NAME?</v>
      </c>
    </row>
    <row r="585" spans="4:11" x14ac:dyDescent="0.25">
      <c r="D585" t="e">
        <f ca="1">solve_for_c('True_Odds_Calculator_3-way'!A582,'True_Odds_Calculator_3-way'!B582,'True_Odds_Calculator_3-way'!C582,'Log_working_3-way'!B$1,'Log_working_3-way'!B$2)</f>
        <v>#NAME?</v>
      </c>
      <c r="F585" s="6" t="e">
        <f ca="1">IF('Log_working_3-way'!D585="","",1/'True_Odds_Calculator_3-way'!N582+1/'True_Odds_Calculator_3-way'!O582+1/'True_Odds_Calculator_3-way'!#REF!-1)</f>
        <v>#NAME?</v>
      </c>
      <c r="H585" s="6" t="e">
        <f ca="1">IF('Log_working_3-way'!$D585="","",'True_Odds_Calculator_3-way'!N582/'True_Odds_Calculator_3-way'!A582-1)</f>
        <v>#NAME?</v>
      </c>
      <c r="I585" s="6" t="e">
        <f ca="1">IF('Log_working_3-way'!$D585="","",'True_Odds_Calculator_3-way'!O582/'True_Odds_Calculator_3-way'!B582-1)</f>
        <v>#NAME?</v>
      </c>
      <c r="J585" s="6" t="e">
        <f ca="1">IF('Log_working_3-way'!$D585="","",'True_Odds_Calculator_3-way'!#REF!/'True_Odds_Calculator_3-way'!C582-1)</f>
        <v>#NAME?</v>
      </c>
      <c r="K585" s="6" t="e">
        <f ca="1">IF('Log_working_3-way'!$D585="","",1/'True_Odds_Calculator_3-way'!A582+1/'True_Odds_Calculator_3-way'!B582+1/'True_Odds_Calculator_3-way'!C582-1)</f>
        <v>#NAME?</v>
      </c>
    </row>
    <row r="586" spans="4:11" x14ac:dyDescent="0.25">
      <c r="D586" t="e">
        <f ca="1">solve_for_c('True_Odds_Calculator_3-way'!A583,'True_Odds_Calculator_3-way'!B583,'True_Odds_Calculator_3-way'!C583,'Log_working_3-way'!B$1,'Log_working_3-way'!B$2)</f>
        <v>#NAME?</v>
      </c>
      <c r="F586" s="6" t="e">
        <f ca="1">IF('Log_working_3-way'!D586="","",1/'True_Odds_Calculator_3-way'!N583+1/'True_Odds_Calculator_3-way'!O583+1/'True_Odds_Calculator_3-way'!#REF!-1)</f>
        <v>#NAME?</v>
      </c>
      <c r="H586" s="6" t="e">
        <f ca="1">IF('Log_working_3-way'!$D586="","",'True_Odds_Calculator_3-way'!N583/'True_Odds_Calculator_3-way'!A583-1)</f>
        <v>#NAME?</v>
      </c>
      <c r="I586" s="6" t="e">
        <f ca="1">IF('Log_working_3-way'!$D586="","",'True_Odds_Calculator_3-way'!O583/'True_Odds_Calculator_3-way'!B583-1)</f>
        <v>#NAME?</v>
      </c>
      <c r="J586" s="6" t="e">
        <f ca="1">IF('Log_working_3-way'!$D586="","",'True_Odds_Calculator_3-way'!#REF!/'True_Odds_Calculator_3-way'!C583-1)</f>
        <v>#NAME?</v>
      </c>
      <c r="K586" s="6" t="e">
        <f ca="1">IF('Log_working_3-way'!$D586="","",1/'True_Odds_Calculator_3-way'!A583+1/'True_Odds_Calculator_3-way'!B583+1/'True_Odds_Calculator_3-way'!C583-1)</f>
        <v>#NAME?</v>
      </c>
    </row>
    <row r="587" spans="4:11" x14ac:dyDescent="0.25">
      <c r="D587" t="e">
        <f ca="1">solve_for_c('True_Odds_Calculator_3-way'!A584,'True_Odds_Calculator_3-way'!B584,'True_Odds_Calculator_3-way'!C584,'Log_working_3-way'!B$1,'Log_working_3-way'!B$2)</f>
        <v>#NAME?</v>
      </c>
      <c r="F587" s="6" t="e">
        <f ca="1">IF('Log_working_3-way'!D587="","",1/'True_Odds_Calculator_3-way'!N584+1/'True_Odds_Calculator_3-way'!O584+1/'True_Odds_Calculator_3-way'!#REF!-1)</f>
        <v>#NAME?</v>
      </c>
      <c r="H587" s="6" t="e">
        <f ca="1">IF('Log_working_3-way'!$D587="","",'True_Odds_Calculator_3-way'!N584/'True_Odds_Calculator_3-way'!A584-1)</f>
        <v>#NAME?</v>
      </c>
      <c r="I587" s="6" t="e">
        <f ca="1">IF('Log_working_3-way'!$D587="","",'True_Odds_Calculator_3-way'!O584/'True_Odds_Calculator_3-way'!B584-1)</f>
        <v>#NAME?</v>
      </c>
      <c r="J587" s="6" t="e">
        <f ca="1">IF('Log_working_3-way'!$D587="","",'True_Odds_Calculator_3-way'!#REF!/'True_Odds_Calculator_3-way'!C584-1)</f>
        <v>#NAME?</v>
      </c>
      <c r="K587" s="6" t="e">
        <f ca="1">IF('Log_working_3-way'!$D587="","",1/'True_Odds_Calculator_3-way'!A584+1/'True_Odds_Calculator_3-way'!B584+1/'True_Odds_Calculator_3-way'!C584-1)</f>
        <v>#NAME?</v>
      </c>
    </row>
    <row r="588" spans="4:11" x14ac:dyDescent="0.25">
      <c r="D588" t="e">
        <f ca="1">solve_for_c('True_Odds_Calculator_3-way'!A585,'True_Odds_Calculator_3-way'!B585,'True_Odds_Calculator_3-way'!C585,'Log_working_3-way'!B$1,'Log_working_3-way'!B$2)</f>
        <v>#NAME?</v>
      </c>
      <c r="F588" s="6" t="e">
        <f ca="1">IF('Log_working_3-way'!D588="","",1/'True_Odds_Calculator_3-way'!N585+1/'True_Odds_Calculator_3-way'!O585+1/'True_Odds_Calculator_3-way'!#REF!-1)</f>
        <v>#NAME?</v>
      </c>
      <c r="H588" s="6" t="e">
        <f ca="1">IF('Log_working_3-way'!$D588="","",'True_Odds_Calculator_3-way'!N585/'True_Odds_Calculator_3-way'!A585-1)</f>
        <v>#NAME?</v>
      </c>
      <c r="I588" s="6" t="e">
        <f ca="1">IF('Log_working_3-way'!$D588="","",'True_Odds_Calculator_3-way'!O585/'True_Odds_Calculator_3-way'!B585-1)</f>
        <v>#NAME?</v>
      </c>
      <c r="J588" s="6" t="e">
        <f ca="1">IF('Log_working_3-way'!$D588="","",'True_Odds_Calculator_3-way'!#REF!/'True_Odds_Calculator_3-way'!C585-1)</f>
        <v>#NAME?</v>
      </c>
      <c r="K588" s="6" t="e">
        <f ca="1">IF('Log_working_3-way'!$D588="","",1/'True_Odds_Calculator_3-way'!A585+1/'True_Odds_Calculator_3-way'!B585+1/'True_Odds_Calculator_3-way'!C585-1)</f>
        <v>#NAME?</v>
      </c>
    </row>
    <row r="589" spans="4:11" x14ac:dyDescent="0.25">
      <c r="D589" t="e">
        <f ca="1">solve_for_c('True_Odds_Calculator_3-way'!A586,'True_Odds_Calculator_3-way'!B586,'True_Odds_Calculator_3-way'!C586,'Log_working_3-way'!B$1,'Log_working_3-way'!B$2)</f>
        <v>#NAME?</v>
      </c>
      <c r="F589" s="6" t="e">
        <f ca="1">IF('Log_working_3-way'!D589="","",1/'True_Odds_Calculator_3-way'!N586+1/'True_Odds_Calculator_3-way'!O586+1/'True_Odds_Calculator_3-way'!#REF!-1)</f>
        <v>#NAME?</v>
      </c>
      <c r="H589" s="6" t="e">
        <f ca="1">IF('Log_working_3-way'!$D589="","",'True_Odds_Calculator_3-way'!N586/'True_Odds_Calculator_3-way'!A586-1)</f>
        <v>#NAME?</v>
      </c>
      <c r="I589" s="6" t="e">
        <f ca="1">IF('Log_working_3-way'!$D589="","",'True_Odds_Calculator_3-way'!O586/'True_Odds_Calculator_3-way'!B586-1)</f>
        <v>#NAME?</v>
      </c>
      <c r="J589" s="6" t="e">
        <f ca="1">IF('Log_working_3-way'!$D589="","",'True_Odds_Calculator_3-way'!#REF!/'True_Odds_Calculator_3-way'!C586-1)</f>
        <v>#NAME?</v>
      </c>
      <c r="K589" s="6" t="e">
        <f ca="1">IF('Log_working_3-way'!$D589="","",1/'True_Odds_Calculator_3-way'!A586+1/'True_Odds_Calculator_3-way'!B586+1/'True_Odds_Calculator_3-way'!C586-1)</f>
        <v>#NAME?</v>
      </c>
    </row>
    <row r="590" spans="4:11" x14ac:dyDescent="0.25">
      <c r="D590" t="e">
        <f ca="1">solve_for_c('True_Odds_Calculator_3-way'!A587,'True_Odds_Calculator_3-way'!B587,'True_Odds_Calculator_3-way'!C587,'Log_working_3-way'!B$1,'Log_working_3-way'!B$2)</f>
        <v>#NAME?</v>
      </c>
      <c r="F590" s="6" t="e">
        <f ca="1">IF('Log_working_3-way'!D590="","",1/'True_Odds_Calculator_3-way'!N587+1/'True_Odds_Calculator_3-way'!O587+1/'True_Odds_Calculator_3-way'!#REF!-1)</f>
        <v>#NAME?</v>
      </c>
      <c r="H590" s="6" t="e">
        <f ca="1">IF('Log_working_3-way'!$D590="","",'True_Odds_Calculator_3-way'!N587/'True_Odds_Calculator_3-way'!A587-1)</f>
        <v>#NAME?</v>
      </c>
      <c r="I590" s="6" t="e">
        <f ca="1">IF('Log_working_3-way'!$D590="","",'True_Odds_Calculator_3-way'!O587/'True_Odds_Calculator_3-way'!B587-1)</f>
        <v>#NAME?</v>
      </c>
      <c r="J590" s="6" t="e">
        <f ca="1">IF('Log_working_3-way'!$D590="","",'True_Odds_Calculator_3-way'!#REF!/'True_Odds_Calculator_3-way'!C587-1)</f>
        <v>#NAME?</v>
      </c>
      <c r="K590" s="6" t="e">
        <f ca="1">IF('Log_working_3-way'!$D590="","",1/'True_Odds_Calculator_3-way'!A587+1/'True_Odds_Calculator_3-way'!B587+1/'True_Odds_Calculator_3-way'!C587-1)</f>
        <v>#NAME?</v>
      </c>
    </row>
    <row r="591" spans="4:11" x14ac:dyDescent="0.25">
      <c r="D591" t="e">
        <f ca="1">solve_for_c('True_Odds_Calculator_3-way'!A588,'True_Odds_Calculator_3-way'!B588,'True_Odds_Calculator_3-way'!C588,'Log_working_3-way'!B$1,'Log_working_3-way'!B$2)</f>
        <v>#NAME?</v>
      </c>
      <c r="F591" s="6" t="e">
        <f ca="1">IF('Log_working_3-way'!D591="","",1/'True_Odds_Calculator_3-way'!N588+1/'True_Odds_Calculator_3-way'!O588+1/'True_Odds_Calculator_3-way'!#REF!-1)</f>
        <v>#NAME?</v>
      </c>
      <c r="H591" s="6" t="e">
        <f ca="1">IF('Log_working_3-way'!$D591="","",'True_Odds_Calculator_3-way'!N588/'True_Odds_Calculator_3-way'!A588-1)</f>
        <v>#NAME?</v>
      </c>
      <c r="I591" s="6" t="e">
        <f ca="1">IF('Log_working_3-way'!$D591="","",'True_Odds_Calculator_3-way'!O588/'True_Odds_Calculator_3-way'!B588-1)</f>
        <v>#NAME?</v>
      </c>
      <c r="J591" s="6" t="e">
        <f ca="1">IF('Log_working_3-way'!$D591="","",'True_Odds_Calculator_3-way'!#REF!/'True_Odds_Calculator_3-way'!C588-1)</f>
        <v>#NAME?</v>
      </c>
      <c r="K591" s="6" t="e">
        <f ca="1">IF('Log_working_3-way'!$D591="","",1/'True_Odds_Calculator_3-way'!A588+1/'True_Odds_Calculator_3-way'!B588+1/'True_Odds_Calculator_3-way'!C588-1)</f>
        <v>#NAME?</v>
      </c>
    </row>
    <row r="592" spans="4:11" x14ac:dyDescent="0.25">
      <c r="D592" t="e">
        <f ca="1">solve_for_c('True_Odds_Calculator_3-way'!A589,'True_Odds_Calculator_3-way'!B589,'True_Odds_Calculator_3-way'!C589,'Log_working_3-way'!B$1,'Log_working_3-way'!B$2)</f>
        <v>#NAME?</v>
      </c>
      <c r="F592" s="6" t="e">
        <f ca="1">IF('Log_working_3-way'!D592="","",1/'True_Odds_Calculator_3-way'!N589+1/'True_Odds_Calculator_3-way'!O589+1/'True_Odds_Calculator_3-way'!#REF!-1)</f>
        <v>#NAME?</v>
      </c>
      <c r="H592" s="6" t="e">
        <f ca="1">IF('Log_working_3-way'!$D592="","",'True_Odds_Calculator_3-way'!N589/'True_Odds_Calculator_3-way'!A589-1)</f>
        <v>#NAME?</v>
      </c>
      <c r="I592" s="6" t="e">
        <f ca="1">IF('Log_working_3-way'!$D592="","",'True_Odds_Calculator_3-way'!O589/'True_Odds_Calculator_3-way'!B589-1)</f>
        <v>#NAME?</v>
      </c>
      <c r="J592" s="6" t="e">
        <f ca="1">IF('Log_working_3-way'!$D592="","",'True_Odds_Calculator_3-way'!#REF!/'True_Odds_Calculator_3-way'!C589-1)</f>
        <v>#NAME?</v>
      </c>
      <c r="K592" s="6" t="e">
        <f ca="1">IF('Log_working_3-way'!$D592="","",1/'True_Odds_Calculator_3-way'!A589+1/'True_Odds_Calculator_3-way'!B589+1/'True_Odds_Calculator_3-way'!C589-1)</f>
        <v>#NAME?</v>
      </c>
    </row>
    <row r="593" spans="4:11" x14ac:dyDescent="0.25">
      <c r="D593" t="e">
        <f ca="1">solve_for_c('True_Odds_Calculator_3-way'!A590,'True_Odds_Calculator_3-way'!B590,'True_Odds_Calculator_3-way'!C590,'Log_working_3-way'!B$1,'Log_working_3-way'!B$2)</f>
        <v>#NAME?</v>
      </c>
      <c r="F593" s="6" t="e">
        <f ca="1">IF('Log_working_3-way'!D593="","",1/'True_Odds_Calculator_3-way'!N590+1/'True_Odds_Calculator_3-way'!O590+1/'True_Odds_Calculator_3-way'!#REF!-1)</f>
        <v>#NAME?</v>
      </c>
      <c r="H593" s="6" t="e">
        <f ca="1">IF('Log_working_3-way'!$D593="","",'True_Odds_Calculator_3-way'!N590/'True_Odds_Calculator_3-way'!A590-1)</f>
        <v>#NAME?</v>
      </c>
      <c r="I593" s="6" t="e">
        <f ca="1">IF('Log_working_3-way'!$D593="","",'True_Odds_Calculator_3-way'!O590/'True_Odds_Calculator_3-way'!B590-1)</f>
        <v>#NAME?</v>
      </c>
      <c r="J593" s="6" t="e">
        <f ca="1">IF('Log_working_3-way'!$D593="","",'True_Odds_Calculator_3-way'!#REF!/'True_Odds_Calculator_3-way'!C590-1)</f>
        <v>#NAME?</v>
      </c>
      <c r="K593" s="6" t="e">
        <f ca="1">IF('Log_working_3-way'!$D593="","",1/'True_Odds_Calculator_3-way'!A590+1/'True_Odds_Calculator_3-way'!B590+1/'True_Odds_Calculator_3-way'!C590-1)</f>
        <v>#NAME?</v>
      </c>
    </row>
    <row r="594" spans="4:11" x14ac:dyDescent="0.25">
      <c r="D594" t="e">
        <f ca="1">solve_for_c('True_Odds_Calculator_3-way'!A591,'True_Odds_Calculator_3-way'!B591,'True_Odds_Calculator_3-way'!C591,'Log_working_3-way'!B$1,'Log_working_3-way'!B$2)</f>
        <v>#NAME?</v>
      </c>
      <c r="F594" s="6" t="e">
        <f ca="1">IF('Log_working_3-way'!D594="","",1/'True_Odds_Calculator_3-way'!N591+1/'True_Odds_Calculator_3-way'!O591+1/'True_Odds_Calculator_3-way'!#REF!-1)</f>
        <v>#NAME?</v>
      </c>
      <c r="H594" s="6" t="e">
        <f ca="1">IF('Log_working_3-way'!$D594="","",'True_Odds_Calculator_3-way'!N591/'True_Odds_Calculator_3-way'!A591-1)</f>
        <v>#NAME?</v>
      </c>
      <c r="I594" s="6" t="e">
        <f ca="1">IF('Log_working_3-way'!$D594="","",'True_Odds_Calculator_3-way'!O591/'True_Odds_Calculator_3-way'!B591-1)</f>
        <v>#NAME?</v>
      </c>
      <c r="J594" s="6" t="e">
        <f ca="1">IF('Log_working_3-way'!$D594="","",'True_Odds_Calculator_3-way'!#REF!/'True_Odds_Calculator_3-way'!C591-1)</f>
        <v>#NAME?</v>
      </c>
      <c r="K594" s="6" t="e">
        <f ca="1">IF('Log_working_3-way'!$D594="","",1/'True_Odds_Calculator_3-way'!A591+1/'True_Odds_Calculator_3-way'!B591+1/'True_Odds_Calculator_3-way'!C591-1)</f>
        <v>#NAME?</v>
      </c>
    </row>
    <row r="595" spans="4:11" x14ac:dyDescent="0.25">
      <c r="D595" t="e">
        <f ca="1">solve_for_c('True_Odds_Calculator_3-way'!A592,'True_Odds_Calculator_3-way'!B592,'True_Odds_Calculator_3-way'!C592,'Log_working_3-way'!B$1,'Log_working_3-way'!B$2)</f>
        <v>#NAME?</v>
      </c>
      <c r="F595" s="6" t="e">
        <f ca="1">IF('Log_working_3-way'!D595="","",1/'True_Odds_Calculator_3-way'!N592+1/'True_Odds_Calculator_3-way'!O592+1/'True_Odds_Calculator_3-way'!#REF!-1)</f>
        <v>#NAME?</v>
      </c>
      <c r="H595" s="6" t="e">
        <f ca="1">IF('Log_working_3-way'!$D595="","",'True_Odds_Calculator_3-way'!N592/'True_Odds_Calculator_3-way'!A592-1)</f>
        <v>#NAME?</v>
      </c>
      <c r="I595" s="6" t="e">
        <f ca="1">IF('Log_working_3-way'!$D595="","",'True_Odds_Calculator_3-way'!O592/'True_Odds_Calculator_3-way'!B592-1)</f>
        <v>#NAME?</v>
      </c>
      <c r="J595" s="6" t="e">
        <f ca="1">IF('Log_working_3-way'!$D595="","",'True_Odds_Calculator_3-way'!#REF!/'True_Odds_Calculator_3-way'!C592-1)</f>
        <v>#NAME?</v>
      </c>
      <c r="K595" s="6" t="e">
        <f ca="1">IF('Log_working_3-way'!$D595="","",1/'True_Odds_Calculator_3-way'!A592+1/'True_Odds_Calculator_3-way'!B592+1/'True_Odds_Calculator_3-way'!C592-1)</f>
        <v>#NAME?</v>
      </c>
    </row>
    <row r="596" spans="4:11" x14ac:dyDescent="0.25">
      <c r="D596" t="e">
        <f ca="1">solve_for_c('True_Odds_Calculator_3-way'!A593,'True_Odds_Calculator_3-way'!B593,'True_Odds_Calculator_3-way'!C593,'Log_working_3-way'!B$1,'Log_working_3-way'!B$2)</f>
        <v>#NAME?</v>
      </c>
      <c r="F596" s="6" t="e">
        <f ca="1">IF('Log_working_3-way'!D596="","",1/'True_Odds_Calculator_3-way'!N593+1/'True_Odds_Calculator_3-way'!O593+1/'True_Odds_Calculator_3-way'!#REF!-1)</f>
        <v>#NAME?</v>
      </c>
      <c r="H596" s="6" t="e">
        <f ca="1">IF('Log_working_3-way'!$D596="","",'True_Odds_Calculator_3-way'!N593/'True_Odds_Calculator_3-way'!A593-1)</f>
        <v>#NAME?</v>
      </c>
      <c r="I596" s="6" t="e">
        <f ca="1">IF('Log_working_3-way'!$D596="","",'True_Odds_Calculator_3-way'!O593/'True_Odds_Calculator_3-way'!B593-1)</f>
        <v>#NAME?</v>
      </c>
      <c r="J596" s="6" t="e">
        <f ca="1">IF('Log_working_3-way'!$D596="","",'True_Odds_Calculator_3-way'!#REF!/'True_Odds_Calculator_3-way'!C593-1)</f>
        <v>#NAME?</v>
      </c>
      <c r="K596" s="6" t="e">
        <f ca="1">IF('Log_working_3-way'!$D596="","",1/'True_Odds_Calculator_3-way'!A593+1/'True_Odds_Calculator_3-way'!B593+1/'True_Odds_Calculator_3-way'!C593-1)</f>
        <v>#NAME?</v>
      </c>
    </row>
    <row r="597" spans="4:11" x14ac:dyDescent="0.25">
      <c r="D597" t="e">
        <f ca="1">solve_for_c('True_Odds_Calculator_3-way'!A594,'True_Odds_Calculator_3-way'!B594,'True_Odds_Calculator_3-way'!C594,'Log_working_3-way'!B$1,'Log_working_3-way'!B$2)</f>
        <v>#NAME?</v>
      </c>
      <c r="F597" s="6" t="e">
        <f ca="1">IF('Log_working_3-way'!D597="","",1/'True_Odds_Calculator_3-way'!N594+1/'True_Odds_Calculator_3-way'!O594+1/'True_Odds_Calculator_3-way'!#REF!-1)</f>
        <v>#NAME?</v>
      </c>
      <c r="H597" s="6" t="e">
        <f ca="1">IF('Log_working_3-way'!$D597="","",'True_Odds_Calculator_3-way'!N594/'True_Odds_Calculator_3-way'!A594-1)</f>
        <v>#NAME?</v>
      </c>
      <c r="I597" s="6" t="e">
        <f ca="1">IF('Log_working_3-way'!$D597="","",'True_Odds_Calculator_3-way'!O594/'True_Odds_Calculator_3-way'!B594-1)</f>
        <v>#NAME?</v>
      </c>
      <c r="J597" s="6" t="e">
        <f ca="1">IF('Log_working_3-way'!$D597="","",'True_Odds_Calculator_3-way'!#REF!/'True_Odds_Calculator_3-way'!C594-1)</f>
        <v>#NAME?</v>
      </c>
      <c r="K597" s="6" t="e">
        <f ca="1">IF('Log_working_3-way'!$D597="","",1/'True_Odds_Calculator_3-way'!A594+1/'True_Odds_Calculator_3-way'!B594+1/'True_Odds_Calculator_3-way'!C594-1)</f>
        <v>#NAME?</v>
      </c>
    </row>
    <row r="598" spans="4:11" x14ac:dyDescent="0.25">
      <c r="D598" t="e">
        <f ca="1">solve_for_c('True_Odds_Calculator_3-way'!A595,'True_Odds_Calculator_3-way'!B595,'True_Odds_Calculator_3-way'!C595,'Log_working_3-way'!B$1,'Log_working_3-way'!B$2)</f>
        <v>#NAME?</v>
      </c>
      <c r="F598" s="6" t="e">
        <f ca="1">IF('Log_working_3-way'!D598="","",1/'True_Odds_Calculator_3-way'!N595+1/'True_Odds_Calculator_3-way'!O595+1/'True_Odds_Calculator_3-way'!#REF!-1)</f>
        <v>#NAME?</v>
      </c>
      <c r="H598" s="6" t="e">
        <f ca="1">IF('Log_working_3-way'!$D598="","",'True_Odds_Calculator_3-way'!N595/'True_Odds_Calculator_3-way'!A595-1)</f>
        <v>#NAME?</v>
      </c>
      <c r="I598" s="6" t="e">
        <f ca="1">IF('Log_working_3-way'!$D598="","",'True_Odds_Calculator_3-way'!O595/'True_Odds_Calculator_3-way'!B595-1)</f>
        <v>#NAME?</v>
      </c>
      <c r="J598" s="6" t="e">
        <f ca="1">IF('Log_working_3-way'!$D598="","",'True_Odds_Calculator_3-way'!#REF!/'True_Odds_Calculator_3-way'!C595-1)</f>
        <v>#NAME?</v>
      </c>
      <c r="K598" s="6" t="e">
        <f ca="1">IF('Log_working_3-way'!$D598="","",1/'True_Odds_Calculator_3-way'!A595+1/'True_Odds_Calculator_3-way'!B595+1/'True_Odds_Calculator_3-way'!C595-1)</f>
        <v>#NAME?</v>
      </c>
    </row>
    <row r="599" spans="4:11" x14ac:dyDescent="0.25">
      <c r="D599" t="e">
        <f ca="1">solve_for_c('True_Odds_Calculator_3-way'!A596,'True_Odds_Calculator_3-way'!B596,'True_Odds_Calculator_3-way'!C596,'Log_working_3-way'!B$1,'Log_working_3-way'!B$2)</f>
        <v>#NAME?</v>
      </c>
      <c r="F599" s="6" t="e">
        <f ca="1">IF('Log_working_3-way'!D599="","",1/'True_Odds_Calculator_3-way'!N596+1/'True_Odds_Calculator_3-way'!O596+1/'True_Odds_Calculator_3-way'!#REF!-1)</f>
        <v>#NAME?</v>
      </c>
      <c r="H599" s="6" t="e">
        <f ca="1">IF('Log_working_3-way'!$D599="","",'True_Odds_Calculator_3-way'!N596/'True_Odds_Calculator_3-way'!A596-1)</f>
        <v>#NAME?</v>
      </c>
      <c r="I599" s="6" t="e">
        <f ca="1">IF('Log_working_3-way'!$D599="","",'True_Odds_Calculator_3-way'!O596/'True_Odds_Calculator_3-way'!B596-1)</f>
        <v>#NAME?</v>
      </c>
      <c r="J599" s="6" t="e">
        <f ca="1">IF('Log_working_3-way'!$D599="","",'True_Odds_Calculator_3-way'!#REF!/'True_Odds_Calculator_3-way'!C596-1)</f>
        <v>#NAME?</v>
      </c>
      <c r="K599" s="6" t="e">
        <f ca="1">IF('Log_working_3-way'!$D599="","",1/'True_Odds_Calculator_3-way'!A596+1/'True_Odds_Calculator_3-way'!B596+1/'True_Odds_Calculator_3-way'!C596-1)</f>
        <v>#NAME?</v>
      </c>
    </row>
    <row r="600" spans="4:11" x14ac:dyDescent="0.25">
      <c r="D600" t="e">
        <f ca="1">solve_for_c('True_Odds_Calculator_3-way'!A597,'True_Odds_Calculator_3-way'!B597,'True_Odds_Calculator_3-way'!C597,'Log_working_3-way'!B$1,'Log_working_3-way'!B$2)</f>
        <v>#NAME?</v>
      </c>
      <c r="F600" s="6" t="e">
        <f ca="1">IF('Log_working_3-way'!D600="","",1/'True_Odds_Calculator_3-way'!N597+1/'True_Odds_Calculator_3-way'!O597+1/'True_Odds_Calculator_3-way'!#REF!-1)</f>
        <v>#NAME?</v>
      </c>
      <c r="H600" s="6" t="e">
        <f ca="1">IF('Log_working_3-way'!$D600="","",'True_Odds_Calculator_3-way'!N597/'True_Odds_Calculator_3-way'!A597-1)</f>
        <v>#NAME?</v>
      </c>
      <c r="I600" s="6" t="e">
        <f ca="1">IF('Log_working_3-way'!$D600="","",'True_Odds_Calculator_3-way'!O597/'True_Odds_Calculator_3-way'!B597-1)</f>
        <v>#NAME?</v>
      </c>
      <c r="J600" s="6" t="e">
        <f ca="1">IF('Log_working_3-way'!$D600="","",'True_Odds_Calculator_3-way'!#REF!/'True_Odds_Calculator_3-way'!C597-1)</f>
        <v>#NAME?</v>
      </c>
      <c r="K600" s="6" t="e">
        <f ca="1">IF('Log_working_3-way'!$D600="","",1/'True_Odds_Calculator_3-way'!A597+1/'True_Odds_Calculator_3-way'!B597+1/'True_Odds_Calculator_3-way'!C597-1)</f>
        <v>#NAME?</v>
      </c>
    </row>
    <row r="601" spans="4:11" x14ac:dyDescent="0.25">
      <c r="D601" t="e">
        <f ca="1">solve_for_c('True_Odds_Calculator_3-way'!A598,'True_Odds_Calculator_3-way'!B598,'True_Odds_Calculator_3-way'!C598,'Log_working_3-way'!B$1,'Log_working_3-way'!B$2)</f>
        <v>#NAME?</v>
      </c>
      <c r="F601" s="6" t="e">
        <f ca="1">IF('Log_working_3-way'!D601="","",1/'True_Odds_Calculator_3-way'!N598+1/'True_Odds_Calculator_3-way'!O598+1/'True_Odds_Calculator_3-way'!#REF!-1)</f>
        <v>#NAME?</v>
      </c>
      <c r="H601" s="6" t="e">
        <f ca="1">IF('Log_working_3-way'!$D601="","",'True_Odds_Calculator_3-way'!N598/'True_Odds_Calculator_3-way'!A598-1)</f>
        <v>#NAME?</v>
      </c>
      <c r="I601" s="6" t="e">
        <f ca="1">IF('Log_working_3-way'!$D601="","",'True_Odds_Calculator_3-way'!O598/'True_Odds_Calculator_3-way'!B598-1)</f>
        <v>#NAME?</v>
      </c>
      <c r="J601" s="6" t="e">
        <f ca="1">IF('Log_working_3-way'!$D601="","",'True_Odds_Calculator_3-way'!#REF!/'True_Odds_Calculator_3-way'!C598-1)</f>
        <v>#NAME?</v>
      </c>
      <c r="K601" s="6" t="e">
        <f ca="1">IF('Log_working_3-way'!$D601="","",1/'True_Odds_Calculator_3-way'!A598+1/'True_Odds_Calculator_3-way'!B598+1/'True_Odds_Calculator_3-way'!C598-1)</f>
        <v>#NAME?</v>
      </c>
    </row>
    <row r="602" spans="4:11" x14ac:dyDescent="0.25">
      <c r="D602" t="e">
        <f ca="1">solve_for_c('True_Odds_Calculator_3-way'!A599,'True_Odds_Calculator_3-way'!B599,'True_Odds_Calculator_3-way'!C599,'Log_working_3-way'!B$1,'Log_working_3-way'!B$2)</f>
        <v>#NAME?</v>
      </c>
      <c r="F602" s="6" t="e">
        <f ca="1">IF('Log_working_3-way'!D602="","",1/'True_Odds_Calculator_3-way'!N599+1/'True_Odds_Calculator_3-way'!O599+1/'True_Odds_Calculator_3-way'!#REF!-1)</f>
        <v>#NAME?</v>
      </c>
      <c r="H602" s="6" t="e">
        <f ca="1">IF('Log_working_3-way'!$D602="","",'True_Odds_Calculator_3-way'!N599/'True_Odds_Calculator_3-way'!A599-1)</f>
        <v>#NAME?</v>
      </c>
      <c r="I602" s="6" t="e">
        <f ca="1">IF('Log_working_3-way'!$D602="","",'True_Odds_Calculator_3-way'!O599/'True_Odds_Calculator_3-way'!B599-1)</f>
        <v>#NAME?</v>
      </c>
      <c r="J602" s="6" t="e">
        <f ca="1">IF('Log_working_3-way'!$D602="","",'True_Odds_Calculator_3-way'!#REF!/'True_Odds_Calculator_3-way'!C599-1)</f>
        <v>#NAME?</v>
      </c>
      <c r="K602" s="6" t="e">
        <f ca="1">IF('Log_working_3-way'!$D602="","",1/'True_Odds_Calculator_3-way'!A599+1/'True_Odds_Calculator_3-way'!B599+1/'True_Odds_Calculator_3-way'!C599-1)</f>
        <v>#NAME?</v>
      </c>
    </row>
    <row r="603" spans="4:11" x14ac:dyDescent="0.25">
      <c r="D603" t="e">
        <f ca="1">solve_for_c('True_Odds_Calculator_3-way'!A600,'True_Odds_Calculator_3-way'!B600,'True_Odds_Calculator_3-way'!C600,'Log_working_3-way'!B$1,'Log_working_3-way'!B$2)</f>
        <v>#NAME?</v>
      </c>
      <c r="F603" s="6" t="e">
        <f ca="1">IF('Log_working_3-way'!D603="","",1/'True_Odds_Calculator_3-way'!N600+1/'True_Odds_Calculator_3-way'!O600+1/'True_Odds_Calculator_3-way'!#REF!-1)</f>
        <v>#NAME?</v>
      </c>
      <c r="H603" s="6" t="e">
        <f ca="1">IF('Log_working_3-way'!$D603="","",'True_Odds_Calculator_3-way'!N600/'True_Odds_Calculator_3-way'!A600-1)</f>
        <v>#NAME?</v>
      </c>
      <c r="I603" s="6" t="e">
        <f ca="1">IF('Log_working_3-way'!$D603="","",'True_Odds_Calculator_3-way'!O600/'True_Odds_Calculator_3-way'!B600-1)</f>
        <v>#NAME?</v>
      </c>
      <c r="J603" s="6" t="e">
        <f ca="1">IF('Log_working_3-way'!$D603="","",'True_Odds_Calculator_3-way'!#REF!/'True_Odds_Calculator_3-way'!C600-1)</f>
        <v>#NAME?</v>
      </c>
      <c r="K603" s="6" t="e">
        <f ca="1">IF('Log_working_3-way'!$D603="","",1/'True_Odds_Calculator_3-way'!A600+1/'True_Odds_Calculator_3-way'!B600+1/'True_Odds_Calculator_3-way'!C600-1)</f>
        <v>#NAME?</v>
      </c>
    </row>
    <row r="604" spans="4:11" x14ac:dyDescent="0.25">
      <c r="D604" t="e">
        <f ca="1">solve_for_c('True_Odds_Calculator_3-way'!A601,'True_Odds_Calculator_3-way'!B601,'True_Odds_Calculator_3-way'!C601,'Log_working_3-way'!B$1,'Log_working_3-way'!B$2)</f>
        <v>#NAME?</v>
      </c>
      <c r="F604" s="6" t="e">
        <f ca="1">IF('Log_working_3-way'!D604="","",1/'True_Odds_Calculator_3-way'!N601+1/'True_Odds_Calculator_3-way'!O601+1/'True_Odds_Calculator_3-way'!#REF!-1)</f>
        <v>#NAME?</v>
      </c>
      <c r="H604" s="6" t="e">
        <f ca="1">IF('Log_working_3-way'!$D604="","",'True_Odds_Calculator_3-way'!N601/'True_Odds_Calculator_3-way'!A601-1)</f>
        <v>#NAME?</v>
      </c>
      <c r="I604" s="6" t="e">
        <f ca="1">IF('Log_working_3-way'!$D604="","",'True_Odds_Calculator_3-way'!O601/'True_Odds_Calculator_3-way'!B601-1)</f>
        <v>#NAME?</v>
      </c>
      <c r="J604" s="6" t="e">
        <f ca="1">IF('Log_working_3-way'!$D604="","",'True_Odds_Calculator_3-way'!#REF!/'True_Odds_Calculator_3-way'!C601-1)</f>
        <v>#NAME?</v>
      </c>
      <c r="K604" s="6" t="e">
        <f ca="1">IF('Log_working_3-way'!$D604="","",1/'True_Odds_Calculator_3-way'!A601+1/'True_Odds_Calculator_3-way'!B601+1/'True_Odds_Calculator_3-way'!C601-1)</f>
        <v>#NAME?</v>
      </c>
    </row>
    <row r="605" spans="4:11" x14ac:dyDescent="0.25">
      <c r="D605" t="e">
        <f ca="1">solve_for_c('True_Odds_Calculator_3-way'!A602,'True_Odds_Calculator_3-way'!B602,'True_Odds_Calculator_3-way'!C602,'Log_working_3-way'!B$1,'Log_working_3-way'!B$2)</f>
        <v>#NAME?</v>
      </c>
      <c r="F605" s="6" t="e">
        <f ca="1">IF('Log_working_3-way'!D605="","",1/'True_Odds_Calculator_3-way'!N602+1/'True_Odds_Calculator_3-way'!O602+1/'True_Odds_Calculator_3-way'!#REF!-1)</f>
        <v>#NAME?</v>
      </c>
      <c r="H605" s="6" t="e">
        <f ca="1">IF('Log_working_3-way'!$D605="","",'True_Odds_Calculator_3-way'!N602/'True_Odds_Calculator_3-way'!A602-1)</f>
        <v>#NAME?</v>
      </c>
      <c r="I605" s="6" t="e">
        <f ca="1">IF('Log_working_3-way'!$D605="","",'True_Odds_Calculator_3-way'!O602/'True_Odds_Calculator_3-way'!B602-1)</f>
        <v>#NAME?</v>
      </c>
      <c r="J605" s="6" t="e">
        <f ca="1">IF('Log_working_3-way'!$D605="","",'True_Odds_Calculator_3-way'!#REF!/'True_Odds_Calculator_3-way'!C602-1)</f>
        <v>#NAME?</v>
      </c>
      <c r="K605" s="6" t="e">
        <f ca="1">IF('Log_working_3-way'!$D605="","",1/'True_Odds_Calculator_3-way'!A602+1/'True_Odds_Calculator_3-way'!B602+1/'True_Odds_Calculator_3-way'!C602-1)</f>
        <v>#NAME?</v>
      </c>
    </row>
    <row r="606" spans="4:11" x14ac:dyDescent="0.25">
      <c r="D606" t="e">
        <f ca="1">solve_for_c('True_Odds_Calculator_3-way'!A603,'True_Odds_Calculator_3-way'!B603,'True_Odds_Calculator_3-way'!C603,'Log_working_3-way'!B$1,'Log_working_3-way'!B$2)</f>
        <v>#NAME?</v>
      </c>
      <c r="F606" s="6" t="e">
        <f ca="1">IF('Log_working_3-way'!D606="","",1/'True_Odds_Calculator_3-way'!N603+1/'True_Odds_Calculator_3-way'!O603+1/'True_Odds_Calculator_3-way'!#REF!-1)</f>
        <v>#NAME?</v>
      </c>
      <c r="H606" s="6" t="e">
        <f ca="1">IF('Log_working_3-way'!$D606="","",'True_Odds_Calculator_3-way'!N603/'True_Odds_Calculator_3-way'!A603-1)</f>
        <v>#NAME?</v>
      </c>
      <c r="I606" s="6" t="e">
        <f ca="1">IF('Log_working_3-way'!$D606="","",'True_Odds_Calculator_3-way'!O603/'True_Odds_Calculator_3-way'!B603-1)</f>
        <v>#NAME?</v>
      </c>
      <c r="J606" s="6" t="e">
        <f ca="1">IF('Log_working_3-way'!$D606="","",'True_Odds_Calculator_3-way'!#REF!/'True_Odds_Calculator_3-way'!C603-1)</f>
        <v>#NAME?</v>
      </c>
      <c r="K606" s="6" t="e">
        <f ca="1">IF('Log_working_3-way'!$D606="","",1/'True_Odds_Calculator_3-way'!A603+1/'True_Odds_Calculator_3-way'!B603+1/'True_Odds_Calculator_3-way'!C603-1)</f>
        <v>#NAME?</v>
      </c>
    </row>
    <row r="607" spans="4:11" x14ac:dyDescent="0.25">
      <c r="D607" t="e">
        <f ca="1">solve_for_c('True_Odds_Calculator_3-way'!A604,'True_Odds_Calculator_3-way'!B604,'True_Odds_Calculator_3-way'!C604,'Log_working_3-way'!B$1,'Log_working_3-way'!B$2)</f>
        <v>#NAME?</v>
      </c>
      <c r="F607" s="6" t="e">
        <f ca="1">IF('Log_working_3-way'!D607="","",1/'True_Odds_Calculator_3-way'!N604+1/'True_Odds_Calculator_3-way'!O604+1/'True_Odds_Calculator_3-way'!#REF!-1)</f>
        <v>#NAME?</v>
      </c>
      <c r="H607" s="6" t="e">
        <f ca="1">IF('Log_working_3-way'!$D607="","",'True_Odds_Calculator_3-way'!N604/'True_Odds_Calculator_3-way'!A604-1)</f>
        <v>#NAME?</v>
      </c>
      <c r="I607" s="6" t="e">
        <f ca="1">IF('Log_working_3-way'!$D607="","",'True_Odds_Calculator_3-way'!O604/'True_Odds_Calculator_3-way'!B604-1)</f>
        <v>#NAME?</v>
      </c>
      <c r="J607" s="6" t="e">
        <f ca="1">IF('Log_working_3-way'!$D607="","",'True_Odds_Calculator_3-way'!#REF!/'True_Odds_Calculator_3-way'!C604-1)</f>
        <v>#NAME?</v>
      </c>
      <c r="K607" s="6" t="e">
        <f ca="1">IF('Log_working_3-way'!$D607="","",1/'True_Odds_Calculator_3-way'!A604+1/'True_Odds_Calculator_3-way'!B604+1/'True_Odds_Calculator_3-way'!C604-1)</f>
        <v>#NAME?</v>
      </c>
    </row>
    <row r="608" spans="4:11" x14ac:dyDescent="0.25">
      <c r="D608" t="e">
        <f ca="1">solve_for_c('True_Odds_Calculator_3-way'!A605,'True_Odds_Calculator_3-way'!B605,'True_Odds_Calculator_3-way'!C605,'Log_working_3-way'!B$1,'Log_working_3-way'!B$2)</f>
        <v>#NAME?</v>
      </c>
      <c r="F608" s="6" t="e">
        <f ca="1">IF('Log_working_3-way'!D608="","",1/'True_Odds_Calculator_3-way'!N605+1/'True_Odds_Calculator_3-way'!O605+1/'True_Odds_Calculator_3-way'!#REF!-1)</f>
        <v>#NAME?</v>
      </c>
      <c r="H608" s="6" t="e">
        <f ca="1">IF('Log_working_3-way'!$D608="","",'True_Odds_Calculator_3-way'!N605/'True_Odds_Calculator_3-way'!A605-1)</f>
        <v>#NAME?</v>
      </c>
      <c r="I608" s="6" t="e">
        <f ca="1">IF('Log_working_3-way'!$D608="","",'True_Odds_Calculator_3-way'!O605/'True_Odds_Calculator_3-way'!B605-1)</f>
        <v>#NAME?</v>
      </c>
      <c r="J608" s="6" t="e">
        <f ca="1">IF('Log_working_3-way'!$D608="","",'True_Odds_Calculator_3-way'!#REF!/'True_Odds_Calculator_3-way'!C605-1)</f>
        <v>#NAME?</v>
      </c>
      <c r="K608" s="6" t="e">
        <f ca="1">IF('Log_working_3-way'!$D608="","",1/'True_Odds_Calculator_3-way'!A605+1/'True_Odds_Calculator_3-way'!B605+1/'True_Odds_Calculator_3-way'!C605-1)</f>
        <v>#NAME?</v>
      </c>
    </row>
    <row r="609" spans="4:11" x14ac:dyDescent="0.25">
      <c r="D609" t="e">
        <f ca="1">solve_for_c('True_Odds_Calculator_3-way'!A606,'True_Odds_Calculator_3-way'!B606,'True_Odds_Calculator_3-way'!C606,'Log_working_3-way'!B$1,'Log_working_3-way'!B$2)</f>
        <v>#NAME?</v>
      </c>
      <c r="F609" s="6" t="e">
        <f ca="1">IF('Log_working_3-way'!D609="","",1/'True_Odds_Calculator_3-way'!N606+1/'True_Odds_Calculator_3-way'!O606+1/'True_Odds_Calculator_3-way'!#REF!-1)</f>
        <v>#NAME?</v>
      </c>
      <c r="H609" s="6" t="e">
        <f ca="1">IF('Log_working_3-way'!$D609="","",'True_Odds_Calculator_3-way'!N606/'True_Odds_Calculator_3-way'!A606-1)</f>
        <v>#NAME?</v>
      </c>
      <c r="I609" s="6" t="e">
        <f ca="1">IF('Log_working_3-way'!$D609="","",'True_Odds_Calculator_3-way'!O606/'True_Odds_Calculator_3-way'!B606-1)</f>
        <v>#NAME?</v>
      </c>
      <c r="J609" s="6" t="e">
        <f ca="1">IF('Log_working_3-way'!$D609="","",'True_Odds_Calculator_3-way'!#REF!/'True_Odds_Calculator_3-way'!C606-1)</f>
        <v>#NAME?</v>
      </c>
      <c r="K609" s="6" t="e">
        <f ca="1">IF('Log_working_3-way'!$D609="","",1/'True_Odds_Calculator_3-way'!A606+1/'True_Odds_Calculator_3-way'!B606+1/'True_Odds_Calculator_3-way'!C606-1)</f>
        <v>#NAME?</v>
      </c>
    </row>
    <row r="610" spans="4:11" x14ac:dyDescent="0.25">
      <c r="D610" t="e">
        <f ca="1">solve_for_c('True_Odds_Calculator_3-way'!A607,'True_Odds_Calculator_3-way'!B607,'True_Odds_Calculator_3-way'!C607,'Log_working_3-way'!B$1,'Log_working_3-way'!B$2)</f>
        <v>#NAME?</v>
      </c>
      <c r="F610" s="6" t="e">
        <f ca="1">IF('Log_working_3-way'!D610="","",1/'True_Odds_Calculator_3-way'!N607+1/'True_Odds_Calculator_3-way'!O607+1/'True_Odds_Calculator_3-way'!#REF!-1)</f>
        <v>#NAME?</v>
      </c>
      <c r="H610" s="6" t="e">
        <f ca="1">IF('Log_working_3-way'!$D610="","",'True_Odds_Calculator_3-way'!N607/'True_Odds_Calculator_3-way'!A607-1)</f>
        <v>#NAME?</v>
      </c>
      <c r="I610" s="6" t="e">
        <f ca="1">IF('Log_working_3-way'!$D610="","",'True_Odds_Calculator_3-way'!O607/'True_Odds_Calculator_3-way'!B607-1)</f>
        <v>#NAME?</v>
      </c>
      <c r="J610" s="6" t="e">
        <f ca="1">IF('Log_working_3-way'!$D610="","",'True_Odds_Calculator_3-way'!#REF!/'True_Odds_Calculator_3-way'!C607-1)</f>
        <v>#NAME?</v>
      </c>
      <c r="K610" s="6" t="e">
        <f ca="1">IF('Log_working_3-way'!$D610="","",1/'True_Odds_Calculator_3-way'!A607+1/'True_Odds_Calculator_3-way'!B607+1/'True_Odds_Calculator_3-way'!C607-1)</f>
        <v>#NAME?</v>
      </c>
    </row>
    <row r="611" spans="4:11" x14ac:dyDescent="0.25">
      <c r="D611" t="e">
        <f ca="1">solve_for_c('True_Odds_Calculator_3-way'!A608,'True_Odds_Calculator_3-way'!B608,'True_Odds_Calculator_3-way'!C608,'Log_working_3-way'!B$1,'Log_working_3-way'!B$2)</f>
        <v>#NAME?</v>
      </c>
      <c r="F611" s="6" t="e">
        <f ca="1">IF('Log_working_3-way'!D611="","",1/'True_Odds_Calculator_3-way'!N608+1/'True_Odds_Calculator_3-way'!O608+1/'True_Odds_Calculator_3-way'!#REF!-1)</f>
        <v>#NAME?</v>
      </c>
      <c r="H611" s="6" t="e">
        <f ca="1">IF('Log_working_3-way'!$D611="","",'True_Odds_Calculator_3-way'!N608/'True_Odds_Calculator_3-way'!A608-1)</f>
        <v>#NAME?</v>
      </c>
      <c r="I611" s="6" t="e">
        <f ca="1">IF('Log_working_3-way'!$D611="","",'True_Odds_Calculator_3-way'!O608/'True_Odds_Calculator_3-way'!B608-1)</f>
        <v>#NAME?</v>
      </c>
      <c r="J611" s="6" t="e">
        <f ca="1">IF('Log_working_3-way'!$D611="","",'True_Odds_Calculator_3-way'!#REF!/'True_Odds_Calculator_3-way'!C608-1)</f>
        <v>#NAME?</v>
      </c>
      <c r="K611" s="6" t="e">
        <f ca="1">IF('Log_working_3-way'!$D611="","",1/'True_Odds_Calculator_3-way'!A608+1/'True_Odds_Calculator_3-way'!B608+1/'True_Odds_Calculator_3-way'!C608-1)</f>
        <v>#NAME?</v>
      </c>
    </row>
    <row r="612" spans="4:11" x14ac:dyDescent="0.25">
      <c r="D612" t="e">
        <f ca="1">solve_for_c('True_Odds_Calculator_3-way'!A609,'True_Odds_Calculator_3-way'!B609,'True_Odds_Calculator_3-way'!C609,'Log_working_3-way'!B$1,'Log_working_3-way'!B$2)</f>
        <v>#NAME?</v>
      </c>
      <c r="F612" s="6" t="e">
        <f ca="1">IF('Log_working_3-way'!D612="","",1/'True_Odds_Calculator_3-way'!N609+1/'True_Odds_Calculator_3-way'!O609+1/'True_Odds_Calculator_3-way'!#REF!-1)</f>
        <v>#NAME?</v>
      </c>
      <c r="H612" s="6" t="e">
        <f ca="1">IF('Log_working_3-way'!$D612="","",'True_Odds_Calculator_3-way'!N609/'True_Odds_Calculator_3-way'!A609-1)</f>
        <v>#NAME?</v>
      </c>
      <c r="I612" s="6" t="e">
        <f ca="1">IF('Log_working_3-way'!$D612="","",'True_Odds_Calculator_3-way'!O609/'True_Odds_Calculator_3-way'!B609-1)</f>
        <v>#NAME?</v>
      </c>
      <c r="J612" s="6" t="e">
        <f ca="1">IF('Log_working_3-way'!$D612="","",'True_Odds_Calculator_3-way'!#REF!/'True_Odds_Calculator_3-way'!C609-1)</f>
        <v>#NAME?</v>
      </c>
      <c r="K612" s="6" t="e">
        <f ca="1">IF('Log_working_3-way'!$D612="","",1/'True_Odds_Calculator_3-way'!A609+1/'True_Odds_Calculator_3-way'!B609+1/'True_Odds_Calculator_3-way'!C609-1)</f>
        <v>#NAME?</v>
      </c>
    </row>
    <row r="613" spans="4:11" x14ac:dyDescent="0.25">
      <c r="D613" t="e">
        <f ca="1">solve_for_c('True_Odds_Calculator_3-way'!A610,'True_Odds_Calculator_3-way'!B610,'True_Odds_Calculator_3-way'!C610,'Log_working_3-way'!B$1,'Log_working_3-way'!B$2)</f>
        <v>#NAME?</v>
      </c>
      <c r="F613" s="6" t="e">
        <f ca="1">IF('Log_working_3-way'!D613="","",1/'True_Odds_Calculator_3-way'!N610+1/'True_Odds_Calculator_3-way'!O610+1/'True_Odds_Calculator_3-way'!#REF!-1)</f>
        <v>#NAME?</v>
      </c>
      <c r="H613" s="6" t="e">
        <f ca="1">IF('Log_working_3-way'!$D613="","",'True_Odds_Calculator_3-way'!N610/'True_Odds_Calculator_3-way'!A610-1)</f>
        <v>#NAME?</v>
      </c>
      <c r="I613" s="6" t="e">
        <f ca="1">IF('Log_working_3-way'!$D613="","",'True_Odds_Calculator_3-way'!O610/'True_Odds_Calculator_3-way'!B610-1)</f>
        <v>#NAME?</v>
      </c>
      <c r="J613" s="6" t="e">
        <f ca="1">IF('Log_working_3-way'!$D613="","",'True_Odds_Calculator_3-way'!#REF!/'True_Odds_Calculator_3-way'!C610-1)</f>
        <v>#NAME?</v>
      </c>
      <c r="K613" s="6" t="e">
        <f ca="1">IF('Log_working_3-way'!$D613="","",1/'True_Odds_Calculator_3-way'!A610+1/'True_Odds_Calculator_3-way'!B610+1/'True_Odds_Calculator_3-way'!C610-1)</f>
        <v>#NAME?</v>
      </c>
    </row>
    <row r="614" spans="4:11" x14ac:dyDescent="0.25">
      <c r="D614" t="e">
        <f ca="1">solve_for_c('True_Odds_Calculator_3-way'!A611,'True_Odds_Calculator_3-way'!B611,'True_Odds_Calculator_3-way'!C611,'Log_working_3-way'!B$1,'Log_working_3-way'!B$2)</f>
        <v>#NAME?</v>
      </c>
      <c r="F614" s="6" t="e">
        <f ca="1">IF('Log_working_3-way'!D614="","",1/'True_Odds_Calculator_3-way'!N611+1/'True_Odds_Calculator_3-way'!O611+1/'True_Odds_Calculator_3-way'!#REF!-1)</f>
        <v>#NAME?</v>
      </c>
      <c r="H614" s="6" t="e">
        <f ca="1">IF('Log_working_3-way'!$D614="","",'True_Odds_Calculator_3-way'!N611/'True_Odds_Calculator_3-way'!A611-1)</f>
        <v>#NAME?</v>
      </c>
      <c r="I614" s="6" t="e">
        <f ca="1">IF('Log_working_3-way'!$D614="","",'True_Odds_Calculator_3-way'!O611/'True_Odds_Calculator_3-way'!B611-1)</f>
        <v>#NAME?</v>
      </c>
      <c r="J614" s="6" t="e">
        <f ca="1">IF('Log_working_3-way'!$D614="","",'True_Odds_Calculator_3-way'!#REF!/'True_Odds_Calculator_3-way'!C611-1)</f>
        <v>#NAME?</v>
      </c>
      <c r="K614" s="6" t="e">
        <f ca="1">IF('Log_working_3-way'!$D614="","",1/'True_Odds_Calculator_3-way'!A611+1/'True_Odds_Calculator_3-way'!B611+1/'True_Odds_Calculator_3-way'!C611-1)</f>
        <v>#NAME?</v>
      </c>
    </row>
    <row r="615" spans="4:11" x14ac:dyDescent="0.25">
      <c r="D615" t="e">
        <f ca="1">solve_for_c('True_Odds_Calculator_3-way'!A612,'True_Odds_Calculator_3-way'!B612,'True_Odds_Calculator_3-way'!C612,'Log_working_3-way'!B$1,'Log_working_3-way'!B$2)</f>
        <v>#NAME?</v>
      </c>
      <c r="F615" s="6" t="e">
        <f ca="1">IF('Log_working_3-way'!D615="","",1/'True_Odds_Calculator_3-way'!N612+1/'True_Odds_Calculator_3-way'!O612+1/'True_Odds_Calculator_3-way'!#REF!-1)</f>
        <v>#NAME?</v>
      </c>
      <c r="H615" s="6" t="e">
        <f ca="1">IF('Log_working_3-way'!$D615="","",'True_Odds_Calculator_3-way'!N612/'True_Odds_Calculator_3-way'!A612-1)</f>
        <v>#NAME?</v>
      </c>
      <c r="I615" s="6" t="e">
        <f ca="1">IF('Log_working_3-way'!$D615="","",'True_Odds_Calculator_3-way'!O612/'True_Odds_Calculator_3-way'!B612-1)</f>
        <v>#NAME?</v>
      </c>
      <c r="J615" s="6" t="e">
        <f ca="1">IF('Log_working_3-way'!$D615="","",'True_Odds_Calculator_3-way'!#REF!/'True_Odds_Calculator_3-way'!C612-1)</f>
        <v>#NAME?</v>
      </c>
      <c r="K615" s="6" t="e">
        <f ca="1">IF('Log_working_3-way'!$D615="","",1/'True_Odds_Calculator_3-way'!A612+1/'True_Odds_Calculator_3-way'!B612+1/'True_Odds_Calculator_3-way'!C612-1)</f>
        <v>#NAME?</v>
      </c>
    </row>
    <row r="616" spans="4:11" x14ac:dyDescent="0.25">
      <c r="D616" t="e">
        <f ca="1">solve_for_c('True_Odds_Calculator_3-way'!A613,'True_Odds_Calculator_3-way'!B613,'True_Odds_Calculator_3-way'!C613,'Log_working_3-way'!B$1,'Log_working_3-way'!B$2)</f>
        <v>#NAME?</v>
      </c>
      <c r="F616" s="6" t="e">
        <f ca="1">IF('Log_working_3-way'!D616="","",1/'True_Odds_Calculator_3-way'!N613+1/'True_Odds_Calculator_3-way'!O613+1/'True_Odds_Calculator_3-way'!#REF!-1)</f>
        <v>#NAME?</v>
      </c>
      <c r="H616" s="6" t="e">
        <f ca="1">IF('Log_working_3-way'!$D616="","",'True_Odds_Calculator_3-way'!N613/'True_Odds_Calculator_3-way'!A613-1)</f>
        <v>#NAME?</v>
      </c>
      <c r="I616" s="6" t="e">
        <f ca="1">IF('Log_working_3-way'!$D616="","",'True_Odds_Calculator_3-way'!O613/'True_Odds_Calculator_3-way'!B613-1)</f>
        <v>#NAME?</v>
      </c>
      <c r="J616" s="6" t="e">
        <f ca="1">IF('Log_working_3-way'!$D616="","",'True_Odds_Calculator_3-way'!#REF!/'True_Odds_Calculator_3-way'!C613-1)</f>
        <v>#NAME?</v>
      </c>
      <c r="K616" s="6" t="e">
        <f ca="1">IF('Log_working_3-way'!$D616="","",1/'True_Odds_Calculator_3-way'!A613+1/'True_Odds_Calculator_3-way'!B613+1/'True_Odds_Calculator_3-way'!C613-1)</f>
        <v>#NAME?</v>
      </c>
    </row>
    <row r="617" spans="4:11" x14ac:dyDescent="0.25">
      <c r="D617" t="e">
        <f ca="1">solve_for_c('True_Odds_Calculator_3-way'!A614,'True_Odds_Calculator_3-way'!B614,'True_Odds_Calculator_3-way'!C614,'Log_working_3-way'!B$1,'Log_working_3-way'!B$2)</f>
        <v>#NAME?</v>
      </c>
      <c r="F617" s="6" t="e">
        <f ca="1">IF('Log_working_3-way'!D617="","",1/'True_Odds_Calculator_3-way'!N614+1/'True_Odds_Calculator_3-way'!O614+1/'True_Odds_Calculator_3-way'!#REF!-1)</f>
        <v>#NAME?</v>
      </c>
      <c r="H617" s="6" t="e">
        <f ca="1">IF('Log_working_3-way'!$D617="","",'True_Odds_Calculator_3-way'!N614/'True_Odds_Calculator_3-way'!A614-1)</f>
        <v>#NAME?</v>
      </c>
      <c r="I617" s="6" t="e">
        <f ca="1">IF('Log_working_3-way'!$D617="","",'True_Odds_Calculator_3-way'!O614/'True_Odds_Calculator_3-way'!B614-1)</f>
        <v>#NAME?</v>
      </c>
      <c r="J617" s="6" t="e">
        <f ca="1">IF('Log_working_3-way'!$D617="","",'True_Odds_Calculator_3-way'!#REF!/'True_Odds_Calculator_3-way'!C614-1)</f>
        <v>#NAME?</v>
      </c>
      <c r="K617" s="6" t="e">
        <f ca="1">IF('Log_working_3-way'!$D617="","",1/'True_Odds_Calculator_3-way'!A614+1/'True_Odds_Calculator_3-way'!B614+1/'True_Odds_Calculator_3-way'!C614-1)</f>
        <v>#NAME?</v>
      </c>
    </row>
    <row r="618" spans="4:11" x14ac:dyDescent="0.25">
      <c r="D618" t="e">
        <f ca="1">solve_for_c('True_Odds_Calculator_3-way'!A615,'True_Odds_Calculator_3-way'!B615,'True_Odds_Calculator_3-way'!C615,'Log_working_3-way'!B$1,'Log_working_3-way'!B$2)</f>
        <v>#NAME?</v>
      </c>
      <c r="F618" s="6" t="e">
        <f ca="1">IF('Log_working_3-way'!D618="","",1/'True_Odds_Calculator_3-way'!N615+1/'True_Odds_Calculator_3-way'!O615+1/'True_Odds_Calculator_3-way'!#REF!-1)</f>
        <v>#NAME?</v>
      </c>
      <c r="H618" s="6" t="e">
        <f ca="1">IF('Log_working_3-way'!$D618="","",'True_Odds_Calculator_3-way'!N615/'True_Odds_Calculator_3-way'!A615-1)</f>
        <v>#NAME?</v>
      </c>
      <c r="I618" s="6" t="e">
        <f ca="1">IF('Log_working_3-way'!$D618="","",'True_Odds_Calculator_3-way'!O615/'True_Odds_Calculator_3-way'!B615-1)</f>
        <v>#NAME?</v>
      </c>
      <c r="J618" s="6" t="e">
        <f ca="1">IF('Log_working_3-way'!$D618="","",'True_Odds_Calculator_3-way'!#REF!/'True_Odds_Calculator_3-way'!C615-1)</f>
        <v>#NAME?</v>
      </c>
      <c r="K618" s="6" t="e">
        <f ca="1">IF('Log_working_3-way'!$D618="","",1/'True_Odds_Calculator_3-way'!A615+1/'True_Odds_Calculator_3-way'!B615+1/'True_Odds_Calculator_3-way'!C615-1)</f>
        <v>#NAME?</v>
      </c>
    </row>
    <row r="619" spans="4:11" x14ac:dyDescent="0.25">
      <c r="D619" t="e">
        <f ca="1">solve_for_c('True_Odds_Calculator_3-way'!A616,'True_Odds_Calculator_3-way'!B616,'True_Odds_Calculator_3-way'!C616,'Log_working_3-way'!B$1,'Log_working_3-way'!B$2)</f>
        <v>#NAME?</v>
      </c>
      <c r="F619" s="6" t="e">
        <f ca="1">IF('Log_working_3-way'!D619="","",1/'True_Odds_Calculator_3-way'!N616+1/'True_Odds_Calculator_3-way'!O616+1/'True_Odds_Calculator_3-way'!#REF!-1)</f>
        <v>#NAME?</v>
      </c>
      <c r="H619" s="6" t="e">
        <f ca="1">IF('Log_working_3-way'!$D619="","",'True_Odds_Calculator_3-way'!N616/'True_Odds_Calculator_3-way'!A616-1)</f>
        <v>#NAME?</v>
      </c>
      <c r="I619" s="6" t="e">
        <f ca="1">IF('Log_working_3-way'!$D619="","",'True_Odds_Calculator_3-way'!O616/'True_Odds_Calculator_3-way'!B616-1)</f>
        <v>#NAME?</v>
      </c>
      <c r="J619" s="6" t="e">
        <f ca="1">IF('Log_working_3-way'!$D619="","",'True_Odds_Calculator_3-way'!#REF!/'True_Odds_Calculator_3-way'!C616-1)</f>
        <v>#NAME?</v>
      </c>
      <c r="K619" s="6" t="e">
        <f ca="1">IF('Log_working_3-way'!$D619="","",1/'True_Odds_Calculator_3-way'!A616+1/'True_Odds_Calculator_3-way'!B616+1/'True_Odds_Calculator_3-way'!C616-1)</f>
        <v>#NAME?</v>
      </c>
    </row>
    <row r="620" spans="4:11" x14ac:dyDescent="0.25">
      <c r="D620" t="e">
        <f ca="1">solve_for_c('True_Odds_Calculator_3-way'!A617,'True_Odds_Calculator_3-way'!B617,'True_Odds_Calculator_3-way'!C617,'Log_working_3-way'!B$1,'Log_working_3-way'!B$2)</f>
        <v>#NAME?</v>
      </c>
      <c r="F620" s="6" t="e">
        <f ca="1">IF('Log_working_3-way'!D620="","",1/'True_Odds_Calculator_3-way'!N617+1/'True_Odds_Calculator_3-way'!O617+1/'True_Odds_Calculator_3-way'!#REF!-1)</f>
        <v>#NAME?</v>
      </c>
      <c r="H620" s="6" t="e">
        <f ca="1">IF('Log_working_3-way'!$D620="","",'True_Odds_Calculator_3-way'!N617/'True_Odds_Calculator_3-way'!A617-1)</f>
        <v>#NAME?</v>
      </c>
      <c r="I620" s="6" t="e">
        <f ca="1">IF('Log_working_3-way'!$D620="","",'True_Odds_Calculator_3-way'!O617/'True_Odds_Calculator_3-way'!B617-1)</f>
        <v>#NAME?</v>
      </c>
      <c r="J620" s="6" t="e">
        <f ca="1">IF('Log_working_3-way'!$D620="","",'True_Odds_Calculator_3-way'!#REF!/'True_Odds_Calculator_3-way'!C617-1)</f>
        <v>#NAME?</v>
      </c>
      <c r="K620" s="6" t="e">
        <f ca="1">IF('Log_working_3-way'!$D620="","",1/'True_Odds_Calculator_3-way'!A617+1/'True_Odds_Calculator_3-way'!B617+1/'True_Odds_Calculator_3-way'!C617-1)</f>
        <v>#NAME?</v>
      </c>
    </row>
    <row r="621" spans="4:11" x14ac:dyDescent="0.25">
      <c r="D621" t="e">
        <f ca="1">solve_for_c('True_Odds_Calculator_3-way'!A618,'True_Odds_Calculator_3-way'!B618,'True_Odds_Calculator_3-way'!C618,'Log_working_3-way'!B$1,'Log_working_3-way'!B$2)</f>
        <v>#NAME?</v>
      </c>
      <c r="F621" s="6" t="e">
        <f ca="1">IF('Log_working_3-way'!D621="","",1/'True_Odds_Calculator_3-way'!N618+1/'True_Odds_Calculator_3-way'!O618+1/'True_Odds_Calculator_3-way'!#REF!-1)</f>
        <v>#NAME?</v>
      </c>
      <c r="H621" s="6" t="e">
        <f ca="1">IF('Log_working_3-way'!$D621="","",'True_Odds_Calculator_3-way'!N618/'True_Odds_Calculator_3-way'!A618-1)</f>
        <v>#NAME?</v>
      </c>
      <c r="I621" s="6" t="e">
        <f ca="1">IF('Log_working_3-way'!$D621="","",'True_Odds_Calculator_3-way'!O618/'True_Odds_Calculator_3-way'!B618-1)</f>
        <v>#NAME?</v>
      </c>
      <c r="J621" s="6" t="e">
        <f ca="1">IF('Log_working_3-way'!$D621="","",'True_Odds_Calculator_3-way'!#REF!/'True_Odds_Calculator_3-way'!C618-1)</f>
        <v>#NAME?</v>
      </c>
      <c r="K621" s="6" t="e">
        <f ca="1">IF('Log_working_3-way'!$D621="","",1/'True_Odds_Calculator_3-way'!A618+1/'True_Odds_Calculator_3-way'!B618+1/'True_Odds_Calculator_3-way'!C618-1)</f>
        <v>#NAME?</v>
      </c>
    </row>
    <row r="622" spans="4:11" x14ac:dyDescent="0.25">
      <c r="D622" t="e">
        <f ca="1">solve_for_c('True_Odds_Calculator_3-way'!A619,'True_Odds_Calculator_3-way'!B619,'True_Odds_Calculator_3-way'!C619,'Log_working_3-way'!B$1,'Log_working_3-way'!B$2)</f>
        <v>#NAME?</v>
      </c>
      <c r="F622" s="6" t="e">
        <f ca="1">IF('Log_working_3-way'!D622="","",1/'True_Odds_Calculator_3-way'!N619+1/'True_Odds_Calculator_3-way'!O619+1/'True_Odds_Calculator_3-way'!#REF!-1)</f>
        <v>#NAME?</v>
      </c>
      <c r="H622" s="6" t="e">
        <f ca="1">IF('Log_working_3-way'!$D622="","",'True_Odds_Calculator_3-way'!N619/'True_Odds_Calculator_3-way'!A619-1)</f>
        <v>#NAME?</v>
      </c>
      <c r="I622" s="6" t="e">
        <f ca="1">IF('Log_working_3-way'!$D622="","",'True_Odds_Calculator_3-way'!O619/'True_Odds_Calculator_3-way'!B619-1)</f>
        <v>#NAME?</v>
      </c>
      <c r="J622" s="6" t="e">
        <f ca="1">IF('Log_working_3-way'!$D622="","",'True_Odds_Calculator_3-way'!#REF!/'True_Odds_Calculator_3-way'!C619-1)</f>
        <v>#NAME?</v>
      </c>
      <c r="K622" s="6" t="e">
        <f ca="1">IF('Log_working_3-way'!$D622="","",1/'True_Odds_Calculator_3-way'!A619+1/'True_Odds_Calculator_3-way'!B619+1/'True_Odds_Calculator_3-way'!C619-1)</f>
        <v>#NAME?</v>
      </c>
    </row>
    <row r="623" spans="4:11" x14ac:dyDescent="0.25">
      <c r="D623" t="e">
        <f ca="1">solve_for_c('True_Odds_Calculator_3-way'!A620,'True_Odds_Calculator_3-way'!B620,'True_Odds_Calculator_3-way'!C620,'Log_working_3-way'!B$1,'Log_working_3-way'!B$2)</f>
        <v>#NAME?</v>
      </c>
      <c r="F623" s="6" t="e">
        <f ca="1">IF('Log_working_3-way'!D623="","",1/'True_Odds_Calculator_3-way'!N620+1/'True_Odds_Calculator_3-way'!O620+1/'True_Odds_Calculator_3-way'!#REF!-1)</f>
        <v>#NAME?</v>
      </c>
      <c r="H623" s="6" t="e">
        <f ca="1">IF('Log_working_3-way'!$D623="","",'True_Odds_Calculator_3-way'!N620/'True_Odds_Calculator_3-way'!A620-1)</f>
        <v>#NAME?</v>
      </c>
      <c r="I623" s="6" t="e">
        <f ca="1">IF('Log_working_3-way'!$D623="","",'True_Odds_Calculator_3-way'!O620/'True_Odds_Calculator_3-way'!B620-1)</f>
        <v>#NAME?</v>
      </c>
      <c r="J623" s="6" t="e">
        <f ca="1">IF('Log_working_3-way'!$D623="","",'True_Odds_Calculator_3-way'!#REF!/'True_Odds_Calculator_3-way'!C620-1)</f>
        <v>#NAME?</v>
      </c>
      <c r="K623" s="6" t="e">
        <f ca="1">IF('Log_working_3-way'!$D623="","",1/'True_Odds_Calculator_3-way'!A620+1/'True_Odds_Calculator_3-way'!B620+1/'True_Odds_Calculator_3-way'!C620-1)</f>
        <v>#NAME?</v>
      </c>
    </row>
    <row r="624" spans="4:11" x14ac:dyDescent="0.25">
      <c r="D624" t="e">
        <f ca="1">solve_for_c('True_Odds_Calculator_3-way'!A621,'True_Odds_Calculator_3-way'!B621,'True_Odds_Calculator_3-way'!C621,'Log_working_3-way'!B$1,'Log_working_3-way'!B$2)</f>
        <v>#NAME?</v>
      </c>
      <c r="F624" s="6" t="e">
        <f ca="1">IF('Log_working_3-way'!D624="","",1/'True_Odds_Calculator_3-way'!N621+1/'True_Odds_Calculator_3-way'!O621+1/'True_Odds_Calculator_3-way'!#REF!-1)</f>
        <v>#NAME?</v>
      </c>
      <c r="H624" s="6" t="e">
        <f ca="1">IF('Log_working_3-way'!$D624="","",'True_Odds_Calculator_3-way'!N621/'True_Odds_Calculator_3-way'!A621-1)</f>
        <v>#NAME?</v>
      </c>
      <c r="I624" s="6" t="e">
        <f ca="1">IF('Log_working_3-way'!$D624="","",'True_Odds_Calculator_3-way'!O621/'True_Odds_Calculator_3-way'!B621-1)</f>
        <v>#NAME?</v>
      </c>
      <c r="J624" s="6" t="e">
        <f ca="1">IF('Log_working_3-way'!$D624="","",'True_Odds_Calculator_3-way'!#REF!/'True_Odds_Calculator_3-way'!C621-1)</f>
        <v>#NAME?</v>
      </c>
      <c r="K624" s="6" t="e">
        <f ca="1">IF('Log_working_3-way'!$D624="","",1/'True_Odds_Calculator_3-way'!A621+1/'True_Odds_Calculator_3-way'!B621+1/'True_Odds_Calculator_3-way'!C621-1)</f>
        <v>#NAME?</v>
      </c>
    </row>
    <row r="625" spans="4:11" x14ac:dyDescent="0.25">
      <c r="D625" t="e">
        <f ca="1">solve_for_c('True_Odds_Calculator_3-way'!A622,'True_Odds_Calculator_3-way'!B622,'True_Odds_Calculator_3-way'!C622,'Log_working_3-way'!B$1,'Log_working_3-way'!B$2)</f>
        <v>#NAME?</v>
      </c>
      <c r="F625" s="6" t="e">
        <f ca="1">IF('Log_working_3-way'!D625="","",1/'True_Odds_Calculator_3-way'!N622+1/'True_Odds_Calculator_3-way'!O622+1/'True_Odds_Calculator_3-way'!#REF!-1)</f>
        <v>#NAME?</v>
      </c>
      <c r="H625" s="6" t="e">
        <f ca="1">IF('Log_working_3-way'!$D625="","",'True_Odds_Calculator_3-way'!N622/'True_Odds_Calculator_3-way'!A622-1)</f>
        <v>#NAME?</v>
      </c>
      <c r="I625" s="6" t="e">
        <f ca="1">IF('Log_working_3-way'!$D625="","",'True_Odds_Calculator_3-way'!O622/'True_Odds_Calculator_3-way'!B622-1)</f>
        <v>#NAME?</v>
      </c>
      <c r="J625" s="6" t="e">
        <f ca="1">IF('Log_working_3-way'!$D625="","",'True_Odds_Calculator_3-way'!#REF!/'True_Odds_Calculator_3-way'!C622-1)</f>
        <v>#NAME?</v>
      </c>
      <c r="K625" s="6" t="e">
        <f ca="1">IF('Log_working_3-way'!$D625="","",1/'True_Odds_Calculator_3-way'!A622+1/'True_Odds_Calculator_3-way'!B622+1/'True_Odds_Calculator_3-way'!C622-1)</f>
        <v>#NAME?</v>
      </c>
    </row>
    <row r="626" spans="4:11" x14ac:dyDescent="0.25">
      <c r="D626" t="e">
        <f ca="1">solve_for_c('True_Odds_Calculator_3-way'!A623,'True_Odds_Calculator_3-way'!B623,'True_Odds_Calculator_3-way'!C623,'Log_working_3-way'!B$1,'Log_working_3-way'!B$2)</f>
        <v>#NAME?</v>
      </c>
      <c r="F626" s="6" t="e">
        <f ca="1">IF('Log_working_3-way'!D626="","",1/'True_Odds_Calculator_3-way'!N623+1/'True_Odds_Calculator_3-way'!O623+1/'True_Odds_Calculator_3-way'!#REF!-1)</f>
        <v>#NAME?</v>
      </c>
      <c r="H626" s="6" t="e">
        <f ca="1">IF('Log_working_3-way'!$D626="","",'True_Odds_Calculator_3-way'!N623/'True_Odds_Calculator_3-way'!A623-1)</f>
        <v>#NAME?</v>
      </c>
      <c r="I626" s="6" t="e">
        <f ca="1">IF('Log_working_3-way'!$D626="","",'True_Odds_Calculator_3-way'!O623/'True_Odds_Calculator_3-way'!B623-1)</f>
        <v>#NAME?</v>
      </c>
      <c r="J626" s="6" t="e">
        <f ca="1">IF('Log_working_3-way'!$D626="","",'True_Odds_Calculator_3-way'!#REF!/'True_Odds_Calculator_3-way'!C623-1)</f>
        <v>#NAME?</v>
      </c>
      <c r="K626" s="6" t="e">
        <f ca="1">IF('Log_working_3-way'!$D626="","",1/'True_Odds_Calculator_3-way'!A623+1/'True_Odds_Calculator_3-way'!B623+1/'True_Odds_Calculator_3-way'!C623-1)</f>
        <v>#NAME?</v>
      </c>
    </row>
    <row r="627" spans="4:11" x14ac:dyDescent="0.25">
      <c r="D627" t="e">
        <f ca="1">solve_for_c('True_Odds_Calculator_3-way'!A624,'True_Odds_Calculator_3-way'!B624,'True_Odds_Calculator_3-way'!C624,'Log_working_3-way'!B$1,'Log_working_3-way'!B$2)</f>
        <v>#NAME?</v>
      </c>
      <c r="F627" s="6" t="e">
        <f ca="1">IF('Log_working_3-way'!D627="","",1/'True_Odds_Calculator_3-way'!N624+1/'True_Odds_Calculator_3-way'!O624+1/'True_Odds_Calculator_3-way'!#REF!-1)</f>
        <v>#NAME?</v>
      </c>
      <c r="H627" s="6" t="e">
        <f ca="1">IF('Log_working_3-way'!$D627="","",'True_Odds_Calculator_3-way'!N624/'True_Odds_Calculator_3-way'!A624-1)</f>
        <v>#NAME?</v>
      </c>
      <c r="I627" s="6" t="e">
        <f ca="1">IF('Log_working_3-way'!$D627="","",'True_Odds_Calculator_3-way'!O624/'True_Odds_Calculator_3-way'!B624-1)</f>
        <v>#NAME?</v>
      </c>
      <c r="J627" s="6" t="e">
        <f ca="1">IF('Log_working_3-way'!$D627="","",'True_Odds_Calculator_3-way'!#REF!/'True_Odds_Calculator_3-way'!C624-1)</f>
        <v>#NAME?</v>
      </c>
      <c r="K627" s="6" t="e">
        <f ca="1">IF('Log_working_3-way'!$D627="","",1/'True_Odds_Calculator_3-way'!A624+1/'True_Odds_Calculator_3-way'!B624+1/'True_Odds_Calculator_3-way'!C624-1)</f>
        <v>#NAME?</v>
      </c>
    </row>
    <row r="628" spans="4:11" x14ac:dyDescent="0.25">
      <c r="D628" t="e">
        <f ca="1">solve_for_c('True_Odds_Calculator_3-way'!A625,'True_Odds_Calculator_3-way'!B625,'True_Odds_Calculator_3-way'!C625,'Log_working_3-way'!B$1,'Log_working_3-way'!B$2)</f>
        <v>#NAME?</v>
      </c>
      <c r="F628" s="6" t="e">
        <f ca="1">IF('Log_working_3-way'!D628="","",1/'True_Odds_Calculator_3-way'!N625+1/'True_Odds_Calculator_3-way'!O625+1/'True_Odds_Calculator_3-way'!#REF!-1)</f>
        <v>#NAME?</v>
      </c>
      <c r="H628" s="6" t="e">
        <f ca="1">IF('Log_working_3-way'!$D628="","",'True_Odds_Calculator_3-way'!N625/'True_Odds_Calculator_3-way'!A625-1)</f>
        <v>#NAME?</v>
      </c>
      <c r="I628" s="6" t="e">
        <f ca="1">IF('Log_working_3-way'!$D628="","",'True_Odds_Calculator_3-way'!O625/'True_Odds_Calculator_3-way'!B625-1)</f>
        <v>#NAME?</v>
      </c>
      <c r="J628" s="6" t="e">
        <f ca="1">IF('Log_working_3-way'!$D628="","",'True_Odds_Calculator_3-way'!#REF!/'True_Odds_Calculator_3-way'!C625-1)</f>
        <v>#NAME?</v>
      </c>
      <c r="K628" s="6" t="e">
        <f ca="1">IF('Log_working_3-way'!$D628="","",1/'True_Odds_Calculator_3-way'!A625+1/'True_Odds_Calculator_3-way'!B625+1/'True_Odds_Calculator_3-way'!C625-1)</f>
        <v>#NAME?</v>
      </c>
    </row>
    <row r="629" spans="4:11" x14ac:dyDescent="0.25">
      <c r="D629" t="e">
        <f ca="1">solve_for_c('True_Odds_Calculator_3-way'!A626,'True_Odds_Calculator_3-way'!B626,'True_Odds_Calculator_3-way'!C626,'Log_working_3-way'!B$1,'Log_working_3-way'!B$2)</f>
        <v>#NAME?</v>
      </c>
      <c r="F629" s="6" t="e">
        <f ca="1">IF('Log_working_3-way'!D629="","",1/'True_Odds_Calculator_3-way'!N626+1/'True_Odds_Calculator_3-way'!O626+1/'True_Odds_Calculator_3-way'!#REF!-1)</f>
        <v>#NAME?</v>
      </c>
      <c r="H629" s="6" t="e">
        <f ca="1">IF('Log_working_3-way'!$D629="","",'True_Odds_Calculator_3-way'!N626/'True_Odds_Calculator_3-way'!A626-1)</f>
        <v>#NAME?</v>
      </c>
      <c r="I629" s="6" t="e">
        <f ca="1">IF('Log_working_3-way'!$D629="","",'True_Odds_Calculator_3-way'!O626/'True_Odds_Calculator_3-way'!B626-1)</f>
        <v>#NAME?</v>
      </c>
      <c r="J629" s="6" t="e">
        <f ca="1">IF('Log_working_3-way'!$D629="","",'True_Odds_Calculator_3-way'!#REF!/'True_Odds_Calculator_3-way'!C626-1)</f>
        <v>#NAME?</v>
      </c>
      <c r="K629" s="6" t="e">
        <f ca="1">IF('Log_working_3-way'!$D629="","",1/'True_Odds_Calculator_3-way'!A626+1/'True_Odds_Calculator_3-way'!B626+1/'True_Odds_Calculator_3-way'!C626-1)</f>
        <v>#NAME?</v>
      </c>
    </row>
    <row r="630" spans="4:11" x14ac:dyDescent="0.25">
      <c r="D630" t="e">
        <f ca="1">solve_for_c('True_Odds_Calculator_3-way'!A627,'True_Odds_Calculator_3-way'!B627,'True_Odds_Calculator_3-way'!C627,'Log_working_3-way'!B$1,'Log_working_3-way'!B$2)</f>
        <v>#NAME?</v>
      </c>
      <c r="F630" s="6" t="e">
        <f ca="1">IF('Log_working_3-way'!D630="","",1/'True_Odds_Calculator_3-way'!N627+1/'True_Odds_Calculator_3-way'!O627+1/'True_Odds_Calculator_3-way'!#REF!-1)</f>
        <v>#NAME?</v>
      </c>
      <c r="H630" s="6" t="e">
        <f ca="1">IF('Log_working_3-way'!$D630="","",'True_Odds_Calculator_3-way'!N627/'True_Odds_Calculator_3-way'!A627-1)</f>
        <v>#NAME?</v>
      </c>
      <c r="I630" s="6" t="e">
        <f ca="1">IF('Log_working_3-way'!$D630="","",'True_Odds_Calculator_3-way'!O627/'True_Odds_Calculator_3-way'!B627-1)</f>
        <v>#NAME?</v>
      </c>
      <c r="J630" s="6" t="e">
        <f ca="1">IF('Log_working_3-way'!$D630="","",'True_Odds_Calculator_3-way'!#REF!/'True_Odds_Calculator_3-way'!C627-1)</f>
        <v>#NAME?</v>
      </c>
      <c r="K630" s="6" t="e">
        <f ca="1">IF('Log_working_3-way'!$D630="","",1/'True_Odds_Calculator_3-way'!A627+1/'True_Odds_Calculator_3-way'!B627+1/'True_Odds_Calculator_3-way'!C627-1)</f>
        <v>#NAME?</v>
      </c>
    </row>
    <row r="631" spans="4:11" x14ac:dyDescent="0.25">
      <c r="D631" t="e">
        <f ca="1">solve_for_c('True_Odds_Calculator_3-way'!A628,'True_Odds_Calculator_3-way'!B628,'True_Odds_Calculator_3-way'!C628,'Log_working_3-way'!B$1,'Log_working_3-way'!B$2)</f>
        <v>#NAME?</v>
      </c>
      <c r="F631" s="6" t="e">
        <f ca="1">IF('Log_working_3-way'!D631="","",1/'True_Odds_Calculator_3-way'!N628+1/'True_Odds_Calculator_3-way'!O628+1/'True_Odds_Calculator_3-way'!#REF!-1)</f>
        <v>#NAME?</v>
      </c>
      <c r="H631" s="6" t="e">
        <f ca="1">IF('Log_working_3-way'!$D631="","",'True_Odds_Calculator_3-way'!N628/'True_Odds_Calculator_3-way'!A628-1)</f>
        <v>#NAME?</v>
      </c>
      <c r="I631" s="6" t="e">
        <f ca="1">IF('Log_working_3-way'!$D631="","",'True_Odds_Calculator_3-way'!O628/'True_Odds_Calculator_3-way'!B628-1)</f>
        <v>#NAME?</v>
      </c>
      <c r="J631" s="6" t="e">
        <f ca="1">IF('Log_working_3-way'!$D631="","",'True_Odds_Calculator_3-way'!#REF!/'True_Odds_Calculator_3-way'!C628-1)</f>
        <v>#NAME?</v>
      </c>
      <c r="K631" s="6" t="e">
        <f ca="1">IF('Log_working_3-way'!$D631="","",1/'True_Odds_Calculator_3-way'!A628+1/'True_Odds_Calculator_3-way'!B628+1/'True_Odds_Calculator_3-way'!C628-1)</f>
        <v>#NAME?</v>
      </c>
    </row>
    <row r="632" spans="4:11" x14ac:dyDescent="0.25">
      <c r="D632" t="e">
        <f ca="1">solve_for_c('True_Odds_Calculator_3-way'!A629,'True_Odds_Calculator_3-way'!B629,'True_Odds_Calculator_3-way'!C629,'Log_working_3-way'!B$1,'Log_working_3-way'!B$2)</f>
        <v>#NAME?</v>
      </c>
      <c r="F632" s="6" t="e">
        <f ca="1">IF('Log_working_3-way'!D632="","",1/'True_Odds_Calculator_3-way'!N629+1/'True_Odds_Calculator_3-way'!O629+1/'True_Odds_Calculator_3-way'!#REF!-1)</f>
        <v>#NAME?</v>
      </c>
      <c r="H632" s="6" t="e">
        <f ca="1">IF('Log_working_3-way'!$D632="","",'True_Odds_Calculator_3-way'!N629/'True_Odds_Calculator_3-way'!A629-1)</f>
        <v>#NAME?</v>
      </c>
      <c r="I632" s="6" t="e">
        <f ca="1">IF('Log_working_3-way'!$D632="","",'True_Odds_Calculator_3-way'!O629/'True_Odds_Calculator_3-way'!B629-1)</f>
        <v>#NAME?</v>
      </c>
      <c r="J632" s="6" t="e">
        <f ca="1">IF('Log_working_3-way'!$D632="","",'True_Odds_Calculator_3-way'!#REF!/'True_Odds_Calculator_3-way'!C629-1)</f>
        <v>#NAME?</v>
      </c>
      <c r="K632" s="6" t="e">
        <f ca="1">IF('Log_working_3-way'!$D632="","",1/'True_Odds_Calculator_3-way'!A629+1/'True_Odds_Calculator_3-way'!B629+1/'True_Odds_Calculator_3-way'!C629-1)</f>
        <v>#NAME?</v>
      </c>
    </row>
    <row r="633" spans="4:11" x14ac:dyDescent="0.25">
      <c r="D633" t="e">
        <f ca="1">solve_for_c('True_Odds_Calculator_3-way'!A630,'True_Odds_Calculator_3-way'!B630,'True_Odds_Calculator_3-way'!C630,'Log_working_3-way'!B$1,'Log_working_3-way'!B$2)</f>
        <v>#NAME?</v>
      </c>
      <c r="F633" s="6" t="e">
        <f ca="1">IF('Log_working_3-way'!D633="","",1/'True_Odds_Calculator_3-way'!N630+1/'True_Odds_Calculator_3-way'!O630+1/'True_Odds_Calculator_3-way'!#REF!-1)</f>
        <v>#NAME?</v>
      </c>
      <c r="H633" s="6" t="e">
        <f ca="1">IF('Log_working_3-way'!$D633="","",'True_Odds_Calculator_3-way'!N630/'True_Odds_Calculator_3-way'!A630-1)</f>
        <v>#NAME?</v>
      </c>
      <c r="I633" s="6" t="e">
        <f ca="1">IF('Log_working_3-way'!$D633="","",'True_Odds_Calculator_3-way'!O630/'True_Odds_Calculator_3-way'!B630-1)</f>
        <v>#NAME?</v>
      </c>
      <c r="J633" s="6" t="e">
        <f ca="1">IF('Log_working_3-way'!$D633="","",'True_Odds_Calculator_3-way'!#REF!/'True_Odds_Calculator_3-way'!C630-1)</f>
        <v>#NAME?</v>
      </c>
      <c r="K633" s="6" t="e">
        <f ca="1">IF('Log_working_3-way'!$D633="","",1/'True_Odds_Calculator_3-way'!A630+1/'True_Odds_Calculator_3-way'!B630+1/'True_Odds_Calculator_3-way'!C630-1)</f>
        <v>#NAME?</v>
      </c>
    </row>
    <row r="634" spans="4:11" x14ac:dyDescent="0.25">
      <c r="D634" t="e">
        <f ca="1">solve_for_c('True_Odds_Calculator_3-way'!A631,'True_Odds_Calculator_3-way'!B631,'True_Odds_Calculator_3-way'!C631,'Log_working_3-way'!B$1,'Log_working_3-way'!B$2)</f>
        <v>#NAME?</v>
      </c>
      <c r="F634" s="6" t="e">
        <f ca="1">IF('Log_working_3-way'!D634="","",1/'True_Odds_Calculator_3-way'!N631+1/'True_Odds_Calculator_3-way'!O631+1/'True_Odds_Calculator_3-way'!#REF!-1)</f>
        <v>#NAME?</v>
      </c>
      <c r="H634" s="6" t="e">
        <f ca="1">IF('Log_working_3-way'!$D634="","",'True_Odds_Calculator_3-way'!N631/'True_Odds_Calculator_3-way'!A631-1)</f>
        <v>#NAME?</v>
      </c>
      <c r="I634" s="6" t="e">
        <f ca="1">IF('Log_working_3-way'!$D634="","",'True_Odds_Calculator_3-way'!O631/'True_Odds_Calculator_3-way'!B631-1)</f>
        <v>#NAME?</v>
      </c>
      <c r="J634" s="6" t="e">
        <f ca="1">IF('Log_working_3-way'!$D634="","",'True_Odds_Calculator_3-way'!#REF!/'True_Odds_Calculator_3-way'!C631-1)</f>
        <v>#NAME?</v>
      </c>
      <c r="K634" s="6" t="e">
        <f ca="1">IF('Log_working_3-way'!$D634="","",1/'True_Odds_Calculator_3-way'!A631+1/'True_Odds_Calculator_3-way'!B631+1/'True_Odds_Calculator_3-way'!C631-1)</f>
        <v>#NAME?</v>
      </c>
    </row>
    <row r="635" spans="4:11" x14ac:dyDescent="0.25">
      <c r="D635" t="e">
        <f ca="1">solve_for_c('True_Odds_Calculator_3-way'!A632,'True_Odds_Calculator_3-way'!B632,'True_Odds_Calculator_3-way'!C632,'Log_working_3-way'!B$1,'Log_working_3-way'!B$2)</f>
        <v>#NAME?</v>
      </c>
      <c r="F635" s="6" t="e">
        <f ca="1">IF('Log_working_3-way'!D635="","",1/'True_Odds_Calculator_3-way'!N632+1/'True_Odds_Calculator_3-way'!O632+1/'True_Odds_Calculator_3-way'!#REF!-1)</f>
        <v>#NAME?</v>
      </c>
      <c r="H635" s="6" t="e">
        <f ca="1">IF('Log_working_3-way'!$D635="","",'True_Odds_Calculator_3-way'!N632/'True_Odds_Calculator_3-way'!A632-1)</f>
        <v>#NAME?</v>
      </c>
      <c r="I635" s="6" t="e">
        <f ca="1">IF('Log_working_3-way'!$D635="","",'True_Odds_Calculator_3-way'!O632/'True_Odds_Calculator_3-way'!B632-1)</f>
        <v>#NAME?</v>
      </c>
      <c r="J635" s="6" t="e">
        <f ca="1">IF('Log_working_3-way'!$D635="","",'True_Odds_Calculator_3-way'!#REF!/'True_Odds_Calculator_3-way'!C632-1)</f>
        <v>#NAME?</v>
      </c>
      <c r="K635" s="6" t="e">
        <f ca="1">IF('Log_working_3-way'!$D635="","",1/'True_Odds_Calculator_3-way'!A632+1/'True_Odds_Calculator_3-way'!B632+1/'True_Odds_Calculator_3-way'!C632-1)</f>
        <v>#NAME?</v>
      </c>
    </row>
    <row r="636" spans="4:11" x14ac:dyDescent="0.25">
      <c r="D636" t="e">
        <f ca="1">solve_for_c('True_Odds_Calculator_3-way'!A633,'True_Odds_Calculator_3-way'!B633,'True_Odds_Calculator_3-way'!C633,'Log_working_3-way'!B$1,'Log_working_3-way'!B$2)</f>
        <v>#NAME?</v>
      </c>
      <c r="F636" s="6" t="e">
        <f ca="1">IF('Log_working_3-way'!D636="","",1/'True_Odds_Calculator_3-way'!N633+1/'True_Odds_Calculator_3-way'!O633+1/'True_Odds_Calculator_3-way'!#REF!-1)</f>
        <v>#NAME?</v>
      </c>
      <c r="H636" s="6" t="e">
        <f ca="1">IF('Log_working_3-way'!$D636="","",'True_Odds_Calculator_3-way'!N633/'True_Odds_Calculator_3-way'!A633-1)</f>
        <v>#NAME?</v>
      </c>
      <c r="I636" s="6" t="e">
        <f ca="1">IF('Log_working_3-way'!$D636="","",'True_Odds_Calculator_3-way'!O633/'True_Odds_Calculator_3-way'!B633-1)</f>
        <v>#NAME?</v>
      </c>
      <c r="J636" s="6" t="e">
        <f ca="1">IF('Log_working_3-way'!$D636="","",'True_Odds_Calculator_3-way'!#REF!/'True_Odds_Calculator_3-way'!C633-1)</f>
        <v>#NAME?</v>
      </c>
      <c r="K636" s="6" t="e">
        <f ca="1">IF('Log_working_3-way'!$D636="","",1/'True_Odds_Calculator_3-way'!A633+1/'True_Odds_Calculator_3-way'!B633+1/'True_Odds_Calculator_3-way'!C633-1)</f>
        <v>#NAME?</v>
      </c>
    </row>
    <row r="637" spans="4:11" x14ac:dyDescent="0.25">
      <c r="D637" t="e">
        <f ca="1">solve_for_c('True_Odds_Calculator_3-way'!A634,'True_Odds_Calculator_3-way'!B634,'True_Odds_Calculator_3-way'!C634,'Log_working_3-way'!B$1,'Log_working_3-way'!B$2)</f>
        <v>#NAME?</v>
      </c>
      <c r="F637" s="6" t="e">
        <f ca="1">IF('Log_working_3-way'!D637="","",1/'True_Odds_Calculator_3-way'!N634+1/'True_Odds_Calculator_3-way'!O634+1/'True_Odds_Calculator_3-way'!#REF!-1)</f>
        <v>#NAME?</v>
      </c>
      <c r="H637" s="6" t="e">
        <f ca="1">IF('Log_working_3-way'!$D637="","",'True_Odds_Calculator_3-way'!N634/'True_Odds_Calculator_3-way'!A634-1)</f>
        <v>#NAME?</v>
      </c>
      <c r="I637" s="6" t="e">
        <f ca="1">IF('Log_working_3-way'!$D637="","",'True_Odds_Calculator_3-way'!O634/'True_Odds_Calculator_3-way'!B634-1)</f>
        <v>#NAME?</v>
      </c>
      <c r="J637" s="6" t="e">
        <f ca="1">IF('Log_working_3-way'!$D637="","",'True_Odds_Calculator_3-way'!#REF!/'True_Odds_Calculator_3-way'!C634-1)</f>
        <v>#NAME?</v>
      </c>
      <c r="K637" s="6" t="e">
        <f ca="1">IF('Log_working_3-way'!$D637="","",1/'True_Odds_Calculator_3-way'!A634+1/'True_Odds_Calculator_3-way'!B634+1/'True_Odds_Calculator_3-way'!C634-1)</f>
        <v>#NAME?</v>
      </c>
    </row>
    <row r="638" spans="4:11" x14ac:dyDescent="0.25">
      <c r="D638" t="e">
        <f ca="1">solve_for_c('True_Odds_Calculator_3-way'!A635,'True_Odds_Calculator_3-way'!B635,'True_Odds_Calculator_3-way'!C635,'Log_working_3-way'!B$1,'Log_working_3-way'!B$2)</f>
        <v>#NAME?</v>
      </c>
      <c r="F638" s="6" t="e">
        <f ca="1">IF('Log_working_3-way'!D638="","",1/'True_Odds_Calculator_3-way'!N635+1/'True_Odds_Calculator_3-way'!O635+1/'True_Odds_Calculator_3-way'!#REF!-1)</f>
        <v>#NAME?</v>
      </c>
      <c r="H638" s="6" t="e">
        <f ca="1">IF('Log_working_3-way'!$D638="","",'True_Odds_Calculator_3-way'!N635/'True_Odds_Calculator_3-way'!A635-1)</f>
        <v>#NAME?</v>
      </c>
      <c r="I638" s="6" t="e">
        <f ca="1">IF('Log_working_3-way'!$D638="","",'True_Odds_Calculator_3-way'!O635/'True_Odds_Calculator_3-way'!B635-1)</f>
        <v>#NAME?</v>
      </c>
      <c r="J638" s="6" t="e">
        <f ca="1">IF('Log_working_3-way'!$D638="","",'True_Odds_Calculator_3-way'!#REF!/'True_Odds_Calculator_3-way'!C635-1)</f>
        <v>#NAME?</v>
      </c>
      <c r="K638" s="6" t="e">
        <f ca="1">IF('Log_working_3-way'!$D638="","",1/'True_Odds_Calculator_3-way'!A635+1/'True_Odds_Calculator_3-way'!B635+1/'True_Odds_Calculator_3-way'!C635-1)</f>
        <v>#NAME?</v>
      </c>
    </row>
    <row r="639" spans="4:11" x14ac:dyDescent="0.25">
      <c r="D639" t="e">
        <f ca="1">solve_for_c('True_Odds_Calculator_3-way'!A636,'True_Odds_Calculator_3-way'!B636,'True_Odds_Calculator_3-way'!C636,'Log_working_3-way'!B$1,'Log_working_3-way'!B$2)</f>
        <v>#NAME?</v>
      </c>
      <c r="F639" s="6" t="e">
        <f ca="1">IF('Log_working_3-way'!D639="","",1/'True_Odds_Calculator_3-way'!N636+1/'True_Odds_Calculator_3-way'!O636+1/'True_Odds_Calculator_3-way'!#REF!-1)</f>
        <v>#NAME?</v>
      </c>
      <c r="H639" s="6" t="e">
        <f ca="1">IF('Log_working_3-way'!$D639="","",'True_Odds_Calculator_3-way'!N636/'True_Odds_Calculator_3-way'!A636-1)</f>
        <v>#NAME?</v>
      </c>
      <c r="I639" s="6" t="e">
        <f ca="1">IF('Log_working_3-way'!$D639="","",'True_Odds_Calculator_3-way'!O636/'True_Odds_Calculator_3-way'!B636-1)</f>
        <v>#NAME?</v>
      </c>
      <c r="J639" s="6" t="e">
        <f ca="1">IF('Log_working_3-way'!$D639="","",'True_Odds_Calculator_3-way'!#REF!/'True_Odds_Calculator_3-way'!C636-1)</f>
        <v>#NAME?</v>
      </c>
      <c r="K639" s="6" t="e">
        <f ca="1">IF('Log_working_3-way'!$D639="","",1/'True_Odds_Calculator_3-way'!A636+1/'True_Odds_Calculator_3-way'!B636+1/'True_Odds_Calculator_3-way'!C636-1)</f>
        <v>#NAME?</v>
      </c>
    </row>
    <row r="640" spans="4:11" x14ac:dyDescent="0.25">
      <c r="D640" t="e">
        <f ca="1">solve_for_c('True_Odds_Calculator_3-way'!A637,'True_Odds_Calculator_3-way'!B637,'True_Odds_Calculator_3-way'!C637,'Log_working_3-way'!B$1,'Log_working_3-way'!B$2)</f>
        <v>#NAME?</v>
      </c>
      <c r="F640" s="6" t="e">
        <f ca="1">IF('Log_working_3-way'!D640="","",1/'True_Odds_Calculator_3-way'!N637+1/'True_Odds_Calculator_3-way'!O637+1/'True_Odds_Calculator_3-way'!#REF!-1)</f>
        <v>#NAME?</v>
      </c>
      <c r="H640" s="6" t="e">
        <f ca="1">IF('Log_working_3-way'!$D640="","",'True_Odds_Calculator_3-way'!N637/'True_Odds_Calculator_3-way'!A637-1)</f>
        <v>#NAME?</v>
      </c>
      <c r="I640" s="6" t="e">
        <f ca="1">IF('Log_working_3-way'!$D640="","",'True_Odds_Calculator_3-way'!O637/'True_Odds_Calculator_3-way'!B637-1)</f>
        <v>#NAME?</v>
      </c>
      <c r="J640" s="6" t="e">
        <f ca="1">IF('Log_working_3-way'!$D640="","",'True_Odds_Calculator_3-way'!#REF!/'True_Odds_Calculator_3-way'!C637-1)</f>
        <v>#NAME?</v>
      </c>
      <c r="K640" s="6" t="e">
        <f ca="1">IF('Log_working_3-way'!$D640="","",1/'True_Odds_Calculator_3-way'!A637+1/'True_Odds_Calculator_3-way'!B637+1/'True_Odds_Calculator_3-way'!C637-1)</f>
        <v>#NAME?</v>
      </c>
    </row>
    <row r="641" spans="4:11" x14ac:dyDescent="0.25">
      <c r="D641" t="e">
        <f ca="1">solve_for_c('True_Odds_Calculator_3-way'!A638,'True_Odds_Calculator_3-way'!B638,'True_Odds_Calculator_3-way'!C638,'Log_working_3-way'!B$1,'Log_working_3-way'!B$2)</f>
        <v>#NAME?</v>
      </c>
      <c r="F641" s="6" t="e">
        <f ca="1">IF('Log_working_3-way'!D641="","",1/'True_Odds_Calculator_3-way'!N638+1/'True_Odds_Calculator_3-way'!O638+1/'True_Odds_Calculator_3-way'!#REF!-1)</f>
        <v>#NAME?</v>
      </c>
      <c r="H641" s="6" t="e">
        <f ca="1">IF('Log_working_3-way'!$D641="","",'True_Odds_Calculator_3-way'!N638/'True_Odds_Calculator_3-way'!A638-1)</f>
        <v>#NAME?</v>
      </c>
      <c r="I641" s="6" t="e">
        <f ca="1">IF('Log_working_3-way'!$D641="","",'True_Odds_Calculator_3-way'!O638/'True_Odds_Calculator_3-way'!B638-1)</f>
        <v>#NAME?</v>
      </c>
      <c r="J641" s="6" t="e">
        <f ca="1">IF('Log_working_3-way'!$D641="","",'True_Odds_Calculator_3-way'!#REF!/'True_Odds_Calculator_3-way'!C638-1)</f>
        <v>#NAME?</v>
      </c>
      <c r="K641" s="6" t="e">
        <f ca="1">IF('Log_working_3-way'!$D641="","",1/'True_Odds_Calculator_3-way'!A638+1/'True_Odds_Calculator_3-way'!B638+1/'True_Odds_Calculator_3-way'!C638-1)</f>
        <v>#NAME?</v>
      </c>
    </row>
    <row r="642" spans="4:11" x14ac:dyDescent="0.25">
      <c r="D642" t="e">
        <f ca="1">solve_for_c('True_Odds_Calculator_3-way'!A639,'True_Odds_Calculator_3-way'!B639,'True_Odds_Calculator_3-way'!C639,'Log_working_3-way'!B$1,'Log_working_3-way'!B$2)</f>
        <v>#NAME?</v>
      </c>
      <c r="F642" s="6" t="e">
        <f ca="1">IF('Log_working_3-way'!D642="","",1/'True_Odds_Calculator_3-way'!N639+1/'True_Odds_Calculator_3-way'!O639+1/'True_Odds_Calculator_3-way'!#REF!-1)</f>
        <v>#NAME?</v>
      </c>
      <c r="H642" s="6" t="e">
        <f ca="1">IF('Log_working_3-way'!$D642="","",'True_Odds_Calculator_3-way'!N639/'True_Odds_Calculator_3-way'!A639-1)</f>
        <v>#NAME?</v>
      </c>
      <c r="I642" s="6" t="e">
        <f ca="1">IF('Log_working_3-way'!$D642="","",'True_Odds_Calculator_3-way'!O639/'True_Odds_Calculator_3-way'!B639-1)</f>
        <v>#NAME?</v>
      </c>
      <c r="J642" s="6" t="e">
        <f ca="1">IF('Log_working_3-way'!$D642="","",'True_Odds_Calculator_3-way'!#REF!/'True_Odds_Calculator_3-way'!C639-1)</f>
        <v>#NAME?</v>
      </c>
      <c r="K642" s="6" t="e">
        <f ca="1">IF('Log_working_3-way'!$D642="","",1/'True_Odds_Calculator_3-way'!A639+1/'True_Odds_Calculator_3-way'!B639+1/'True_Odds_Calculator_3-way'!C639-1)</f>
        <v>#NAME?</v>
      </c>
    </row>
    <row r="643" spans="4:11" x14ac:dyDescent="0.25">
      <c r="D643" t="e">
        <f ca="1">solve_for_c('True_Odds_Calculator_3-way'!A640,'True_Odds_Calculator_3-way'!B640,'True_Odds_Calculator_3-way'!C640,'Log_working_3-way'!B$1,'Log_working_3-way'!B$2)</f>
        <v>#NAME?</v>
      </c>
      <c r="F643" s="6" t="e">
        <f ca="1">IF('Log_working_3-way'!D643="","",1/'True_Odds_Calculator_3-way'!N640+1/'True_Odds_Calculator_3-way'!O640+1/'True_Odds_Calculator_3-way'!#REF!-1)</f>
        <v>#NAME?</v>
      </c>
      <c r="H643" s="6" t="e">
        <f ca="1">IF('Log_working_3-way'!$D643="","",'True_Odds_Calculator_3-way'!N640/'True_Odds_Calculator_3-way'!A640-1)</f>
        <v>#NAME?</v>
      </c>
      <c r="I643" s="6" t="e">
        <f ca="1">IF('Log_working_3-way'!$D643="","",'True_Odds_Calculator_3-way'!O640/'True_Odds_Calculator_3-way'!B640-1)</f>
        <v>#NAME?</v>
      </c>
      <c r="J643" s="6" t="e">
        <f ca="1">IF('Log_working_3-way'!$D643="","",'True_Odds_Calculator_3-way'!#REF!/'True_Odds_Calculator_3-way'!C640-1)</f>
        <v>#NAME?</v>
      </c>
      <c r="K643" s="6" t="e">
        <f ca="1">IF('Log_working_3-way'!$D643="","",1/'True_Odds_Calculator_3-way'!A640+1/'True_Odds_Calculator_3-way'!B640+1/'True_Odds_Calculator_3-way'!C640-1)</f>
        <v>#NAME?</v>
      </c>
    </row>
    <row r="644" spans="4:11" x14ac:dyDescent="0.25">
      <c r="D644" t="e">
        <f ca="1">solve_for_c('True_Odds_Calculator_3-way'!A641,'True_Odds_Calculator_3-way'!B641,'True_Odds_Calculator_3-way'!C641,'Log_working_3-way'!B$1,'Log_working_3-way'!B$2)</f>
        <v>#NAME?</v>
      </c>
      <c r="F644" s="6" t="e">
        <f ca="1">IF('Log_working_3-way'!D644="","",1/'True_Odds_Calculator_3-way'!N641+1/'True_Odds_Calculator_3-way'!O641+1/'True_Odds_Calculator_3-way'!#REF!-1)</f>
        <v>#NAME?</v>
      </c>
      <c r="H644" s="6" t="e">
        <f ca="1">IF('Log_working_3-way'!$D644="","",'True_Odds_Calculator_3-way'!N641/'True_Odds_Calculator_3-way'!A641-1)</f>
        <v>#NAME?</v>
      </c>
      <c r="I644" s="6" t="e">
        <f ca="1">IF('Log_working_3-way'!$D644="","",'True_Odds_Calculator_3-way'!O641/'True_Odds_Calculator_3-way'!B641-1)</f>
        <v>#NAME?</v>
      </c>
      <c r="J644" s="6" t="e">
        <f ca="1">IF('Log_working_3-way'!$D644="","",'True_Odds_Calculator_3-way'!#REF!/'True_Odds_Calculator_3-way'!C641-1)</f>
        <v>#NAME?</v>
      </c>
      <c r="K644" s="6" t="e">
        <f ca="1">IF('Log_working_3-way'!$D644="","",1/'True_Odds_Calculator_3-way'!A641+1/'True_Odds_Calculator_3-way'!B641+1/'True_Odds_Calculator_3-way'!C641-1)</f>
        <v>#NAME?</v>
      </c>
    </row>
    <row r="645" spans="4:11" x14ac:dyDescent="0.25">
      <c r="D645" t="e">
        <f ca="1">solve_for_c('True_Odds_Calculator_3-way'!A642,'True_Odds_Calculator_3-way'!B642,'True_Odds_Calculator_3-way'!C642,'Log_working_3-way'!B$1,'Log_working_3-way'!B$2)</f>
        <v>#NAME?</v>
      </c>
      <c r="F645" s="6" t="e">
        <f ca="1">IF('Log_working_3-way'!D645="","",1/'True_Odds_Calculator_3-way'!N642+1/'True_Odds_Calculator_3-way'!O642+1/'True_Odds_Calculator_3-way'!#REF!-1)</f>
        <v>#NAME?</v>
      </c>
      <c r="H645" s="6" t="e">
        <f ca="1">IF('Log_working_3-way'!$D645="","",'True_Odds_Calculator_3-way'!N642/'True_Odds_Calculator_3-way'!A642-1)</f>
        <v>#NAME?</v>
      </c>
      <c r="I645" s="6" t="e">
        <f ca="1">IF('Log_working_3-way'!$D645="","",'True_Odds_Calculator_3-way'!O642/'True_Odds_Calculator_3-way'!B642-1)</f>
        <v>#NAME?</v>
      </c>
      <c r="J645" s="6" t="e">
        <f ca="1">IF('Log_working_3-way'!$D645="","",'True_Odds_Calculator_3-way'!#REF!/'True_Odds_Calculator_3-way'!C642-1)</f>
        <v>#NAME?</v>
      </c>
      <c r="K645" s="6" t="e">
        <f ca="1">IF('Log_working_3-way'!$D645="","",1/'True_Odds_Calculator_3-way'!A642+1/'True_Odds_Calculator_3-way'!B642+1/'True_Odds_Calculator_3-way'!C642-1)</f>
        <v>#NAME?</v>
      </c>
    </row>
    <row r="646" spans="4:11" x14ac:dyDescent="0.25">
      <c r="D646" t="e">
        <f ca="1">solve_for_c('True_Odds_Calculator_3-way'!A643,'True_Odds_Calculator_3-way'!B643,'True_Odds_Calculator_3-way'!C643,'Log_working_3-way'!B$1,'Log_working_3-way'!B$2)</f>
        <v>#NAME?</v>
      </c>
      <c r="F646" s="6" t="e">
        <f ca="1">IF('Log_working_3-way'!D646="","",1/'True_Odds_Calculator_3-way'!N643+1/'True_Odds_Calculator_3-way'!O643+1/'True_Odds_Calculator_3-way'!#REF!-1)</f>
        <v>#NAME?</v>
      </c>
      <c r="H646" s="6" t="e">
        <f ca="1">IF('Log_working_3-way'!$D646="","",'True_Odds_Calculator_3-way'!N643/'True_Odds_Calculator_3-way'!A643-1)</f>
        <v>#NAME?</v>
      </c>
      <c r="I646" s="6" t="e">
        <f ca="1">IF('Log_working_3-way'!$D646="","",'True_Odds_Calculator_3-way'!O643/'True_Odds_Calculator_3-way'!B643-1)</f>
        <v>#NAME?</v>
      </c>
      <c r="J646" s="6" t="e">
        <f ca="1">IF('Log_working_3-way'!$D646="","",'True_Odds_Calculator_3-way'!#REF!/'True_Odds_Calculator_3-way'!C643-1)</f>
        <v>#NAME?</v>
      </c>
      <c r="K646" s="6" t="e">
        <f ca="1">IF('Log_working_3-way'!$D646="","",1/'True_Odds_Calculator_3-way'!A643+1/'True_Odds_Calculator_3-way'!B643+1/'True_Odds_Calculator_3-way'!C643-1)</f>
        <v>#NAME?</v>
      </c>
    </row>
    <row r="647" spans="4:11" x14ac:dyDescent="0.25">
      <c r="D647" t="e">
        <f ca="1">solve_for_c('True_Odds_Calculator_3-way'!A644,'True_Odds_Calculator_3-way'!B644,'True_Odds_Calculator_3-way'!C644,'Log_working_3-way'!B$1,'Log_working_3-way'!B$2)</f>
        <v>#NAME?</v>
      </c>
      <c r="F647" s="6" t="e">
        <f ca="1">IF('Log_working_3-way'!D647="","",1/'True_Odds_Calculator_3-way'!N644+1/'True_Odds_Calculator_3-way'!O644+1/'True_Odds_Calculator_3-way'!#REF!-1)</f>
        <v>#NAME?</v>
      </c>
      <c r="H647" s="6" t="e">
        <f ca="1">IF('Log_working_3-way'!$D647="","",'True_Odds_Calculator_3-way'!N644/'True_Odds_Calculator_3-way'!A644-1)</f>
        <v>#NAME?</v>
      </c>
      <c r="I647" s="6" t="e">
        <f ca="1">IF('Log_working_3-way'!$D647="","",'True_Odds_Calculator_3-way'!O644/'True_Odds_Calculator_3-way'!B644-1)</f>
        <v>#NAME?</v>
      </c>
      <c r="J647" s="6" t="e">
        <f ca="1">IF('Log_working_3-way'!$D647="","",'True_Odds_Calculator_3-way'!#REF!/'True_Odds_Calculator_3-way'!C644-1)</f>
        <v>#NAME?</v>
      </c>
      <c r="K647" s="6" t="e">
        <f ca="1">IF('Log_working_3-way'!$D647="","",1/'True_Odds_Calculator_3-way'!A644+1/'True_Odds_Calculator_3-way'!B644+1/'True_Odds_Calculator_3-way'!C644-1)</f>
        <v>#NAME?</v>
      </c>
    </row>
    <row r="648" spans="4:11" x14ac:dyDescent="0.25">
      <c r="D648" t="e">
        <f ca="1">solve_for_c('True_Odds_Calculator_3-way'!A645,'True_Odds_Calculator_3-way'!B645,'True_Odds_Calculator_3-way'!C645,'Log_working_3-way'!B$1,'Log_working_3-way'!B$2)</f>
        <v>#NAME?</v>
      </c>
      <c r="F648" s="6" t="e">
        <f ca="1">IF('Log_working_3-way'!D648="","",1/'True_Odds_Calculator_3-way'!N645+1/'True_Odds_Calculator_3-way'!O645+1/'True_Odds_Calculator_3-way'!#REF!-1)</f>
        <v>#NAME?</v>
      </c>
      <c r="H648" s="6" t="e">
        <f ca="1">IF('Log_working_3-way'!$D648="","",'True_Odds_Calculator_3-way'!N645/'True_Odds_Calculator_3-way'!A645-1)</f>
        <v>#NAME?</v>
      </c>
      <c r="I648" s="6" t="e">
        <f ca="1">IF('Log_working_3-way'!$D648="","",'True_Odds_Calculator_3-way'!O645/'True_Odds_Calculator_3-way'!B645-1)</f>
        <v>#NAME?</v>
      </c>
      <c r="J648" s="6" t="e">
        <f ca="1">IF('Log_working_3-way'!$D648="","",'True_Odds_Calculator_3-way'!#REF!/'True_Odds_Calculator_3-way'!C645-1)</f>
        <v>#NAME?</v>
      </c>
      <c r="K648" s="6" t="e">
        <f ca="1">IF('Log_working_3-way'!$D648="","",1/'True_Odds_Calculator_3-way'!A645+1/'True_Odds_Calculator_3-way'!B645+1/'True_Odds_Calculator_3-way'!C645-1)</f>
        <v>#NAME?</v>
      </c>
    </row>
    <row r="649" spans="4:11" x14ac:dyDescent="0.25">
      <c r="D649" t="e">
        <f ca="1">solve_for_c('True_Odds_Calculator_3-way'!A646,'True_Odds_Calculator_3-way'!B646,'True_Odds_Calculator_3-way'!C646,'Log_working_3-way'!B$1,'Log_working_3-way'!B$2)</f>
        <v>#NAME?</v>
      </c>
      <c r="F649" s="6" t="e">
        <f ca="1">IF('Log_working_3-way'!D649="","",1/'True_Odds_Calculator_3-way'!N646+1/'True_Odds_Calculator_3-way'!O646+1/'True_Odds_Calculator_3-way'!#REF!-1)</f>
        <v>#NAME?</v>
      </c>
      <c r="H649" s="6" t="e">
        <f ca="1">IF('Log_working_3-way'!$D649="","",'True_Odds_Calculator_3-way'!N646/'True_Odds_Calculator_3-way'!A646-1)</f>
        <v>#NAME?</v>
      </c>
      <c r="I649" s="6" t="e">
        <f ca="1">IF('Log_working_3-way'!$D649="","",'True_Odds_Calculator_3-way'!O646/'True_Odds_Calculator_3-way'!B646-1)</f>
        <v>#NAME?</v>
      </c>
      <c r="J649" s="6" t="e">
        <f ca="1">IF('Log_working_3-way'!$D649="","",'True_Odds_Calculator_3-way'!#REF!/'True_Odds_Calculator_3-way'!C646-1)</f>
        <v>#NAME?</v>
      </c>
      <c r="K649" s="6" t="e">
        <f ca="1">IF('Log_working_3-way'!$D649="","",1/'True_Odds_Calculator_3-way'!A646+1/'True_Odds_Calculator_3-way'!B646+1/'True_Odds_Calculator_3-way'!C646-1)</f>
        <v>#NAME?</v>
      </c>
    </row>
    <row r="650" spans="4:11" x14ac:dyDescent="0.25">
      <c r="D650" t="e">
        <f ca="1">solve_for_c('True_Odds_Calculator_3-way'!A647,'True_Odds_Calculator_3-way'!B647,'True_Odds_Calculator_3-way'!C647,'Log_working_3-way'!B$1,'Log_working_3-way'!B$2)</f>
        <v>#NAME?</v>
      </c>
      <c r="F650" s="6" t="e">
        <f ca="1">IF('Log_working_3-way'!D650="","",1/'True_Odds_Calculator_3-way'!N647+1/'True_Odds_Calculator_3-way'!O647+1/'True_Odds_Calculator_3-way'!#REF!-1)</f>
        <v>#NAME?</v>
      </c>
      <c r="H650" s="6" t="e">
        <f ca="1">IF('Log_working_3-way'!$D650="","",'True_Odds_Calculator_3-way'!N647/'True_Odds_Calculator_3-way'!A647-1)</f>
        <v>#NAME?</v>
      </c>
      <c r="I650" s="6" t="e">
        <f ca="1">IF('Log_working_3-way'!$D650="","",'True_Odds_Calculator_3-way'!O647/'True_Odds_Calculator_3-way'!B647-1)</f>
        <v>#NAME?</v>
      </c>
      <c r="J650" s="6" t="e">
        <f ca="1">IF('Log_working_3-way'!$D650="","",'True_Odds_Calculator_3-way'!#REF!/'True_Odds_Calculator_3-way'!C647-1)</f>
        <v>#NAME?</v>
      </c>
      <c r="K650" s="6" t="e">
        <f ca="1">IF('Log_working_3-way'!$D650="","",1/'True_Odds_Calculator_3-way'!A647+1/'True_Odds_Calculator_3-way'!B647+1/'True_Odds_Calculator_3-way'!C647-1)</f>
        <v>#NAME?</v>
      </c>
    </row>
    <row r="651" spans="4:11" x14ac:dyDescent="0.25">
      <c r="D651" t="e">
        <f ca="1">solve_for_c('True_Odds_Calculator_3-way'!A648,'True_Odds_Calculator_3-way'!B648,'True_Odds_Calculator_3-way'!C648,'Log_working_3-way'!B$1,'Log_working_3-way'!B$2)</f>
        <v>#NAME?</v>
      </c>
      <c r="F651" s="6" t="e">
        <f ca="1">IF('Log_working_3-way'!D651="","",1/'True_Odds_Calculator_3-way'!N648+1/'True_Odds_Calculator_3-way'!O648+1/'True_Odds_Calculator_3-way'!#REF!-1)</f>
        <v>#NAME?</v>
      </c>
      <c r="H651" s="6" t="e">
        <f ca="1">IF('Log_working_3-way'!$D651="","",'True_Odds_Calculator_3-way'!N648/'True_Odds_Calculator_3-way'!A648-1)</f>
        <v>#NAME?</v>
      </c>
      <c r="I651" s="6" t="e">
        <f ca="1">IF('Log_working_3-way'!$D651="","",'True_Odds_Calculator_3-way'!O648/'True_Odds_Calculator_3-way'!B648-1)</f>
        <v>#NAME?</v>
      </c>
      <c r="J651" s="6" t="e">
        <f ca="1">IF('Log_working_3-way'!$D651="","",'True_Odds_Calculator_3-way'!#REF!/'True_Odds_Calculator_3-way'!C648-1)</f>
        <v>#NAME?</v>
      </c>
      <c r="K651" s="6" t="e">
        <f ca="1">IF('Log_working_3-way'!$D651="","",1/'True_Odds_Calculator_3-way'!A648+1/'True_Odds_Calculator_3-way'!B648+1/'True_Odds_Calculator_3-way'!C648-1)</f>
        <v>#NAME?</v>
      </c>
    </row>
    <row r="652" spans="4:11" x14ac:dyDescent="0.25">
      <c r="D652" t="e">
        <f ca="1">solve_for_c('True_Odds_Calculator_3-way'!A649,'True_Odds_Calculator_3-way'!B649,'True_Odds_Calculator_3-way'!C649,'Log_working_3-way'!B$1,'Log_working_3-way'!B$2)</f>
        <v>#NAME?</v>
      </c>
      <c r="F652" s="6" t="e">
        <f ca="1">IF('Log_working_3-way'!D652="","",1/'True_Odds_Calculator_3-way'!N649+1/'True_Odds_Calculator_3-way'!O649+1/'True_Odds_Calculator_3-way'!#REF!-1)</f>
        <v>#NAME?</v>
      </c>
      <c r="H652" s="6" t="e">
        <f ca="1">IF('Log_working_3-way'!$D652="","",'True_Odds_Calculator_3-way'!N649/'True_Odds_Calculator_3-way'!A649-1)</f>
        <v>#NAME?</v>
      </c>
      <c r="I652" s="6" t="e">
        <f ca="1">IF('Log_working_3-way'!$D652="","",'True_Odds_Calculator_3-way'!O649/'True_Odds_Calculator_3-way'!B649-1)</f>
        <v>#NAME?</v>
      </c>
      <c r="J652" s="6" t="e">
        <f ca="1">IF('Log_working_3-way'!$D652="","",'True_Odds_Calculator_3-way'!#REF!/'True_Odds_Calculator_3-way'!C649-1)</f>
        <v>#NAME?</v>
      </c>
      <c r="K652" s="6" t="e">
        <f ca="1">IF('Log_working_3-way'!$D652="","",1/'True_Odds_Calculator_3-way'!A649+1/'True_Odds_Calculator_3-way'!B649+1/'True_Odds_Calculator_3-way'!C649-1)</f>
        <v>#NAME?</v>
      </c>
    </row>
    <row r="653" spans="4:11" x14ac:dyDescent="0.25">
      <c r="D653" t="e">
        <f ca="1">solve_for_c('True_Odds_Calculator_3-way'!A650,'True_Odds_Calculator_3-way'!B650,'True_Odds_Calculator_3-way'!C650,'Log_working_3-way'!B$1,'Log_working_3-way'!B$2)</f>
        <v>#NAME?</v>
      </c>
      <c r="F653" s="6" t="e">
        <f ca="1">IF('Log_working_3-way'!D653="","",1/'True_Odds_Calculator_3-way'!N650+1/'True_Odds_Calculator_3-way'!O650+1/'True_Odds_Calculator_3-way'!#REF!-1)</f>
        <v>#NAME?</v>
      </c>
      <c r="H653" s="6" t="e">
        <f ca="1">IF('Log_working_3-way'!$D653="","",'True_Odds_Calculator_3-way'!N650/'True_Odds_Calculator_3-way'!A650-1)</f>
        <v>#NAME?</v>
      </c>
      <c r="I653" s="6" t="e">
        <f ca="1">IF('Log_working_3-way'!$D653="","",'True_Odds_Calculator_3-way'!O650/'True_Odds_Calculator_3-way'!B650-1)</f>
        <v>#NAME?</v>
      </c>
      <c r="J653" s="6" t="e">
        <f ca="1">IF('Log_working_3-way'!$D653="","",'True_Odds_Calculator_3-way'!#REF!/'True_Odds_Calculator_3-way'!C650-1)</f>
        <v>#NAME?</v>
      </c>
      <c r="K653" s="6" t="e">
        <f ca="1">IF('Log_working_3-way'!$D653="","",1/'True_Odds_Calculator_3-way'!A650+1/'True_Odds_Calculator_3-way'!B650+1/'True_Odds_Calculator_3-way'!C650-1)</f>
        <v>#NAME?</v>
      </c>
    </row>
    <row r="654" spans="4:11" x14ac:dyDescent="0.25">
      <c r="D654" t="e">
        <f ca="1">solve_for_c('True_Odds_Calculator_3-way'!A651,'True_Odds_Calculator_3-way'!B651,'True_Odds_Calculator_3-way'!C651,'Log_working_3-way'!B$1,'Log_working_3-way'!B$2)</f>
        <v>#NAME?</v>
      </c>
      <c r="F654" s="6" t="e">
        <f ca="1">IF('Log_working_3-way'!D654="","",1/'True_Odds_Calculator_3-way'!N651+1/'True_Odds_Calculator_3-way'!O651+1/'True_Odds_Calculator_3-way'!#REF!-1)</f>
        <v>#NAME?</v>
      </c>
      <c r="H654" s="6" t="e">
        <f ca="1">IF('Log_working_3-way'!$D654="","",'True_Odds_Calculator_3-way'!N651/'True_Odds_Calculator_3-way'!A651-1)</f>
        <v>#NAME?</v>
      </c>
      <c r="I654" s="6" t="e">
        <f ca="1">IF('Log_working_3-way'!$D654="","",'True_Odds_Calculator_3-way'!O651/'True_Odds_Calculator_3-way'!B651-1)</f>
        <v>#NAME?</v>
      </c>
      <c r="J654" s="6" t="e">
        <f ca="1">IF('Log_working_3-way'!$D654="","",'True_Odds_Calculator_3-way'!#REF!/'True_Odds_Calculator_3-way'!C651-1)</f>
        <v>#NAME?</v>
      </c>
      <c r="K654" s="6" t="e">
        <f ca="1">IF('Log_working_3-way'!$D654="","",1/'True_Odds_Calculator_3-way'!A651+1/'True_Odds_Calculator_3-way'!B651+1/'True_Odds_Calculator_3-way'!C651-1)</f>
        <v>#NAME?</v>
      </c>
    </row>
    <row r="655" spans="4:11" x14ac:dyDescent="0.25">
      <c r="D655" t="e">
        <f ca="1">solve_for_c('True_Odds_Calculator_3-way'!A652,'True_Odds_Calculator_3-way'!B652,'True_Odds_Calculator_3-way'!C652,'Log_working_3-way'!B$1,'Log_working_3-way'!B$2)</f>
        <v>#NAME?</v>
      </c>
      <c r="F655" s="6" t="e">
        <f ca="1">IF('Log_working_3-way'!D655="","",1/'True_Odds_Calculator_3-way'!N652+1/'True_Odds_Calculator_3-way'!O652+1/'True_Odds_Calculator_3-way'!#REF!-1)</f>
        <v>#NAME?</v>
      </c>
      <c r="H655" s="6" t="e">
        <f ca="1">IF('Log_working_3-way'!$D655="","",'True_Odds_Calculator_3-way'!N652/'True_Odds_Calculator_3-way'!A652-1)</f>
        <v>#NAME?</v>
      </c>
      <c r="I655" s="6" t="e">
        <f ca="1">IF('Log_working_3-way'!$D655="","",'True_Odds_Calculator_3-way'!O652/'True_Odds_Calculator_3-way'!B652-1)</f>
        <v>#NAME?</v>
      </c>
      <c r="J655" s="6" t="e">
        <f ca="1">IF('Log_working_3-way'!$D655="","",'True_Odds_Calculator_3-way'!#REF!/'True_Odds_Calculator_3-way'!C652-1)</f>
        <v>#NAME?</v>
      </c>
      <c r="K655" s="6" t="e">
        <f ca="1">IF('Log_working_3-way'!$D655="","",1/'True_Odds_Calculator_3-way'!A652+1/'True_Odds_Calculator_3-way'!B652+1/'True_Odds_Calculator_3-way'!C652-1)</f>
        <v>#NAME?</v>
      </c>
    </row>
    <row r="656" spans="4:11" x14ac:dyDescent="0.25">
      <c r="D656" t="e">
        <f ca="1">solve_for_c('True_Odds_Calculator_3-way'!A653,'True_Odds_Calculator_3-way'!B653,'True_Odds_Calculator_3-way'!C653,'Log_working_3-way'!B$1,'Log_working_3-way'!B$2)</f>
        <v>#NAME?</v>
      </c>
      <c r="F656" s="6" t="e">
        <f ca="1">IF('Log_working_3-way'!D656="","",1/'True_Odds_Calculator_3-way'!N653+1/'True_Odds_Calculator_3-way'!O653+1/'True_Odds_Calculator_3-way'!#REF!-1)</f>
        <v>#NAME?</v>
      </c>
      <c r="H656" s="6" t="e">
        <f ca="1">IF('Log_working_3-way'!$D656="","",'True_Odds_Calculator_3-way'!N653/'True_Odds_Calculator_3-way'!A653-1)</f>
        <v>#NAME?</v>
      </c>
      <c r="I656" s="6" t="e">
        <f ca="1">IF('Log_working_3-way'!$D656="","",'True_Odds_Calculator_3-way'!O653/'True_Odds_Calculator_3-way'!B653-1)</f>
        <v>#NAME?</v>
      </c>
      <c r="J656" s="6" t="e">
        <f ca="1">IF('Log_working_3-way'!$D656="","",'True_Odds_Calculator_3-way'!#REF!/'True_Odds_Calculator_3-way'!C653-1)</f>
        <v>#NAME?</v>
      </c>
      <c r="K656" s="6" t="e">
        <f ca="1">IF('Log_working_3-way'!$D656="","",1/'True_Odds_Calculator_3-way'!A653+1/'True_Odds_Calculator_3-way'!B653+1/'True_Odds_Calculator_3-way'!C653-1)</f>
        <v>#NAME?</v>
      </c>
    </row>
    <row r="657" spans="4:11" x14ac:dyDescent="0.25">
      <c r="D657" t="e">
        <f ca="1">solve_for_c('True_Odds_Calculator_3-way'!A654,'True_Odds_Calculator_3-way'!B654,'True_Odds_Calculator_3-way'!C654,'Log_working_3-way'!B$1,'Log_working_3-way'!B$2)</f>
        <v>#NAME?</v>
      </c>
      <c r="F657" s="6" t="e">
        <f ca="1">IF('Log_working_3-way'!D657="","",1/'True_Odds_Calculator_3-way'!N654+1/'True_Odds_Calculator_3-way'!O654+1/'True_Odds_Calculator_3-way'!#REF!-1)</f>
        <v>#NAME?</v>
      </c>
      <c r="H657" s="6" t="e">
        <f ca="1">IF('Log_working_3-way'!$D657="","",'True_Odds_Calculator_3-way'!N654/'True_Odds_Calculator_3-way'!A654-1)</f>
        <v>#NAME?</v>
      </c>
      <c r="I657" s="6" t="e">
        <f ca="1">IF('Log_working_3-way'!$D657="","",'True_Odds_Calculator_3-way'!O654/'True_Odds_Calculator_3-way'!B654-1)</f>
        <v>#NAME?</v>
      </c>
      <c r="J657" s="6" t="e">
        <f ca="1">IF('Log_working_3-way'!$D657="","",'True_Odds_Calculator_3-way'!#REF!/'True_Odds_Calculator_3-way'!C654-1)</f>
        <v>#NAME?</v>
      </c>
      <c r="K657" s="6" t="e">
        <f ca="1">IF('Log_working_3-way'!$D657="","",1/'True_Odds_Calculator_3-way'!A654+1/'True_Odds_Calculator_3-way'!B654+1/'True_Odds_Calculator_3-way'!C654-1)</f>
        <v>#NAME?</v>
      </c>
    </row>
    <row r="658" spans="4:11" x14ac:dyDescent="0.25">
      <c r="D658" t="e">
        <f ca="1">solve_for_c('True_Odds_Calculator_3-way'!A655,'True_Odds_Calculator_3-way'!B655,'True_Odds_Calculator_3-way'!C655,'Log_working_3-way'!B$1,'Log_working_3-way'!B$2)</f>
        <v>#NAME?</v>
      </c>
      <c r="F658" s="6" t="e">
        <f ca="1">IF('Log_working_3-way'!D658="","",1/'True_Odds_Calculator_3-way'!N655+1/'True_Odds_Calculator_3-way'!O655+1/'True_Odds_Calculator_3-way'!#REF!-1)</f>
        <v>#NAME?</v>
      </c>
      <c r="H658" s="6" t="e">
        <f ca="1">IF('Log_working_3-way'!$D658="","",'True_Odds_Calculator_3-way'!N655/'True_Odds_Calculator_3-way'!A655-1)</f>
        <v>#NAME?</v>
      </c>
      <c r="I658" s="6" t="e">
        <f ca="1">IF('Log_working_3-way'!$D658="","",'True_Odds_Calculator_3-way'!O655/'True_Odds_Calculator_3-way'!B655-1)</f>
        <v>#NAME?</v>
      </c>
      <c r="J658" s="6" t="e">
        <f ca="1">IF('Log_working_3-way'!$D658="","",'True_Odds_Calculator_3-way'!#REF!/'True_Odds_Calculator_3-way'!C655-1)</f>
        <v>#NAME?</v>
      </c>
      <c r="K658" s="6" t="e">
        <f ca="1">IF('Log_working_3-way'!$D658="","",1/'True_Odds_Calculator_3-way'!A655+1/'True_Odds_Calculator_3-way'!B655+1/'True_Odds_Calculator_3-way'!C655-1)</f>
        <v>#NAME?</v>
      </c>
    </row>
    <row r="659" spans="4:11" x14ac:dyDescent="0.25">
      <c r="D659" t="e">
        <f ca="1">solve_for_c('True_Odds_Calculator_3-way'!A656,'True_Odds_Calculator_3-way'!B656,'True_Odds_Calculator_3-way'!C656,'Log_working_3-way'!B$1,'Log_working_3-way'!B$2)</f>
        <v>#NAME?</v>
      </c>
      <c r="F659" s="6" t="e">
        <f ca="1">IF('Log_working_3-way'!D659="","",1/'True_Odds_Calculator_3-way'!N656+1/'True_Odds_Calculator_3-way'!O656+1/'True_Odds_Calculator_3-way'!#REF!-1)</f>
        <v>#NAME?</v>
      </c>
      <c r="H659" s="6" t="e">
        <f ca="1">IF('Log_working_3-way'!$D659="","",'True_Odds_Calculator_3-way'!N656/'True_Odds_Calculator_3-way'!A656-1)</f>
        <v>#NAME?</v>
      </c>
      <c r="I659" s="6" t="e">
        <f ca="1">IF('Log_working_3-way'!$D659="","",'True_Odds_Calculator_3-way'!O656/'True_Odds_Calculator_3-way'!B656-1)</f>
        <v>#NAME?</v>
      </c>
      <c r="J659" s="6" t="e">
        <f ca="1">IF('Log_working_3-way'!$D659="","",'True_Odds_Calculator_3-way'!#REF!/'True_Odds_Calculator_3-way'!C656-1)</f>
        <v>#NAME?</v>
      </c>
      <c r="K659" s="6" t="e">
        <f ca="1">IF('Log_working_3-way'!$D659="","",1/'True_Odds_Calculator_3-way'!A656+1/'True_Odds_Calculator_3-way'!B656+1/'True_Odds_Calculator_3-way'!C656-1)</f>
        <v>#NAME?</v>
      </c>
    </row>
    <row r="660" spans="4:11" x14ac:dyDescent="0.25">
      <c r="D660" t="e">
        <f ca="1">solve_for_c('True_Odds_Calculator_3-way'!A657,'True_Odds_Calculator_3-way'!B657,'True_Odds_Calculator_3-way'!C657,'Log_working_3-way'!B$1,'Log_working_3-way'!B$2)</f>
        <v>#NAME?</v>
      </c>
      <c r="F660" s="6" t="e">
        <f ca="1">IF('Log_working_3-way'!D660="","",1/'True_Odds_Calculator_3-way'!N657+1/'True_Odds_Calculator_3-way'!O657+1/'True_Odds_Calculator_3-way'!#REF!-1)</f>
        <v>#NAME?</v>
      </c>
      <c r="H660" s="6" t="e">
        <f ca="1">IF('Log_working_3-way'!$D660="","",'True_Odds_Calculator_3-way'!N657/'True_Odds_Calculator_3-way'!A657-1)</f>
        <v>#NAME?</v>
      </c>
      <c r="I660" s="6" t="e">
        <f ca="1">IF('Log_working_3-way'!$D660="","",'True_Odds_Calculator_3-way'!O657/'True_Odds_Calculator_3-way'!B657-1)</f>
        <v>#NAME?</v>
      </c>
      <c r="J660" s="6" t="e">
        <f ca="1">IF('Log_working_3-way'!$D660="","",'True_Odds_Calculator_3-way'!#REF!/'True_Odds_Calculator_3-way'!C657-1)</f>
        <v>#NAME?</v>
      </c>
      <c r="K660" s="6" t="e">
        <f ca="1">IF('Log_working_3-way'!$D660="","",1/'True_Odds_Calculator_3-way'!A657+1/'True_Odds_Calculator_3-way'!B657+1/'True_Odds_Calculator_3-way'!C657-1)</f>
        <v>#NAME?</v>
      </c>
    </row>
    <row r="661" spans="4:11" x14ac:dyDescent="0.25">
      <c r="D661" t="e">
        <f ca="1">solve_for_c('True_Odds_Calculator_3-way'!A658,'True_Odds_Calculator_3-way'!B658,'True_Odds_Calculator_3-way'!C658,'Log_working_3-way'!B$1,'Log_working_3-way'!B$2)</f>
        <v>#NAME?</v>
      </c>
      <c r="F661" s="6" t="e">
        <f ca="1">IF('Log_working_3-way'!D661="","",1/'True_Odds_Calculator_3-way'!N658+1/'True_Odds_Calculator_3-way'!O658+1/'True_Odds_Calculator_3-way'!#REF!-1)</f>
        <v>#NAME?</v>
      </c>
      <c r="H661" s="6" t="e">
        <f ca="1">IF('Log_working_3-way'!$D661="","",'True_Odds_Calculator_3-way'!N658/'True_Odds_Calculator_3-way'!A658-1)</f>
        <v>#NAME?</v>
      </c>
      <c r="I661" s="6" t="e">
        <f ca="1">IF('Log_working_3-way'!$D661="","",'True_Odds_Calculator_3-way'!O658/'True_Odds_Calculator_3-way'!B658-1)</f>
        <v>#NAME?</v>
      </c>
      <c r="J661" s="6" t="e">
        <f ca="1">IF('Log_working_3-way'!$D661="","",'True_Odds_Calculator_3-way'!#REF!/'True_Odds_Calculator_3-way'!C658-1)</f>
        <v>#NAME?</v>
      </c>
      <c r="K661" s="6" t="e">
        <f ca="1">IF('Log_working_3-way'!$D661="","",1/'True_Odds_Calculator_3-way'!A658+1/'True_Odds_Calculator_3-way'!B658+1/'True_Odds_Calculator_3-way'!C658-1)</f>
        <v>#NAME?</v>
      </c>
    </row>
    <row r="662" spans="4:11" x14ac:dyDescent="0.25">
      <c r="D662" t="e">
        <f ca="1">solve_for_c('True_Odds_Calculator_3-way'!A659,'True_Odds_Calculator_3-way'!B659,'True_Odds_Calculator_3-way'!C659,'Log_working_3-way'!B$1,'Log_working_3-way'!B$2)</f>
        <v>#NAME?</v>
      </c>
      <c r="F662" s="6" t="e">
        <f ca="1">IF('Log_working_3-way'!D662="","",1/'True_Odds_Calculator_3-way'!N659+1/'True_Odds_Calculator_3-way'!O659+1/'True_Odds_Calculator_3-way'!#REF!-1)</f>
        <v>#NAME?</v>
      </c>
      <c r="H662" s="6" t="e">
        <f ca="1">IF('Log_working_3-way'!$D662="","",'True_Odds_Calculator_3-way'!N659/'True_Odds_Calculator_3-way'!A659-1)</f>
        <v>#NAME?</v>
      </c>
      <c r="I662" s="6" t="e">
        <f ca="1">IF('Log_working_3-way'!$D662="","",'True_Odds_Calculator_3-way'!O659/'True_Odds_Calculator_3-way'!B659-1)</f>
        <v>#NAME?</v>
      </c>
      <c r="J662" s="6" t="e">
        <f ca="1">IF('Log_working_3-way'!$D662="","",'True_Odds_Calculator_3-way'!#REF!/'True_Odds_Calculator_3-way'!C659-1)</f>
        <v>#NAME?</v>
      </c>
      <c r="K662" s="6" t="e">
        <f ca="1">IF('Log_working_3-way'!$D662="","",1/'True_Odds_Calculator_3-way'!A659+1/'True_Odds_Calculator_3-way'!B659+1/'True_Odds_Calculator_3-way'!C659-1)</f>
        <v>#NAME?</v>
      </c>
    </row>
    <row r="663" spans="4:11" x14ac:dyDescent="0.25">
      <c r="D663" t="e">
        <f ca="1">solve_for_c('True_Odds_Calculator_3-way'!A660,'True_Odds_Calculator_3-way'!B660,'True_Odds_Calculator_3-way'!C660,'Log_working_3-way'!B$1,'Log_working_3-way'!B$2)</f>
        <v>#NAME?</v>
      </c>
      <c r="F663" s="6" t="e">
        <f ca="1">IF('Log_working_3-way'!D663="","",1/'True_Odds_Calculator_3-way'!N660+1/'True_Odds_Calculator_3-way'!O660+1/'True_Odds_Calculator_3-way'!#REF!-1)</f>
        <v>#NAME?</v>
      </c>
      <c r="H663" s="6" t="e">
        <f ca="1">IF('Log_working_3-way'!$D663="","",'True_Odds_Calculator_3-way'!N660/'True_Odds_Calculator_3-way'!A660-1)</f>
        <v>#NAME?</v>
      </c>
      <c r="I663" s="6" t="e">
        <f ca="1">IF('Log_working_3-way'!$D663="","",'True_Odds_Calculator_3-way'!O660/'True_Odds_Calculator_3-way'!B660-1)</f>
        <v>#NAME?</v>
      </c>
      <c r="J663" s="6" t="e">
        <f ca="1">IF('Log_working_3-way'!$D663="","",'True_Odds_Calculator_3-way'!#REF!/'True_Odds_Calculator_3-way'!C660-1)</f>
        <v>#NAME?</v>
      </c>
      <c r="K663" s="6" t="e">
        <f ca="1">IF('Log_working_3-way'!$D663="","",1/'True_Odds_Calculator_3-way'!A660+1/'True_Odds_Calculator_3-way'!B660+1/'True_Odds_Calculator_3-way'!C660-1)</f>
        <v>#NAME?</v>
      </c>
    </row>
    <row r="664" spans="4:11" x14ac:dyDescent="0.25">
      <c r="D664" t="e">
        <f ca="1">solve_for_c('True_Odds_Calculator_3-way'!A661,'True_Odds_Calculator_3-way'!B661,'True_Odds_Calculator_3-way'!C661,'Log_working_3-way'!B$1,'Log_working_3-way'!B$2)</f>
        <v>#NAME?</v>
      </c>
      <c r="F664" s="6" t="e">
        <f ca="1">IF('Log_working_3-way'!D664="","",1/'True_Odds_Calculator_3-way'!N661+1/'True_Odds_Calculator_3-way'!O661+1/'True_Odds_Calculator_3-way'!#REF!-1)</f>
        <v>#NAME?</v>
      </c>
      <c r="H664" s="6" t="e">
        <f ca="1">IF('Log_working_3-way'!$D664="","",'True_Odds_Calculator_3-way'!N661/'True_Odds_Calculator_3-way'!A661-1)</f>
        <v>#NAME?</v>
      </c>
      <c r="I664" s="6" t="e">
        <f ca="1">IF('Log_working_3-way'!$D664="","",'True_Odds_Calculator_3-way'!O661/'True_Odds_Calculator_3-way'!B661-1)</f>
        <v>#NAME?</v>
      </c>
      <c r="J664" s="6" t="e">
        <f ca="1">IF('Log_working_3-way'!$D664="","",'True_Odds_Calculator_3-way'!#REF!/'True_Odds_Calculator_3-way'!C661-1)</f>
        <v>#NAME?</v>
      </c>
      <c r="K664" s="6" t="e">
        <f ca="1">IF('Log_working_3-way'!$D664="","",1/'True_Odds_Calculator_3-way'!A661+1/'True_Odds_Calculator_3-way'!B661+1/'True_Odds_Calculator_3-way'!C661-1)</f>
        <v>#NAME?</v>
      </c>
    </row>
    <row r="665" spans="4:11" x14ac:dyDescent="0.25">
      <c r="D665" t="e">
        <f ca="1">solve_for_c('True_Odds_Calculator_3-way'!A662,'True_Odds_Calculator_3-way'!B662,'True_Odds_Calculator_3-way'!C662,'Log_working_3-way'!B$1,'Log_working_3-way'!B$2)</f>
        <v>#NAME?</v>
      </c>
      <c r="F665" s="6" t="e">
        <f ca="1">IF('Log_working_3-way'!D665="","",1/'True_Odds_Calculator_3-way'!N662+1/'True_Odds_Calculator_3-way'!O662+1/'True_Odds_Calculator_3-way'!#REF!-1)</f>
        <v>#NAME?</v>
      </c>
      <c r="H665" s="6" t="e">
        <f ca="1">IF('Log_working_3-way'!$D665="","",'True_Odds_Calculator_3-way'!N662/'True_Odds_Calculator_3-way'!A662-1)</f>
        <v>#NAME?</v>
      </c>
      <c r="I665" s="6" t="e">
        <f ca="1">IF('Log_working_3-way'!$D665="","",'True_Odds_Calculator_3-way'!O662/'True_Odds_Calculator_3-way'!B662-1)</f>
        <v>#NAME?</v>
      </c>
      <c r="J665" s="6" t="e">
        <f ca="1">IF('Log_working_3-way'!$D665="","",'True_Odds_Calculator_3-way'!#REF!/'True_Odds_Calculator_3-way'!C662-1)</f>
        <v>#NAME?</v>
      </c>
      <c r="K665" s="6" t="e">
        <f ca="1">IF('Log_working_3-way'!$D665="","",1/'True_Odds_Calculator_3-way'!A662+1/'True_Odds_Calculator_3-way'!B662+1/'True_Odds_Calculator_3-way'!C662-1)</f>
        <v>#NAME?</v>
      </c>
    </row>
    <row r="666" spans="4:11" x14ac:dyDescent="0.25">
      <c r="D666" t="e">
        <f ca="1">solve_for_c('True_Odds_Calculator_3-way'!A663,'True_Odds_Calculator_3-way'!B663,'True_Odds_Calculator_3-way'!C663,'Log_working_3-way'!B$1,'Log_working_3-way'!B$2)</f>
        <v>#NAME?</v>
      </c>
      <c r="F666" s="6" t="e">
        <f ca="1">IF('Log_working_3-way'!D666="","",1/'True_Odds_Calculator_3-way'!N663+1/'True_Odds_Calculator_3-way'!O663+1/'True_Odds_Calculator_3-way'!#REF!-1)</f>
        <v>#NAME?</v>
      </c>
      <c r="H666" s="6" t="e">
        <f ca="1">IF('Log_working_3-way'!$D666="","",'True_Odds_Calculator_3-way'!N663/'True_Odds_Calculator_3-way'!A663-1)</f>
        <v>#NAME?</v>
      </c>
      <c r="I666" s="6" t="e">
        <f ca="1">IF('Log_working_3-way'!$D666="","",'True_Odds_Calculator_3-way'!O663/'True_Odds_Calculator_3-way'!B663-1)</f>
        <v>#NAME?</v>
      </c>
      <c r="J666" s="6" t="e">
        <f ca="1">IF('Log_working_3-way'!$D666="","",'True_Odds_Calculator_3-way'!#REF!/'True_Odds_Calculator_3-way'!C663-1)</f>
        <v>#NAME?</v>
      </c>
      <c r="K666" s="6" t="e">
        <f ca="1">IF('Log_working_3-way'!$D666="","",1/'True_Odds_Calculator_3-way'!A663+1/'True_Odds_Calculator_3-way'!B663+1/'True_Odds_Calculator_3-way'!C663-1)</f>
        <v>#NAME?</v>
      </c>
    </row>
    <row r="667" spans="4:11" x14ac:dyDescent="0.25">
      <c r="D667" t="e">
        <f ca="1">solve_for_c('True_Odds_Calculator_3-way'!A664,'True_Odds_Calculator_3-way'!B664,'True_Odds_Calculator_3-way'!C664,'Log_working_3-way'!B$1,'Log_working_3-way'!B$2)</f>
        <v>#NAME?</v>
      </c>
      <c r="F667" s="6" t="e">
        <f ca="1">IF('Log_working_3-way'!D667="","",1/'True_Odds_Calculator_3-way'!N664+1/'True_Odds_Calculator_3-way'!O664+1/'True_Odds_Calculator_3-way'!#REF!-1)</f>
        <v>#NAME?</v>
      </c>
      <c r="H667" s="6" t="e">
        <f ca="1">IF('Log_working_3-way'!$D667="","",'True_Odds_Calculator_3-way'!N664/'True_Odds_Calculator_3-way'!A664-1)</f>
        <v>#NAME?</v>
      </c>
      <c r="I667" s="6" t="e">
        <f ca="1">IF('Log_working_3-way'!$D667="","",'True_Odds_Calculator_3-way'!O664/'True_Odds_Calculator_3-way'!B664-1)</f>
        <v>#NAME?</v>
      </c>
      <c r="J667" s="6" t="e">
        <f ca="1">IF('Log_working_3-way'!$D667="","",'True_Odds_Calculator_3-way'!#REF!/'True_Odds_Calculator_3-way'!C664-1)</f>
        <v>#NAME?</v>
      </c>
      <c r="K667" s="6" t="e">
        <f ca="1">IF('Log_working_3-way'!$D667="","",1/'True_Odds_Calculator_3-way'!A664+1/'True_Odds_Calculator_3-way'!B664+1/'True_Odds_Calculator_3-way'!C664-1)</f>
        <v>#NAME?</v>
      </c>
    </row>
    <row r="668" spans="4:11" x14ac:dyDescent="0.25">
      <c r="D668" t="e">
        <f ca="1">solve_for_c('True_Odds_Calculator_3-way'!A665,'True_Odds_Calculator_3-way'!B665,'True_Odds_Calculator_3-way'!C665,'Log_working_3-way'!B$1,'Log_working_3-way'!B$2)</f>
        <v>#NAME?</v>
      </c>
      <c r="F668" s="6" t="e">
        <f ca="1">IF('Log_working_3-way'!D668="","",1/'True_Odds_Calculator_3-way'!N665+1/'True_Odds_Calculator_3-way'!O665+1/'True_Odds_Calculator_3-way'!#REF!-1)</f>
        <v>#NAME?</v>
      </c>
      <c r="H668" s="6" t="e">
        <f ca="1">IF('Log_working_3-way'!$D668="","",'True_Odds_Calculator_3-way'!N665/'True_Odds_Calculator_3-way'!A665-1)</f>
        <v>#NAME?</v>
      </c>
      <c r="I668" s="6" t="e">
        <f ca="1">IF('Log_working_3-way'!$D668="","",'True_Odds_Calculator_3-way'!O665/'True_Odds_Calculator_3-way'!B665-1)</f>
        <v>#NAME?</v>
      </c>
      <c r="J668" s="6" t="e">
        <f ca="1">IF('Log_working_3-way'!$D668="","",'True_Odds_Calculator_3-way'!#REF!/'True_Odds_Calculator_3-way'!C665-1)</f>
        <v>#NAME?</v>
      </c>
      <c r="K668" s="6" t="e">
        <f ca="1">IF('Log_working_3-way'!$D668="","",1/'True_Odds_Calculator_3-way'!A665+1/'True_Odds_Calculator_3-way'!B665+1/'True_Odds_Calculator_3-way'!C665-1)</f>
        <v>#NAME?</v>
      </c>
    </row>
    <row r="669" spans="4:11" x14ac:dyDescent="0.25">
      <c r="D669" t="e">
        <f ca="1">solve_for_c('True_Odds_Calculator_3-way'!A666,'True_Odds_Calculator_3-way'!B666,'True_Odds_Calculator_3-way'!C666,'Log_working_3-way'!B$1,'Log_working_3-way'!B$2)</f>
        <v>#NAME?</v>
      </c>
      <c r="F669" s="6" t="e">
        <f ca="1">IF('Log_working_3-way'!D669="","",1/'True_Odds_Calculator_3-way'!N666+1/'True_Odds_Calculator_3-way'!O666+1/'True_Odds_Calculator_3-way'!#REF!-1)</f>
        <v>#NAME?</v>
      </c>
      <c r="H669" s="6" t="e">
        <f ca="1">IF('Log_working_3-way'!$D669="","",'True_Odds_Calculator_3-way'!N666/'True_Odds_Calculator_3-way'!A666-1)</f>
        <v>#NAME?</v>
      </c>
      <c r="I669" s="6" t="e">
        <f ca="1">IF('Log_working_3-way'!$D669="","",'True_Odds_Calculator_3-way'!O666/'True_Odds_Calculator_3-way'!B666-1)</f>
        <v>#NAME?</v>
      </c>
      <c r="J669" s="6" t="e">
        <f ca="1">IF('Log_working_3-way'!$D669="","",'True_Odds_Calculator_3-way'!#REF!/'True_Odds_Calculator_3-way'!C666-1)</f>
        <v>#NAME?</v>
      </c>
      <c r="K669" s="6" t="e">
        <f ca="1">IF('Log_working_3-way'!$D669="","",1/'True_Odds_Calculator_3-way'!A666+1/'True_Odds_Calculator_3-way'!B666+1/'True_Odds_Calculator_3-way'!C666-1)</f>
        <v>#NAME?</v>
      </c>
    </row>
    <row r="670" spans="4:11" x14ac:dyDescent="0.25">
      <c r="D670" t="e">
        <f ca="1">solve_for_c('True_Odds_Calculator_3-way'!A667,'True_Odds_Calculator_3-way'!B667,'True_Odds_Calculator_3-way'!C667,'Log_working_3-way'!B$1,'Log_working_3-way'!B$2)</f>
        <v>#NAME?</v>
      </c>
      <c r="F670" s="6" t="e">
        <f ca="1">IF('Log_working_3-way'!D670="","",1/'True_Odds_Calculator_3-way'!N667+1/'True_Odds_Calculator_3-way'!O667+1/'True_Odds_Calculator_3-way'!#REF!-1)</f>
        <v>#NAME?</v>
      </c>
      <c r="H670" s="6" t="e">
        <f ca="1">IF('Log_working_3-way'!$D670="","",'True_Odds_Calculator_3-way'!N667/'True_Odds_Calculator_3-way'!A667-1)</f>
        <v>#NAME?</v>
      </c>
      <c r="I670" s="6" t="e">
        <f ca="1">IF('Log_working_3-way'!$D670="","",'True_Odds_Calculator_3-way'!O667/'True_Odds_Calculator_3-way'!B667-1)</f>
        <v>#NAME?</v>
      </c>
      <c r="J670" s="6" t="e">
        <f ca="1">IF('Log_working_3-way'!$D670="","",'True_Odds_Calculator_3-way'!#REF!/'True_Odds_Calculator_3-way'!C667-1)</f>
        <v>#NAME?</v>
      </c>
      <c r="K670" s="6" t="e">
        <f ca="1">IF('Log_working_3-way'!$D670="","",1/'True_Odds_Calculator_3-way'!A667+1/'True_Odds_Calculator_3-way'!B667+1/'True_Odds_Calculator_3-way'!C667-1)</f>
        <v>#NAME?</v>
      </c>
    </row>
    <row r="671" spans="4:11" x14ac:dyDescent="0.25">
      <c r="D671" t="e">
        <f ca="1">solve_for_c('True_Odds_Calculator_3-way'!A668,'True_Odds_Calculator_3-way'!B668,'True_Odds_Calculator_3-way'!C668,'Log_working_3-way'!B$1,'Log_working_3-way'!B$2)</f>
        <v>#NAME?</v>
      </c>
      <c r="F671" s="6" t="e">
        <f ca="1">IF('Log_working_3-way'!D671="","",1/'True_Odds_Calculator_3-way'!N668+1/'True_Odds_Calculator_3-way'!O668+1/'True_Odds_Calculator_3-way'!#REF!-1)</f>
        <v>#NAME?</v>
      </c>
      <c r="H671" s="6" t="e">
        <f ca="1">IF('Log_working_3-way'!$D671="","",'True_Odds_Calculator_3-way'!N668/'True_Odds_Calculator_3-way'!A668-1)</f>
        <v>#NAME?</v>
      </c>
      <c r="I671" s="6" t="e">
        <f ca="1">IF('Log_working_3-way'!$D671="","",'True_Odds_Calculator_3-way'!O668/'True_Odds_Calculator_3-way'!B668-1)</f>
        <v>#NAME?</v>
      </c>
      <c r="J671" s="6" t="e">
        <f ca="1">IF('Log_working_3-way'!$D671="","",'True_Odds_Calculator_3-way'!#REF!/'True_Odds_Calculator_3-way'!C668-1)</f>
        <v>#NAME?</v>
      </c>
      <c r="K671" s="6" t="e">
        <f ca="1">IF('Log_working_3-way'!$D671="","",1/'True_Odds_Calculator_3-way'!A668+1/'True_Odds_Calculator_3-way'!B668+1/'True_Odds_Calculator_3-way'!C668-1)</f>
        <v>#NAME?</v>
      </c>
    </row>
    <row r="672" spans="4:11" x14ac:dyDescent="0.25">
      <c r="D672" t="e">
        <f ca="1">solve_for_c('True_Odds_Calculator_3-way'!A669,'True_Odds_Calculator_3-way'!B669,'True_Odds_Calculator_3-way'!C669,'Log_working_3-way'!B$1,'Log_working_3-way'!B$2)</f>
        <v>#NAME?</v>
      </c>
      <c r="F672" s="6" t="e">
        <f ca="1">IF('Log_working_3-way'!D672="","",1/'True_Odds_Calculator_3-way'!N669+1/'True_Odds_Calculator_3-way'!O669+1/'True_Odds_Calculator_3-way'!#REF!-1)</f>
        <v>#NAME?</v>
      </c>
      <c r="H672" s="6" t="e">
        <f ca="1">IF('Log_working_3-way'!$D672="","",'True_Odds_Calculator_3-way'!N669/'True_Odds_Calculator_3-way'!A669-1)</f>
        <v>#NAME?</v>
      </c>
      <c r="I672" s="6" t="e">
        <f ca="1">IF('Log_working_3-way'!$D672="","",'True_Odds_Calculator_3-way'!O669/'True_Odds_Calculator_3-way'!B669-1)</f>
        <v>#NAME?</v>
      </c>
      <c r="J672" s="6" t="e">
        <f ca="1">IF('Log_working_3-way'!$D672="","",'True_Odds_Calculator_3-way'!#REF!/'True_Odds_Calculator_3-way'!C669-1)</f>
        <v>#NAME?</v>
      </c>
      <c r="K672" s="6" t="e">
        <f ca="1">IF('Log_working_3-way'!$D672="","",1/'True_Odds_Calculator_3-way'!A669+1/'True_Odds_Calculator_3-way'!B669+1/'True_Odds_Calculator_3-way'!C669-1)</f>
        <v>#NAME?</v>
      </c>
    </row>
    <row r="673" spans="4:11" x14ac:dyDescent="0.25">
      <c r="D673" t="e">
        <f ca="1">solve_for_c('True_Odds_Calculator_3-way'!A670,'True_Odds_Calculator_3-way'!B670,'True_Odds_Calculator_3-way'!C670,'Log_working_3-way'!B$1,'Log_working_3-way'!B$2)</f>
        <v>#NAME?</v>
      </c>
      <c r="F673" s="6" t="e">
        <f ca="1">IF('Log_working_3-way'!D673="","",1/'True_Odds_Calculator_3-way'!N670+1/'True_Odds_Calculator_3-way'!O670+1/'True_Odds_Calculator_3-way'!#REF!-1)</f>
        <v>#NAME?</v>
      </c>
      <c r="H673" s="6" t="e">
        <f ca="1">IF('Log_working_3-way'!$D673="","",'True_Odds_Calculator_3-way'!N670/'True_Odds_Calculator_3-way'!A670-1)</f>
        <v>#NAME?</v>
      </c>
      <c r="I673" s="6" t="e">
        <f ca="1">IF('Log_working_3-way'!$D673="","",'True_Odds_Calculator_3-way'!O670/'True_Odds_Calculator_3-way'!B670-1)</f>
        <v>#NAME?</v>
      </c>
      <c r="J673" s="6" t="e">
        <f ca="1">IF('Log_working_3-way'!$D673="","",'True_Odds_Calculator_3-way'!#REF!/'True_Odds_Calculator_3-way'!C670-1)</f>
        <v>#NAME?</v>
      </c>
      <c r="K673" s="6" t="e">
        <f ca="1">IF('Log_working_3-way'!$D673="","",1/'True_Odds_Calculator_3-way'!A670+1/'True_Odds_Calculator_3-way'!B670+1/'True_Odds_Calculator_3-way'!C670-1)</f>
        <v>#NAME?</v>
      </c>
    </row>
    <row r="674" spans="4:11" x14ac:dyDescent="0.25">
      <c r="D674" t="e">
        <f ca="1">solve_for_c('True_Odds_Calculator_3-way'!A671,'True_Odds_Calculator_3-way'!B671,'True_Odds_Calculator_3-way'!C671,'Log_working_3-way'!B$1,'Log_working_3-way'!B$2)</f>
        <v>#NAME?</v>
      </c>
      <c r="F674" s="6" t="e">
        <f ca="1">IF('Log_working_3-way'!D674="","",1/'True_Odds_Calculator_3-way'!N671+1/'True_Odds_Calculator_3-way'!O671+1/'True_Odds_Calculator_3-way'!#REF!-1)</f>
        <v>#NAME?</v>
      </c>
      <c r="H674" s="6" t="e">
        <f ca="1">IF('Log_working_3-way'!$D674="","",'True_Odds_Calculator_3-way'!N671/'True_Odds_Calculator_3-way'!A671-1)</f>
        <v>#NAME?</v>
      </c>
      <c r="I674" s="6" t="e">
        <f ca="1">IF('Log_working_3-way'!$D674="","",'True_Odds_Calculator_3-way'!O671/'True_Odds_Calculator_3-way'!B671-1)</f>
        <v>#NAME?</v>
      </c>
      <c r="J674" s="6" t="e">
        <f ca="1">IF('Log_working_3-way'!$D674="","",'True_Odds_Calculator_3-way'!#REF!/'True_Odds_Calculator_3-way'!C671-1)</f>
        <v>#NAME?</v>
      </c>
      <c r="K674" s="6" t="e">
        <f ca="1">IF('Log_working_3-way'!$D674="","",1/'True_Odds_Calculator_3-way'!A671+1/'True_Odds_Calculator_3-way'!B671+1/'True_Odds_Calculator_3-way'!C671-1)</f>
        <v>#NAME?</v>
      </c>
    </row>
    <row r="675" spans="4:11" x14ac:dyDescent="0.25">
      <c r="D675" t="e">
        <f ca="1">solve_for_c('True_Odds_Calculator_3-way'!A672,'True_Odds_Calculator_3-way'!B672,'True_Odds_Calculator_3-way'!C672,'Log_working_3-way'!B$1,'Log_working_3-way'!B$2)</f>
        <v>#NAME?</v>
      </c>
      <c r="F675" s="6" t="e">
        <f ca="1">IF('Log_working_3-way'!D675="","",1/'True_Odds_Calculator_3-way'!N672+1/'True_Odds_Calculator_3-way'!O672+1/'True_Odds_Calculator_3-way'!#REF!-1)</f>
        <v>#NAME?</v>
      </c>
      <c r="H675" s="6" t="e">
        <f ca="1">IF('Log_working_3-way'!$D675="","",'True_Odds_Calculator_3-way'!N672/'True_Odds_Calculator_3-way'!A672-1)</f>
        <v>#NAME?</v>
      </c>
      <c r="I675" s="6" t="e">
        <f ca="1">IF('Log_working_3-way'!$D675="","",'True_Odds_Calculator_3-way'!O672/'True_Odds_Calculator_3-way'!B672-1)</f>
        <v>#NAME?</v>
      </c>
      <c r="J675" s="6" t="e">
        <f ca="1">IF('Log_working_3-way'!$D675="","",'True_Odds_Calculator_3-way'!#REF!/'True_Odds_Calculator_3-way'!C672-1)</f>
        <v>#NAME?</v>
      </c>
      <c r="K675" s="6" t="e">
        <f ca="1">IF('Log_working_3-way'!$D675="","",1/'True_Odds_Calculator_3-way'!A672+1/'True_Odds_Calculator_3-way'!B672+1/'True_Odds_Calculator_3-way'!C672-1)</f>
        <v>#NAME?</v>
      </c>
    </row>
    <row r="676" spans="4:11" x14ac:dyDescent="0.25">
      <c r="D676" t="e">
        <f ca="1">solve_for_c('True_Odds_Calculator_3-way'!A673,'True_Odds_Calculator_3-way'!B673,'True_Odds_Calculator_3-way'!C673,'Log_working_3-way'!B$1,'Log_working_3-way'!B$2)</f>
        <v>#NAME?</v>
      </c>
      <c r="F676" s="6" t="e">
        <f ca="1">IF('Log_working_3-way'!D676="","",1/'True_Odds_Calculator_3-way'!N673+1/'True_Odds_Calculator_3-way'!O673+1/'True_Odds_Calculator_3-way'!#REF!-1)</f>
        <v>#NAME?</v>
      </c>
      <c r="H676" s="6" t="e">
        <f ca="1">IF('Log_working_3-way'!$D676="","",'True_Odds_Calculator_3-way'!N673/'True_Odds_Calculator_3-way'!A673-1)</f>
        <v>#NAME?</v>
      </c>
      <c r="I676" s="6" t="e">
        <f ca="1">IF('Log_working_3-way'!$D676="","",'True_Odds_Calculator_3-way'!O673/'True_Odds_Calculator_3-way'!B673-1)</f>
        <v>#NAME?</v>
      </c>
      <c r="J676" s="6" t="e">
        <f ca="1">IF('Log_working_3-way'!$D676="","",'True_Odds_Calculator_3-way'!#REF!/'True_Odds_Calculator_3-way'!C673-1)</f>
        <v>#NAME?</v>
      </c>
      <c r="K676" s="6" t="e">
        <f ca="1">IF('Log_working_3-way'!$D676="","",1/'True_Odds_Calculator_3-way'!A673+1/'True_Odds_Calculator_3-way'!B673+1/'True_Odds_Calculator_3-way'!C673-1)</f>
        <v>#NAME?</v>
      </c>
    </row>
    <row r="677" spans="4:11" x14ac:dyDescent="0.25">
      <c r="D677" t="e">
        <f ca="1">solve_for_c('True_Odds_Calculator_3-way'!A674,'True_Odds_Calculator_3-way'!B674,'True_Odds_Calculator_3-way'!C674,'Log_working_3-way'!B$1,'Log_working_3-way'!B$2)</f>
        <v>#NAME?</v>
      </c>
      <c r="F677" s="6" t="e">
        <f ca="1">IF('Log_working_3-way'!D677="","",1/'True_Odds_Calculator_3-way'!N674+1/'True_Odds_Calculator_3-way'!O674+1/'True_Odds_Calculator_3-way'!#REF!-1)</f>
        <v>#NAME?</v>
      </c>
      <c r="H677" s="6" t="e">
        <f ca="1">IF('Log_working_3-way'!$D677="","",'True_Odds_Calculator_3-way'!N674/'True_Odds_Calculator_3-way'!A674-1)</f>
        <v>#NAME?</v>
      </c>
      <c r="I677" s="6" t="e">
        <f ca="1">IF('Log_working_3-way'!$D677="","",'True_Odds_Calculator_3-way'!O674/'True_Odds_Calculator_3-way'!B674-1)</f>
        <v>#NAME?</v>
      </c>
      <c r="J677" s="6" t="e">
        <f ca="1">IF('Log_working_3-way'!$D677="","",'True_Odds_Calculator_3-way'!#REF!/'True_Odds_Calculator_3-way'!C674-1)</f>
        <v>#NAME?</v>
      </c>
      <c r="K677" s="6" t="e">
        <f ca="1">IF('Log_working_3-way'!$D677="","",1/'True_Odds_Calculator_3-way'!A674+1/'True_Odds_Calculator_3-way'!B674+1/'True_Odds_Calculator_3-way'!C674-1)</f>
        <v>#NAME?</v>
      </c>
    </row>
    <row r="678" spans="4:11" x14ac:dyDescent="0.25">
      <c r="D678" t="e">
        <f ca="1">solve_for_c('True_Odds_Calculator_3-way'!A675,'True_Odds_Calculator_3-way'!B675,'True_Odds_Calculator_3-way'!C675,'Log_working_3-way'!B$1,'Log_working_3-way'!B$2)</f>
        <v>#NAME?</v>
      </c>
      <c r="F678" s="6" t="e">
        <f ca="1">IF('Log_working_3-way'!D678="","",1/'True_Odds_Calculator_3-way'!N675+1/'True_Odds_Calculator_3-way'!O675+1/'True_Odds_Calculator_3-way'!#REF!-1)</f>
        <v>#NAME?</v>
      </c>
      <c r="H678" s="6" t="e">
        <f ca="1">IF('Log_working_3-way'!$D678="","",'True_Odds_Calculator_3-way'!N675/'True_Odds_Calculator_3-way'!A675-1)</f>
        <v>#NAME?</v>
      </c>
      <c r="I678" s="6" t="e">
        <f ca="1">IF('Log_working_3-way'!$D678="","",'True_Odds_Calculator_3-way'!O675/'True_Odds_Calculator_3-way'!B675-1)</f>
        <v>#NAME?</v>
      </c>
      <c r="J678" s="6" t="e">
        <f ca="1">IF('Log_working_3-way'!$D678="","",'True_Odds_Calculator_3-way'!#REF!/'True_Odds_Calculator_3-way'!C675-1)</f>
        <v>#NAME?</v>
      </c>
      <c r="K678" s="6" t="e">
        <f ca="1">IF('Log_working_3-way'!$D678="","",1/'True_Odds_Calculator_3-way'!A675+1/'True_Odds_Calculator_3-way'!B675+1/'True_Odds_Calculator_3-way'!C675-1)</f>
        <v>#NAME?</v>
      </c>
    </row>
    <row r="679" spans="4:11" x14ac:dyDescent="0.25">
      <c r="D679" t="e">
        <f ca="1">solve_for_c('True_Odds_Calculator_3-way'!A676,'True_Odds_Calculator_3-way'!B676,'True_Odds_Calculator_3-way'!C676,'Log_working_3-way'!B$1,'Log_working_3-way'!B$2)</f>
        <v>#NAME?</v>
      </c>
      <c r="F679" s="6" t="e">
        <f ca="1">IF('Log_working_3-way'!D679="","",1/'True_Odds_Calculator_3-way'!N676+1/'True_Odds_Calculator_3-way'!O676+1/'True_Odds_Calculator_3-way'!#REF!-1)</f>
        <v>#NAME?</v>
      </c>
      <c r="H679" s="6" t="e">
        <f ca="1">IF('Log_working_3-way'!$D679="","",'True_Odds_Calculator_3-way'!N676/'True_Odds_Calculator_3-way'!A676-1)</f>
        <v>#NAME?</v>
      </c>
      <c r="I679" s="6" t="e">
        <f ca="1">IF('Log_working_3-way'!$D679="","",'True_Odds_Calculator_3-way'!O676/'True_Odds_Calculator_3-way'!B676-1)</f>
        <v>#NAME?</v>
      </c>
      <c r="J679" s="6" t="e">
        <f ca="1">IF('Log_working_3-way'!$D679="","",'True_Odds_Calculator_3-way'!#REF!/'True_Odds_Calculator_3-way'!C676-1)</f>
        <v>#NAME?</v>
      </c>
      <c r="K679" s="6" t="e">
        <f ca="1">IF('Log_working_3-way'!$D679="","",1/'True_Odds_Calculator_3-way'!A676+1/'True_Odds_Calculator_3-way'!B676+1/'True_Odds_Calculator_3-way'!C676-1)</f>
        <v>#NAME?</v>
      </c>
    </row>
    <row r="680" spans="4:11" x14ac:dyDescent="0.25">
      <c r="D680" t="e">
        <f ca="1">solve_for_c('True_Odds_Calculator_3-way'!A677,'True_Odds_Calculator_3-way'!B677,'True_Odds_Calculator_3-way'!C677,'Log_working_3-way'!B$1,'Log_working_3-way'!B$2)</f>
        <v>#NAME?</v>
      </c>
      <c r="F680" s="6" t="e">
        <f ca="1">IF('Log_working_3-way'!D680="","",1/'True_Odds_Calculator_3-way'!N677+1/'True_Odds_Calculator_3-way'!O677+1/'True_Odds_Calculator_3-way'!#REF!-1)</f>
        <v>#NAME?</v>
      </c>
      <c r="H680" s="6" t="e">
        <f ca="1">IF('Log_working_3-way'!$D680="","",'True_Odds_Calculator_3-way'!N677/'True_Odds_Calculator_3-way'!A677-1)</f>
        <v>#NAME?</v>
      </c>
      <c r="I680" s="6" t="e">
        <f ca="1">IF('Log_working_3-way'!$D680="","",'True_Odds_Calculator_3-way'!O677/'True_Odds_Calculator_3-way'!B677-1)</f>
        <v>#NAME?</v>
      </c>
      <c r="J680" s="6" t="e">
        <f ca="1">IF('Log_working_3-way'!$D680="","",'True_Odds_Calculator_3-way'!#REF!/'True_Odds_Calculator_3-way'!C677-1)</f>
        <v>#NAME?</v>
      </c>
      <c r="K680" s="6" t="e">
        <f ca="1">IF('Log_working_3-way'!$D680="","",1/'True_Odds_Calculator_3-way'!A677+1/'True_Odds_Calculator_3-way'!B677+1/'True_Odds_Calculator_3-way'!C677-1)</f>
        <v>#NAME?</v>
      </c>
    </row>
    <row r="681" spans="4:11" x14ac:dyDescent="0.25">
      <c r="D681" t="e">
        <f ca="1">solve_for_c('True_Odds_Calculator_3-way'!A678,'True_Odds_Calculator_3-way'!B678,'True_Odds_Calculator_3-way'!C678,'Log_working_3-way'!B$1,'Log_working_3-way'!B$2)</f>
        <v>#NAME?</v>
      </c>
      <c r="F681" s="6" t="e">
        <f ca="1">IF('Log_working_3-way'!D681="","",1/'True_Odds_Calculator_3-way'!N678+1/'True_Odds_Calculator_3-way'!O678+1/'True_Odds_Calculator_3-way'!#REF!-1)</f>
        <v>#NAME?</v>
      </c>
      <c r="H681" s="6" t="e">
        <f ca="1">IF('Log_working_3-way'!$D681="","",'True_Odds_Calculator_3-way'!N678/'True_Odds_Calculator_3-way'!A678-1)</f>
        <v>#NAME?</v>
      </c>
      <c r="I681" s="6" t="e">
        <f ca="1">IF('Log_working_3-way'!$D681="","",'True_Odds_Calculator_3-way'!O678/'True_Odds_Calculator_3-way'!B678-1)</f>
        <v>#NAME?</v>
      </c>
      <c r="J681" s="6" t="e">
        <f ca="1">IF('Log_working_3-way'!$D681="","",'True_Odds_Calculator_3-way'!#REF!/'True_Odds_Calculator_3-way'!C678-1)</f>
        <v>#NAME?</v>
      </c>
      <c r="K681" s="6" t="e">
        <f ca="1">IF('Log_working_3-way'!$D681="","",1/'True_Odds_Calculator_3-way'!A678+1/'True_Odds_Calculator_3-way'!B678+1/'True_Odds_Calculator_3-way'!C678-1)</f>
        <v>#NAME?</v>
      </c>
    </row>
    <row r="682" spans="4:11" x14ac:dyDescent="0.25">
      <c r="D682" t="e">
        <f ca="1">solve_for_c('True_Odds_Calculator_3-way'!A679,'True_Odds_Calculator_3-way'!B679,'True_Odds_Calculator_3-way'!C679,'Log_working_3-way'!B$1,'Log_working_3-way'!B$2)</f>
        <v>#NAME?</v>
      </c>
      <c r="F682" s="6" t="e">
        <f ca="1">IF('Log_working_3-way'!D682="","",1/'True_Odds_Calculator_3-way'!N679+1/'True_Odds_Calculator_3-way'!O679+1/'True_Odds_Calculator_3-way'!#REF!-1)</f>
        <v>#NAME?</v>
      </c>
      <c r="H682" s="6" t="e">
        <f ca="1">IF('Log_working_3-way'!$D682="","",'True_Odds_Calculator_3-way'!N679/'True_Odds_Calculator_3-way'!A679-1)</f>
        <v>#NAME?</v>
      </c>
      <c r="I682" s="6" t="e">
        <f ca="1">IF('Log_working_3-way'!$D682="","",'True_Odds_Calculator_3-way'!O679/'True_Odds_Calculator_3-way'!B679-1)</f>
        <v>#NAME?</v>
      </c>
      <c r="J682" s="6" t="e">
        <f ca="1">IF('Log_working_3-way'!$D682="","",'True_Odds_Calculator_3-way'!#REF!/'True_Odds_Calculator_3-way'!C679-1)</f>
        <v>#NAME?</v>
      </c>
      <c r="K682" s="6" t="e">
        <f ca="1">IF('Log_working_3-way'!$D682="","",1/'True_Odds_Calculator_3-way'!A679+1/'True_Odds_Calculator_3-way'!B679+1/'True_Odds_Calculator_3-way'!C679-1)</f>
        <v>#NAME?</v>
      </c>
    </row>
    <row r="683" spans="4:11" x14ac:dyDescent="0.25">
      <c r="D683" t="e">
        <f ca="1">solve_for_c('True_Odds_Calculator_3-way'!A680,'True_Odds_Calculator_3-way'!B680,'True_Odds_Calculator_3-way'!C680,'Log_working_3-way'!B$1,'Log_working_3-way'!B$2)</f>
        <v>#NAME?</v>
      </c>
      <c r="F683" s="6" t="e">
        <f ca="1">IF('Log_working_3-way'!D683="","",1/'True_Odds_Calculator_3-way'!N680+1/'True_Odds_Calculator_3-way'!O680+1/'True_Odds_Calculator_3-way'!#REF!-1)</f>
        <v>#NAME?</v>
      </c>
      <c r="H683" s="6" t="e">
        <f ca="1">IF('Log_working_3-way'!$D683="","",'True_Odds_Calculator_3-way'!N680/'True_Odds_Calculator_3-way'!A680-1)</f>
        <v>#NAME?</v>
      </c>
      <c r="I683" s="6" t="e">
        <f ca="1">IF('Log_working_3-way'!$D683="","",'True_Odds_Calculator_3-way'!O680/'True_Odds_Calculator_3-way'!B680-1)</f>
        <v>#NAME?</v>
      </c>
      <c r="J683" s="6" t="e">
        <f ca="1">IF('Log_working_3-way'!$D683="","",'True_Odds_Calculator_3-way'!#REF!/'True_Odds_Calculator_3-way'!C680-1)</f>
        <v>#NAME?</v>
      </c>
      <c r="K683" s="6" t="e">
        <f ca="1">IF('Log_working_3-way'!$D683="","",1/'True_Odds_Calculator_3-way'!A680+1/'True_Odds_Calculator_3-way'!B680+1/'True_Odds_Calculator_3-way'!C680-1)</f>
        <v>#NAME?</v>
      </c>
    </row>
    <row r="684" spans="4:11" x14ac:dyDescent="0.25">
      <c r="D684" t="e">
        <f ca="1">solve_for_c('True_Odds_Calculator_3-way'!A681,'True_Odds_Calculator_3-way'!B681,'True_Odds_Calculator_3-way'!C681,'Log_working_3-way'!B$1,'Log_working_3-way'!B$2)</f>
        <v>#NAME?</v>
      </c>
      <c r="F684" s="6" t="e">
        <f ca="1">IF('Log_working_3-way'!D684="","",1/'True_Odds_Calculator_3-way'!N681+1/'True_Odds_Calculator_3-way'!O681+1/'True_Odds_Calculator_3-way'!#REF!-1)</f>
        <v>#NAME?</v>
      </c>
      <c r="H684" s="6" t="e">
        <f ca="1">IF('Log_working_3-way'!$D684="","",'True_Odds_Calculator_3-way'!N681/'True_Odds_Calculator_3-way'!A681-1)</f>
        <v>#NAME?</v>
      </c>
      <c r="I684" s="6" t="e">
        <f ca="1">IF('Log_working_3-way'!$D684="","",'True_Odds_Calculator_3-way'!O681/'True_Odds_Calculator_3-way'!B681-1)</f>
        <v>#NAME?</v>
      </c>
      <c r="J684" s="6" t="e">
        <f ca="1">IF('Log_working_3-way'!$D684="","",'True_Odds_Calculator_3-way'!#REF!/'True_Odds_Calculator_3-way'!C681-1)</f>
        <v>#NAME?</v>
      </c>
      <c r="K684" s="6" t="e">
        <f ca="1">IF('Log_working_3-way'!$D684="","",1/'True_Odds_Calculator_3-way'!A681+1/'True_Odds_Calculator_3-way'!B681+1/'True_Odds_Calculator_3-way'!C681-1)</f>
        <v>#NAME?</v>
      </c>
    </row>
    <row r="685" spans="4:11" x14ac:dyDescent="0.25">
      <c r="D685" t="e">
        <f ca="1">solve_for_c('True_Odds_Calculator_3-way'!A682,'True_Odds_Calculator_3-way'!B682,'True_Odds_Calculator_3-way'!C682,'Log_working_3-way'!B$1,'Log_working_3-way'!B$2)</f>
        <v>#NAME?</v>
      </c>
      <c r="F685" s="6" t="e">
        <f ca="1">IF('Log_working_3-way'!D685="","",1/'True_Odds_Calculator_3-way'!N682+1/'True_Odds_Calculator_3-way'!O682+1/'True_Odds_Calculator_3-way'!#REF!-1)</f>
        <v>#NAME?</v>
      </c>
      <c r="H685" s="6" t="e">
        <f ca="1">IF('Log_working_3-way'!$D685="","",'True_Odds_Calculator_3-way'!N682/'True_Odds_Calculator_3-way'!A682-1)</f>
        <v>#NAME?</v>
      </c>
      <c r="I685" s="6" t="e">
        <f ca="1">IF('Log_working_3-way'!$D685="","",'True_Odds_Calculator_3-way'!O682/'True_Odds_Calculator_3-way'!B682-1)</f>
        <v>#NAME?</v>
      </c>
      <c r="J685" s="6" t="e">
        <f ca="1">IF('Log_working_3-way'!$D685="","",'True_Odds_Calculator_3-way'!#REF!/'True_Odds_Calculator_3-way'!C682-1)</f>
        <v>#NAME?</v>
      </c>
      <c r="K685" s="6" t="e">
        <f ca="1">IF('Log_working_3-way'!$D685="","",1/'True_Odds_Calculator_3-way'!A682+1/'True_Odds_Calculator_3-way'!B682+1/'True_Odds_Calculator_3-way'!C682-1)</f>
        <v>#NAME?</v>
      </c>
    </row>
    <row r="686" spans="4:11" x14ac:dyDescent="0.25">
      <c r="D686" t="e">
        <f ca="1">solve_for_c('True_Odds_Calculator_3-way'!A683,'True_Odds_Calculator_3-way'!B683,'True_Odds_Calculator_3-way'!C683,'Log_working_3-way'!B$1,'Log_working_3-way'!B$2)</f>
        <v>#NAME?</v>
      </c>
      <c r="F686" s="6" t="e">
        <f ca="1">IF('Log_working_3-way'!D686="","",1/'True_Odds_Calculator_3-way'!N683+1/'True_Odds_Calculator_3-way'!O683+1/'True_Odds_Calculator_3-way'!#REF!-1)</f>
        <v>#NAME?</v>
      </c>
      <c r="H686" s="6" t="e">
        <f ca="1">IF('Log_working_3-way'!$D686="","",'True_Odds_Calculator_3-way'!N683/'True_Odds_Calculator_3-way'!A683-1)</f>
        <v>#NAME?</v>
      </c>
      <c r="I686" s="6" t="e">
        <f ca="1">IF('Log_working_3-way'!$D686="","",'True_Odds_Calculator_3-way'!O683/'True_Odds_Calculator_3-way'!B683-1)</f>
        <v>#NAME?</v>
      </c>
      <c r="J686" s="6" t="e">
        <f ca="1">IF('Log_working_3-way'!$D686="","",'True_Odds_Calculator_3-way'!#REF!/'True_Odds_Calculator_3-way'!C683-1)</f>
        <v>#NAME?</v>
      </c>
      <c r="K686" s="6" t="e">
        <f ca="1">IF('Log_working_3-way'!$D686="","",1/'True_Odds_Calculator_3-way'!A683+1/'True_Odds_Calculator_3-way'!B683+1/'True_Odds_Calculator_3-way'!C683-1)</f>
        <v>#NAME?</v>
      </c>
    </row>
    <row r="687" spans="4:11" x14ac:dyDescent="0.25">
      <c r="D687" t="e">
        <f ca="1">solve_for_c('True_Odds_Calculator_3-way'!A684,'True_Odds_Calculator_3-way'!B684,'True_Odds_Calculator_3-way'!C684,'Log_working_3-way'!B$1,'Log_working_3-way'!B$2)</f>
        <v>#NAME?</v>
      </c>
      <c r="F687" s="6" t="e">
        <f ca="1">IF('Log_working_3-way'!D687="","",1/'True_Odds_Calculator_3-way'!N684+1/'True_Odds_Calculator_3-way'!O684+1/'True_Odds_Calculator_3-way'!#REF!-1)</f>
        <v>#NAME?</v>
      </c>
      <c r="H687" s="6" t="e">
        <f ca="1">IF('Log_working_3-way'!$D687="","",'True_Odds_Calculator_3-way'!N684/'True_Odds_Calculator_3-way'!A684-1)</f>
        <v>#NAME?</v>
      </c>
      <c r="I687" s="6" t="e">
        <f ca="1">IF('Log_working_3-way'!$D687="","",'True_Odds_Calculator_3-way'!O684/'True_Odds_Calculator_3-way'!B684-1)</f>
        <v>#NAME?</v>
      </c>
      <c r="J687" s="6" t="e">
        <f ca="1">IF('Log_working_3-way'!$D687="","",'True_Odds_Calculator_3-way'!#REF!/'True_Odds_Calculator_3-way'!C684-1)</f>
        <v>#NAME?</v>
      </c>
      <c r="K687" s="6" t="e">
        <f ca="1">IF('Log_working_3-way'!$D687="","",1/'True_Odds_Calculator_3-way'!A684+1/'True_Odds_Calculator_3-way'!B684+1/'True_Odds_Calculator_3-way'!C684-1)</f>
        <v>#NAME?</v>
      </c>
    </row>
    <row r="688" spans="4:11" x14ac:dyDescent="0.25">
      <c r="D688" t="e">
        <f ca="1">solve_for_c('True_Odds_Calculator_3-way'!A685,'True_Odds_Calculator_3-way'!B685,'True_Odds_Calculator_3-way'!C685,'Log_working_3-way'!B$1,'Log_working_3-way'!B$2)</f>
        <v>#NAME?</v>
      </c>
      <c r="F688" s="6" t="e">
        <f ca="1">IF('Log_working_3-way'!D688="","",1/'True_Odds_Calculator_3-way'!N685+1/'True_Odds_Calculator_3-way'!O685+1/'True_Odds_Calculator_3-way'!#REF!-1)</f>
        <v>#NAME?</v>
      </c>
      <c r="H688" s="6" t="e">
        <f ca="1">IF('Log_working_3-way'!$D688="","",'True_Odds_Calculator_3-way'!N685/'True_Odds_Calculator_3-way'!A685-1)</f>
        <v>#NAME?</v>
      </c>
      <c r="I688" s="6" t="e">
        <f ca="1">IF('Log_working_3-way'!$D688="","",'True_Odds_Calculator_3-way'!O685/'True_Odds_Calculator_3-way'!B685-1)</f>
        <v>#NAME?</v>
      </c>
      <c r="J688" s="6" t="e">
        <f ca="1">IF('Log_working_3-way'!$D688="","",'True_Odds_Calculator_3-way'!#REF!/'True_Odds_Calculator_3-way'!C685-1)</f>
        <v>#NAME?</v>
      </c>
      <c r="K688" s="6" t="e">
        <f ca="1">IF('Log_working_3-way'!$D688="","",1/'True_Odds_Calculator_3-way'!A685+1/'True_Odds_Calculator_3-way'!B685+1/'True_Odds_Calculator_3-way'!C685-1)</f>
        <v>#NAME?</v>
      </c>
    </row>
    <row r="689" spans="4:11" x14ac:dyDescent="0.25">
      <c r="D689" t="e">
        <f ca="1">solve_for_c('True_Odds_Calculator_3-way'!A686,'True_Odds_Calculator_3-way'!B686,'True_Odds_Calculator_3-way'!C686,'Log_working_3-way'!B$1,'Log_working_3-way'!B$2)</f>
        <v>#NAME?</v>
      </c>
      <c r="F689" s="6" t="e">
        <f ca="1">IF('Log_working_3-way'!D689="","",1/'True_Odds_Calculator_3-way'!N686+1/'True_Odds_Calculator_3-way'!O686+1/'True_Odds_Calculator_3-way'!#REF!-1)</f>
        <v>#NAME?</v>
      </c>
      <c r="H689" s="6" t="e">
        <f ca="1">IF('Log_working_3-way'!$D689="","",'True_Odds_Calculator_3-way'!N686/'True_Odds_Calculator_3-way'!A686-1)</f>
        <v>#NAME?</v>
      </c>
      <c r="I689" s="6" t="e">
        <f ca="1">IF('Log_working_3-way'!$D689="","",'True_Odds_Calculator_3-way'!O686/'True_Odds_Calculator_3-way'!B686-1)</f>
        <v>#NAME?</v>
      </c>
      <c r="J689" s="6" t="e">
        <f ca="1">IF('Log_working_3-way'!$D689="","",'True_Odds_Calculator_3-way'!#REF!/'True_Odds_Calculator_3-way'!C686-1)</f>
        <v>#NAME?</v>
      </c>
      <c r="K689" s="6" t="e">
        <f ca="1">IF('Log_working_3-way'!$D689="","",1/'True_Odds_Calculator_3-way'!A686+1/'True_Odds_Calculator_3-way'!B686+1/'True_Odds_Calculator_3-way'!C686-1)</f>
        <v>#NAME?</v>
      </c>
    </row>
    <row r="690" spans="4:11" x14ac:dyDescent="0.25">
      <c r="D690" t="e">
        <f ca="1">solve_for_c('True_Odds_Calculator_3-way'!A687,'True_Odds_Calculator_3-way'!B687,'True_Odds_Calculator_3-way'!C687,'Log_working_3-way'!B$1,'Log_working_3-way'!B$2)</f>
        <v>#NAME?</v>
      </c>
      <c r="F690" s="6" t="e">
        <f ca="1">IF('Log_working_3-way'!D690="","",1/'True_Odds_Calculator_3-way'!N687+1/'True_Odds_Calculator_3-way'!O687+1/'True_Odds_Calculator_3-way'!#REF!-1)</f>
        <v>#NAME?</v>
      </c>
      <c r="H690" s="6" t="e">
        <f ca="1">IF('Log_working_3-way'!$D690="","",'True_Odds_Calculator_3-way'!N687/'True_Odds_Calculator_3-way'!A687-1)</f>
        <v>#NAME?</v>
      </c>
      <c r="I690" s="6" t="e">
        <f ca="1">IF('Log_working_3-way'!$D690="","",'True_Odds_Calculator_3-way'!O687/'True_Odds_Calculator_3-way'!B687-1)</f>
        <v>#NAME?</v>
      </c>
      <c r="J690" s="6" t="e">
        <f ca="1">IF('Log_working_3-way'!$D690="","",'True_Odds_Calculator_3-way'!#REF!/'True_Odds_Calculator_3-way'!C687-1)</f>
        <v>#NAME?</v>
      </c>
      <c r="K690" s="6" t="e">
        <f ca="1">IF('Log_working_3-way'!$D690="","",1/'True_Odds_Calculator_3-way'!A687+1/'True_Odds_Calculator_3-way'!B687+1/'True_Odds_Calculator_3-way'!C687-1)</f>
        <v>#NAME?</v>
      </c>
    </row>
    <row r="691" spans="4:11" x14ac:dyDescent="0.25">
      <c r="D691" t="e">
        <f ca="1">solve_for_c('True_Odds_Calculator_3-way'!A688,'True_Odds_Calculator_3-way'!B688,'True_Odds_Calculator_3-way'!C688,'Log_working_3-way'!B$1,'Log_working_3-way'!B$2)</f>
        <v>#NAME?</v>
      </c>
      <c r="F691" s="6" t="e">
        <f ca="1">IF('Log_working_3-way'!D691="","",1/'True_Odds_Calculator_3-way'!N688+1/'True_Odds_Calculator_3-way'!O688+1/'True_Odds_Calculator_3-way'!#REF!-1)</f>
        <v>#NAME?</v>
      </c>
      <c r="H691" s="6" t="e">
        <f ca="1">IF('Log_working_3-way'!$D691="","",'True_Odds_Calculator_3-way'!N688/'True_Odds_Calculator_3-way'!A688-1)</f>
        <v>#NAME?</v>
      </c>
      <c r="I691" s="6" t="e">
        <f ca="1">IF('Log_working_3-way'!$D691="","",'True_Odds_Calculator_3-way'!O688/'True_Odds_Calculator_3-way'!B688-1)</f>
        <v>#NAME?</v>
      </c>
      <c r="J691" s="6" t="e">
        <f ca="1">IF('Log_working_3-way'!$D691="","",'True_Odds_Calculator_3-way'!#REF!/'True_Odds_Calculator_3-way'!C688-1)</f>
        <v>#NAME?</v>
      </c>
      <c r="K691" s="6" t="e">
        <f ca="1">IF('Log_working_3-way'!$D691="","",1/'True_Odds_Calculator_3-way'!A688+1/'True_Odds_Calculator_3-way'!B688+1/'True_Odds_Calculator_3-way'!C688-1)</f>
        <v>#NAME?</v>
      </c>
    </row>
    <row r="692" spans="4:11" x14ac:dyDescent="0.25">
      <c r="D692" t="e">
        <f ca="1">solve_for_c('True_Odds_Calculator_3-way'!A689,'True_Odds_Calculator_3-way'!B689,'True_Odds_Calculator_3-way'!C689,'Log_working_3-way'!B$1,'Log_working_3-way'!B$2)</f>
        <v>#NAME?</v>
      </c>
      <c r="F692" s="6" t="e">
        <f ca="1">IF('Log_working_3-way'!D692="","",1/'True_Odds_Calculator_3-way'!N689+1/'True_Odds_Calculator_3-way'!O689+1/'True_Odds_Calculator_3-way'!#REF!-1)</f>
        <v>#NAME?</v>
      </c>
      <c r="H692" s="6" t="e">
        <f ca="1">IF('Log_working_3-way'!$D692="","",'True_Odds_Calculator_3-way'!N689/'True_Odds_Calculator_3-way'!A689-1)</f>
        <v>#NAME?</v>
      </c>
      <c r="I692" s="6" t="e">
        <f ca="1">IF('Log_working_3-way'!$D692="","",'True_Odds_Calculator_3-way'!O689/'True_Odds_Calculator_3-way'!B689-1)</f>
        <v>#NAME?</v>
      </c>
      <c r="J692" s="6" t="e">
        <f ca="1">IF('Log_working_3-way'!$D692="","",'True_Odds_Calculator_3-way'!#REF!/'True_Odds_Calculator_3-way'!C689-1)</f>
        <v>#NAME?</v>
      </c>
      <c r="K692" s="6" t="e">
        <f ca="1">IF('Log_working_3-way'!$D692="","",1/'True_Odds_Calculator_3-way'!A689+1/'True_Odds_Calculator_3-way'!B689+1/'True_Odds_Calculator_3-way'!C689-1)</f>
        <v>#NAME?</v>
      </c>
    </row>
    <row r="693" spans="4:11" x14ac:dyDescent="0.25">
      <c r="D693" t="e">
        <f ca="1">solve_for_c('True_Odds_Calculator_3-way'!A690,'True_Odds_Calculator_3-way'!B690,'True_Odds_Calculator_3-way'!C690,'Log_working_3-way'!B$1,'Log_working_3-way'!B$2)</f>
        <v>#NAME?</v>
      </c>
      <c r="F693" s="6" t="e">
        <f ca="1">IF('Log_working_3-way'!D693="","",1/'True_Odds_Calculator_3-way'!N690+1/'True_Odds_Calculator_3-way'!O690+1/'True_Odds_Calculator_3-way'!#REF!-1)</f>
        <v>#NAME?</v>
      </c>
      <c r="H693" s="6" t="e">
        <f ca="1">IF('Log_working_3-way'!$D693="","",'True_Odds_Calculator_3-way'!N690/'True_Odds_Calculator_3-way'!A690-1)</f>
        <v>#NAME?</v>
      </c>
      <c r="I693" s="6" t="e">
        <f ca="1">IF('Log_working_3-way'!$D693="","",'True_Odds_Calculator_3-way'!O690/'True_Odds_Calculator_3-way'!B690-1)</f>
        <v>#NAME?</v>
      </c>
      <c r="J693" s="6" t="e">
        <f ca="1">IF('Log_working_3-way'!$D693="","",'True_Odds_Calculator_3-way'!#REF!/'True_Odds_Calculator_3-way'!C690-1)</f>
        <v>#NAME?</v>
      </c>
      <c r="K693" s="6" t="e">
        <f ca="1">IF('Log_working_3-way'!$D693="","",1/'True_Odds_Calculator_3-way'!A690+1/'True_Odds_Calculator_3-way'!B690+1/'True_Odds_Calculator_3-way'!C690-1)</f>
        <v>#NAME?</v>
      </c>
    </row>
    <row r="694" spans="4:11" x14ac:dyDescent="0.25">
      <c r="D694" t="e">
        <f ca="1">solve_for_c('True_Odds_Calculator_3-way'!A691,'True_Odds_Calculator_3-way'!B691,'True_Odds_Calculator_3-way'!C691,'Log_working_3-way'!B$1,'Log_working_3-way'!B$2)</f>
        <v>#NAME?</v>
      </c>
      <c r="F694" s="6" t="e">
        <f ca="1">IF('Log_working_3-way'!D694="","",1/'True_Odds_Calculator_3-way'!N691+1/'True_Odds_Calculator_3-way'!O691+1/'True_Odds_Calculator_3-way'!#REF!-1)</f>
        <v>#NAME?</v>
      </c>
      <c r="H694" s="6" t="e">
        <f ca="1">IF('Log_working_3-way'!$D694="","",'True_Odds_Calculator_3-way'!N691/'True_Odds_Calculator_3-way'!A691-1)</f>
        <v>#NAME?</v>
      </c>
      <c r="I694" s="6" t="e">
        <f ca="1">IF('Log_working_3-way'!$D694="","",'True_Odds_Calculator_3-way'!O691/'True_Odds_Calculator_3-way'!B691-1)</f>
        <v>#NAME?</v>
      </c>
      <c r="J694" s="6" t="e">
        <f ca="1">IF('Log_working_3-way'!$D694="","",'True_Odds_Calculator_3-way'!#REF!/'True_Odds_Calculator_3-way'!C691-1)</f>
        <v>#NAME?</v>
      </c>
      <c r="K694" s="6" t="e">
        <f ca="1">IF('Log_working_3-way'!$D694="","",1/'True_Odds_Calculator_3-way'!A691+1/'True_Odds_Calculator_3-way'!B691+1/'True_Odds_Calculator_3-way'!C691-1)</f>
        <v>#NAME?</v>
      </c>
    </row>
    <row r="695" spans="4:11" x14ac:dyDescent="0.25">
      <c r="D695" t="e">
        <f ca="1">solve_for_c('True_Odds_Calculator_3-way'!A692,'True_Odds_Calculator_3-way'!B692,'True_Odds_Calculator_3-way'!C692,'Log_working_3-way'!B$1,'Log_working_3-way'!B$2)</f>
        <v>#NAME?</v>
      </c>
      <c r="F695" s="6" t="e">
        <f ca="1">IF('Log_working_3-way'!D695="","",1/'True_Odds_Calculator_3-way'!N692+1/'True_Odds_Calculator_3-way'!O692+1/'True_Odds_Calculator_3-way'!#REF!-1)</f>
        <v>#NAME?</v>
      </c>
      <c r="H695" s="6" t="e">
        <f ca="1">IF('Log_working_3-way'!$D695="","",'True_Odds_Calculator_3-way'!N692/'True_Odds_Calculator_3-way'!A692-1)</f>
        <v>#NAME?</v>
      </c>
      <c r="I695" s="6" t="e">
        <f ca="1">IF('Log_working_3-way'!$D695="","",'True_Odds_Calculator_3-way'!O692/'True_Odds_Calculator_3-way'!B692-1)</f>
        <v>#NAME?</v>
      </c>
      <c r="J695" s="6" t="e">
        <f ca="1">IF('Log_working_3-way'!$D695="","",'True_Odds_Calculator_3-way'!#REF!/'True_Odds_Calculator_3-way'!C692-1)</f>
        <v>#NAME?</v>
      </c>
      <c r="K695" s="6" t="e">
        <f ca="1">IF('Log_working_3-way'!$D695="","",1/'True_Odds_Calculator_3-way'!A692+1/'True_Odds_Calculator_3-way'!B692+1/'True_Odds_Calculator_3-way'!C692-1)</f>
        <v>#NAME?</v>
      </c>
    </row>
    <row r="696" spans="4:11" x14ac:dyDescent="0.25">
      <c r="D696" t="e">
        <f ca="1">solve_for_c('True_Odds_Calculator_3-way'!A693,'True_Odds_Calculator_3-way'!B693,'True_Odds_Calculator_3-way'!C693,'Log_working_3-way'!B$1,'Log_working_3-way'!B$2)</f>
        <v>#NAME?</v>
      </c>
      <c r="F696" s="6" t="e">
        <f ca="1">IF('Log_working_3-way'!D696="","",1/'True_Odds_Calculator_3-way'!N693+1/'True_Odds_Calculator_3-way'!O693+1/'True_Odds_Calculator_3-way'!#REF!-1)</f>
        <v>#NAME?</v>
      </c>
      <c r="H696" s="6" t="e">
        <f ca="1">IF('Log_working_3-way'!$D696="","",'True_Odds_Calculator_3-way'!N693/'True_Odds_Calculator_3-way'!A693-1)</f>
        <v>#NAME?</v>
      </c>
      <c r="I696" s="6" t="e">
        <f ca="1">IF('Log_working_3-way'!$D696="","",'True_Odds_Calculator_3-way'!O693/'True_Odds_Calculator_3-way'!B693-1)</f>
        <v>#NAME?</v>
      </c>
      <c r="J696" s="6" t="e">
        <f ca="1">IF('Log_working_3-way'!$D696="","",'True_Odds_Calculator_3-way'!#REF!/'True_Odds_Calculator_3-way'!C693-1)</f>
        <v>#NAME?</v>
      </c>
      <c r="K696" s="6" t="e">
        <f ca="1">IF('Log_working_3-way'!$D696="","",1/'True_Odds_Calculator_3-way'!A693+1/'True_Odds_Calculator_3-way'!B693+1/'True_Odds_Calculator_3-way'!C693-1)</f>
        <v>#NAME?</v>
      </c>
    </row>
    <row r="697" spans="4:11" x14ac:dyDescent="0.25">
      <c r="D697" t="e">
        <f ca="1">solve_for_c('True_Odds_Calculator_3-way'!A694,'True_Odds_Calculator_3-way'!B694,'True_Odds_Calculator_3-way'!C694,'Log_working_3-way'!B$1,'Log_working_3-way'!B$2)</f>
        <v>#NAME?</v>
      </c>
      <c r="F697" s="6" t="e">
        <f ca="1">IF('Log_working_3-way'!D697="","",1/'True_Odds_Calculator_3-way'!N694+1/'True_Odds_Calculator_3-way'!O694+1/'True_Odds_Calculator_3-way'!#REF!-1)</f>
        <v>#NAME?</v>
      </c>
      <c r="H697" s="6" t="e">
        <f ca="1">IF('Log_working_3-way'!$D697="","",'True_Odds_Calculator_3-way'!N694/'True_Odds_Calculator_3-way'!A694-1)</f>
        <v>#NAME?</v>
      </c>
      <c r="I697" s="6" t="e">
        <f ca="1">IF('Log_working_3-way'!$D697="","",'True_Odds_Calculator_3-way'!O694/'True_Odds_Calculator_3-way'!B694-1)</f>
        <v>#NAME?</v>
      </c>
      <c r="J697" s="6" t="e">
        <f ca="1">IF('Log_working_3-way'!$D697="","",'True_Odds_Calculator_3-way'!#REF!/'True_Odds_Calculator_3-way'!C694-1)</f>
        <v>#NAME?</v>
      </c>
      <c r="K697" s="6" t="e">
        <f ca="1">IF('Log_working_3-way'!$D697="","",1/'True_Odds_Calculator_3-way'!A694+1/'True_Odds_Calculator_3-way'!B694+1/'True_Odds_Calculator_3-way'!C694-1)</f>
        <v>#NAME?</v>
      </c>
    </row>
    <row r="698" spans="4:11" x14ac:dyDescent="0.25">
      <c r="D698" t="e">
        <f ca="1">solve_for_c('True_Odds_Calculator_3-way'!A695,'True_Odds_Calculator_3-way'!B695,'True_Odds_Calculator_3-way'!C695,'Log_working_3-way'!B$1,'Log_working_3-way'!B$2)</f>
        <v>#NAME?</v>
      </c>
      <c r="F698" s="6" t="e">
        <f ca="1">IF('Log_working_3-way'!D698="","",1/'True_Odds_Calculator_3-way'!N695+1/'True_Odds_Calculator_3-way'!O695+1/'True_Odds_Calculator_3-way'!#REF!-1)</f>
        <v>#NAME?</v>
      </c>
      <c r="H698" s="6" t="e">
        <f ca="1">IF('Log_working_3-way'!$D698="","",'True_Odds_Calculator_3-way'!N695/'True_Odds_Calculator_3-way'!A695-1)</f>
        <v>#NAME?</v>
      </c>
      <c r="I698" s="6" t="e">
        <f ca="1">IF('Log_working_3-way'!$D698="","",'True_Odds_Calculator_3-way'!O695/'True_Odds_Calculator_3-way'!B695-1)</f>
        <v>#NAME?</v>
      </c>
      <c r="J698" s="6" t="e">
        <f ca="1">IF('Log_working_3-way'!$D698="","",'True_Odds_Calculator_3-way'!#REF!/'True_Odds_Calculator_3-way'!C695-1)</f>
        <v>#NAME?</v>
      </c>
      <c r="K698" s="6" t="e">
        <f ca="1">IF('Log_working_3-way'!$D698="","",1/'True_Odds_Calculator_3-way'!A695+1/'True_Odds_Calculator_3-way'!B695+1/'True_Odds_Calculator_3-way'!C695-1)</f>
        <v>#NAME?</v>
      </c>
    </row>
    <row r="699" spans="4:11" x14ac:dyDescent="0.25">
      <c r="D699" t="e">
        <f ca="1">solve_for_c('True_Odds_Calculator_3-way'!A696,'True_Odds_Calculator_3-way'!B696,'True_Odds_Calculator_3-way'!C696,'Log_working_3-way'!B$1,'Log_working_3-way'!B$2)</f>
        <v>#NAME?</v>
      </c>
      <c r="F699" s="6" t="e">
        <f ca="1">IF('Log_working_3-way'!D699="","",1/'True_Odds_Calculator_3-way'!N696+1/'True_Odds_Calculator_3-way'!O696+1/'True_Odds_Calculator_3-way'!#REF!-1)</f>
        <v>#NAME?</v>
      </c>
      <c r="H699" s="6" t="e">
        <f ca="1">IF('Log_working_3-way'!$D699="","",'True_Odds_Calculator_3-way'!N696/'True_Odds_Calculator_3-way'!A696-1)</f>
        <v>#NAME?</v>
      </c>
      <c r="I699" s="6" t="e">
        <f ca="1">IF('Log_working_3-way'!$D699="","",'True_Odds_Calculator_3-way'!O696/'True_Odds_Calculator_3-way'!B696-1)</f>
        <v>#NAME?</v>
      </c>
      <c r="J699" s="6" t="e">
        <f ca="1">IF('Log_working_3-way'!$D699="","",'True_Odds_Calculator_3-way'!#REF!/'True_Odds_Calculator_3-way'!C696-1)</f>
        <v>#NAME?</v>
      </c>
      <c r="K699" s="6" t="e">
        <f ca="1">IF('Log_working_3-way'!$D699="","",1/'True_Odds_Calculator_3-way'!A696+1/'True_Odds_Calculator_3-way'!B696+1/'True_Odds_Calculator_3-way'!C696-1)</f>
        <v>#NAME?</v>
      </c>
    </row>
    <row r="700" spans="4:11" x14ac:dyDescent="0.25">
      <c r="D700" t="e">
        <f ca="1">solve_for_c('True_Odds_Calculator_3-way'!A697,'True_Odds_Calculator_3-way'!B697,'True_Odds_Calculator_3-way'!C697,'Log_working_3-way'!B$1,'Log_working_3-way'!B$2)</f>
        <v>#NAME?</v>
      </c>
      <c r="F700" s="6" t="e">
        <f ca="1">IF('Log_working_3-way'!D700="","",1/'True_Odds_Calculator_3-way'!N697+1/'True_Odds_Calculator_3-way'!O697+1/'True_Odds_Calculator_3-way'!#REF!-1)</f>
        <v>#NAME?</v>
      </c>
      <c r="H700" s="6" t="e">
        <f ca="1">IF('Log_working_3-way'!$D700="","",'True_Odds_Calculator_3-way'!N697/'True_Odds_Calculator_3-way'!A697-1)</f>
        <v>#NAME?</v>
      </c>
      <c r="I700" s="6" t="e">
        <f ca="1">IF('Log_working_3-way'!$D700="","",'True_Odds_Calculator_3-way'!O697/'True_Odds_Calculator_3-way'!B697-1)</f>
        <v>#NAME?</v>
      </c>
      <c r="J700" s="6" t="e">
        <f ca="1">IF('Log_working_3-way'!$D700="","",'True_Odds_Calculator_3-way'!#REF!/'True_Odds_Calculator_3-way'!C697-1)</f>
        <v>#NAME?</v>
      </c>
      <c r="K700" s="6" t="e">
        <f ca="1">IF('Log_working_3-way'!$D700="","",1/'True_Odds_Calculator_3-way'!A697+1/'True_Odds_Calculator_3-way'!B697+1/'True_Odds_Calculator_3-way'!C697-1)</f>
        <v>#NAME?</v>
      </c>
    </row>
    <row r="701" spans="4:11" x14ac:dyDescent="0.25">
      <c r="D701" t="e">
        <f ca="1">solve_for_c('True_Odds_Calculator_3-way'!A698,'True_Odds_Calculator_3-way'!B698,'True_Odds_Calculator_3-way'!C698,'Log_working_3-way'!B$1,'Log_working_3-way'!B$2)</f>
        <v>#NAME?</v>
      </c>
      <c r="F701" s="6" t="e">
        <f ca="1">IF('Log_working_3-way'!D701="","",1/'True_Odds_Calculator_3-way'!N698+1/'True_Odds_Calculator_3-way'!O698+1/'True_Odds_Calculator_3-way'!#REF!-1)</f>
        <v>#NAME?</v>
      </c>
      <c r="H701" s="6" t="e">
        <f ca="1">IF('Log_working_3-way'!$D701="","",'True_Odds_Calculator_3-way'!N698/'True_Odds_Calculator_3-way'!A698-1)</f>
        <v>#NAME?</v>
      </c>
      <c r="I701" s="6" t="e">
        <f ca="1">IF('Log_working_3-way'!$D701="","",'True_Odds_Calculator_3-way'!O698/'True_Odds_Calculator_3-way'!B698-1)</f>
        <v>#NAME?</v>
      </c>
      <c r="J701" s="6" t="e">
        <f ca="1">IF('Log_working_3-way'!$D701="","",'True_Odds_Calculator_3-way'!#REF!/'True_Odds_Calculator_3-way'!C698-1)</f>
        <v>#NAME?</v>
      </c>
      <c r="K701" s="6" t="e">
        <f ca="1">IF('Log_working_3-way'!$D701="","",1/'True_Odds_Calculator_3-way'!A698+1/'True_Odds_Calculator_3-way'!B698+1/'True_Odds_Calculator_3-way'!C698-1)</f>
        <v>#NAME?</v>
      </c>
    </row>
    <row r="702" spans="4:11" x14ac:dyDescent="0.25">
      <c r="D702" t="e">
        <f ca="1">solve_for_c('True_Odds_Calculator_3-way'!A699,'True_Odds_Calculator_3-way'!B699,'True_Odds_Calculator_3-way'!C699,'Log_working_3-way'!B$1,'Log_working_3-way'!B$2)</f>
        <v>#NAME?</v>
      </c>
      <c r="F702" s="6" t="e">
        <f ca="1">IF('Log_working_3-way'!D702="","",1/'True_Odds_Calculator_3-way'!N699+1/'True_Odds_Calculator_3-way'!O699+1/'True_Odds_Calculator_3-way'!#REF!-1)</f>
        <v>#NAME?</v>
      </c>
      <c r="H702" s="6" t="e">
        <f ca="1">IF('Log_working_3-way'!$D702="","",'True_Odds_Calculator_3-way'!N699/'True_Odds_Calculator_3-way'!A699-1)</f>
        <v>#NAME?</v>
      </c>
      <c r="I702" s="6" t="e">
        <f ca="1">IF('Log_working_3-way'!$D702="","",'True_Odds_Calculator_3-way'!O699/'True_Odds_Calculator_3-way'!B699-1)</f>
        <v>#NAME?</v>
      </c>
      <c r="J702" s="6" t="e">
        <f ca="1">IF('Log_working_3-way'!$D702="","",'True_Odds_Calculator_3-way'!#REF!/'True_Odds_Calculator_3-way'!C699-1)</f>
        <v>#NAME?</v>
      </c>
      <c r="K702" s="6" t="e">
        <f ca="1">IF('Log_working_3-way'!$D702="","",1/'True_Odds_Calculator_3-way'!A699+1/'True_Odds_Calculator_3-way'!B699+1/'True_Odds_Calculator_3-way'!C699-1)</f>
        <v>#NAME?</v>
      </c>
    </row>
    <row r="703" spans="4:11" x14ac:dyDescent="0.25">
      <c r="D703" t="e">
        <f ca="1">solve_for_c('True_Odds_Calculator_3-way'!A700,'True_Odds_Calculator_3-way'!B700,'True_Odds_Calculator_3-way'!C700,'Log_working_3-way'!B$1,'Log_working_3-way'!B$2)</f>
        <v>#NAME?</v>
      </c>
      <c r="F703" s="6" t="e">
        <f ca="1">IF('Log_working_3-way'!D703="","",1/'True_Odds_Calculator_3-way'!N700+1/'True_Odds_Calculator_3-way'!O700+1/'True_Odds_Calculator_3-way'!#REF!-1)</f>
        <v>#NAME?</v>
      </c>
      <c r="H703" s="6" t="e">
        <f ca="1">IF('Log_working_3-way'!$D703="","",'True_Odds_Calculator_3-way'!N700/'True_Odds_Calculator_3-way'!A700-1)</f>
        <v>#NAME?</v>
      </c>
      <c r="I703" s="6" t="e">
        <f ca="1">IF('Log_working_3-way'!$D703="","",'True_Odds_Calculator_3-way'!O700/'True_Odds_Calculator_3-way'!B700-1)</f>
        <v>#NAME?</v>
      </c>
      <c r="J703" s="6" t="e">
        <f ca="1">IF('Log_working_3-way'!$D703="","",'True_Odds_Calculator_3-way'!#REF!/'True_Odds_Calculator_3-way'!C700-1)</f>
        <v>#NAME?</v>
      </c>
      <c r="K703" s="6" t="e">
        <f ca="1">IF('Log_working_3-way'!$D703="","",1/'True_Odds_Calculator_3-way'!A700+1/'True_Odds_Calculator_3-way'!B700+1/'True_Odds_Calculator_3-way'!C700-1)</f>
        <v>#NAME?</v>
      </c>
    </row>
    <row r="704" spans="4:11" x14ac:dyDescent="0.25">
      <c r="D704" t="e">
        <f ca="1">solve_for_c('True_Odds_Calculator_3-way'!A701,'True_Odds_Calculator_3-way'!B701,'True_Odds_Calculator_3-way'!C701,'Log_working_3-way'!B$1,'Log_working_3-way'!B$2)</f>
        <v>#NAME?</v>
      </c>
      <c r="F704" s="6" t="e">
        <f ca="1">IF('Log_working_3-way'!D704="","",1/'True_Odds_Calculator_3-way'!N701+1/'True_Odds_Calculator_3-way'!O701+1/'True_Odds_Calculator_3-way'!#REF!-1)</f>
        <v>#NAME?</v>
      </c>
      <c r="H704" s="6" t="e">
        <f ca="1">IF('Log_working_3-way'!$D704="","",'True_Odds_Calculator_3-way'!N701/'True_Odds_Calculator_3-way'!A701-1)</f>
        <v>#NAME?</v>
      </c>
      <c r="I704" s="6" t="e">
        <f ca="1">IF('Log_working_3-way'!$D704="","",'True_Odds_Calculator_3-way'!O701/'True_Odds_Calculator_3-way'!B701-1)</f>
        <v>#NAME?</v>
      </c>
      <c r="J704" s="6" t="e">
        <f ca="1">IF('Log_working_3-way'!$D704="","",'True_Odds_Calculator_3-way'!#REF!/'True_Odds_Calculator_3-way'!C701-1)</f>
        <v>#NAME?</v>
      </c>
      <c r="K704" s="6" t="e">
        <f ca="1">IF('Log_working_3-way'!$D704="","",1/'True_Odds_Calculator_3-way'!A701+1/'True_Odds_Calculator_3-way'!B701+1/'True_Odds_Calculator_3-way'!C701-1)</f>
        <v>#NAME?</v>
      </c>
    </row>
    <row r="705" spans="4:11" x14ac:dyDescent="0.25">
      <c r="D705" t="e">
        <f ca="1">solve_for_c('True_Odds_Calculator_3-way'!A702,'True_Odds_Calculator_3-way'!B702,'True_Odds_Calculator_3-way'!C702,'Log_working_3-way'!B$1,'Log_working_3-way'!B$2)</f>
        <v>#NAME?</v>
      </c>
      <c r="F705" s="6" t="e">
        <f ca="1">IF('Log_working_3-way'!D705="","",1/'True_Odds_Calculator_3-way'!N702+1/'True_Odds_Calculator_3-way'!O702+1/'True_Odds_Calculator_3-way'!#REF!-1)</f>
        <v>#NAME?</v>
      </c>
      <c r="H705" s="6" t="e">
        <f ca="1">IF('Log_working_3-way'!$D705="","",'True_Odds_Calculator_3-way'!N702/'True_Odds_Calculator_3-way'!A702-1)</f>
        <v>#NAME?</v>
      </c>
      <c r="I705" s="6" t="e">
        <f ca="1">IF('Log_working_3-way'!$D705="","",'True_Odds_Calculator_3-way'!O702/'True_Odds_Calculator_3-way'!B702-1)</f>
        <v>#NAME?</v>
      </c>
      <c r="J705" s="6" t="e">
        <f ca="1">IF('Log_working_3-way'!$D705="","",'True_Odds_Calculator_3-way'!#REF!/'True_Odds_Calculator_3-way'!C702-1)</f>
        <v>#NAME?</v>
      </c>
      <c r="K705" s="6" t="e">
        <f ca="1">IF('Log_working_3-way'!$D705="","",1/'True_Odds_Calculator_3-way'!A702+1/'True_Odds_Calculator_3-way'!B702+1/'True_Odds_Calculator_3-way'!C702-1)</f>
        <v>#NAME?</v>
      </c>
    </row>
    <row r="706" spans="4:11" x14ac:dyDescent="0.25">
      <c r="D706" t="e">
        <f ca="1">solve_for_c('True_Odds_Calculator_3-way'!A703,'True_Odds_Calculator_3-way'!B703,'True_Odds_Calculator_3-way'!C703,'Log_working_3-way'!B$1,'Log_working_3-way'!B$2)</f>
        <v>#NAME?</v>
      </c>
      <c r="F706" s="6" t="e">
        <f ca="1">IF('Log_working_3-way'!D706="","",1/'True_Odds_Calculator_3-way'!N703+1/'True_Odds_Calculator_3-way'!O703+1/'True_Odds_Calculator_3-way'!#REF!-1)</f>
        <v>#NAME?</v>
      </c>
      <c r="H706" s="6" t="e">
        <f ca="1">IF('Log_working_3-way'!$D706="","",'True_Odds_Calculator_3-way'!N703/'True_Odds_Calculator_3-way'!A703-1)</f>
        <v>#NAME?</v>
      </c>
      <c r="I706" s="6" t="e">
        <f ca="1">IF('Log_working_3-way'!$D706="","",'True_Odds_Calculator_3-way'!O703/'True_Odds_Calculator_3-way'!B703-1)</f>
        <v>#NAME?</v>
      </c>
      <c r="J706" s="6" t="e">
        <f ca="1">IF('Log_working_3-way'!$D706="","",'True_Odds_Calculator_3-way'!#REF!/'True_Odds_Calculator_3-way'!C703-1)</f>
        <v>#NAME?</v>
      </c>
      <c r="K706" s="6" t="e">
        <f ca="1">IF('Log_working_3-way'!$D706="","",1/'True_Odds_Calculator_3-way'!A703+1/'True_Odds_Calculator_3-way'!B703+1/'True_Odds_Calculator_3-way'!C703-1)</f>
        <v>#NAME?</v>
      </c>
    </row>
    <row r="707" spans="4:11" x14ac:dyDescent="0.25">
      <c r="D707" t="e">
        <f ca="1">solve_for_c('True_Odds_Calculator_3-way'!A704,'True_Odds_Calculator_3-way'!B704,'True_Odds_Calculator_3-way'!C704,'Log_working_3-way'!B$1,'Log_working_3-way'!B$2)</f>
        <v>#NAME?</v>
      </c>
      <c r="F707" s="6" t="e">
        <f ca="1">IF('Log_working_3-way'!D707="","",1/'True_Odds_Calculator_3-way'!N704+1/'True_Odds_Calculator_3-way'!O704+1/'True_Odds_Calculator_3-way'!#REF!-1)</f>
        <v>#NAME?</v>
      </c>
      <c r="H707" s="6" t="e">
        <f ca="1">IF('Log_working_3-way'!$D707="","",'True_Odds_Calculator_3-way'!N704/'True_Odds_Calculator_3-way'!A704-1)</f>
        <v>#NAME?</v>
      </c>
      <c r="I707" s="6" t="e">
        <f ca="1">IF('Log_working_3-way'!$D707="","",'True_Odds_Calculator_3-way'!O704/'True_Odds_Calculator_3-way'!B704-1)</f>
        <v>#NAME?</v>
      </c>
      <c r="J707" s="6" t="e">
        <f ca="1">IF('Log_working_3-way'!$D707="","",'True_Odds_Calculator_3-way'!#REF!/'True_Odds_Calculator_3-way'!C704-1)</f>
        <v>#NAME?</v>
      </c>
      <c r="K707" s="6" t="e">
        <f ca="1">IF('Log_working_3-way'!$D707="","",1/'True_Odds_Calculator_3-way'!A704+1/'True_Odds_Calculator_3-way'!B704+1/'True_Odds_Calculator_3-way'!C704-1)</f>
        <v>#NAME?</v>
      </c>
    </row>
    <row r="708" spans="4:11" x14ac:dyDescent="0.25">
      <c r="D708" t="e">
        <f ca="1">solve_for_c('True_Odds_Calculator_3-way'!A705,'True_Odds_Calculator_3-way'!B705,'True_Odds_Calculator_3-way'!C705,'Log_working_3-way'!B$1,'Log_working_3-way'!B$2)</f>
        <v>#NAME?</v>
      </c>
      <c r="F708" s="6" t="e">
        <f ca="1">IF('Log_working_3-way'!D708="","",1/'True_Odds_Calculator_3-way'!N705+1/'True_Odds_Calculator_3-way'!O705+1/'True_Odds_Calculator_3-way'!#REF!-1)</f>
        <v>#NAME?</v>
      </c>
      <c r="H708" s="6" t="e">
        <f ca="1">IF('Log_working_3-way'!$D708="","",'True_Odds_Calculator_3-way'!N705/'True_Odds_Calculator_3-way'!A705-1)</f>
        <v>#NAME?</v>
      </c>
      <c r="I708" s="6" t="e">
        <f ca="1">IF('Log_working_3-way'!$D708="","",'True_Odds_Calculator_3-way'!O705/'True_Odds_Calculator_3-way'!B705-1)</f>
        <v>#NAME?</v>
      </c>
      <c r="J708" s="6" t="e">
        <f ca="1">IF('Log_working_3-way'!$D708="","",'True_Odds_Calculator_3-way'!#REF!/'True_Odds_Calculator_3-way'!C705-1)</f>
        <v>#NAME?</v>
      </c>
      <c r="K708" s="6" t="e">
        <f ca="1">IF('Log_working_3-way'!$D708="","",1/'True_Odds_Calculator_3-way'!A705+1/'True_Odds_Calculator_3-way'!B705+1/'True_Odds_Calculator_3-way'!C705-1)</f>
        <v>#NAME?</v>
      </c>
    </row>
    <row r="709" spans="4:11" x14ac:dyDescent="0.25">
      <c r="D709" t="e">
        <f ca="1">solve_for_c('True_Odds_Calculator_3-way'!A706,'True_Odds_Calculator_3-way'!B706,'True_Odds_Calculator_3-way'!C706,'Log_working_3-way'!B$1,'Log_working_3-way'!B$2)</f>
        <v>#NAME?</v>
      </c>
      <c r="F709" s="6" t="e">
        <f ca="1">IF('Log_working_3-way'!D709="","",1/'True_Odds_Calculator_3-way'!N706+1/'True_Odds_Calculator_3-way'!O706+1/'True_Odds_Calculator_3-way'!#REF!-1)</f>
        <v>#NAME?</v>
      </c>
      <c r="H709" s="6" t="e">
        <f ca="1">IF('Log_working_3-way'!$D709="","",'True_Odds_Calculator_3-way'!N706/'True_Odds_Calculator_3-way'!A706-1)</f>
        <v>#NAME?</v>
      </c>
      <c r="I709" s="6" t="e">
        <f ca="1">IF('Log_working_3-way'!$D709="","",'True_Odds_Calculator_3-way'!O706/'True_Odds_Calculator_3-way'!B706-1)</f>
        <v>#NAME?</v>
      </c>
      <c r="J709" s="6" t="e">
        <f ca="1">IF('Log_working_3-way'!$D709="","",'True_Odds_Calculator_3-way'!#REF!/'True_Odds_Calculator_3-way'!C706-1)</f>
        <v>#NAME?</v>
      </c>
      <c r="K709" s="6" t="e">
        <f ca="1">IF('Log_working_3-way'!$D709="","",1/'True_Odds_Calculator_3-way'!A706+1/'True_Odds_Calculator_3-way'!B706+1/'True_Odds_Calculator_3-way'!C706-1)</f>
        <v>#NAME?</v>
      </c>
    </row>
    <row r="710" spans="4:11" x14ac:dyDescent="0.25">
      <c r="D710" t="e">
        <f ca="1">solve_for_c('True_Odds_Calculator_3-way'!A707,'True_Odds_Calculator_3-way'!B707,'True_Odds_Calculator_3-way'!C707,'Log_working_3-way'!B$1,'Log_working_3-way'!B$2)</f>
        <v>#NAME?</v>
      </c>
      <c r="F710" s="6" t="e">
        <f ca="1">IF('Log_working_3-way'!D710="","",1/'True_Odds_Calculator_3-way'!N707+1/'True_Odds_Calculator_3-way'!O707+1/'True_Odds_Calculator_3-way'!#REF!-1)</f>
        <v>#NAME?</v>
      </c>
      <c r="H710" s="6" t="e">
        <f ca="1">IF('Log_working_3-way'!$D710="","",'True_Odds_Calculator_3-way'!N707/'True_Odds_Calculator_3-way'!A707-1)</f>
        <v>#NAME?</v>
      </c>
      <c r="I710" s="6" t="e">
        <f ca="1">IF('Log_working_3-way'!$D710="","",'True_Odds_Calculator_3-way'!O707/'True_Odds_Calculator_3-way'!B707-1)</f>
        <v>#NAME?</v>
      </c>
      <c r="J710" s="6" t="e">
        <f ca="1">IF('Log_working_3-way'!$D710="","",'True_Odds_Calculator_3-way'!#REF!/'True_Odds_Calculator_3-way'!C707-1)</f>
        <v>#NAME?</v>
      </c>
      <c r="K710" s="6" t="e">
        <f ca="1">IF('Log_working_3-way'!$D710="","",1/'True_Odds_Calculator_3-way'!A707+1/'True_Odds_Calculator_3-way'!B707+1/'True_Odds_Calculator_3-way'!C707-1)</f>
        <v>#NAME?</v>
      </c>
    </row>
    <row r="711" spans="4:11" x14ac:dyDescent="0.25">
      <c r="D711" t="e">
        <f ca="1">solve_for_c('True_Odds_Calculator_3-way'!A708,'True_Odds_Calculator_3-way'!B708,'True_Odds_Calculator_3-way'!C708,'Log_working_3-way'!B$1,'Log_working_3-way'!B$2)</f>
        <v>#NAME?</v>
      </c>
      <c r="F711" s="6" t="e">
        <f ca="1">IF('Log_working_3-way'!D711="","",1/'True_Odds_Calculator_3-way'!N708+1/'True_Odds_Calculator_3-way'!O708+1/'True_Odds_Calculator_3-way'!#REF!-1)</f>
        <v>#NAME?</v>
      </c>
      <c r="H711" s="6" t="e">
        <f ca="1">IF('Log_working_3-way'!$D711="","",'True_Odds_Calculator_3-way'!N708/'True_Odds_Calculator_3-way'!A708-1)</f>
        <v>#NAME?</v>
      </c>
      <c r="I711" s="6" t="e">
        <f ca="1">IF('Log_working_3-way'!$D711="","",'True_Odds_Calculator_3-way'!O708/'True_Odds_Calculator_3-way'!B708-1)</f>
        <v>#NAME?</v>
      </c>
      <c r="J711" s="6" t="e">
        <f ca="1">IF('Log_working_3-way'!$D711="","",'True_Odds_Calculator_3-way'!#REF!/'True_Odds_Calculator_3-way'!C708-1)</f>
        <v>#NAME?</v>
      </c>
      <c r="K711" s="6" t="e">
        <f ca="1">IF('Log_working_3-way'!$D711="","",1/'True_Odds_Calculator_3-way'!A708+1/'True_Odds_Calculator_3-way'!B708+1/'True_Odds_Calculator_3-way'!C708-1)</f>
        <v>#NAME?</v>
      </c>
    </row>
    <row r="712" spans="4:11" x14ac:dyDescent="0.25">
      <c r="D712" t="e">
        <f ca="1">solve_for_c('True_Odds_Calculator_3-way'!A709,'True_Odds_Calculator_3-way'!B709,'True_Odds_Calculator_3-way'!C709,'Log_working_3-way'!B$1,'Log_working_3-way'!B$2)</f>
        <v>#NAME?</v>
      </c>
      <c r="F712" s="6" t="e">
        <f ca="1">IF('Log_working_3-way'!D712="","",1/'True_Odds_Calculator_3-way'!N709+1/'True_Odds_Calculator_3-way'!O709+1/'True_Odds_Calculator_3-way'!#REF!-1)</f>
        <v>#NAME?</v>
      </c>
      <c r="H712" s="6" t="e">
        <f ca="1">IF('Log_working_3-way'!$D712="","",'True_Odds_Calculator_3-way'!N709/'True_Odds_Calculator_3-way'!A709-1)</f>
        <v>#NAME?</v>
      </c>
      <c r="I712" s="6" t="e">
        <f ca="1">IF('Log_working_3-way'!$D712="","",'True_Odds_Calculator_3-way'!O709/'True_Odds_Calculator_3-way'!B709-1)</f>
        <v>#NAME?</v>
      </c>
      <c r="J712" s="6" t="e">
        <f ca="1">IF('Log_working_3-way'!$D712="","",'True_Odds_Calculator_3-way'!#REF!/'True_Odds_Calculator_3-way'!C709-1)</f>
        <v>#NAME?</v>
      </c>
      <c r="K712" s="6" t="e">
        <f ca="1">IF('Log_working_3-way'!$D712="","",1/'True_Odds_Calculator_3-way'!A709+1/'True_Odds_Calculator_3-way'!B709+1/'True_Odds_Calculator_3-way'!C709-1)</f>
        <v>#NAME?</v>
      </c>
    </row>
    <row r="713" spans="4:11" x14ac:dyDescent="0.25">
      <c r="D713" t="e">
        <f ca="1">solve_for_c('True_Odds_Calculator_3-way'!A710,'True_Odds_Calculator_3-way'!B710,'True_Odds_Calculator_3-way'!C710,'Log_working_3-way'!B$1,'Log_working_3-way'!B$2)</f>
        <v>#NAME?</v>
      </c>
      <c r="F713" s="6" t="e">
        <f ca="1">IF('Log_working_3-way'!D713="","",1/'True_Odds_Calculator_3-way'!N710+1/'True_Odds_Calculator_3-way'!O710+1/'True_Odds_Calculator_3-way'!#REF!-1)</f>
        <v>#NAME?</v>
      </c>
      <c r="H713" s="6" t="e">
        <f ca="1">IF('Log_working_3-way'!$D713="","",'True_Odds_Calculator_3-way'!N710/'True_Odds_Calculator_3-way'!A710-1)</f>
        <v>#NAME?</v>
      </c>
      <c r="I713" s="6" t="e">
        <f ca="1">IF('Log_working_3-way'!$D713="","",'True_Odds_Calculator_3-way'!O710/'True_Odds_Calculator_3-way'!B710-1)</f>
        <v>#NAME?</v>
      </c>
      <c r="J713" s="6" t="e">
        <f ca="1">IF('Log_working_3-way'!$D713="","",'True_Odds_Calculator_3-way'!#REF!/'True_Odds_Calculator_3-way'!C710-1)</f>
        <v>#NAME?</v>
      </c>
      <c r="K713" s="6" t="e">
        <f ca="1">IF('Log_working_3-way'!$D713="","",1/'True_Odds_Calculator_3-way'!A710+1/'True_Odds_Calculator_3-way'!B710+1/'True_Odds_Calculator_3-way'!C710-1)</f>
        <v>#NAME?</v>
      </c>
    </row>
    <row r="714" spans="4:11" x14ac:dyDescent="0.25">
      <c r="D714" t="e">
        <f ca="1">solve_for_c('True_Odds_Calculator_3-way'!A711,'True_Odds_Calculator_3-way'!B711,'True_Odds_Calculator_3-way'!C711,'Log_working_3-way'!B$1,'Log_working_3-way'!B$2)</f>
        <v>#NAME?</v>
      </c>
      <c r="F714" s="6" t="e">
        <f ca="1">IF('Log_working_3-way'!D714="","",1/'True_Odds_Calculator_3-way'!N711+1/'True_Odds_Calculator_3-way'!O711+1/'True_Odds_Calculator_3-way'!#REF!-1)</f>
        <v>#NAME?</v>
      </c>
      <c r="H714" s="6" t="e">
        <f ca="1">IF('Log_working_3-way'!$D714="","",'True_Odds_Calculator_3-way'!N711/'True_Odds_Calculator_3-way'!A711-1)</f>
        <v>#NAME?</v>
      </c>
      <c r="I714" s="6" t="e">
        <f ca="1">IF('Log_working_3-way'!$D714="","",'True_Odds_Calculator_3-way'!O711/'True_Odds_Calculator_3-way'!B711-1)</f>
        <v>#NAME?</v>
      </c>
      <c r="J714" s="6" t="e">
        <f ca="1">IF('Log_working_3-way'!$D714="","",'True_Odds_Calculator_3-way'!#REF!/'True_Odds_Calculator_3-way'!C711-1)</f>
        <v>#NAME?</v>
      </c>
      <c r="K714" s="6" t="e">
        <f ca="1">IF('Log_working_3-way'!$D714="","",1/'True_Odds_Calculator_3-way'!A711+1/'True_Odds_Calculator_3-way'!B711+1/'True_Odds_Calculator_3-way'!C711-1)</f>
        <v>#NAME?</v>
      </c>
    </row>
    <row r="715" spans="4:11" x14ac:dyDescent="0.25">
      <c r="D715" t="e">
        <f ca="1">solve_for_c('True_Odds_Calculator_3-way'!A712,'True_Odds_Calculator_3-way'!B712,'True_Odds_Calculator_3-way'!C712,'Log_working_3-way'!B$1,'Log_working_3-way'!B$2)</f>
        <v>#NAME?</v>
      </c>
      <c r="F715" s="6" t="e">
        <f ca="1">IF('Log_working_3-way'!D715="","",1/'True_Odds_Calculator_3-way'!N712+1/'True_Odds_Calculator_3-way'!O712+1/'True_Odds_Calculator_3-way'!#REF!-1)</f>
        <v>#NAME?</v>
      </c>
      <c r="H715" s="6" t="e">
        <f ca="1">IF('Log_working_3-way'!$D715="","",'True_Odds_Calculator_3-way'!N712/'True_Odds_Calculator_3-way'!A712-1)</f>
        <v>#NAME?</v>
      </c>
      <c r="I715" s="6" t="e">
        <f ca="1">IF('Log_working_3-way'!$D715="","",'True_Odds_Calculator_3-way'!O712/'True_Odds_Calculator_3-way'!B712-1)</f>
        <v>#NAME?</v>
      </c>
      <c r="J715" s="6" t="e">
        <f ca="1">IF('Log_working_3-way'!$D715="","",'True_Odds_Calculator_3-way'!#REF!/'True_Odds_Calculator_3-way'!C712-1)</f>
        <v>#NAME?</v>
      </c>
      <c r="K715" s="6" t="e">
        <f ca="1">IF('Log_working_3-way'!$D715="","",1/'True_Odds_Calculator_3-way'!A712+1/'True_Odds_Calculator_3-way'!B712+1/'True_Odds_Calculator_3-way'!C712-1)</f>
        <v>#NAME?</v>
      </c>
    </row>
    <row r="716" spans="4:11" x14ac:dyDescent="0.25">
      <c r="D716" t="e">
        <f ca="1">solve_for_c('True_Odds_Calculator_3-way'!A713,'True_Odds_Calculator_3-way'!B713,'True_Odds_Calculator_3-way'!C713,'Log_working_3-way'!B$1,'Log_working_3-way'!B$2)</f>
        <v>#NAME?</v>
      </c>
      <c r="F716" s="6" t="e">
        <f ca="1">IF('Log_working_3-way'!D716="","",1/'True_Odds_Calculator_3-way'!N713+1/'True_Odds_Calculator_3-way'!O713+1/'True_Odds_Calculator_3-way'!#REF!-1)</f>
        <v>#NAME?</v>
      </c>
      <c r="H716" s="6" t="e">
        <f ca="1">IF('Log_working_3-way'!$D716="","",'True_Odds_Calculator_3-way'!N713/'True_Odds_Calculator_3-way'!A713-1)</f>
        <v>#NAME?</v>
      </c>
      <c r="I716" s="6" t="e">
        <f ca="1">IF('Log_working_3-way'!$D716="","",'True_Odds_Calculator_3-way'!O713/'True_Odds_Calculator_3-way'!B713-1)</f>
        <v>#NAME?</v>
      </c>
      <c r="J716" s="6" t="e">
        <f ca="1">IF('Log_working_3-way'!$D716="","",'True_Odds_Calculator_3-way'!#REF!/'True_Odds_Calculator_3-way'!C713-1)</f>
        <v>#NAME?</v>
      </c>
      <c r="K716" s="6" t="e">
        <f ca="1">IF('Log_working_3-way'!$D716="","",1/'True_Odds_Calculator_3-way'!A713+1/'True_Odds_Calculator_3-way'!B713+1/'True_Odds_Calculator_3-way'!C713-1)</f>
        <v>#NAME?</v>
      </c>
    </row>
    <row r="717" spans="4:11" x14ac:dyDescent="0.25">
      <c r="D717" t="e">
        <f ca="1">solve_for_c('True_Odds_Calculator_3-way'!A714,'True_Odds_Calculator_3-way'!B714,'True_Odds_Calculator_3-way'!C714,'Log_working_3-way'!B$1,'Log_working_3-way'!B$2)</f>
        <v>#NAME?</v>
      </c>
      <c r="F717" s="6" t="e">
        <f ca="1">IF('Log_working_3-way'!D717="","",1/'True_Odds_Calculator_3-way'!N714+1/'True_Odds_Calculator_3-way'!O714+1/'True_Odds_Calculator_3-way'!#REF!-1)</f>
        <v>#NAME?</v>
      </c>
      <c r="H717" s="6" t="e">
        <f ca="1">IF('Log_working_3-way'!$D717="","",'True_Odds_Calculator_3-way'!N714/'True_Odds_Calculator_3-way'!A714-1)</f>
        <v>#NAME?</v>
      </c>
      <c r="I717" s="6" t="e">
        <f ca="1">IF('Log_working_3-way'!$D717="","",'True_Odds_Calculator_3-way'!O714/'True_Odds_Calculator_3-way'!B714-1)</f>
        <v>#NAME?</v>
      </c>
      <c r="J717" s="6" t="e">
        <f ca="1">IF('Log_working_3-way'!$D717="","",'True_Odds_Calculator_3-way'!#REF!/'True_Odds_Calculator_3-way'!C714-1)</f>
        <v>#NAME?</v>
      </c>
      <c r="K717" s="6" t="e">
        <f ca="1">IF('Log_working_3-way'!$D717="","",1/'True_Odds_Calculator_3-way'!A714+1/'True_Odds_Calculator_3-way'!B714+1/'True_Odds_Calculator_3-way'!C714-1)</f>
        <v>#NAME?</v>
      </c>
    </row>
    <row r="718" spans="4:11" x14ac:dyDescent="0.25">
      <c r="D718" t="e">
        <f ca="1">solve_for_c('True_Odds_Calculator_3-way'!A715,'True_Odds_Calculator_3-way'!B715,'True_Odds_Calculator_3-way'!C715,'Log_working_3-way'!B$1,'Log_working_3-way'!B$2)</f>
        <v>#NAME?</v>
      </c>
      <c r="F718" s="6" t="e">
        <f ca="1">IF('Log_working_3-way'!D718="","",1/'True_Odds_Calculator_3-way'!N715+1/'True_Odds_Calculator_3-way'!O715+1/'True_Odds_Calculator_3-way'!#REF!-1)</f>
        <v>#NAME?</v>
      </c>
      <c r="H718" s="6" t="e">
        <f ca="1">IF('Log_working_3-way'!$D718="","",'True_Odds_Calculator_3-way'!N715/'True_Odds_Calculator_3-way'!A715-1)</f>
        <v>#NAME?</v>
      </c>
      <c r="I718" s="6" t="e">
        <f ca="1">IF('Log_working_3-way'!$D718="","",'True_Odds_Calculator_3-way'!O715/'True_Odds_Calculator_3-way'!B715-1)</f>
        <v>#NAME?</v>
      </c>
      <c r="J718" s="6" t="e">
        <f ca="1">IF('Log_working_3-way'!$D718="","",'True_Odds_Calculator_3-way'!#REF!/'True_Odds_Calculator_3-way'!C715-1)</f>
        <v>#NAME?</v>
      </c>
      <c r="K718" s="6" t="e">
        <f ca="1">IF('Log_working_3-way'!$D718="","",1/'True_Odds_Calculator_3-way'!A715+1/'True_Odds_Calculator_3-way'!B715+1/'True_Odds_Calculator_3-way'!C715-1)</f>
        <v>#NAME?</v>
      </c>
    </row>
    <row r="719" spans="4:11" x14ac:dyDescent="0.25">
      <c r="D719" t="e">
        <f ca="1">solve_for_c('True_Odds_Calculator_3-way'!A716,'True_Odds_Calculator_3-way'!B716,'True_Odds_Calculator_3-way'!C716,'Log_working_3-way'!B$1,'Log_working_3-way'!B$2)</f>
        <v>#NAME?</v>
      </c>
      <c r="F719" s="6" t="e">
        <f ca="1">IF('Log_working_3-way'!D719="","",1/'True_Odds_Calculator_3-way'!N716+1/'True_Odds_Calculator_3-way'!O716+1/'True_Odds_Calculator_3-way'!#REF!-1)</f>
        <v>#NAME?</v>
      </c>
      <c r="H719" s="6" t="e">
        <f ca="1">IF('Log_working_3-way'!$D719="","",'True_Odds_Calculator_3-way'!N716/'True_Odds_Calculator_3-way'!A716-1)</f>
        <v>#NAME?</v>
      </c>
      <c r="I719" s="6" t="e">
        <f ca="1">IF('Log_working_3-way'!$D719="","",'True_Odds_Calculator_3-way'!O716/'True_Odds_Calculator_3-way'!B716-1)</f>
        <v>#NAME?</v>
      </c>
      <c r="J719" s="6" t="e">
        <f ca="1">IF('Log_working_3-way'!$D719="","",'True_Odds_Calculator_3-way'!#REF!/'True_Odds_Calculator_3-way'!C716-1)</f>
        <v>#NAME?</v>
      </c>
      <c r="K719" s="6" t="e">
        <f ca="1">IF('Log_working_3-way'!$D719="","",1/'True_Odds_Calculator_3-way'!A716+1/'True_Odds_Calculator_3-way'!B716+1/'True_Odds_Calculator_3-way'!C716-1)</f>
        <v>#NAME?</v>
      </c>
    </row>
    <row r="720" spans="4:11" x14ac:dyDescent="0.25">
      <c r="D720" t="e">
        <f ca="1">solve_for_c('True_Odds_Calculator_3-way'!A717,'True_Odds_Calculator_3-way'!B717,'True_Odds_Calculator_3-way'!C717,'Log_working_3-way'!B$1,'Log_working_3-way'!B$2)</f>
        <v>#NAME?</v>
      </c>
      <c r="F720" s="6" t="e">
        <f ca="1">IF('Log_working_3-way'!D720="","",1/'True_Odds_Calculator_3-way'!N717+1/'True_Odds_Calculator_3-way'!O717+1/'True_Odds_Calculator_3-way'!#REF!-1)</f>
        <v>#NAME?</v>
      </c>
      <c r="H720" s="6" t="e">
        <f ca="1">IF('Log_working_3-way'!$D720="","",'True_Odds_Calculator_3-way'!N717/'True_Odds_Calculator_3-way'!A717-1)</f>
        <v>#NAME?</v>
      </c>
      <c r="I720" s="6" t="e">
        <f ca="1">IF('Log_working_3-way'!$D720="","",'True_Odds_Calculator_3-way'!O717/'True_Odds_Calculator_3-way'!B717-1)</f>
        <v>#NAME?</v>
      </c>
      <c r="J720" s="6" t="e">
        <f ca="1">IF('Log_working_3-way'!$D720="","",'True_Odds_Calculator_3-way'!#REF!/'True_Odds_Calculator_3-way'!C717-1)</f>
        <v>#NAME?</v>
      </c>
      <c r="K720" s="6" t="e">
        <f ca="1">IF('Log_working_3-way'!$D720="","",1/'True_Odds_Calculator_3-way'!A717+1/'True_Odds_Calculator_3-way'!B717+1/'True_Odds_Calculator_3-way'!C717-1)</f>
        <v>#NAME?</v>
      </c>
    </row>
    <row r="721" spans="4:11" x14ac:dyDescent="0.25">
      <c r="D721" t="e">
        <f ca="1">solve_for_c('True_Odds_Calculator_3-way'!A718,'True_Odds_Calculator_3-way'!B718,'True_Odds_Calculator_3-way'!C718,'Log_working_3-way'!B$1,'Log_working_3-way'!B$2)</f>
        <v>#NAME?</v>
      </c>
      <c r="F721" s="6" t="e">
        <f ca="1">IF('Log_working_3-way'!D721="","",1/'True_Odds_Calculator_3-way'!N718+1/'True_Odds_Calculator_3-way'!O718+1/'True_Odds_Calculator_3-way'!#REF!-1)</f>
        <v>#NAME?</v>
      </c>
      <c r="H721" s="6" t="e">
        <f ca="1">IF('Log_working_3-way'!$D721="","",'True_Odds_Calculator_3-way'!N718/'True_Odds_Calculator_3-way'!A718-1)</f>
        <v>#NAME?</v>
      </c>
      <c r="I721" s="6" t="e">
        <f ca="1">IF('Log_working_3-way'!$D721="","",'True_Odds_Calculator_3-way'!O718/'True_Odds_Calculator_3-way'!B718-1)</f>
        <v>#NAME?</v>
      </c>
      <c r="J721" s="6" t="e">
        <f ca="1">IF('Log_working_3-way'!$D721="","",'True_Odds_Calculator_3-way'!#REF!/'True_Odds_Calculator_3-way'!C718-1)</f>
        <v>#NAME?</v>
      </c>
      <c r="K721" s="6" t="e">
        <f ca="1">IF('Log_working_3-way'!$D721="","",1/'True_Odds_Calculator_3-way'!A718+1/'True_Odds_Calculator_3-way'!B718+1/'True_Odds_Calculator_3-way'!C718-1)</f>
        <v>#NAME?</v>
      </c>
    </row>
    <row r="722" spans="4:11" x14ac:dyDescent="0.25">
      <c r="D722" t="e">
        <f ca="1">solve_for_c('True_Odds_Calculator_3-way'!A719,'True_Odds_Calculator_3-way'!B719,'True_Odds_Calculator_3-way'!C719,'Log_working_3-way'!B$1,'Log_working_3-way'!B$2)</f>
        <v>#NAME?</v>
      </c>
      <c r="F722" s="6" t="e">
        <f ca="1">IF('Log_working_3-way'!D722="","",1/'True_Odds_Calculator_3-way'!N719+1/'True_Odds_Calculator_3-way'!O719+1/'True_Odds_Calculator_3-way'!#REF!-1)</f>
        <v>#NAME?</v>
      </c>
      <c r="H722" s="6" t="e">
        <f ca="1">IF('Log_working_3-way'!$D722="","",'True_Odds_Calculator_3-way'!N719/'True_Odds_Calculator_3-way'!A719-1)</f>
        <v>#NAME?</v>
      </c>
      <c r="I722" s="6" t="e">
        <f ca="1">IF('Log_working_3-way'!$D722="","",'True_Odds_Calculator_3-way'!O719/'True_Odds_Calculator_3-way'!B719-1)</f>
        <v>#NAME?</v>
      </c>
      <c r="J722" s="6" t="e">
        <f ca="1">IF('Log_working_3-way'!$D722="","",'True_Odds_Calculator_3-way'!#REF!/'True_Odds_Calculator_3-way'!C719-1)</f>
        <v>#NAME?</v>
      </c>
      <c r="K722" s="6" t="e">
        <f ca="1">IF('Log_working_3-way'!$D722="","",1/'True_Odds_Calculator_3-way'!A719+1/'True_Odds_Calculator_3-way'!B719+1/'True_Odds_Calculator_3-way'!C719-1)</f>
        <v>#NAME?</v>
      </c>
    </row>
    <row r="723" spans="4:11" x14ac:dyDescent="0.25">
      <c r="D723" t="e">
        <f ca="1">solve_for_c('True_Odds_Calculator_3-way'!A720,'True_Odds_Calculator_3-way'!B720,'True_Odds_Calculator_3-way'!C720,'Log_working_3-way'!B$1,'Log_working_3-way'!B$2)</f>
        <v>#NAME?</v>
      </c>
      <c r="F723" s="6" t="e">
        <f ca="1">IF('Log_working_3-way'!D723="","",1/'True_Odds_Calculator_3-way'!N720+1/'True_Odds_Calculator_3-way'!O720+1/'True_Odds_Calculator_3-way'!#REF!-1)</f>
        <v>#NAME?</v>
      </c>
      <c r="H723" s="6" t="e">
        <f ca="1">IF('Log_working_3-way'!$D723="","",'True_Odds_Calculator_3-way'!N720/'True_Odds_Calculator_3-way'!A720-1)</f>
        <v>#NAME?</v>
      </c>
      <c r="I723" s="6" t="e">
        <f ca="1">IF('Log_working_3-way'!$D723="","",'True_Odds_Calculator_3-way'!O720/'True_Odds_Calculator_3-way'!B720-1)</f>
        <v>#NAME?</v>
      </c>
      <c r="J723" s="6" t="e">
        <f ca="1">IF('Log_working_3-way'!$D723="","",'True_Odds_Calculator_3-way'!#REF!/'True_Odds_Calculator_3-way'!C720-1)</f>
        <v>#NAME?</v>
      </c>
      <c r="K723" s="6" t="e">
        <f ca="1">IF('Log_working_3-way'!$D723="","",1/'True_Odds_Calculator_3-way'!A720+1/'True_Odds_Calculator_3-way'!B720+1/'True_Odds_Calculator_3-way'!C720-1)</f>
        <v>#NAME?</v>
      </c>
    </row>
    <row r="724" spans="4:11" x14ac:dyDescent="0.25">
      <c r="D724" t="e">
        <f ca="1">solve_for_c('True_Odds_Calculator_3-way'!A721,'True_Odds_Calculator_3-way'!B721,'True_Odds_Calculator_3-way'!C721,'Log_working_3-way'!B$1,'Log_working_3-way'!B$2)</f>
        <v>#NAME?</v>
      </c>
      <c r="F724" s="6" t="e">
        <f ca="1">IF('Log_working_3-way'!D724="","",1/'True_Odds_Calculator_3-way'!N721+1/'True_Odds_Calculator_3-way'!O721+1/'True_Odds_Calculator_3-way'!#REF!-1)</f>
        <v>#NAME?</v>
      </c>
      <c r="H724" s="6" t="e">
        <f ca="1">IF('Log_working_3-way'!$D724="","",'True_Odds_Calculator_3-way'!N721/'True_Odds_Calculator_3-way'!A721-1)</f>
        <v>#NAME?</v>
      </c>
      <c r="I724" s="6" t="e">
        <f ca="1">IF('Log_working_3-way'!$D724="","",'True_Odds_Calculator_3-way'!O721/'True_Odds_Calculator_3-way'!B721-1)</f>
        <v>#NAME?</v>
      </c>
      <c r="J724" s="6" t="e">
        <f ca="1">IF('Log_working_3-way'!$D724="","",'True_Odds_Calculator_3-way'!#REF!/'True_Odds_Calculator_3-way'!C721-1)</f>
        <v>#NAME?</v>
      </c>
      <c r="K724" s="6" t="e">
        <f ca="1">IF('Log_working_3-way'!$D724="","",1/'True_Odds_Calculator_3-way'!A721+1/'True_Odds_Calculator_3-way'!B721+1/'True_Odds_Calculator_3-way'!C721-1)</f>
        <v>#NAME?</v>
      </c>
    </row>
    <row r="725" spans="4:11" x14ac:dyDescent="0.25">
      <c r="D725" t="e">
        <f ca="1">solve_for_c('True_Odds_Calculator_3-way'!A722,'True_Odds_Calculator_3-way'!B722,'True_Odds_Calculator_3-way'!C722,'Log_working_3-way'!B$1,'Log_working_3-way'!B$2)</f>
        <v>#NAME?</v>
      </c>
      <c r="F725" s="6" t="e">
        <f ca="1">IF('Log_working_3-way'!D725="","",1/'True_Odds_Calculator_3-way'!N722+1/'True_Odds_Calculator_3-way'!O722+1/'True_Odds_Calculator_3-way'!#REF!-1)</f>
        <v>#NAME?</v>
      </c>
      <c r="H725" s="6" t="e">
        <f ca="1">IF('Log_working_3-way'!$D725="","",'True_Odds_Calculator_3-way'!N722/'True_Odds_Calculator_3-way'!A722-1)</f>
        <v>#NAME?</v>
      </c>
      <c r="I725" s="6" t="e">
        <f ca="1">IF('Log_working_3-way'!$D725="","",'True_Odds_Calculator_3-way'!O722/'True_Odds_Calculator_3-way'!B722-1)</f>
        <v>#NAME?</v>
      </c>
      <c r="J725" s="6" t="e">
        <f ca="1">IF('Log_working_3-way'!$D725="","",'True_Odds_Calculator_3-way'!#REF!/'True_Odds_Calculator_3-way'!C722-1)</f>
        <v>#NAME?</v>
      </c>
      <c r="K725" s="6" t="e">
        <f ca="1">IF('Log_working_3-way'!$D725="","",1/'True_Odds_Calculator_3-way'!A722+1/'True_Odds_Calculator_3-way'!B722+1/'True_Odds_Calculator_3-way'!C722-1)</f>
        <v>#NAME?</v>
      </c>
    </row>
    <row r="726" spans="4:11" x14ac:dyDescent="0.25">
      <c r="D726" t="e">
        <f ca="1">solve_for_c('True_Odds_Calculator_3-way'!A723,'True_Odds_Calculator_3-way'!B723,'True_Odds_Calculator_3-way'!C723,'Log_working_3-way'!B$1,'Log_working_3-way'!B$2)</f>
        <v>#NAME?</v>
      </c>
      <c r="F726" s="6" t="e">
        <f ca="1">IF('Log_working_3-way'!D726="","",1/'True_Odds_Calculator_3-way'!N723+1/'True_Odds_Calculator_3-way'!O723+1/'True_Odds_Calculator_3-way'!#REF!-1)</f>
        <v>#NAME?</v>
      </c>
      <c r="H726" s="6" t="e">
        <f ca="1">IF('Log_working_3-way'!$D726="","",'True_Odds_Calculator_3-way'!N723/'True_Odds_Calculator_3-way'!A723-1)</f>
        <v>#NAME?</v>
      </c>
      <c r="I726" s="6" t="e">
        <f ca="1">IF('Log_working_3-way'!$D726="","",'True_Odds_Calculator_3-way'!O723/'True_Odds_Calculator_3-way'!B723-1)</f>
        <v>#NAME?</v>
      </c>
      <c r="J726" s="6" t="e">
        <f ca="1">IF('Log_working_3-way'!$D726="","",'True_Odds_Calculator_3-way'!#REF!/'True_Odds_Calculator_3-way'!C723-1)</f>
        <v>#NAME?</v>
      </c>
      <c r="K726" s="6" t="e">
        <f ca="1">IF('Log_working_3-way'!$D726="","",1/'True_Odds_Calculator_3-way'!A723+1/'True_Odds_Calculator_3-way'!B723+1/'True_Odds_Calculator_3-way'!C723-1)</f>
        <v>#NAME?</v>
      </c>
    </row>
    <row r="727" spans="4:11" x14ac:dyDescent="0.25">
      <c r="D727" t="e">
        <f ca="1">solve_for_c('True_Odds_Calculator_3-way'!A724,'True_Odds_Calculator_3-way'!B724,'True_Odds_Calculator_3-way'!C724,'Log_working_3-way'!B$1,'Log_working_3-way'!B$2)</f>
        <v>#NAME?</v>
      </c>
      <c r="F727" s="6" t="e">
        <f ca="1">IF('Log_working_3-way'!D727="","",1/'True_Odds_Calculator_3-way'!N724+1/'True_Odds_Calculator_3-way'!O724+1/'True_Odds_Calculator_3-way'!#REF!-1)</f>
        <v>#NAME?</v>
      </c>
      <c r="H727" s="6" t="e">
        <f ca="1">IF('Log_working_3-way'!$D727="","",'True_Odds_Calculator_3-way'!N724/'True_Odds_Calculator_3-way'!A724-1)</f>
        <v>#NAME?</v>
      </c>
      <c r="I727" s="6" t="e">
        <f ca="1">IF('Log_working_3-way'!$D727="","",'True_Odds_Calculator_3-way'!O724/'True_Odds_Calculator_3-way'!B724-1)</f>
        <v>#NAME?</v>
      </c>
      <c r="J727" s="6" t="e">
        <f ca="1">IF('Log_working_3-way'!$D727="","",'True_Odds_Calculator_3-way'!#REF!/'True_Odds_Calculator_3-way'!C724-1)</f>
        <v>#NAME?</v>
      </c>
      <c r="K727" s="6" t="e">
        <f ca="1">IF('Log_working_3-way'!$D727="","",1/'True_Odds_Calculator_3-way'!A724+1/'True_Odds_Calculator_3-way'!B724+1/'True_Odds_Calculator_3-way'!C724-1)</f>
        <v>#NAME?</v>
      </c>
    </row>
    <row r="728" spans="4:11" x14ac:dyDescent="0.25">
      <c r="D728" t="e">
        <f ca="1">solve_for_c('True_Odds_Calculator_3-way'!A725,'True_Odds_Calculator_3-way'!B725,'True_Odds_Calculator_3-way'!C725,'Log_working_3-way'!B$1,'Log_working_3-way'!B$2)</f>
        <v>#NAME?</v>
      </c>
      <c r="F728" s="6" t="e">
        <f ca="1">IF('Log_working_3-way'!D728="","",1/'True_Odds_Calculator_3-way'!N725+1/'True_Odds_Calculator_3-way'!O725+1/'True_Odds_Calculator_3-way'!#REF!-1)</f>
        <v>#NAME?</v>
      </c>
      <c r="H728" s="6" t="e">
        <f ca="1">IF('Log_working_3-way'!$D728="","",'True_Odds_Calculator_3-way'!N725/'True_Odds_Calculator_3-way'!A725-1)</f>
        <v>#NAME?</v>
      </c>
      <c r="I728" s="6" t="e">
        <f ca="1">IF('Log_working_3-way'!$D728="","",'True_Odds_Calculator_3-way'!O725/'True_Odds_Calculator_3-way'!B725-1)</f>
        <v>#NAME?</v>
      </c>
      <c r="J728" s="6" t="e">
        <f ca="1">IF('Log_working_3-way'!$D728="","",'True_Odds_Calculator_3-way'!#REF!/'True_Odds_Calculator_3-way'!C725-1)</f>
        <v>#NAME?</v>
      </c>
      <c r="K728" s="6" t="e">
        <f ca="1">IF('Log_working_3-way'!$D728="","",1/'True_Odds_Calculator_3-way'!A725+1/'True_Odds_Calculator_3-way'!B725+1/'True_Odds_Calculator_3-way'!C725-1)</f>
        <v>#NAME?</v>
      </c>
    </row>
    <row r="729" spans="4:11" x14ac:dyDescent="0.25">
      <c r="D729" t="e">
        <f ca="1">solve_for_c('True_Odds_Calculator_3-way'!A726,'True_Odds_Calculator_3-way'!B726,'True_Odds_Calculator_3-way'!C726,'Log_working_3-way'!B$1,'Log_working_3-way'!B$2)</f>
        <v>#NAME?</v>
      </c>
      <c r="F729" s="6" t="e">
        <f ca="1">IF('Log_working_3-way'!D729="","",1/'True_Odds_Calculator_3-way'!N726+1/'True_Odds_Calculator_3-way'!O726+1/'True_Odds_Calculator_3-way'!#REF!-1)</f>
        <v>#NAME?</v>
      </c>
      <c r="H729" s="6" t="e">
        <f ca="1">IF('Log_working_3-way'!$D729="","",'True_Odds_Calculator_3-way'!N726/'True_Odds_Calculator_3-way'!A726-1)</f>
        <v>#NAME?</v>
      </c>
      <c r="I729" s="6" t="e">
        <f ca="1">IF('Log_working_3-way'!$D729="","",'True_Odds_Calculator_3-way'!O726/'True_Odds_Calculator_3-way'!B726-1)</f>
        <v>#NAME?</v>
      </c>
      <c r="J729" s="6" t="e">
        <f ca="1">IF('Log_working_3-way'!$D729="","",'True_Odds_Calculator_3-way'!#REF!/'True_Odds_Calculator_3-way'!C726-1)</f>
        <v>#NAME?</v>
      </c>
      <c r="K729" s="6" t="e">
        <f ca="1">IF('Log_working_3-way'!$D729="","",1/'True_Odds_Calculator_3-way'!A726+1/'True_Odds_Calculator_3-way'!B726+1/'True_Odds_Calculator_3-way'!C726-1)</f>
        <v>#NAME?</v>
      </c>
    </row>
    <row r="730" spans="4:11" x14ac:dyDescent="0.25">
      <c r="D730" t="e">
        <f ca="1">solve_for_c('True_Odds_Calculator_3-way'!A727,'True_Odds_Calculator_3-way'!B727,'True_Odds_Calculator_3-way'!C727,'Log_working_3-way'!B$1,'Log_working_3-way'!B$2)</f>
        <v>#NAME?</v>
      </c>
      <c r="F730" s="6" t="e">
        <f ca="1">IF('Log_working_3-way'!D730="","",1/'True_Odds_Calculator_3-way'!N727+1/'True_Odds_Calculator_3-way'!O727+1/'True_Odds_Calculator_3-way'!#REF!-1)</f>
        <v>#NAME?</v>
      </c>
      <c r="H730" s="6" t="e">
        <f ca="1">IF('Log_working_3-way'!$D730="","",'True_Odds_Calculator_3-way'!N727/'True_Odds_Calculator_3-way'!A727-1)</f>
        <v>#NAME?</v>
      </c>
      <c r="I730" s="6" t="e">
        <f ca="1">IF('Log_working_3-way'!$D730="","",'True_Odds_Calculator_3-way'!O727/'True_Odds_Calculator_3-way'!B727-1)</f>
        <v>#NAME?</v>
      </c>
      <c r="J730" s="6" t="e">
        <f ca="1">IF('Log_working_3-way'!$D730="","",'True_Odds_Calculator_3-way'!#REF!/'True_Odds_Calculator_3-way'!C727-1)</f>
        <v>#NAME?</v>
      </c>
      <c r="K730" s="6" t="e">
        <f ca="1">IF('Log_working_3-way'!$D730="","",1/'True_Odds_Calculator_3-way'!A727+1/'True_Odds_Calculator_3-way'!B727+1/'True_Odds_Calculator_3-way'!C727-1)</f>
        <v>#NAME?</v>
      </c>
    </row>
    <row r="731" spans="4:11" x14ac:dyDescent="0.25">
      <c r="D731" t="e">
        <f ca="1">solve_for_c('True_Odds_Calculator_3-way'!A728,'True_Odds_Calculator_3-way'!B728,'True_Odds_Calculator_3-way'!C728,'Log_working_3-way'!B$1,'Log_working_3-way'!B$2)</f>
        <v>#NAME?</v>
      </c>
      <c r="F731" s="6" t="e">
        <f ca="1">IF('Log_working_3-way'!D731="","",1/'True_Odds_Calculator_3-way'!N728+1/'True_Odds_Calculator_3-way'!O728+1/'True_Odds_Calculator_3-way'!#REF!-1)</f>
        <v>#NAME?</v>
      </c>
      <c r="H731" s="6" t="e">
        <f ca="1">IF('Log_working_3-way'!$D731="","",'True_Odds_Calculator_3-way'!N728/'True_Odds_Calculator_3-way'!A728-1)</f>
        <v>#NAME?</v>
      </c>
      <c r="I731" s="6" t="e">
        <f ca="1">IF('Log_working_3-way'!$D731="","",'True_Odds_Calculator_3-way'!O728/'True_Odds_Calculator_3-way'!B728-1)</f>
        <v>#NAME?</v>
      </c>
      <c r="J731" s="6" t="e">
        <f ca="1">IF('Log_working_3-way'!$D731="","",'True_Odds_Calculator_3-way'!#REF!/'True_Odds_Calculator_3-way'!C728-1)</f>
        <v>#NAME?</v>
      </c>
      <c r="K731" s="6" t="e">
        <f ca="1">IF('Log_working_3-way'!$D731="","",1/'True_Odds_Calculator_3-way'!A728+1/'True_Odds_Calculator_3-way'!B728+1/'True_Odds_Calculator_3-way'!C728-1)</f>
        <v>#NAME?</v>
      </c>
    </row>
    <row r="732" spans="4:11" x14ac:dyDescent="0.25">
      <c r="D732" t="e">
        <f ca="1">solve_for_c('True_Odds_Calculator_3-way'!A729,'True_Odds_Calculator_3-way'!B729,'True_Odds_Calculator_3-way'!C729,'Log_working_3-way'!B$1,'Log_working_3-way'!B$2)</f>
        <v>#NAME?</v>
      </c>
      <c r="F732" s="6" t="e">
        <f ca="1">IF('Log_working_3-way'!D732="","",1/'True_Odds_Calculator_3-way'!N729+1/'True_Odds_Calculator_3-way'!O729+1/'True_Odds_Calculator_3-way'!#REF!-1)</f>
        <v>#NAME?</v>
      </c>
      <c r="H732" s="6" t="e">
        <f ca="1">IF('Log_working_3-way'!$D732="","",'True_Odds_Calculator_3-way'!N729/'True_Odds_Calculator_3-way'!A729-1)</f>
        <v>#NAME?</v>
      </c>
      <c r="I732" s="6" t="e">
        <f ca="1">IF('Log_working_3-way'!$D732="","",'True_Odds_Calculator_3-way'!O729/'True_Odds_Calculator_3-way'!B729-1)</f>
        <v>#NAME?</v>
      </c>
      <c r="J732" s="6" t="e">
        <f ca="1">IF('Log_working_3-way'!$D732="","",'True_Odds_Calculator_3-way'!#REF!/'True_Odds_Calculator_3-way'!C729-1)</f>
        <v>#NAME?</v>
      </c>
      <c r="K732" s="6" t="e">
        <f ca="1">IF('Log_working_3-way'!$D732="","",1/'True_Odds_Calculator_3-way'!A729+1/'True_Odds_Calculator_3-way'!B729+1/'True_Odds_Calculator_3-way'!C729-1)</f>
        <v>#NAME?</v>
      </c>
    </row>
    <row r="733" spans="4:11" x14ac:dyDescent="0.25">
      <c r="D733" t="e">
        <f ca="1">solve_for_c('True_Odds_Calculator_3-way'!A730,'True_Odds_Calculator_3-way'!B730,'True_Odds_Calculator_3-way'!C730,'Log_working_3-way'!B$1,'Log_working_3-way'!B$2)</f>
        <v>#NAME?</v>
      </c>
      <c r="F733" s="6" t="e">
        <f ca="1">IF('Log_working_3-way'!D733="","",1/'True_Odds_Calculator_3-way'!N730+1/'True_Odds_Calculator_3-way'!O730+1/'True_Odds_Calculator_3-way'!#REF!-1)</f>
        <v>#NAME?</v>
      </c>
      <c r="H733" s="6" t="e">
        <f ca="1">IF('Log_working_3-way'!$D733="","",'True_Odds_Calculator_3-way'!N730/'True_Odds_Calculator_3-way'!A730-1)</f>
        <v>#NAME?</v>
      </c>
      <c r="I733" s="6" t="e">
        <f ca="1">IF('Log_working_3-way'!$D733="","",'True_Odds_Calculator_3-way'!O730/'True_Odds_Calculator_3-way'!B730-1)</f>
        <v>#NAME?</v>
      </c>
      <c r="J733" s="6" t="e">
        <f ca="1">IF('Log_working_3-way'!$D733="","",'True_Odds_Calculator_3-way'!#REF!/'True_Odds_Calculator_3-way'!C730-1)</f>
        <v>#NAME?</v>
      </c>
      <c r="K733" s="6" t="e">
        <f ca="1">IF('Log_working_3-way'!$D733="","",1/'True_Odds_Calculator_3-way'!A730+1/'True_Odds_Calculator_3-way'!B730+1/'True_Odds_Calculator_3-way'!C730-1)</f>
        <v>#NAME?</v>
      </c>
    </row>
    <row r="734" spans="4:11" x14ac:dyDescent="0.25">
      <c r="D734" t="e">
        <f ca="1">solve_for_c('True_Odds_Calculator_3-way'!A731,'True_Odds_Calculator_3-way'!B731,'True_Odds_Calculator_3-way'!C731,'Log_working_3-way'!B$1,'Log_working_3-way'!B$2)</f>
        <v>#NAME?</v>
      </c>
      <c r="F734" s="6" t="e">
        <f ca="1">IF('Log_working_3-way'!D734="","",1/'True_Odds_Calculator_3-way'!N731+1/'True_Odds_Calculator_3-way'!O731+1/'True_Odds_Calculator_3-way'!#REF!-1)</f>
        <v>#NAME?</v>
      </c>
      <c r="H734" s="6" t="e">
        <f ca="1">IF('Log_working_3-way'!$D734="","",'True_Odds_Calculator_3-way'!N731/'True_Odds_Calculator_3-way'!A731-1)</f>
        <v>#NAME?</v>
      </c>
      <c r="I734" s="6" t="e">
        <f ca="1">IF('Log_working_3-way'!$D734="","",'True_Odds_Calculator_3-way'!O731/'True_Odds_Calculator_3-way'!B731-1)</f>
        <v>#NAME?</v>
      </c>
      <c r="J734" s="6" t="e">
        <f ca="1">IF('Log_working_3-way'!$D734="","",'True_Odds_Calculator_3-way'!#REF!/'True_Odds_Calculator_3-way'!C731-1)</f>
        <v>#NAME?</v>
      </c>
      <c r="K734" s="6" t="e">
        <f ca="1">IF('Log_working_3-way'!$D734="","",1/'True_Odds_Calculator_3-way'!A731+1/'True_Odds_Calculator_3-way'!B731+1/'True_Odds_Calculator_3-way'!C731-1)</f>
        <v>#NAME?</v>
      </c>
    </row>
    <row r="735" spans="4:11" x14ac:dyDescent="0.25">
      <c r="D735" t="e">
        <f ca="1">solve_for_c('True_Odds_Calculator_3-way'!A732,'True_Odds_Calculator_3-way'!B732,'True_Odds_Calculator_3-way'!C732,'Log_working_3-way'!B$1,'Log_working_3-way'!B$2)</f>
        <v>#NAME?</v>
      </c>
      <c r="F735" s="6" t="e">
        <f ca="1">IF('Log_working_3-way'!D735="","",1/'True_Odds_Calculator_3-way'!N732+1/'True_Odds_Calculator_3-way'!O732+1/'True_Odds_Calculator_3-way'!#REF!-1)</f>
        <v>#NAME?</v>
      </c>
      <c r="H735" s="6" t="e">
        <f ca="1">IF('Log_working_3-way'!$D735="","",'True_Odds_Calculator_3-way'!N732/'True_Odds_Calculator_3-way'!A732-1)</f>
        <v>#NAME?</v>
      </c>
      <c r="I735" s="6" t="e">
        <f ca="1">IF('Log_working_3-way'!$D735="","",'True_Odds_Calculator_3-way'!O732/'True_Odds_Calculator_3-way'!B732-1)</f>
        <v>#NAME?</v>
      </c>
      <c r="J735" s="6" t="e">
        <f ca="1">IF('Log_working_3-way'!$D735="","",'True_Odds_Calculator_3-way'!#REF!/'True_Odds_Calculator_3-way'!C732-1)</f>
        <v>#NAME?</v>
      </c>
      <c r="K735" s="6" t="e">
        <f ca="1">IF('Log_working_3-way'!$D735="","",1/'True_Odds_Calculator_3-way'!A732+1/'True_Odds_Calculator_3-way'!B732+1/'True_Odds_Calculator_3-way'!C732-1)</f>
        <v>#NAME?</v>
      </c>
    </row>
    <row r="736" spans="4:11" x14ac:dyDescent="0.25">
      <c r="D736" t="e">
        <f ca="1">solve_for_c('True_Odds_Calculator_3-way'!A733,'True_Odds_Calculator_3-way'!B733,'True_Odds_Calculator_3-way'!C733,'Log_working_3-way'!B$1,'Log_working_3-way'!B$2)</f>
        <v>#NAME?</v>
      </c>
      <c r="F736" s="6" t="e">
        <f ca="1">IF('Log_working_3-way'!D736="","",1/'True_Odds_Calculator_3-way'!N733+1/'True_Odds_Calculator_3-way'!O733+1/'True_Odds_Calculator_3-way'!#REF!-1)</f>
        <v>#NAME?</v>
      </c>
      <c r="H736" s="6" t="e">
        <f ca="1">IF('Log_working_3-way'!$D736="","",'True_Odds_Calculator_3-way'!N733/'True_Odds_Calculator_3-way'!A733-1)</f>
        <v>#NAME?</v>
      </c>
      <c r="I736" s="6" t="e">
        <f ca="1">IF('Log_working_3-way'!$D736="","",'True_Odds_Calculator_3-way'!O733/'True_Odds_Calculator_3-way'!B733-1)</f>
        <v>#NAME?</v>
      </c>
      <c r="J736" s="6" t="e">
        <f ca="1">IF('Log_working_3-way'!$D736="","",'True_Odds_Calculator_3-way'!#REF!/'True_Odds_Calculator_3-way'!C733-1)</f>
        <v>#NAME?</v>
      </c>
      <c r="K736" s="6" t="e">
        <f ca="1">IF('Log_working_3-way'!$D736="","",1/'True_Odds_Calculator_3-way'!A733+1/'True_Odds_Calculator_3-way'!B733+1/'True_Odds_Calculator_3-way'!C733-1)</f>
        <v>#NAME?</v>
      </c>
    </row>
    <row r="737" spans="4:11" x14ac:dyDescent="0.25">
      <c r="D737" t="e">
        <f ca="1">solve_for_c('True_Odds_Calculator_3-way'!A734,'True_Odds_Calculator_3-way'!B734,'True_Odds_Calculator_3-way'!C734,'Log_working_3-way'!B$1,'Log_working_3-way'!B$2)</f>
        <v>#NAME?</v>
      </c>
      <c r="F737" s="6" t="e">
        <f ca="1">IF('Log_working_3-way'!D737="","",1/'True_Odds_Calculator_3-way'!N734+1/'True_Odds_Calculator_3-way'!O734+1/'True_Odds_Calculator_3-way'!#REF!-1)</f>
        <v>#NAME?</v>
      </c>
      <c r="H737" s="6" t="e">
        <f ca="1">IF('Log_working_3-way'!$D737="","",'True_Odds_Calculator_3-way'!N734/'True_Odds_Calculator_3-way'!A734-1)</f>
        <v>#NAME?</v>
      </c>
      <c r="I737" s="6" t="e">
        <f ca="1">IF('Log_working_3-way'!$D737="","",'True_Odds_Calculator_3-way'!O734/'True_Odds_Calculator_3-way'!B734-1)</f>
        <v>#NAME?</v>
      </c>
      <c r="J737" s="6" t="e">
        <f ca="1">IF('Log_working_3-way'!$D737="","",'True_Odds_Calculator_3-way'!#REF!/'True_Odds_Calculator_3-way'!C734-1)</f>
        <v>#NAME?</v>
      </c>
      <c r="K737" s="6" t="e">
        <f ca="1">IF('Log_working_3-way'!$D737="","",1/'True_Odds_Calculator_3-way'!A734+1/'True_Odds_Calculator_3-way'!B734+1/'True_Odds_Calculator_3-way'!C734-1)</f>
        <v>#NAME?</v>
      </c>
    </row>
    <row r="738" spans="4:11" x14ac:dyDescent="0.25">
      <c r="D738" t="e">
        <f ca="1">solve_for_c('True_Odds_Calculator_3-way'!A735,'True_Odds_Calculator_3-way'!B735,'True_Odds_Calculator_3-way'!C735,'Log_working_3-way'!B$1,'Log_working_3-way'!B$2)</f>
        <v>#NAME?</v>
      </c>
      <c r="F738" s="6" t="e">
        <f ca="1">IF('Log_working_3-way'!D738="","",1/'True_Odds_Calculator_3-way'!N735+1/'True_Odds_Calculator_3-way'!O735+1/'True_Odds_Calculator_3-way'!#REF!-1)</f>
        <v>#NAME?</v>
      </c>
      <c r="H738" s="6" t="e">
        <f ca="1">IF('Log_working_3-way'!$D738="","",'True_Odds_Calculator_3-way'!N735/'True_Odds_Calculator_3-way'!A735-1)</f>
        <v>#NAME?</v>
      </c>
      <c r="I738" s="6" t="e">
        <f ca="1">IF('Log_working_3-way'!$D738="","",'True_Odds_Calculator_3-way'!O735/'True_Odds_Calculator_3-way'!B735-1)</f>
        <v>#NAME?</v>
      </c>
      <c r="J738" s="6" t="e">
        <f ca="1">IF('Log_working_3-way'!$D738="","",'True_Odds_Calculator_3-way'!#REF!/'True_Odds_Calculator_3-way'!C735-1)</f>
        <v>#NAME?</v>
      </c>
      <c r="K738" s="6" t="e">
        <f ca="1">IF('Log_working_3-way'!$D738="","",1/'True_Odds_Calculator_3-way'!A735+1/'True_Odds_Calculator_3-way'!B735+1/'True_Odds_Calculator_3-way'!C735-1)</f>
        <v>#NAME?</v>
      </c>
    </row>
    <row r="739" spans="4:11" x14ac:dyDescent="0.25">
      <c r="D739" t="e">
        <f ca="1">solve_for_c('True_Odds_Calculator_3-way'!A736,'True_Odds_Calculator_3-way'!B736,'True_Odds_Calculator_3-way'!C736,'Log_working_3-way'!B$1,'Log_working_3-way'!B$2)</f>
        <v>#NAME?</v>
      </c>
      <c r="F739" s="6" t="e">
        <f ca="1">IF('Log_working_3-way'!D739="","",1/'True_Odds_Calculator_3-way'!N736+1/'True_Odds_Calculator_3-way'!O736+1/'True_Odds_Calculator_3-way'!#REF!-1)</f>
        <v>#NAME?</v>
      </c>
      <c r="H739" s="6" t="e">
        <f ca="1">IF('Log_working_3-way'!$D739="","",'True_Odds_Calculator_3-way'!N736/'True_Odds_Calculator_3-way'!A736-1)</f>
        <v>#NAME?</v>
      </c>
      <c r="I739" s="6" t="e">
        <f ca="1">IF('Log_working_3-way'!$D739="","",'True_Odds_Calculator_3-way'!O736/'True_Odds_Calculator_3-way'!B736-1)</f>
        <v>#NAME?</v>
      </c>
      <c r="J739" s="6" t="e">
        <f ca="1">IF('Log_working_3-way'!$D739="","",'True_Odds_Calculator_3-way'!#REF!/'True_Odds_Calculator_3-way'!C736-1)</f>
        <v>#NAME?</v>
      </c>
      <c r="K739" s="6" t="e">
        <f ca="1">IF('Log_working_3-way'!$D739="","",1/'True_Odds_Calculator_3-way'!A736+1/'True_Odds_Calculator_3-way'!B736+1/'True_Odds_Calculator_3-way'!C736-1)</f>
        <v>#NAME?</v>
      </c>
    </row>
    <row r="740" spans="4:11" x14ac:dyDescent="0.25">
      <c r="D740" t="e">
        <f ca="1">solve_for_c('True_Odds_Calculator_3-way'!A737,'True_Odds_Calculator_3-way'!B737,'True_Odds_Calculator_3-way'!C737,'Log_working_3-way'!B$1,'Log_working_3-way'!B$2)</f>
        <v>#NAME?</v>
      </c>
      <c r="F740" s="6" t="e">
        <f ca="1">IF('Log_working_3-way'!D740="","",1/'True_Odds_Calculator_3-way'!N737+1/'True_Odds_Calculator_3-way'!O737+1/'True_Odds_Calculator_3-way'!#REF!-1)</f>
        <v>#NAME?</v>
      </c>
      <c r="H740" s="6" t="e">
        <f ca="1">IF('Log_working_3-way'!$D740="","",'True_Odds_Calculator_3-way'!N737/'True_Odds_Calculator_3-way'!A737-1)</f>
        <v>#NAME?</v>
      </c>
      <c r="I740" s="6" t="e">
        <f ca="1">IF('Log_working_3-way'!$D740="","",'True_Odds_Calculator_3-way'!O737/'True_Odds_Calculator_3-way'!B737-1)</f>
        <v>#NAME?</v>
      </c>
      <c r="J740" s="6" t="e">
        <f ca="1">IF('Log_working_3-way'!$D740="","",'True_Odds_Calculator_3-way'!#REF!/'True_Odds_Calculator_3-way'!C737-1)</f>
        <v>#NAME?</v>
      </c>
      <c r="K740" s="6" t="e">
        <f ca="1">IF('Log_working_3-way'!$D740="","",1/'True_Odds_Calculator_3-way'!A737+1/'True_Odds_Calculator_3-way'!B737+1/'True_Odds_Calculator_3-way'!C737-1)</f>
        <v>#NAME?</v>
      </c>
    </row>
    <row r="741" spans="4:11" x14ac:dyDescent="0.25">
      <c r="D741" t="e">
        <f ca="1">solve_for_c('True_Odds_Calculator_3-way'!A738,'True_Odds_Calculator_3-way'!B738,'True_Odds_Calculator_3-way'!C738,'Log_working_3-way'!B$1,'Log_working_3-way'!B$2)</f>
        <v>#NAME?</v>
      </c>
      <c r="F741" s="6" t="e">
        <f ca="1">IF('Log_working_3-way'!D741="","",1/'True_Odds_Calculator_3-way'!N738+1/'True_Odds_Calculator_3-way'!O738+1/'True_Odds_Calculator_3-way'!#REF!-1)</f>
        <v>#NAME?</v>
      </c>
      <c r="H741" s="6" t="e">
        <f ca="1">IF('Log_working_3-way'!$D741="","",'True_Odds_Calculator_3-way'!N738/'True_Odds_Calculator_3-way'!A738-1)</f>
        <v>#NAME?</v>
      </c>
      <c r="I741" s="6" t="e">
        <f ca="1">IF('Log_working_3-way'!$D741="","",'True_Odds_Calculator_3-way'!O738/'True_Odds_Calculator_3-way'!B738-1)</f>
        <v>#NAME?</v>
      </c>
      <c r="J741" s="6" t="e">
        <f ca="1">IF('Log_working_3-way'!$D741="","",'True_Odds_Calculator_3-way'!#REF!/'True_Odds_Calculator_3-way'!C738-1)</f>
        <v>#NAME?</v>
      </c>
      <c r="K741" s="6" t="e">
        <f ca="1">IF('Log_working_3-way'!$D741="","",1/'True_Odds_Calculator_3-way'!A738+1/'True_Odds_Calculator_3-way'!B738+1/'True_Odds_Calculator_3-way'!C738-1)</f>
        <v>#NAME?</v>
      </c>
    </row>
    <row r="742" spans="4:11" x14ac:dyDescent="0.25">
      <c r="D742" t="e">
        <f ca="1">solve_for_c('True_Odds_Calculator_3-way'!A739,'True_Odds_Calculator_3-way'!B739,'True_Odds_Calculator_3-way'!C739,'Log_working_3-way'!B$1,'Log_working_3-way'!B$2)</f>
        <v>#NAME?</v>
      </c>
      <c r="F742" s="6" t="e">
        <f ca="1">IF('Log_working_3-way'!D742="","",1/'True_Odds_Calculator_3-way'!N739+1/'True_Odds_Calculator_3-way'!O739+1/'True_Odds_Calculator_3-way'!#REF!-1)</f>
        <v>#NAME?</v>
      </c>
      <c r="H742" s="6" t="e">
        <f ca="1">IF('Log_working_3-way'!$D742="","",'True_Odds_Calculator_3-way'!N739/'True_Odds_Calculator_3-way'!A739-1)</f>
        <v>#NAME?</v>
      </c>
      <c r="I742" s="6" t="e">
        <f ca="1">IF('Log_working_3-way'!$D742="","",'True_Odds_Calculator_3-way'!O739/'True_Odds_Calculator_3-way'!B739-1)</f>
        <v>#NAME?</v>
      </c>
      <c r="J742" s="6" t="e">
        <f ca="1">IF('Log_working_3-way'!$D742="","",'True_Odds_Calculator_3-way'!#REF!/'True_Odds_Calculator_3-way'!C739-1)</f>
        <v>#NAME?</v>
      </c>
      <c r="K742" s="6" t="e">
        <f ca="1">IF('Log_working_3-way'!$D742="","",1/'True_Odds_Calculator_3-way'!A739+1/'True_Odds_Calculator_3-way'!B739+1/'True_Odds_Calculator_3-way'!C739-1)</f>
        <v>#NAME?</v>
      </c>
    </row>
    <row r="743" spans="4:11" x14ac:dyDescent="0.25">
      <c r="D743" t="e">
        <f ca="1">solve_for_c('True_Odds_Calculator_3-way'!A740,'True_Odds_Calculator_3-way'!B740,'True_Odds_Calculator_3-way'!C740,'Log_working_3-way'!B$1,'Log_working_3-way'!B$2)</f>
        <v>#NAME?</v>
      </c>
      <c r="F743" s="6" t="e">
        <f ca="1">IF('Log_working_3-way'!D743="","",1/'True_Odds_Calculator_3-way'!N740+1/'True_Odds_Calculator_3-way'!O740+1/'True_Odds_Calculator_3-way'!#REF!-1)</f>
        <v>#NAME?</v>
      </c>
      <c r="H743" s="6" t="e">
        <f ca="1">IF('Log_working_3-way'!$D743="","",'True_Odds_Calculator_3-way'!N740/'True_Odds_Calculator_3-way'!A740-1)</f>
        <v>#NAME?</v>
      </c>
      <c r="I743" s="6" t="e">
        <f ca="1">IF('Log_working_3-way'!$D743="","",'True_Odds_Calculator_3-way'!O740/'True_Odds_Calculator_3-way'!B740-1)</f>
        <v>#NAME?</v>
      </c>
      <c r="J743" s="6" t="e">
        <f ca="1">IF('Log_working_3-way'!$D743="","",'True_Odds_Calculator_3-way'!#REF!/'True_Odds_Calculator_3-way'!C740-1)</f>
        <v>#NAME?</v>
      </c>
      <c r="K743" s="6" t="e">
        <f ca="1">IF('Log_working_3-way'!$D743="","",1/'True_Odds_Calculator_3-way'!A740+1/'True_Odds_Calculator_3-way'!B740+1/'True_Odds_Calculator_3-way'!C740-1)</f>
        <v>#NAME?</v>
      </c>
    </row>
    <row r="744" spans="4:11" x14ac:dyDescent="0.25">
      <c r="D744" t="e">
        <f ca="1">solve_for_c('True_Odds_Calculator_3-way'!A741,'True_Odds_Calculator_3-way'!B741,'True_Odds_Calculator_3-way'!C741,'Log_working_3-way'!B$1,'Log_working_3-way'!B$2)</f>
        <v>#NAME?</v>
      </c>
      <c r="F744" s="6" t="e">
        <f ca="1">IF('Log_working_3-way'!D744="","",1/'True_Odds_Calculator_3-way'!N741+1/'True_Odds_Calculator_3-way'!O741+1/'True_Odds_Calculator_3-way'!#REF!-1)</f>
        <v>#NAME?</v>
      </c>
      <c r="H744" s="6" t="e">
        <f ca="1">IF('Log_working_3-way'!$D744="","",'True_Odds_Calculator_3-way'!N741/'True_Odds_Calculator_3-way'!A741-1)</f>
        <v>#NAME?</v>
      </c>
      <c r="I744" s="6" t="e">
        <f ca="1">IF('Log_working_3-way'!$D744="","",'True_Odds_Calculator_3-way'!O741/'True_Odds_Calculator_3-way'!B741-1)</f>
        <v>#NAME?</v>
      </c>
      <c r="J744" s="6" t="e">
        <f ca="1">IF('Log_working_3-way'!$D744="","",'True_Odds_Calculator_3-way'!#REF!/'True_Odds_Calculator_3-way'!C741-1)</f>
        <v>#NAME?</v>
      </c>
      <c r="K744" s="6" t="e">
        <f ca="1">IF('Log_working_3-way'!$D744="","",1/'True_Odds_Calculator_3-way'!A741+1/'True_Odds_Calculator_3-way'!B741+1/'True_Odds_Calculator_3-way'!C741-1)</f>
        <v>#NAME?</v>
      </c>
    </row>
    <row r="745" spans="4:11" x14ac:dyDescent="0.25">
      <c r="D745" t="e">
        <f ca="1">solve_for_c('True_Odds_Calculator_3-way'!A742,'True_Odds_Calculator_3-way'!B742,'True_Odds_Calculator_3-way'!C742,'Log_working_3-way'!B$1,'Log_working_3-way'!B$2)</f>
        <v>#NAME?</v>
      </c>
      <c r="F745" s="6" t="e">
        <f ca="1">IF('Log_working_3-way'!D745="","",1/'True_Odds_Calculator_3-way'!N742+1/'True_Odds_Calculator_3-way'!O742+1/'True_Odds_Calculator_3-way'!#REF!-1)</f>
        <v>#NAME?</v>
      </c>
      <c r="H745" s="6" t="e">
        <f ca="1">IF('Log_working_3-way'!$D745="","",'True_Odds_Calculator_3-way'!N742/'True_Odds_Calculator_3-way'!A742-1)</f>
        <v>#NAME?</v>
      </c>
      <c r="I745" s="6" t="e">
        <f ca="1">IF('Log_working_3-way'!$D745="","",'True_Odds_Calculator_3-way'!O742/'True_Odds_Calculator_3-way'!B742-1)</f>
        <v>#NAME?</v>
      </c>
      <c r="J745" s="6" t="e">
        <f ca="1">IF('Log_working_3-way'!$D745="","",'True_Odds_Calculator_3-way'!#REF!/'True_Odds_Calculator_3-way'!C742-1)</f>
        <v>#NAME?</v>
      </c>
      <c r="K745" s="6" t="e">
        <f ca="1">IF('Log_working_3-way'!$D745="","",1/'True_Odds_Calculator_3-way'!A742+1/'True_Odds_Calculator_3-way'!B742+1/'True_Odds_Calculator_3-way'!C742-1)</f>
        <v>#NAME?</v>
      </c>
    </row>
    <row r="746" spans="4:11" x14ac:dyDescent="0.25">
      <c r="D746" t="e">
        <f ca="1">solve_for_c('True_Odds_Calculator_3-way'!A743,'True_Odds_Calculator_3-way'!B743,'True_Odds_Calculator_3-way'!C743,'Log_working_3-way'!B$1,'Log_working_3-way'!B$2)</f>
        <v>#NAME?</v>
      </c>
      <c r="F746" s="6" t="e">
        <f ca="1">IF('Log_working_3-way'!D746="","",1/'True_Odds_Calculator_3-way'!N743+1/'True_Odds_Calculator_3-way'!O743+1/'True_Odds_Calculator_3-way'!#REF!-1)</f>
        <v>#NAME?</v>
      </c>
      <c r="H746" s="6" t="e">
        <f ca="1">IF('Log_working_3-way'!$D746="","",'True_Odds_Calculator_3-way'!N743/'True_Odds_Calculator_3-way'!A743-1)</f>
        <v>#NAME?</v>
      </c>
      <c r="I746" s="6" t="e">
        <f ca="1">IF('Log_working_3-way'!$D746="","",'True_Odds_Calculator_3-way'!O743/'True_Odds_Calculator_3-way'!B743-1)</f>
        <v>#NAME?</v>
      </c>
      <c r="J746" s="6" t="e">
        <f ca="1">IF('Log_working_3-way'!$D746="","",'True_Odds_Calculator_3-way'!#REF!/'True_Odds_Calculator_3-way'!C743-1)</f>
        <v>#NAME?</v>
      </c>
      <c r="K746" s="6" t="e">
        <f ca="1">IF('Log_working_3-way'!$D746="","",1/'True_Odds_Calculator_3-way'!A743+1/'True_Odds_Calculator_3-way'!B743+1/'True_Odds_Calculator_3-way'!C743-1)</f>
        <v>#NAME?</v>
      </c>
    </row>
    <row r="747" spans="4:11" x14ac:dyDescent="0.25">
      <c r="D747" t="e">
        <f ca="1">solve_for_c('True_Odds_Calculator_3-way'!A744,'True_Odds_Calculator_3-way'!B744,'True_Odds_Calculator_3-way'!C744,'Log_working_3-way'!B$1,'Log_working_3-way'!B$2)</f>
        <v>#NAME?</v>
      </c>
      <c r="F747" s="6" t="e">
        <f ca="1">IF('Log_working_3-way'!D747="","",1/'True_Odds_Calculator_3-way'!N744+1/'True_Odds_Calculator_3-way'!O744+1/'True_Odds_Calculator_3-way'!#REF!-1)</f>
        <v>#NAME?</v>
      </c>
      <c r="H747" s="6" t="e">
        <f ca="1">IF('Log_working_3-way'!$D747="","",'True_Odds_Calculator_3-way'!N744/'True_Odds_Calculator_3-way'!A744-1)</f>
        <v>#NAME?</v>
      </c>
      <c r="I747" s="6" t="e">
        <f ca="1">IF('Log_working_3-way'!$D747="","",'True_Odds_Calculator_3-way'!O744/'True_Odds_Calculator_3-way'!B744-1)</f>
        <v>#NAME?</v>
      </c>
      <c r="J747" s="6" t="e">
        <f ca="1">IF('Log_working_3-way'!$D747="","",'True_Odds_Calculator_3-way'!#REF!/'True_Odds_Calculator_3-way'!C744-1)</f>
        <v>#NAME?</v>
      </c>
      <c r="K747" s="6" t="e">
        <f ca="1">IF('Log_working_3-way'!$D747="","",1/'True_Odds_Calculator_3-way'!A744+1/'True_Odds_Calculator_3-way'!B744+1/'True_Odds_Calculator_3-way'!C744-1)</f>
        <v>#NAME?</v>
      </c>
    </row>
    <row r="748" spans="4:11" x14ac:dyDescent="0.25">
      <c r="D748" t="e">
        <f ca="1">solve_for_c('True_Odds_Calculator_3-way'!A745,'True_Odds_Calculator_3-way'!B745,'True_Odds_Calculator_3-way'!C745,'Log_working_3-way'!B$1,'Log_working_3-way'!B$2)</f>
        <v>#NAME?</v>
      </c>
      <c r="F748" s="6" t="e">
        <f ca="1">IF('Log_working_3-way'!D748="","",1/'True_Odds_Calculator_3-way'!N745+1/'True_Odds_Calculator_3-way'!O745+1/'True_Odds_Calculator_3-way'!#REF!-1)</f>
        <v>#NAME?</v>
      </c>
      <c r="H748" s="6" t="e">
        <f ca="1">IF('Log_working_3-way'!$D748="","",'True_Odds_Calculator_3-way'!N745/'True_Odds_Calculator_3-way'!A745-1)</f>
        <v>#NAME?</v>
      </c>
      <c r="I748" s="6" t="e">
        <f ca="1">IF('Log_working_3-way'!$D748="","",'True_Odds_Calculator_3-way'!O745/'True_Odds_Calculator_3-way'!B745-1)</f>
        <v>#NAME?</v>
      </c>
      <c r="J748" s="6" t="e">
        <f ca="1">IF('Log_working_3-way'!$D748="","",'True_Odds_Calculator_3-way'!#REF!/'True_Odds_Calculator_3-way'!C745-1)</f>
        <v>#NAME?</v>
      </c>
      <c r="K748" s="6" t="e">
        <f ca="1">IF('Log_working_3-way'!$D748="","",1/'True_Odds_Calculator_3-way'!A745+1/'True_Odds_Calculator_3-way'!B745+1/'True_Odds_Calculator_3-way'!C745-1)</f>
        <v>#NAME?</v>
      </c>
    </row>
    <row r="749" spans="4:11" x14ac:dyDescent="0.25">
      <c r="D749" t="e">
        <f ca="1">solve_for_c('True_Odds_Calculator_3-way'!A746,'True_Odds_Calculator_3-way'!B746,'True_Odds_Calculator_3-way'!C746,'Log_working_3-way'!B$1,'Log_working_3-way'!B$2)</f>
        <v>#NAME?</v>
      </c>
      <c r="F749" s="6" t="e">
        <f ca="1">IF('Log_working_3-way'!D749="","",1/'True_Odds_Calculator_3-way'!N746+1/'True_Odds_Calculator_3-way'!O746+1/'True_Odds_Calculator_3-way'!#REF!-1)</f>
        <v>#NAME?</v>
      </c>
      <c r="H749" s="6" t="e">
        <f ca="1">IF('Log_working_3-way'!$D749="","",'True_Odds_Calculator_3-way'!N746/'True_Odds_Calculator_3-way'!A746-1)</f>
        <v>#NAME?</v>
      </c>
      <c r="I749" s="6" t="e">
        <f ca="1">IF('Log_working_3-way'!$D749="","",'True_Odds_Calculator_3-way'!O746/'True_Odds_Calculator_3-way'!B746-1)</f>
        <v>#NAME?</v>
      </c>
      <c r="J749" s="6" t="e">
        <f ca="1">IF('Log_working_3-way'!$D749="","",'True_Odds_Calculator_3-way'!#REF!/'True_Odds_Calculator_3-way'!C746-1)</f>
        <v>#NAME?</v>
      </c>
      <c r="K749" s="6" t="e">
        <f ca="1">IF('Log_working_3-way'!$D749="","",1/'True_Odds_Calculator_3-way'!A746+1/'True_Odds_Calculator_3-way'!B746+1/'True_Odds_Calculator_3-way'!C746-1)</f>
        <v>#NAME?</v>
      </c>
    </row>
    <row r="750" spans="4:11" x14ac:dyDescent="0.25">
      <c r="D750" t="e">
        <f ca="1">solve_for_c('True_Odds_Calculator_3-way'!A747,'True_Odds_Calculator_3-way'!B747,'True_Odds_Calculator_3-way'!C747,'Log_working_3-way'!B$1,'Log_working_3-way'!B$2)</f>
        <v>#NAME?</v>
      </c>
      <c r="F750" s="6" t="e">
        <f ca="1">IF('Log_working_3-way'!D750="","",1/'True_Odds_Calculator_3-way'!N747+1/'True_Odds_Calculator_3-way'!O747+1/'True_Odds_Calculator_3-way'!#REF!-1)</f>
        <v>#NAME?</v>
      </c>
      <c r="H750" s="6" t="e">
        <f ca="1">IF('Log_working_3-way'!$D750="","",'True_Odds_Calculator_3-way'!N747/'True_Odds_Calculator_3-way'!A747-1)</f>
        <v>#NAME?</v>
      </c>
      <c r="I750" s="6" t="e">
        <f ca="1">IF('Log_working_3-way'!$D750="","",'True_Odds_Calculator_3-way'!O747/'True_Odds_Calculator_3-way'!B747-1)</f>
        <v>#NAME?</v>
      </c>
      <c r="J750" s="6" t="e">
        <f ca="1">IF('Log_working_3-way'!$D750="","",'True_Odds_Calculator_3-way'!#REF!/'True_Odds_Calculator_3-way'!C747-1)</f>
        <v>#NAME?</v>
      </c>
      <c r="K750" s="6" t="e">
        <f ca="1">IF('Log_working_3-way'!$D750="","",1/'True_Odds_Calculator_3-way'!A747+1/'True_Odds_Calculator_3-way'!B747+1/'True_Odds_Calculator_3-way'!C747-1)</f>
        <v>#NAME?</v>
      </c>
    </row>
    <row r="751" spans="4:11" x14ac:dyDescent="0.25">
      <c r="D751" t="e">
        <f ca="1">solve_for_c('True_Odds_Calculator_3-way'!A748,'True_Odds_Calculator_3-way'!B748,'True_Odds_Calculator_3-way'!C748,'Log_working_3-way'!B$1,'Log_working_3-way'!B$2)</f>
        <v>#NAME?</v>
      </c>
      <c r="F751" s="6" t="e">
        <f ca="1">IF('Log_working_3-way'!D751="","",1/'True_Odds_Calculator_3-way'!N748+1/'True_Odds_Calculator_3-way'!O748+1/'True_Odds_Calculator_3-way'!#REF!-1)</f>
        <v>#NAME?</v>
      </c>
      <c r="H751" s="6" t="e">
        <f ca="1">IF('Log_working_3-way'!$D751="","",'True_Odds_Calculator_3-way'!N748/'True_Odds_Calculator_3-way'!A748-1)</f>
        <v>#NAME?</v>
      </c>
      <c r="I751" s="6" t="e">
        <f ca="1">IF('Log_working_3-way'!$D751="","",'True_Odds_Calculator_3-way'!O748/'True_Odds_Calculator_3-way'!B748-1)</f>
        <v>#NAME?</v>
      </c>
      <c r="J751" s="6" t="e">
        <f ca="1">IF('Log_working_3-way'!$D751="","",'True_Odds_Calculator_3-way'!#REF!/'True_Odds_Calculator_3-way'!C748-1)</f>
        <v>#NAME?</v>
      </c>
      <c r="K751" s="6" t="e">
        <f ca="1">IF('Log_working_3-way'!$D751="","",1/'True_Odds_Calculator_3-way'!A748+1/'True_Odds_Calculator_3-way'!B748+1/'True_Odds_Calculator_3-way'!C748-1)</f>
        <v>#NAME?</v>
      </c>
    </row>
    <row r="752" spans="4:11" x14ac:dyDescent="0.25">
      <c r="D752" t="e">
        <f ca="1">solve_for_c('True_Odds_Calculator_3-way'!A749,'True_Odds_Calculator_3-way'!B749,'True_Odds_Calculator_3-way'!C749,'Log_working_3-way'!B$1,'Log_working_3-way'!B$2)</f>
        <v>#NAME?</v>
      </c>
      <c r="F752" s="6" t="e">
        <f ca="1">IF('Log_working_3-way'!D752="","",1/'True_Odds_Calculator_3-way'!N749+1/'True_Odds_Calculator_3-way'!O749+1/'True_Odds_Calculator_3-way'!#REF!-1)</f>
        <v>#NAME?</v>
      </c>
      <c r="H752" s="6" t="e">
        <f ca="1">IF('Log_working_3-way'!$D752="","",'True_Odds_Calculator_3-way'!N749/'True_Odds_Calculator_3-way'!A749-1)</f>
        <v>#NAME?</v>
      </c>
      <c r="I752" s="6" t="e">
        <f ca="1">IF('Log_working_3-way'!$D752="","",'True_Odds_Calculator_3-way'!O749/'True_Odds_Calculator_3-way'!B749-1)</f>
        <v>#NAME?</v>
      </c>
      <c r="J752" s="6" t="e">
        <f ca="1">IF('Log_working_3-way'!$D752="","",'True_Odds_Calculator_3-way'!#REF!/'True_Odds_Calculator_3-way'!C749-1)</f>
        <v>#NAME?</v>
      </c>
      <c r="K752" s="6" t="e">
        <f ca="1">IF('Log_working_3-way'!$D752="","",1/'True_Odds_Calculator_3-way'!A749+1/'True_Odds_Calculator_3-way'!B749+1/'True_Odds_Calculator_3-way'!C749-1)</f>
        <v>#NAME?</v>
      </c>
    </row>
    <row r="753" spans="4:11" x14ac:dyDescent="0.25">
      <c r="D753" t="e">
        <f ca="1">solve_for_c('True_Odds_Calculator_3-way'!A750,'True_Odds_Calculator_3-way'!B750,'True_Odds_Calculator_3-way'!C750,'Log_working_3-way'!B$1,'Log_working_3-way'!B$2)</f>
        <v>#NAME?</v>
      </c>
      <c r="F753" s="6" t="e">
        <f ca="1">IF('Log_working_3-way'!D753="","",1/'True_Odds_Calculator_3-way'!N750+1/'True_Odds_Calculator_3-way'!O750+1/'True_Odds_Calculator_3-way'!#REF!-1)</f>
        <v>#NAME?</v>
      </c>
      <c r="H753" s="6" t="e">
        <f ca="1">IF('Log_working_3-way'!$D753="","",'True_Odds_Calculator_3-way'!N750/'True_Odds_Calculator_3-way'!A750-1)</f>
        <v>#NAME?</v>
      </c>
      <c r="I753" s="6" t="e">
        <f ca="1">IF('Log_working_3-way'!$D753="","",'True_Odds_Calculator_3-way'!O750/'True_Odds_Calculator_3-way'!B750-1)</f>
        <v>#NAME?</v>
      </c>
      <c r="J753" s="6" t="e">
        <f ca="1">IF('Log_working_3-way'!$D753="","",'True_Odds_Calculator_3-way'!#REF!/'True_Odds_Calculator_3-way'!C750-1)</f>
        <v>#NAME?</v>
      </c>
      <c r="K753" s="6" t="e">
        <f ca="1">IF('Log_working_3-way'!$D753="","",1/'True_Odds_Calculator_3-way'!A750+1/'True_Odds_Calculator_3-way'!B750+1/'True_Odds_Calculator_3-way'!C750-1)</f>
        <v>#NAME?</v>
      </c>
    </row>
    <row r="754" spans="4:11" x14ac:dyDescent="0.25">
      <c r="D754" t="e">
        <f ca="1">solve_for_c('True_Odds_Calculator_3-way'!A751,'True_Odds_Calculator_3-way'!B751,'True_Odds_Calculator_3-way'!C751,'Log_working_3-way'!B$1,'Log_working_3-way'!B$2)</f>
        <v>#NAME?</v>
      </c>
      <c r="F754" s="6" t="e">
        <f ca="1">IF('Log_working_3-way'!D754="","",1/'True_Odds_Calculator_3-way'!N751+1/'True_Odds_Calculator_3-way'!O751+1/'True_Odds_Calculator_3-way'!#REF!-1)</f>
        <v>#NAME?</v>
      </c>
      <c r="H754" s="6" t="e">
        <f ca="1">IF('Log_working_3-way'!$D754="","",'True_Odds_Calculator_3-way'!N751/'True_Odds_Calculator_3-way'!A751-1)</f>
        <v>#NAME?</v>
      </c>
      <c r="I754" s="6" t="e">
        <f ca="1">IF('Log_working_3-way'!$D754="","",'True_Odds_Calculator_3-way'!O751/'True_Odds_Calculator_3-way'!B751-1)</f>
        <v>#NAME?</v>
      </c>
      <c r="J754" s="6" t="e">
        <f ca="1">IF('Log_working_3-way'!$D754="","",'True_Odds_Calculator_3-way'!#REF!/'True_Odds_Calculator_3-way'!C751-1)</f>
        <v>#NAME?</v>
      </c>
      <c r="K754" s="6" t="e">
        <f ca="1">IF('Log_working_3-way'!$D754="","",1/'True_Odds_Calculator_3-way'!A751+1/'True_Odds_Calculator_3-way'!B751+1/'True_Odds_Calculator_3-way'!C751-1)</f>
        <v>#NAME?</v>
      </c>
    </row>
    <row r="755" spans="4:11" x14ac:dyDescent="0.25">
      <c r="D755" t="e">
        <f ca="1">solve_for_c('True_Odds_Calculator_3-way'!A752,'True_Odds_Calculator_3-way'!B752,'True_Odds_Calculator_3-way'!C752,'Log_working_3-way'!B$1,'Log_working_3-way'!B$2)</f>
        <v>#NAME?</v>
      </c>
      <c r="F755" s="6" t="e">
        <f ca="1">IF('Log_working_3-way'!D755="","",1/'True_Odds_Calculator_3-way'!N752+1/'True_Odds_Calculator_3-way'!O752+1/'True_Odds_Calculator_3-way'!#REF!-1)</f>
        <v>#NAME?</v>
      </c>
      <c r="H755" s="6" t="e">
        <f ca="1">IF('Log_working_3-way'!$D755="","",'True_Odds_Calculator_3-way'!N752/'True_Odds_Calculator_3-way'!A752-1)</f>
        <v>#NAME?</v>
      </c>
      <c r="I755" s="6" t="e">
        <f ca="1">IF('Log_working_3-way'!$D755="","",'True_Odds_Calculator_3-way'!O752/'True_Odds_Calculator_3-way'!B752-1)</f>
        <v>#NAME?</v>
      </c>
      <c r="J755" s="6" t="e">
        <f ca="1">IF('Log_working_3-way'!$D755="","",'True_Odds_Calculator_3-way'!#REF!/'True_Odds_Calculator_3-way'!C752-1)</f>
        <v>#NAME?</v>
      </c>
      <c r="K755" s="6" t="e">
        <f ca="1">IF('Log_working_3-way'!$D755="","",1/'True_Odds_Calculator_3-way'!A752+1/'True_Odds_Calculator_3-way'!B752+1/'True_Odds_Calculator_3-way'!C752-1)</f>
        <v>#NAME?</v>
      </c>
    </row>
    <row r="756" spans="4:11" x14ac:dyDescent="0.25">
      <c r="D756" t="e">
        <f ca="1">solve_for_c('True_Odds_Calculator_3-way'!A753,'True_Odds_Calculator_3-way'!B753,'True_Odds_Calculator_3-way'!C753,'Log_working_3-way'!B$1,'Log_working_3-way'!B$2)</f>
        <v>#NAME?</v>
      </c>
      <c r="F756" s="6" t="e">
        <f ca="1">IF('Log_working_3-way'!D756="","",1/'True_Odds_Calculator_3-way'!N753+1/'True_Odds_Calculator_3-way'!O753+1/'True_Odds_Calculator_3-way'!#REF!-1)</f>
        <v>#NAME?</v>
      </c>
      <c r="H756" s="6" t="e">
        <f ca="1">IF('Log_working_3-way'!$D756="","",'True_Odds_Calculator_3-way'!N753/'True_Odds_Calculator_3-way'!A753-1)</f>
        <v>#NAME?</v>
      </c>
      <c r="I756" s="6" t="e">
        <f ca="1">IF('Log_working_3-way'!$D756="","",'True_Odds_Calculator_3-way'!O753/'True_Odds_Calculator_3-way'!B753-1)</f>
        <v>#NAME?</v>
      </c>
      <c r="J756" s="6" t="e">
        <f ca="1">IF('Log_working_3-way'!$D756="","",'True_Odds_Calculator_3-way'!#REF!/'True_Odds_Calculator_3-way'!C753-1)</f>
        <v>#NAME?</v>
      </c>
      <c r="K756" s="6" t="e">
        <f ca="1">IF('Log_working_3-way'!$D756="","",1/'True_Odds_Calculator_3-way'!A753+1/'True_Odds_Calculator_3-way'!B753+1/'True_Odds_Calculator_3-way'!C753-1)</f>
        <v>#NAME?</v>
      </c>
    </row>
    <row r="757" spans="4:11" x14ac:dyDescent="0.25">
      <c r="D757" t="e">
        <f ca="1">solve_for_c('True_Odds_Calculator_3-way'!A754,'True_Odds_Calculator_3-way'!B754,'True_Odds_Calculator_3-way'!C754,'Log_working_3-way'!B$1,'Log_working_3-way'!B$2)</f>
        <v>#NAME?</v>
      </c>
      <c r="F757" s="6" t="e">
        <f ca="1">IF('Log_working_3-way'!D757="","",1/'True_Odds_Calculator_3-way'!N754+1/'True_Odds_Calculator_3-way'!O754+1/'True_Odds_Calculator_3-way'!#REF!-1)</f>
        <v>#NAME?</v>
      </c>
      <c r="H757" s="6" t="e">
        <f ca="1">IF('Log_working_3-way'!$D757="","",'True_Odds_Calculator_3-way'!N754/'True_Odds_Calculator_3-way'!A754-1)</f>
        <v>#NAME?</v>
      </c>
      <c r="I757" s="6" t="e">
        <f ca="1">IF('Log_working_3-way'!$D757="","",'True_Odds_Calculator_3-way'!O754/'True_Odds_Calculator_3-way'!B754-1)</f>
        <v>#NAME?</v>
      </c>
      <c r="J757" s="6" t="e">
        <f ca="1">IF('Log_working_3-way'!$D757="","",'True_Odds_Calculator_3-way'!#REF!/'True_Odds_Calculator_3-way'!C754-1)</f>
        <v>#NAME?</v>
      </c>
      <c r="K757" s="6" t="e">
        <f ca="1">IF('Log_working_3-way'!$D757="","",1/'True_Odds_Calculator_3-way'!A754+1/'True_Odds_Calculator_3-way'!B754+1/'True_Odds_Calculator_3-way'!C754-1)</f>
        <v>#NAME?</v>
      </c>
    </row>
    <row r="758" spans="4:11" x14ac:dyDescent="0.25">
      <c r="D758" t="e">
        <f ca="1">solve_for_c('True_Odds_Calculator_3-way'!A755,'True_Odds_Calculator_3-way'!B755,'True_Odds_Calculator_3-way'!C755,'Log_working_3-way'!B$1,'Log_working_3-way'!B$2)</f>
        <v>#NAME?</v>
      </c>
      <c r="F758" s="6" t="e">
        <f ca="1">IF('Log_working_3-way'!D758="","",1/'True_Odds_Calculator_3-way'!N755+1/'True_Odds_Calculator_3-way'!O755+1/'True_Odds_Calculator_3-way'!#REF!-1)</f>
        <v>#NAME?</v>
      </c>
      <c r="H758" s="6" t="e">
        <f ca="1">IF('Log_working_3-way'!$D758="","",'True_Odds_Calculator_3-way'!N755/'True_Odds_Calculator_3-way'!A755-1)</f>
        <v>#NAME?</v>
      </c>
      <c r="I758" s="6" t="e">
        <f ca="1">IF('Log_working_3-way'!$D758="","",'True_Odds_Calculator_3-way'!O755/'True_Odds_Calculator_3-way'!B755-1)</f>
        <v>#NAME?</v>
      </c>
      <c r="J758" s="6" t="e">
        <f ca="1">IF('Log_working_3-way'!$D758="","",'True_Odds_Calculator_3-way'!#REF!/'True_Odds_Calculator_3-way'!C755-1)</f>
        <v>#NAME?</v>
      </c>
      <c r="K758" s="6" t="e">
        <f ca="1">IF('Log_working_3-way'!$D758="","",1/'True_Odds_Calculator_3-way'!A755+1/'True_Odds_Calculator_3-way'!B755+1/'True_Odds_Calculator_3-way'!C755-1)</f>
        <v>#NAME?</v>
      </c>
    </row>
    <row r="759" spans="4:11" x14ac:dyDescent="0.25">
      <c r="D759" t="e">
        <f ca="1">solve_for_c('True_Odds_Calculator_3-way'!A756,'True_Odds_Calculator_3-way'!B756,'True_Odds_Calculator_3-way'!C756,'Log_working_3-way'!B$1,'Log_working_3-way'!B$2)</f>
        <v>#NAME?</v>
      </c>
      <c r="F759" s="6" t="e">
        <f ca="1">IF('Log_working_3-way'!D759="","",1/'True_Odds_Calculator_3-way'!N756+1/'True_Odds_Calculator_3-way'!O756+1/'True_Odds_Calculator_3-way'!#REF!-1)</f>
        <v>#NAME?</v>
      </c>
      <c r="H759" s="6" t="e">
        <f ca="1">IF('Log_working_3-way'!$D759="","",'True_Odds_Calculator_3-way'!N756/'True_Odds_Calculator_3-way'!A756-1)</f>
        <v>#NAME?</v>
      </c>
      <c r="I759" s="6" t="e">
        <f ca="1">IF('Log_working_3-way'!$D759="","",'True_Odds_Calculator_3-way'!O756/'True_Odds_Calculator_3-way'!B756-1)</f>
        <v>#NAME?</v>
      </c>
      <c r="J759" s="6" t="e">
        <f ca="1">IF('Log_working_3-way'!$D759="","",'True_Odds_Calculator_3-way'!#REF!/'True_Odds_Calculator_3-way'!C756-1)</f>
        <v>#NAME?</v>
      </c>
      <c r="K759" s="6" t="e">
        <f ca="1">IF('Log_working_3-way'!$D759="","",1/'True_Odds_Calculator_3-way'!A756+1/'True_Odds_Calculator_3-way'!B756+1/'True_Odds_Calculator_3-way'!C756-1)</f>
        <v>#NAME?</v>
      </c>
    </row>
    <row r="760" spans="4:11" x14ac:dyDescent="0.25">
      <c r="D760" t="e">
        <f ca="1">solve_for_c('True_Odds_Calculator_3-way'!A757,'True_Odds_Calculator_3-way'!B757,'True_Odds_Calculator_3-way'!C757,'Log_working_3-way'!B$1,'Log_working_3-way'!B$2)</f>
        <v>#NAME?</v>
      </c>
      <c r="F760" s="6" t="e">
        <f ca="1">IF('Log_working_3-way'!D760="","",1/'True_Odds_Calculator_3-way'!N757+1/'True_Odds_Calculator_3-way'!O757+1/'True_Odds_Calculator_3-way'!#REF!-1)</f>
        <v>#NAME?</v>
      </c>
      <c r="H760" s="6" t="e">
        <f ca="1">IF('Log_working_3-way'!$D760="","",'True_Odds_Calculator_3-way'!N757/'True_Odds_Calculator_3-way'!A757-1)</f>
        <v>#NAME?</v>
      </c>
      <c r="I760" s="6" t="e">
        <f ca="1">IF('Log_working_3-way'!$D760="","",'True_Odds_Calculator_3-way'!O757/'True_Odds_Calculator_3-way'!B757-1)</f>
        <v>#NAME?</v>
      </c>
      <c r="J760" s="6" t="e">
        <f ca="1">IF('Log_working_3-way'!$D760="","",'True_Odds_Calculator_3-way'!#REF!/'True_Odds_Calculator_3-way'!C757-1)</f>
        <v>#NAME?</v>
      </c>
      <c r="K760" s="6" t="e">
        <f ca="1">IF('Log_working_3-way'!$D760="","",1/'True_Odds_Calculator_3-way'!A757+1/'True_Odds_Calculator_3-way'!B757+1/'True_Odds_Calculator_3-way'!C757-1)</f>
        <v>#NAME?</v>
      </c>
    </row>
    <row r="761" spans="4:11" x14ac:dyDescent="0.25">
      <c r="D761" t="e">
        <f ca="1">solve_for_c('True_Odds_Calculator_3-way'!A758,'True_Odds_Calculator_3-way'!B758,'True_Odds_Calculator_3-way'!C758,'Log_working_3-way'!B$1,'Log_working_3-way'!B$2)</f>
        <v>#NAME?</v>
      </c>
      <c r="F761" s="6" t="e">
        <f ca="1">IF('Log_working_3-way'!D761="","",1/'True_Odds_Calculator_3-way'!N758+1/'True_Odds_Calculator_3-way'!O758+1/'True_Odds_Calculator_3-way'!#REF!-1)</f>
        <v>#NAME?</v>
      </c>
      <c r="H761" s="6" t="e">
        <f ca="1">IF('Log_working_3-way'!$D761="","",'True_Odds_Calculator_3-way'!N758/'True_Odds_Calculator_3-way'!A758-1)</f>
        <v>#NAME?</v>
      </c>
      <c r="I761" s="6" t="e">
        <f ca="1">IF('Log_working_3-way'!$D761="","",'True_Odds_Calculator_3-way'!O758/'True_Odds_Calculator_3-way'!B758-1)</f>
        <v>#NAME?</v>
      </c>
      <c r="J761" s="6" t="e">
        <f ca="1">IF('Log_working_3-way'!$D761="","",'True_Odds_Calculator_3-way'!#REF!/'True_Odds_Calculator_3-way'!C758-1)</f>
        <v>#NAME?</v>
      </c>
      <c r="K761" s="6" t="e">
        <f ca="1">IF('Log_working_3-way'!$D761="","",1/'True_Odds_Calculator_3-way'!A758+1/'True_Odds_Calculator_3-way'!B758+1/'True_Odds_Calculator_3-way'!C758-1)</f>
        <v>#NAME?</v>
      </c>
    </row>
    <row r="762" spans="4:11" x14ac:dyDescent="0.25">
      <c r="D762" t="e">
        <f ca="1">solve_for_c('True_Odds_Calculator_3-way'!A759,'True_Odds_Calculator_3-way'!B759,'True_Odds_Calculator_3-way'!C759,'Log_working_3-way'!B$1,'Log_working_3-way'!B$2)</f>
        <v>#NAME?</v>
      </c>
      <c r="F762" s="6" t="e">
        <f ca="1">IF('Log_working_3-way'!D762="","",1/'True_Odds_Calculator_3-way'!N759+1/'True_Odds_Calculator_3-way'!O759+1/'True_Odds_Calculator_3-way'!#REF!-1)</f>
        <v>#NAME?</v>
      </c>
      <c r="H762" s="6" t="e">
        <f ca="1">IF('Log_working_3-way'!$D762="","",'True_Odds_Calculator_3-way'!N759/'True_Odds_Calculator_3-way'!A759-1)</f>
        <v>#NAME?</v>
      </c>
      <c r="I762" s="6" t="e">
        <f ca="1">IF('Log_working_3-way'!$D762="","",'True_Odds_Calculator_3-way'!O759/'True_Odds_Calculator_3-way'!B759-1)</f>
        <v>#NAME?</v>
      </c>
      <c r="J762" s="6" t="e">
        <f ca="1">IF('Log_working_3-way'!$D762="","",'True_Odds_Calculator_3-way'!#REF!/'True_Odds_Calculator_3-way'!C759-1)</f>
        <v>#NAME?</v>
      </c>
      <c r="K762" s="6" t="e">
        <f ca="1">IF('Log_working_3-way'!$D762="","",1/'True_Odds_Calculator_3-way'!A759+1/'True_Odds_Calculator_3-way'!B759+1/'True_Odds_Calculator_3-way'!C759-1)</f>
        <v>#NAME?</v>
      </c>
    </row>
    <row r="763" spans="4:11" x14ac:dyDescent="0.25">
      <c r="D763" t="e">
        <f ca="1">solve_for_c('True_Odds_Calculator_3-way'!A760,'True_Odds_Calculator_3-way'!B760,'True_Odds_Calculator_3-way'!C760,'Log_working_3-way'!B$1,'Log_working_3-way'!B$2)</f>
        <v>#NAME?</v>
      </c>
      <c r="F763" s="6" t="e">
        <f ca="1">IF('Log_working_3-way'!D763="","",1/'True_Odds_Calculator_3-way'!N760+1/'True_Odds_Calculator_3-way'!O760+1/'True_Odds_Calculator_3-way'!#REF!-1)</f>
        <v>#NAME?</v>
      </c>
      <c r="H763" s="6" t="e">
        <f ca="1">IF('Log_working_3-way'!$D763="","",'True_Odds_Calculator_3-way'!N760/'True_Odds_Calculator_3-way'!A760-1)</f>
        <v>#NAME?</v>
      </c>
      <c r="I763" s="6" t="e">
        <f ca="1">IF('Log_working_3-way'!$D763="","",'True_Odds_Calculator_3-way'!O760/'True_Odds_Calculator_3-way'!B760-1)</f>
        <v>#NAME?</v>
      </c>
      <c r="J763" s="6" t="e">
        <f ca="1">IF('Log_working_3-way'!$D763="","",'True_Odds_Calculator_3-way'!#REF!/'True_Odds_Calculator_3-way'!C760-1)</f>
        <v>#NAME?</v>
      </c>
      <c r="K763" s="6" t="e">
        <f ca="1">IF('Log_working_3-way'!$D763="","",1/'True_Odds_Calculator_3-way'!A760+1/'True_Odds_Calculator_3-way'!B760+1/'True_Odds_Calculator_3-way'!C760-1)</f>
        <v>#NAME?</v>
      </c>
    </row>
    <row r="764" spans="4:11" x14ac:dyDescent="0.25">
      <c r="D764" t="e">
        <f ca="1">solve_for_c('True_Odds_Calculator_3-way'!A761,'True_Odds_Calculator_3-way'!B761,'True_Odds_Calculator_3-way'!C761,'Log_working_3-way'!B$1,'Log_working_3-way'!B$2)</f>
        <v>#NAME?</v>
      </c>
      <c r="F764" s="6" t="e">
        <f ca="1">IF('Log_working_3-way'!D764="","",1/'True_Odds_Calculator_3-way'!N761+1/'True_Odds_Calculator_3-way'!O761+1/'True_Odds_Calculator_3-way'!#REF!-1)</f>
        <v>#NAME?</v>
      </c>
      <c r="H764" s="6" t="e">
        <f ca="1">IF('Log_working_3-way'!$D764="","",'True_Odds_Calculator_3-way'!N761/'True_Odds_Calculator_3-way'!A761-1)</f>
        <v>#NAME?</v>
      </c>
      <c r="I764" s="6" t="e">
        <f ca="1">IF('Log_working_3-way'!$D764="","",'True_Odds_Calculator_3-way'!O761/'True_Odds_Calculator_3-way'!B761-1)</f>
        <v>#NAME?</v>
      </c>
      <c r="J764" s="6" t="e">
        <f ca="1">IF('Log_working_3-way'!$D764="","",'True_Odds_Calculator_3-way'!#REF!/'True_Odds_Calculator_3-way'!C761-1)</f>
        <v>#NAME?</v>
      </c>
      <c r="K764" s="6" t="e">
        <f ca="1">IF('Log_working_3-way'!$D764="","",1/'True_Odds_Calculator_3-way'!A761+1/'True_Odds_Calculator_3-way'!B761+1/'True_Odds_Calculator_3-way'!C761-1)</f>
        <v>#NAME?</v>
      </c>
    </row>
    <row r="765" spans="4:11" x14ac:dyDescent="0.25">
      <c r="D765" t="e">
        <f ca="1">solve_for_c('True_Odds_Calculator_3-way'!A762,'True_Odds_Calculator_3-way'!B762,'True_Odds_Calculator_3-way'!C762,'Log_working_3-way'!B$1,'Log_working_3-way'!B$2)</f>
        <v>#NAME?</v>
      </c>
      <c r="F765" s="6" t="e">
        <f ca="1">IF('Log_working_3-way'!D765="","",1/'True_Odds_Calculator_3-way'!N762+1/'True_Odds_Calculator_3-way'!O762+1/'True_Odds_Calculator_3-way'!#REF!-1)</f>
        <v>#NAME?</v>
      </c>
      <c r="H765" s="6" t="e">
        <f ca="1">IF('Log_working_3-way'!$D765="","",'True_Odds_Calculator_3-way'!N762/'True_Odds_Calculator_3-way'!A762-1)</f>
        <v>#NAME?</v>
      </c>
      <c r="I765" s="6" t="e">
        <f ca="1">IF('Log_working_3-way'!$D765="","",'True_Odds_Calculator_3-way'!O762/'True_Odds_Calculator_3-way'!B762-1)</f>
        <v>#NAME?</v>
      </c>
      <c r="J765" s="6" t="e">
        <f ca="1">IF('Log_working_3-way'!$D765="","",'True_Odds_Calculator_3-way'!#REF!/'True_Odds_Calculator_3-way'!C762-1)</f>
        <v>#NAME?</v>
      </c>
      <c r="K765" s="6" t="e">
        <f ca="1">IF('Log_working_3-way'!$D765="","",1/'True_Odds_Calculator_3-way'!A762+1/'True_Odds_Calculator_3-way'!B762+1/'True_Odds_Calculator_3-way'!C762-1)</f>
        <v>#NAME?</v>
      </c>
    </row>
    <row r="766" spans="4:11" x14ac:dyDescent="0.25">
      <c r="D766" t="e">
        <f ca="1">solve_for_c('True_Odds_Calculator_3-way'!A763,'True_Odds_Calculator_3-way'!B763,'True_Odds_Calculator_3-way'!C763,'Log_working_3-way'!B$1,'Log_working_3-way'!B$2)</f>
        <v>#NAME?</v>
      </c>
      <c r="F766" s="6" t="e">
        <f ca="1">IF('Log_working_3-way'!D766="","",1/'True_Odds_Calculator_3-way'!N763+1/'True_Odds_Calculator_3-way'!O763+1/'True_Odds_Calculator_3-way'!#REF!-1)</f>
        <v>#NAME?</v>
      </c>
      <c r="H766" s="6" t="e">
        <f ca="1">IF('Log_working_3-way'!$D766="","",'True_Odds_Calculator_3-way'!N763/'True_Odds_Calculator_3-way'!A763-1)</f>
        <v>#NAME?</v>
      </c>
      <c r="I766" s="6" t="e">
        <f ca="1">IF('Log_working_3-way'!$D766="","",'True_Odds_Calculator_3-way'!O763/'True_Odds_Calculator_3-way'!B763-1)</f>
        <v>#NAME?</v>
      </c>
      <c r="J766" s="6" t="e">
        <f ca="1">IF('Log_working_3-way'!$D766="","",'True_Odds_Calculator_3-way'!#REF!/'True_Odds_Calculator_3-way'!C763-1)</f>
        <v>#NAME?</v>
      </c>
      <c r="K766" s="6" t="e">
        <f ca="1">IF('Log_working_3-way'!$D766="","",1/'True_Odds_Calculator_3-way'!A763+1/'True_Odds_Calculator_3-way'!B763+1/'True_Odds_Calculator_3-way'!C763-1)</f>
        <v>#NAME?</v>
      </c>
    </row>
    <row r="767" spans="4:11" x14ac:dyDescent="0.25">
      <c r="D767" t="e">
        <f ca="1">solve_for_c('True_Odds_Calculator_3-way'!A764,'True_Odds_Calculator_3-way'!B764,'True_Odds_Calculator_3-way'!C764,'Log_working_3-way'!B$1,'Log_working_3-way'!B$2)</f>
        <v>#NAME?</v>
      </c>
      <c r="F767" s="6" t="e">
        <f ca="1">IF('Log_working_3-way'!D767="","",1/'True_Odds_Calculator_3-way'!N764+1/'True_Odds_Calculator_3-way'!O764+1/'True_Odds_Calculator_3-way'!#REF!-1)</f>
        <v>#NAME?</v>
      </c>
      <c r="H767" s="6" t="e">
        <f ca="1">IF('Log_working_3-way'!$D767="","",'True_Odds_Calculator_3-way'!N764/'True_Odds_Calculator_3-way'!A764-1)</f>
        <v>#NAME?</v>
      </c>
      <c r="I767" s="6" t="e">
        <f ca="1">IF('Log_working_3-way'!$D767="","",'True_Odds_Calculator_3-way'!O764/'True_Odds_Calculator_3-way'!B764-1)</f>
        <v>#NAME?</v>
      </c>
      <c r="J767" s="6" t="e">
        <f ca="1">IF('Log_working_3-way'!$D767="","",'True_Odds_Calculator_3-way'!#REF!/'True_Odds_Calculator_3-way'!C764-1)</f>
        <v>#NAME?</v>
      </c>
      <c r="K767" s="6" t="e">
        <f ca="1">IF('Log_working_3-way'!$D767="","",1/'True_Odds_Calculator_3-way'!A764+1/'True_Odds_Calculator_3-way'!B764+1/'True_Odds_Calculator_3-way'!C764-1)</f>
        <v>#NAME?</v>
      </c>
    </row>
    <row r="768" spans="4:11" x14ac:dyDescent="0.25">
      <c r="D768" t="e">
        <f ca="1">solve_for_c('True_Odds_Calculator_3-way'!A765,'True_Odds_Calculator_3-way'!B765,'True_Odds_Calculator_3-way'!C765,'Log_working_3-way'!B$1,'Log_working_3-way'!B$2)</f>
        <v>#NAME?</v>
      </c>
      <c r="F768" s="6" t="e">
        <f ca="1">IF('Log_working_3-way'!D768="","",1/'True_Odds_Calculator_3-way'!N765+1/'True_Odds_Calculator_3-way'!O765+1/'True_Odds_Calculator_3-way'!#REF!-1)</f>
        <v>#NAME?</v>
      </c>
      <c r="H768" s="6" t="e">
        <f ca="1">IF('Log_working_3-way'!$D768="","",'True_Odds_Calculator_3-way'!N765/'True_Odds_Calculator_3-way'!A765-1)</f>
        <v>#NAME?</v>
      </c>
      <c r="I768" s="6" t="e">
        <f ca="1">IF('Log_working_3-way'!$D768="","",'True_Odds_Calculator_3-way'!O765/'True_Odds_Calculator_3-way'!B765-1)</f>
        <v>#NAME?</v>
      </c>
      <c r="J768" s="6" t="e">
        <f ca="1">IF('Log_working_3-way'!$D768="","",'True_Odds_Calculator_3-way'!#REF!/'True_Odds_Calculator_3-way'!C765-1)</f>
        <v>#NAME?</v>
      </c>
      <c r="K768" s="6" t="e">
        <f ca="1">IF('Log_working_3-way'!$D768="","",1/'True_Odds_Calculator_3-way'!A765+1/'True_Odds_Calculator_3-way'!B765+1/'True_Odds_Calculator_3-way'!C765-1)</f>
        <v>#NAME?</v>
      </c>
    </row>
    <row r="769" spans="4:11" x14ac:dyDescent="0.25">
      <c r="D769" t="e">
        <f ca="1">solve_for_c('True_Odds_Calculator_3-way'!A766,'True_Odds_Calculator_3-way'!B766,'True_Odds_Calculator_3-way'!C766,'Log_working_3-way'!B$1,'Log_working_3-way'!B$2)</f>
        <v>#NAME?</v>
      </c>
      <c r="F769" s="6" t="e">
        <f ca="1">IF('Log_working_3-way'!D769="","",1/'True_Odds_Calculator_3-way'!N766+1/'True_Odds_Calculator_3-way'!O766+1/'True_Odds_Calculator_3-way'!#REF!-1)</f>
        <v>#NAME?</v>
      </c>
      <c r="H769" s="6" t="e">
        <f ca="1">IF('Log_working_3-way'!$D769="","",'True_Odds_Calculator_3-way'!N766/'True_Odds_Calculator_3-way'!A766-1)</f>
        <v>#NAME?</v>
      </c>
      <c r="I769" s="6" t="e">
        <f ca="1">IF('Log_working_3-way'!$D769="","",'True_Odds_Calculator_3-way'!O766/'True_Odds_Calculator_3-way'!B766-1)</f>
        <v>#NAME?</v>
      </c>
      <c r="J769" s="6" t="e">
        <f ca="1">IF('Log_working_3-way'!$D769="","",'True_Odds_Calculator_3-way'!#REF!/'True_Odds_Calculator_3-way'!C766-1)</f>
        <v>#NAME?</v>
      </c>
      <c r="K769" s="6" t="e">
        <f ca="1">IF('Log_working_3-way'!$D769="","",1/'True_Odds_Calculator_3-way'!A766+1/'True_Odds_Calculator_3-way'!B766+1/'True_Odds_Calculator_3-way'!C766-1)</f>
        <v>#NAME?</v>
      </c>
    </row>
    <row r="770" spans="4:11" x14ac:dyDescent="0.25">
      <c r="D770" t="e">
        <f ca="1">solve_for_c('True_Odds_Calculator_3-way'!A767,'True_Odds_Calculator_3-way'!B767,'True_Odds_Calculator_3-way'!C767,'Log_working_3-way'!B$1,'Log_working_3-way'!B$2)</f>
        <v>#NAME?</v>
      </c>
      <c r="F770" s="6" t="e">
        <f ca="1">IF('Log_working_3-way'!D770="","",1/'True_Odds_Calculator_3-way'!N767+1/'True_Odds_Calculator_3-way'!O767+1/'True_Odds_Calculator_3-way'!#REF!-1)</f>
        <v>#NAME?</v>
      </c>
      <c r="H770" s="6" t="e">
        <f ca="1">IF('Log_working_3-way'!$D770="","",'True_Odds_Calculator_3-way'!N767/'True_Odds_Calculator_3-way'!A767-1)</f>
        <v>#NAME?</v>
      </c>
      <c r="I770" s="6" t="e">
        <f ca="1">IF('Log_working_3-way'!$D770="","",'True_Odds_Calculator_3-way'!O767/'True_Odds_Calculator_3-way'!B767-1)</f>
        <v>#NAME?</v>
      </c>
      <c r="J770" s="6" t="e">
        <f ca="1">IF('Log_working_3-way'!$D770="","",'True_Odds_Calculator_3-way'!#REF!/'True_Odds_Calculator_3-way'!C767-1)</f>
        <v>#NAME?</v>
      </c>
      <c r="K770" s="6" t="e">
        <f ca="1">IF('Log_working_3-way'!$D770="","",1/'True_Odds_Calculator_3-way'!A767+1/'True_Odds_Calculator_3-way'!B767+1/'True_Odds_Calculator_3-way'!C767-1)</f>
        <v>#NAME?</v>
      </c>
    </row>
    <row r="771" spans="4:11" x14ac:dyDescent="0.25">
      <c r="D771" t="e">
        <f ca="1">solve_for_c('True_Odds_Calculator_3-way'!A768,'True_Odds_Calculator_3-way'!B768,'True_Odds_Calculator_3-way'!C768,'Log_working_3-way'!B$1,'Log_working_3-way'!B$2)</f>
        <v>#NAME?</v>
      </c>
      <c r="F771" s="6" t="e">
        <f ca="1">IF('Log_working_3-way'!D771="","",1/'True_Odds_Calculator_3-way'!N768+1/'True_Odds_Calculator_3-way'!O768+1/'True_Odds_Calculator_3-way'!#REF!-1)</f>
        <v>#NAME?</v>
      </c>
      <c r="H771" s="6" t="e">
        <f ca="1">IF('Log_working_3-way'!$D771="","",'True_Odds_Calculator_3-way'!N768/'True_Odds_Calculator_3-way'!A768-1)</f>
        <v>#NAME?</v>
      </c>
      <c r="I771" s="6" t="e">
        <f ca="1">IF('Log_working_3-way'!$D771="","",'True_Odds_Calculator_3-way'!O768/'True_Odds_Calculator_3-way'!B768-1)</f>
        <v>#NAME?</v>
      </c>
      <c r="J771" s="6" t="e">
        <f ca="1">IF('Log_working_3-way'!$D771="","",'True_Odds_Calculator_3-way'!#REF!/'True_Odds_Calculator_3-way'!C768-1)</f>
        <v>#NAME?</v>
      </c>
      <c r="K771" s="6" t="e">
        <f ca="1">IF('Log_working_3-way'!$D771="","",1/'True_Odds_Calculator_3-way'!A768+1/'True_Odds_Calculator_3-way'!B768+1/'True_Odds_Calculator_3-way'!C768-1)</f>
        <v>#NAME?</v>
      </c>
    </row>
    <row r="772" spans="4:11" x14ac:dyDescent="0.25">
      <c r="D772" t="e">
        <f ca="1">solve_for_c('True_Odds_Calculator_3-way'!A769,'True_Odds_Calculator_3-way'!B769,'True_Odds_Calculator_3-way'!C769,'Log_working_3-way'!B$1,'Log_working_3-way'!B$2)</f>
        <v>#NAME?</v>
      </c>
      <c r="F772" s="6" t="e">
        <f ca="1">IF('Log_working_3-way'!D772="","",1/'True_Odds_Calculator_3-way'!N769+1/'True_Odds_Calculator_3-way'!O769+1/'True_Odds_Calculator_3-way'!#REF!-1)</f>
        <v>#NAME?</v>
      </c>
      <c r="H772" s="6" t="e">
        <f ca="1">IF('Log_working_3-way'!$D772="","",'True_Odds_Calculator_3-way'!N769/'True_Odds_Calculator_3-way'!A769-1)</f>
        <v>#NAME?</v>
      </c>
      <c r="I772" s="6" t="e">
        <f ca="1">IF('Log_working_3-way'!$D772="","",'True_Odds_Calculator_3-way'!O769/'True_Odds_Calculator_3-way'!B769-1)</f>
        <v>#NAME?</v>
      </c>
      <c r="J772" s="6" t="e">
        <f ca="1">IF('Log_working_3-way'!$D772="","",'True_Odds_Calculator_3-way'!#REF!/'True_Odds_Calculator_3-way'!C769-1)</f>
        <v>#NAME?</v>
      </c>
      <c r="K772" s="6" t="e">
        <f ca="1">IF('Log_working_3-way'!$D772="","",1/'True_Odds_Calculator_3-way'!A769+1/'True_Odds_Calculator_3-way'!B769+1/'True_Odds_Calculator_3-way'!C769-1)</f>
        <v>#NAME?</v>
      </c>
    </row>
    <row r="773" spans="4:11" x14ac:dyDescent="0.25">
      <c r="D773" t="e">
        <f ca="1">solve_for_c('True_Odds_Calculator_3-way'!A770,'True_Odds_Calculator_3-way'!B770,'True_Odds_Calculator_3-way'!C770,'Log_working_3-way'!B$1,'Log_working_3-way'!B$2)</f>
        <v>#NAME?</v>
      </c>
      <c r="F773" s="6" t="e">
        <f ca="1">IF('Log_working_3-way'!D773="","",1/'True_Odds_Calculator_3-way'!N770+1/'True_Odds_Calculator_3-way'!O770+1/'True_Odds_Calculator_3-way'!#REF!-1)</f>
        <v>#NAME?</v>
      </c>
      <c r="H773" s="6" t="e">
        <f ca="1">IF('Log_working_3-way'!$D773="","",'True_Odds_Calculator_3-way'!N770/'True_Odds_Calculator_3-way'!A770-1)</f>
        <v>#NAME?</v>
      </c>
      <c r="I773" s="6" t="e">
        <f ca="1">IF('Log_working_3-way'!$D773="","",'True_Odds_Calculator_3-way'!O770/'True_Odds_Calculator_3-way'!B770-1)</f>
        <v>#NAME?</v>
      </c>
      <c r="J773" s="6" t="e">
        <f ca="1">IF('Log_working_3-way'!$D773="","",'True_Odds_Calculator_3-way'!#REF!/'True_Odds_Calculator_3-way'!C770-1)</f>
        <v>#NAME?</v>
      </c>
      <c r="K773" s="6" t="e">
        <f ca="1">IF('Log_working_3-way'!$D773="","",1/'True_Odds_Calculator_3-way'!A770+1/'True_Odds_Calculator_3-way'!B770+1/'True_Odds_Calculator_3-way'!C770-1)</f>
        <v>#NAME?</v>
      </c>
    </row>
    <row r="774" spans="4:11" x14ac:dyDescent="0.25">
      <c r="D774" t="e">
        <f ca="1">solve_for_c('True_Odds_Calculator_3-way'!A771,'True_Odds_Calculator_3-way'!B771,'True_Odds_Calculator_3-way'!C771,'Log_working_3-way'!B$1,'Log_working_3-way'!B$2)</f>
        <v>#NAME?</v>
      </c>
      <c r="F774" s="6" t="e">
        <f ca="1">IF('Log_working_3-way'!D774="","",1/'True_Odds_Calculator_3-way'!N771+1/'True_Odds_Calculator_3-way'!O771+1/'True_Odds_Calculator_3-way'!#REF!-1)</f>
        <v>#NAME?</v>
      </c>
      <c r="H774" s="6" t="e">
        <f ca="1">IF('Log_working_3-way'!$D774="","",'True_Odds_Calculator_3-way'!N771/'True_Odds_Calculator_3-way'!A771-1)</f>
        <v>#NAME?</v>
      </c>
      <c r="I774" s="6" t="e">
        <f ca="1">IF('Log_working_3-way'!$D774="","",'True_Odds_Calculator_3-way'!O771/'True_Odds_Calculator_3-way'!B771-1)</f>
        <v>#NAME?</v>
      </c>
      <c r="J774" s="6" t="e">
        <f ca="1">IF('Log_working_3-way'!$D774="","",'True_Odds_Calculator_3-way'!#REF!/'True_Odds_Calculator_3-way'!C771-1)</f>
        <v>#NAME?</v>
      </c>
      <c r="K774" s="6" t="e">
        <f ca="1">IF('Log_working_3-way'!$D774="","",1/'True_Odds_Calculator_3-way'!A771+1/'True_Odds_Calculator_3-way'!B771+1/'True_Odds_Calculator_3-way'!C771-1)</f>
        <v>#NAME?</v>
      </c>
    </row>
    <row r="775" spans="4:11" x14ac:dyDescent="0.25">
      <c r="D775" t="e">
        <f ca="1">solve_for_c('True_Odds_Calculator_3-way'!A772,'True_Odds_Calculator_3-way'!B772,'True_Odds_Calculator_3-way'!C772,'Log_working_3-way'!B$1,'Log_working_3-way'!B$2)</f>
        <v>#NAME?</v>
      </c>
      <c r="F775" s="6" t="e">
        <f ca="1">IF('Log_working_3-way'!D775="","",1/'True_Odds_Calculator_3-way'!N772+1/'True_Odds_Calculator_3-way'!O772+1/'True_Odds_Calculator_3-way'!#REF!-1)</f>
        <v>#NAME?</v>
      </c>
      <c r="H775" s="6" t="e">
        <f ca="1">IF('Log_working_3-way'!$D775="","",'True_Odds_Calculator_3-way'!N772/'True_Odds_Calculator_3-way'!A772-1)</f>
        <v>#NAME?</v>
      </c>
      <c r="I775" s="6" t="e">
        <f ca="1">IF('Log_working_3-way'!$D775="","",'True_Odds_Calculator_3-way'!O772/'True_Odds_Calculator_3-way'!B772-1)</f>
        <v>#NAME?</v>
      </c>
      <c r="J775" s="6" t="e">
        <f ca="1">IF('Log_working_3-way'!$D775="","",'True_Odds_Calculator_3-way'!#REF!/'True_Odds_Calculator_3-way'!C772-1)</f>
        <v>#NAME?</v>
      </c>
      <c r="K775" s="6" t="e">
        <f ca="1">IF('Log_working_3-way'!$D775="","",1/'True_Odds_Calculator_3-way'!A772+1/'True_Odds_Calculator_3-way'!B772+1/'True_Odds_Calculator_3-way'!C772-1)</f>
        <v>#NAME?</v>
      </c>
    </row>
    <row r="776" spans="4:11" x14ac:dyDescent="0.25">
      <c r="D776" t="e">
        <f ca="1">solve_for_c('True_Odds_Calculator_3-way'!A773,'True_Odds_Calculator_3-way'!B773,'True_Odds_Calculator_3-way'!C773,'Log_working_3-way'!B$1,'Log_working_3-way'!B$2)</f>
        <v>#NAME?</v>
      </c>
      <c r="F776" s="6" t="e">
        <f ca="1">IF('Log_working_3-way'!D776="","",1/'True_Odds_Calculator_3-way'!N773+1/'True_Odds_Calculator_3-way'!O773+1/'True_Odds_Calculator_3-way'!#REF!-1)</f>
        <v>#NAME?</v>
      </c>
      <c r="H776" s="6" t="e">
        <f ca="1">IF('Log_working_3-way'!$D776="","",'True_Odds_Calculator_3-way'!N773/'True_Odds_Calculator_3-way'!A773-1)</f>
        <v>#NAME?</v>
      </c>
      <c r="I776" s="6" t="e">
        <f ca="1">IF('Log_working_3-way'!$D776="","",'True_Odds_Calculator_3-way'!O773/'True_Odds_Calculator_3-way'!B773-1)</f>
        <v>#NAME?</v>
      </c>
      <c r="J776" s="6" t="e">
        <f ca="1">IF('Log_working_3-way'!$D776="","",'True_Odds_Calculator_3-way'!#REF!/'True_Odds_Calculator_3-way'!C773-1)</f>
        <v>#NAME?</v>
      </c>
      <c r="K776" s="6" t="e">
        <f ca="1">IF('Log_working_3-way'!$D776="","",1/'True_Odds_Calculator_3-way'!A773+1/'True_Odds_Calculator_3-way'!B773+1/'True_Odds_Calculator_3-way'!C773-1)</f>
        <v>#NAME?</v>
      </c>
    </row>
    <row r="777" spans="4:11" x14ac:dyDescent="0.25">
      <c r="D777" t="e">
        <f ca="1">solve_for_c('True_Odds_Calculator_3-way'!A774,'True_Odds_Calculator_3-way'!B774,'True_Odds_Calculator_3-way'!C774,'Log_working_3-way'!B$1,'Log_working_3-way'!B$2)</f>
        <v>#NAME?</v>
      </c>
      <c r="F777" s="6" t="e">
        <f ca="1">IF('Log_working_3-way'!D777="","",1/'True_Odds_Calculator_3-way'!N774+1/'True_Odds_Calculator_3-way'!O774+1/'True_Odds_Calculator_3-way'!#REF!-1)</f>
        <v>#NAME?</v>
      </c>
      <c r="H777" s="6" t="e">
        <f ca="1">IF('Log_working_3-way'!$D777="","",'True_Odds_Calculator_3-way'!N774/'True_Odds_Calculator_3-way'!A774-1)</f>
        <v>#NAME?</v>
      </c>
      <c r="I777" s="6" t="e">
        <f ca="1">IF('Log_working_3-way'!$D777="","",'True_Odds_Calculator_3-way'!O774/'True_Odds_Calculator_3-way'!B774-1)</f>
        <v>#NAME?</v>
      </c>
      <c r="J777" s="6" t="e">
        <f ca="1">IF('Log_working_3-way'!$D777="","",'True_Odds_Calculator_3-way'!#REF!/'True_Odds_Calculator_3-way'!C774-1)</f>
        <v>#NAME?</v>
      </c>
      <c r="K777" s="6" t="e">
        <f ca="1">IF('Log_working_3-way'!$D777="","",1/'True_Odds_Calculator_3-way'!A774+1/'True_Odds_Calculator_3-way'!B774+1/'True_Odds_Calculator_3-way'!C774-1)</f>
        <v>#NAME?</v>
      </c>
    </row>
    <row r="778" spans="4:11" x14ac:dyDescent="0.25">
      <c r="D778" t="e">
        <f ca="1">solve_for_c('True_Odds_Calculator_3-way'!A775,'True_Odds_Calculator_3-way'!B775,'True_Odds_Calculator_3-way'!C775,'Log_working_3-way'!B$1,'Log_working_3-way'!B$2)</f>
        <v>#NAME?</v>
      </c>
      <c r="F778" s="6" t="e">
        <f ca="1">IF('Log_working_3-way'!D778="","",1/'True_Odds_Calculator_3-way'!N775+1/'True_Odds_Calculator_3-way'!O775+1/'True_Odds_Calculator_3-way'!#REF!-1)</f>
        <v>#NAME?</v>
      </c>
      <c r="H778" s="6" t="e">
        <f ca="1">IF('Log_working_3-way'!$D778="","",'True_Odds_Calculator_3-way'!N775/'True_Odds_Calculator_3-way'!A775-1)</f>
        <v>#NAME?</v>
      </c>
      <c r="I778" s="6" t="e">
        <f ca="1">IF('Log_working_3-way'!$D778="","",'True_Odds_Calculator_3-way'!O775/'True_Odds_Calculator_3-way'!B775-1)</f>
        <v>#NAME?</v>
      </c>
      <c r="J778" s="6" t="e">
        <f ca="1">IF('Log_working_3-way'!$D778="","",'True_Odds_Calculator_3-way'!#REF!/'True_Odds_Calculator_3-way'!C775-1)</f>
        <v>#NAME?</v>
      </c>
      <c r="K778" s="6" t="e">
        <f ca="1">IF('Log_working_3-way'!$D778="","",1/'True_Odds_Calculator_3-way'!A775+1/'True_Odds_Calculator_3-way'!B775+1/'True_Odds_Calculator_3-way'!C775-1)</f>
        <v>#NAME?</v>
      </c>
    </row>
    <row r="779" spans="4:11" x14ac:dyDescent="0.25">
      <c r="D779" t="e">
        <f ca="1">solve_for_c('True_Odds_Calculator_3-way'!A776,'True_Odds_Calculator_3-way'!B776,'True_Odds_Calculator_3-way'!C776,'Log_working_3-way'!B$1,'Log_working_3-way'!B$2)</f>
        <v>#NAME?</v>
      </c>
      <c r="F779" s="6" t="e">
        <f ca="1">IF('Log_working_3-way'!D779="","",1/'True_Odds_Calculator_3-way'!N776+1/'True_Odds_Calculator_3-way'!O776+1/'True_Odds_Calculator_3-way'!#REF!-1)</f>
        <v>#NAME?</v>
      </c>
      <c r="H779" s="6" t="e">
        <f ca="1">IF('Log_working_3-way'!$D779="","",'True_Odds_Calculator_3-way'!N776/'True_Odds_Calculator_3-way'!A776-1)</f>
        <v>#NAME?</v>
      </c>
      <c r="I779" s="6" t="e">
        <f ca="1">IF('Log_working_3-way'!$D779="","",'True_Odds_Calculator_3-way'!O776/'True_Odds_Calculator_3-way'!B776-1)</f>
        <v>#NAME?</v>
      </c>
      <c r="J779" s="6" t="e">
        <f ca="1">IF('Log_working_3-way'!$D779="","",'True_Odds_Calculator_3-way'!#REF!/'True_Odds_Calculator_3-way'!C776-1)</f>
        <v>#NAME?</v>
      </c>
      <c r="K779" s="6" t="e">
        <f ca="1">IF('Log_working_3-way'!$D779="","",1/'True_Odds_Calculator_3-way'!A776+1/'True_Odds_Calculator_3-way'!B776+1/'True_Odds_Calculator_3-way'!C776-1)</f>
        <v>#NAME?</v>
      </c>
    </row>
    <row r="780" spans="4:11" x14ac:dyDescent="0.25">
      <c r="D780" t="e">
        <f ca="1">solve_for_c('True_Odds_Calculator_3-way'!A777,'True_Odds_Calculator_3-way'!B777,'True_Odds_Calculator_3-way'!C777,'Log_working_3-way'!B$1,'Log_working_3-way'!B$2)</f>
        <v>#NAME?</v>
      </c>
      <c r="F780" s="6" t="e">
        <f ca="1">IF('Log_working_3-way'!D780="","",1/'True_Odds_Calculator_3-way'!N777+1/'True_Odds_Calculator_3-way'!O777+1/'True_Odds_Calculator_3-way'!#REF!-1)</f>
        <v>#NAME?</v>
      </c>
      <c r="H780" s="6" t="e">
        <f ca="1">IF('Log_working_3-way'!$D780="","",'True_Odds_Calculator_3-way'!N777/'True_Odds_Calculator_3-way'!A777-1)</f>
        <v>#NAME?</v>
      </c>
      <c r="I780" s="6" t="e">
        <f ca="1">IF('Log_working_3-way'!$D780="","",'True_Odds_Calculator_3-way'!O777/'True_Odds_Calculator_3-way'!B777-1)</f>
        <v>#NAME?</v>
      </c>
      <c r="J780" s="6" t="e">
        <f ca="1">IF('Log_working_3-way'!$D780="","",'True_Odds_Calculator_3-way'!#REF!/'True_Odds_Calculator_3-way'!C777-1)</f>
        <v>#NAME?</v>
      </c>
      <c r="K780" s="6" t="e">
        <f ca="1">IF('Log_working_3-way'!$D780="","",1/'True_Odds_Calculator_3-way'!A777+1/'True_Odds_Calculator_3-way'!B777+1/'True_Odds_Calculator_3-way'!C777-1)</f>
        <v>#NAME?</v>
      </c>
    </row>
    <row r="781" spans="4:11" x14ac:dyDescent="0.25">
      <c r="D781" t="e">
        <f ca="1">solve_for_c('True_Odds_Calculator_3-way'!A778,'True_Odds_Calculator_3-way'!B778,'True_Odds_Calculator_3-way'!C778,'Log_working_3-way'!B$1,'Log_working_3-way'!B$2)</f>
        <v>#NAME?</v>
      </c>
      <c r="F781" s="6" t="e">
        <f ca="1">IF('Log_working_3-way'!D781="","",1/'True_Odds_Calculator_3-way'!N778+1/'True_Odds_Calculator_3-way'!O778+1/'True_Odds_Calculator_3-way'!#REF!-1)</f>
        <v>#NAME?</v>
      </c>
      <c r="H781" s="6" t="e">
        <f ca="1">IF('Log_working_3-way'!$D781="","",'True_Odds_Calculator_3-way'!N778/'True_Odds_Calculator_3-way'!A778-1)</f>
        <v>#NAME?</v>
      </c>
      <c r="I781" s="6" t="e">
        <f ca="1">IF('Log_working_3-way'!$D781="","",'True_Odds_Calculator_3-way'!O778/'True_Odds_Calculator_3-way'!B778-1)</f>
        <v>#NAME?</v>
      </c>
      <c r="J781" s="6" t="e">
        <f ca="1">IF('Log_working_3-way'!$D781="","",'True_Odds_Calculator_3-way'!#REF!/'True_Odds_Calculator_3-way'!C778-1)</f>
        <v>#NAME?</v>
      </c>
      <c r="K781" s="6" t="e">
        <f ca="1">IF('Log_working_3-way'!$D781="","",1/'True_Odds_Calculator_3-way'!A778+1/'True_Odds_Calculator_3-way'!B778+1/'True_Odds_Calculator_3-way'!C778-1)</f>
        <v>#NAME?</v>
      </c>
    </row>
    <row r="782" spans="4:11" x14ac:dyDescent="0.25">
      <c r="D782" t="e">
        <f ca="1">solve_for_c('True_Odds_Calculator_3-way'!A779,'True_Odds_Calculator_3-way'!B779,'True_Odds_Calculator_3-way'!C779,'Log_working_3-way'!B$1,'Log_working_3-way'!B$2)</f>
        <v>#NAME?</v>
      </c>
      <c r="F782" s="6" t="e">
        <f ca="1">IF('Log_working_3-way'!D782="","",1/'True_Odds_Calculator_3-way'!N779+1/'True_Odds_Calculator_3-way'!O779+1/'True_Odds_Calculator_3-way'!#REF!-1)</f>
        <v>#NAME?</v>
      </c>
      <c r="H782" s="6" t="e">
        <f ca="1">IF('Log_working_3-way'!$D782="","",'True_Odds_Calculator_3-way'!N779/'True_Odds_Calculator_3-way'!A779-1)</f>
        <v>#NAME?</v>
      </c>
      <c r="I782" s="6" t="e">
        <f ca="1">IF('Log_working_3-way'!$D782="","",'True_Odds_Calculator_3-way'!O779/'True_Odds_Calculator_3-way'!B779-1)</f>
        <v>#NAME?</v>
      </c>
      <c r="J782" s="6" t="e">
        <f ca="1">IF('Log_working_3-way'!$D782="","",'True_Odds_Calculator_3-way'!#REF!/'True_Odds_Calculator_3-way'!C779-1)</f>
        <v>#NAME?</v>
      </c>
      <c r="K782" s="6" t="e">
        <f ca="1">IF('Log_working_3-way'!$D782="","",1/'True_Odds_Calculator_3-way'!A779+1/'True_Odds_Calculator_3-way'!B779+1/'True_Odds_Calculator_3-way'!C779-1)</f>
        <v>#NAME?</v>
      </c>
    </row>
    <row r="783" spans="4:11" x14ac:dyDescent="0.25">
      <c r="D783" t="e">
        <f ca="1">solve_for_c('True_Odds_Calculator_3-way'!A780,'True_Odds_Calculator_3-way'!B780,'True_Odds_Calculator_3-way'!C780,'Log_working_3-way'!B$1,'Log_working_3-way'!B$2)</f>
        <v>#NAME?</v>
      </c>
      <c r="F783" s="6" t="e">
        <f ca="1">IF('Log_working_3-way'!D783="","",1/'True_Odds_Calculator_3-way'!N780+1/'True_Odds_Calculator_3-way'!O780+1/'True_Odds_Calculator_3-way'!#REF!-1)</f>
        <v>#NAME?</v>
      </c>
      <c r="H783" s="6" t="e">
        <f ca="1">IF('Log_working_3-way'!$D783="","",'True_Odds_Calculator_3-way'!N780/'True_Odds_Calculator_3-way'!A780-1)</f>
        <v>#NAME?</v>
      </c>
      <c r="I783" s="6" t="e">
        <f ca="1">IF('Log_working_3-way'!$D783="","",'True_Odds_Calculator_3-way'!O780/'True_Odds_Calculator_3-way'!B780-1)</f>
        <v>#NAME?</v>
      </c>
      <c r="J783" s="6" t="e">
        <f ca="1">IF('Log_working_3-way'!$D783="","",'True_Odds_Calculator_3-way'!#REF!/'True_Odds_Calculator_3-way'!C780-1)</f>
        <v>#NAME?</v>
      </c>
      <c r="K783" s="6" t="e">
        <f ca="1">IF('Log_working_3-way'!$D783="","",1/'True_Odds_Calculator_3-way'!A780+1/'True_Odds_Calculator_3-way'!B780+1/'True_Odds_Calculator_3-way'!C780-1)</f>
        <v>#NAME?</v>
      </c>
    </row>
    <row r="784" spans="4:11" x14ac:dyDescent="0.25">
      <c r="D784" t="e">
        <f ca="1">solve_for_c('True_Odds_Calculator_3-way'!A781,'True_Odds_Calculator_3-way'!B781,'True_Odds_Calculator_3-way'!C781,'Log_working_3-way'!B$1,'Log_working_3-way'!B$2)</f>
        <v>#NAME?</v>
      </c>
      <c r="F784" s="6" t="e">
        <f ca="1">IF('Log_working_3-way'!D784="","",1/'True_Odds_Calculator_3-way'!N781+1/'True_Odds_Calculator_3-way'!O781+1/'True_Odds_Calculator_3-way'!#REF!-1)</f>
        <v>#NAME?</v>
      </c>
      <c r="H784" s="6" t="e">
        <f ca="1">IF('Log_working_3-way'!$D784="","",'True_Odds_Calculator_3-way'!N781/'True_Odds_Calculator_3-way'!A781-1)</f>
        <v>#NAME?</v>
      </c>
      <c r="I784" s="6" t="e">
        <f ca="1">IF('Log_working_3-way'!$D784="","",'True_Odds_Calculator_3-way'!O781/'True_Odds_Calculator_3-way'!B781-1)</f>
        <v>#NAME?</v>
      </c>
      <c r="J784" s="6" t="e">
        <f ca="1">IF('Log_working_3-way'!$D784="","",'True_Odds_Calculator_3-way'!#REF!/'True_Odds_Calculator_3-way'!C781-1)</f>
        <v>#NAME?</v>
      </c>
      <c r="K784" s="6" t="e">
        <f ca="1">IF('Log_working_3-way'!$D784="","",1/'True_Odds_Calculator_3-way'!A781+1/'True_Odds_Calculator_3-way'!B781+1/'True_Odds_Calculator_3-way'!C781-1)</f>
        <v>#NAME?</v>
      </c>
    </row>
    <row r="785" spans="4:11" x14ac:dyDescent="0.25">
      <c r="D785" t="e">
        <f ca="1">solve_for_c('True_Odds_Calculator_3-way'!A782,'True_Odds_Calculator_3-way'!B782,'True_Odds_Calculator_3-way'!C782,'Log_working_3-way'!B$1,'Log_working_3-way'!B$2)</f>
        <v>#NAME?</v>
      </c>
      <c r="F785" s="6" t="e">
        <f ca="1">IF('Log_working_3-way'!D785="","",1/'True_Odds_Calculator_3-way'!N782+1/'True_Odds_Calculator_3-way'!O782+1/'True_Odds_Calculator_3-way'!#REF!-1)</f>
        <v>#NAME?</v>
      </c>
      <c r="H785" s="6" t="e">
        <f ca="1">IF('Log_working_3-way'!$D785="","",'True_Odds_Calculator_3-way'!N782/'True_Odds_Calculator_3-way'!A782-1)</f>
        <v>#NAME?</v>
      </c>
      <c r="I785" s="6" t="e">
        <f ca="1">IF('Log_working_3-way'!$D785="","",'True_Odds_Calculator_3-way'!O782/'True_Odds_Calculator_3-way'!B782-1)</f>
        <v>#NAME?</v>
      </c>
      <c r="J785" s="6" t="e">
        <f ca="1">IF('Log_working_3-way'!$D785="","",'True_Odds_Calculator_3-way'!#REF!/'True_Odds_Calculator_3-way'!C782-1)</f>
        <v>#NAME?</v>
      </c>
      <c r="K785" s="6" t="e">
        <f ca="1">IF('Log_working_3-way'!$D785="","",1/'True_Odds_Calculator_3-way'!A782+1/'True_Odds_Calculator_3-way'!B782+1/'True_Odds_Calculator_3-way'!C782-1)</f>
        <v>#NAME?</v>
      </c>
    </row>
    <row r="786" spans="4:11" x14ac:dyDescent="0.25">
      <c r="D786" t="e">
        <f ca="1">solve_for_c('True_Odds_Calculator_3-way'!A783,'True_Odds_Calculator_3-way'!B783,'True_Odds_Calculator_3-way'!C783,'Log_working_3-way'!B$1,'Log_working_3-way'!B$2)</f>
        <v>#NAME?</v>
      </c>
      <c r="F786" s="6" t="e">
        <f ca="1">IF('Log_working_3-way'!D786="","",1/'True_Odds_Calculator_3-way'!N783+1/'True_Odds_Calculator_3-way'!O783+1/'True_Odds_Calculator_3-way'!#REF!-1)</f>
        <v>#NAME?</v>
      </c>
      <c r="H786" s="6" t="e">
        <f ca="1">IF('Log_working_3-way'!$D786="","",'True_Odds_Calculator_3-way'!N783/'True_Odds_Calculator_3-way'!A783-1)</f>
        <v>#NAME?</v>
      </c>
      <c r="I786" s="6" t="e">
        <f ca="1">IF('Log_working_3-way'!$D786="","",'True_Odds_Calculator_3-way'!O783/'True_Odds_Calculator_3-way'!B783-1)</f>
        <v>#NAME?</v>
      </c>
      <c r="J786" s="6" t="e">
        <f ca="1">IF('Log_working_3-way'!$D786="","",'True_Odds_Calculator_3-way'!#REF!/'True_Odds_Calculator_3-way'!C783-1)</f>
        <v>#NAME?</v>
      </c>
      <c r="K786" s="6" t="e">
        <f ca="1">IF('Log_working_3-way'!$D786="","",1/'True_Odds_Calculator_3-way'!A783+1/'True_Odds_Calculator_3-way'!B783+1/'True_Odds_Calculator_3-way'!C783-1)</f>
        <v>#NAME?</v>
      </c>
    </row>
    <row r="787" spans="4:11" x14ac:dyDescent="0.25">
      <c r="D787" t="e">
        <f ca="1">solve_for_c('True_Odds_Calculator_3-way'!A784,'True_Odds_Calculator_3-way'!B784,'True_Odds_Calculator_3-way'!C784,'Log_working_3-way'!B$1,'Log_working_3-way'!B$2)</f>
        <v>#NAME?</v>
      </c>
      <c r="F787" s="6" t="e">
        <f ca="1">IF('Log_working_3-way'!D787="","",1/'True_Odds_Calculator_3-way'!N784+1/'True_Odds_Calculator_3-way'!O784+1/'True_Odds_Calculator_3-way'!#REF!-1)</f>
        <v>#NAME?</v>
      </c>
      <c r="H787" s="6" t="e">
        <f ca="1">IF('Log_working_3-way'!$D787="","",'True_Odds_Calculator_3-way'!N784/'True_Odds_Calculator_3-way'!A784-1)</f>
        <v>#NAME?</v>
      </c>
      <c r="I787" s="6" t="e">
        <f ca="1">IF('Log_working_3-way'!$D787="","",'True_Odds_Calculator_3-way'!O784/'True_Odds_Calculator_3-way'!B784-1)</f>
        <v>#NAME?</v>
      </c>
      <c r="J787" s="6" t="e">
        <f ca="1">IF('Log_working_3-way'!$D787="","",'True_Odds_Calculator_3-way'!#REF!/'True_Odds_Calculator_3-way'!C784-1)</f>
        <v>#NAME?</v>
      </c>
      <c r="K787" s="6" t="e">
        <f ca="1">IF('Log_working_3-way'!$D787="","",1/'True_Odds_Calculator_3-way'!A784+1/'True_Odds_Calculator_3-way'!B784+1/'True_Odds_Calculator_3-way'!C784-1)</f>
        <v>#NAME?</v>
      </c>
    </row>
    <row r="788" spans="4:11" x14ac:dyDescent="0.25">
      <c r="D788" t="e">
        <f ca="1">solve_for_c('True_Odds_Calculator_3-way'!A785,'True_Odds_Calculator_3-way'!B785,'True_Odds_Calculator_3-way'!C785,'Log_working_3-way'!B$1,'Log_working_3-way'!B$2)</f>
        <v>#NAME?</v>
      </c>
      <c r="F788" s="6" t="e">
        <f ca="1">IF('Log_working_3-way'!D788="","",1/'True_Odds_Calculator_3-way'!N785+1/'True_Odds_Calculator_3-way'!O785+1/'True_Odds_Calculator_3-way'!#REF!-1)</f>
        <v>#NAME?</v>
      </c>
      <c r="H788" s="6" t="e">
        <f ca="1">IF('Log_working_3-way'!$D788="","",'True_Odds_Calculator_3-way'!N785/'True_Odds_Calculator_3-way'!A785-1)</f>
        <v>#NAME?</v>
      </c>
      <c r="I788" s="6" t="e">
        <f ca="1">IF('Log_working_3-way'!$D788="","",'True_Odds_Calculator_3-way'!O785/'True_Odds_Calculator_3-way'!B785-1)</f>
        <v>#NAME?</v>
      </c>
      <c r="J788" s="6" t="e">
        <f ca="1">IF('Log_working_3-way'!$D788="","",'True_Odds_Calculator_3-way'!#REF!/'True_Odds_Calculator_3-way'!C785-1)</f>
        <v>#NAME?</v>
      </c>
      <c r="K788" s="6" t="e">
        <f ca="1">IF('Log_working_3-way'!$D788="","",1/'True_Odds_Calculator_3-way'!A785+1/'True_Odds_Calculator_3-way'!B785+1/'True_Odds_Calculator_3-way'!C785-1)</f>
        <v>#NAME?</v>
      </c>
    </row>
    <row r="789" spans="4:11" x14ac:dyDescent="0.25">
      <c r="D789" t="e">
        <f ca="1">solve_for_c('True_Odds_Calculator_3-way'!A786,'True_Odds_Calculator_3-way'!B786,'True_Odds_Calculator_3-way'!C786,'Log_working_3-way'!B$1,'Log_working_3-way'!B$2)</f>
        <v>#NAME?</v>
      </c>
      <c r="F789" s="6" t="e">
        <f ca="1">IF('Log_working_3-way'!D789="","",1/'True_Odds_Calculator_3-way'!N786+1/'True_Odds_Calculator_3-way'!O786+1/'True_Odds_Calculator_3-way'!#REF!-1)</f>
        <v>#NAME?</v>
      </c>
      <c r="H789" s="6" t="e">
        <f ca="1">IF('Log_working_3-way'!$D789="","",'True_Odds_Calculator_3-way'!N786/'True_Odds_Calculator_3-way'!A786-1)</f>
        <v>#NAME?</v>
      </c>
      <c r="I789" s="6" t="e">
        <f ca="1">IF('Log_working_3-way'!$D789="","",'True_Odds_Calculator_3-way'!O786/'True_Odds_Calculator_3-way'!B786-1)</f>
        <v>#NAME?</v>
      </c>
      <c r="J789" s="6" t="e">
        <f ca="1">IF('Log_working_3-way'!$D789="","",'True_Odds_Calculator_3-way'!#REF!/'True_Odds_Calculator_3-way'!C786-1)</f>
        <v>#NAME?</v>
      </c>
      <c r="K789" s="6" t="e">
        <f ca="1">IF('Log_working_3-way'!$D789="","",1/'True_Odds_Calculator_3-way'!A786+1/'True_Odds_Calculator_3-way'!B786+1/'True_Odds_Calculator_3-way'!C786-1)</f>
        <v>#NAME?</v>
      </c>
    </row>
    <row r="790" spans="4:11" x14ac:dyDescent="0.25">
      <c r="D790" t="e">
        <f ca="1">solve_for_c('True_Odds_Calculator_3-way'!A787,'True_Odds_Calculator_3-way'!B787,'True_Odds_Calculator_3-way'!C787,'Log_working_3-way'!B$1,'Log_working_3-way'!B$2)</f>
        <v>#NAME?</v>
      </c>
      <c r="F790" s="6" t="e">
        <f ca="1">IF('Log_working_3-way'!D790="","",1/'True_Odds_Calculator_3-way'!N787+1/'True_Odds_Calculator_3-way'!O787+1/'True_Odds_Calculator_3-way'!#REF!-1)</f>
        <v>#NAME?</v>
      </c>
      <c r="H790" s="6" t="e">
        <f ca="1">IF('Log_working_3-way'!$D790="","",'True_Odds_Calculator_3-way'!N787/'True_Odds_Calculator_3-way'!A787-1)</f>
        <v>#NAME?</v>
      </c>
      <c r="I790" s="6" t="e">
        <f ca="1">IF('Log_working_3-way'!$D790="","",'True_Odds_Calculator_3-way'!O787/'True_Odds_Calculator_3-way'!B787-1)</f>
        <v>#NAME?</v>
      </c>
      <c r="J790" s="6" t="e">
        <f ca="1">IF('Log_working_3-way'!$D790="","",'True_Odds_Calculator_3-way'!#REF!/'True_Odds_Calculator_3-way'!C787-1)</f>
        <v>#NAME?</v>
      </c>
      <c r="K790" s="6" t="e">
        <f ca="1">IF('Log_working_3-way'!$D790="","",1/'True_Odds_Calculator_3-way'!A787+1/'True_Odds_Calculator_3-way'!B787+1/'True_Odds_Calculator_3-way'!C787-1)</f>
        <v>#NAME?</v>
      </c>
    </row>
    <row r="791" spans="4:11" x14ac:dyDescent="0.25">
      <c r="D791" t="e">
        <f ca="1">solve_for_c('True_Odds_Calculator_3-way'!A788,'True_Odds_Calculator_3-way'!B788,'True_Odds_Calculator_3-way'!C788,'Log_working_3-way'!B$1,'Log_working_3-way'!B$2)</f>
        <v>#NAME?</v>
      </c>
      <c r="F791" s="6" t="e">
        <f ca="1">IF('Log_working_3-way'!D791="","",1/'True_Odds_Calculator_3-way'!N788+1/'True_Odds_Calculator_3-way'!O788+1/'True_Odds_Calculator_3-way'!#REF!-1)</f>
        <v>#NAME?</v>
      </c>
      <c r="H791" s="6" t="e">
        <f ca="1">IF('Log_working_3-way'!$D791="","",'True_Odds_Calculator_3-way'!N788/'True_Odds_Calculator_3-way'!A788-1)</f>
        <v>#NAME?</v>
      </c>
      <c r="I791" s="6" t="e">
        <f ca="1">IF('Log_working_3-way'!$D791="","",'True_Odds_Calculator_3-way'!O788/'True_Odds_Calculator_3-way'!B788-1)</f>
        <v>#NAME?</v>
      </c>
      <c r="J791" s="6" t="e">
        <f ca="1">IF('Log_working_3-way'!$D791="","",'True_Odds_Calculator_3-way'!#REF!/'True_Odds_Calculator_3-way'!C788-1)</f>
        <v>#NAME?</v>
      </c>
      <c r="K791" s="6" t="e">
        <f ca="1">IF('Log_working_3-way'!$D791="","",1/'True_Odds_Calculator_3-way'!A788+1/'True_Odds_Calculator_3-way'!B788+1/'True_Odds_Calculator_3-way'!C788-1)</f>
        <v>#NAME?</v>
      </c>
    </row>
    <row r="792" spans="4:11" x14ac:dyDescent="0.25">
      <c r="D792" t="e">
        <f ca="1">solve_for_c('True_Odds_Calculator_3-way'!A789,'True_Odds_Calculator_3-way'!B789,'True_Odds_Calculator_3-way'!C789,'Log_working_3-way'!B$1,'Log_working_3-way'!B$2)</f>
        <v>#NAME?</v>
      </c>
      <c r="F792" s="6" t="e">
        <f ca="1">IF('Log_working_3-way'!D792="","",1/'True_Odds_Calculator_3-way'!N789+1/'True_Odds_Calculator_3-way'!O789+1/'True_Odds_Calculator_3-way'!#REF!-1)</f>
        <v>#NAME?</v>
      </c>
      <c r="H792" s="6" t="e">
        <f ca="1">IF('Log_working_3-way'!$D792="","",'True_Odds_Calculator_3-way'!N789/'True_Odds_Calculator_3-way'!A789-1)</f>
        <v>#NAME?</v>
      </c>
      <c r="I792" s="6" t="e">
        <f ca="1">IF('Log_working_3-way'!$D792="","",'True_Odds_Calculator_3-way'!O789/'True_Odds_Calculator_3-way'!B789-1)</f>
        <v>#NAME?</v>
      </c>
      <c r="J792" s="6" t="e">
        <f ca="1">IF('Log_working_3-way'!$D792="","",'True_Odds_Calculator_3-way'!#REF!/'True_Odds_Calculator_3-way'!C789-1)</f>
        <v>#NAME?</v>
      </c>
      <c r="K792" s="6" t="e">
        <f ca="1">IF('Log_working_3-way'!$D792="","",1/'True_Odds_Calculator_3-way'!A789+1/'True_Odds_Calculator_3-way'!B789+1/'True_Odds_Calculator_3-way'!C789-1)</f>
        <v>#NAME?</v>
      </c>
    </row>
    <row r="793" spans="4:11" x14ac:dyDescent="0.25">
      <c r="D793" t="e">
        <f ca="1">solve_for_c('True_Odds_Calculator_3-way'!A790,'True_Odds_Calculator_3-way'!B790,'True_Odds_Calculator_3-way'!C790,'Log_working_3-way'!B$1,'Log_working_3-way'!B$2)</f>
        <v>#NAME?</v>
      </c>
      <c r="F793" s="6" t="e">
        <f ca="1">IF('Log_working_3-way'!D793="","",1/'True_Odds_Calculator_3-way'!N790+1/'True_Odds_Calculator_3-way'!O790+1/'True_Odds_Calculator_3-way'!#REF!-1)</f>
        <v>#NAME?</v>
      </c>
      <c r="H793" s="6" t="e">
        <f ca="1">IF('Log_working_3-way'!$D793="","",'True_Odds_Calculator_3-way'!N790/'True_Odds_Calculator_3-way'!A790-1)</f>
        <v>#NAME?</v>
      </c>
      <c r="I793" s="6" t="e">
        <f ca="1">IF('Log_working_3-way'!$D793="","",'True_Odds_Calculator_3-way'!O790/'True_Odds_Calculator_3-way'!B790-1)</f>
        <v>#NAME?</v>
      </c>
      <c r="J793" s="6" t="e">
        <f ca="1">IF('Log_working_3-way'!$D793="","",'True_Odds_Calculator_3-way'!#REF!/'True_Odds_Calculator_3-way'!C790-1)</f>
        <v>#NAME?</v>
      </c>
      <c r="K793" s="6" t="e">
        <f ca="1">IF('Log_working_3-way'!$D793="","",1/'True_Odds_Calculator_3-way'!A790+1/'True_Odds_Calculator_3-way'!B790+1/'True_Odds_Calculator_3-way'!C790-1)</f>
        <v>#NAME?</v>
      </c>
    </row>
    <row r="794" spans="4:11" x14ac:dyDescent="0.25">
      <c r="D794" t="e">
        <f ca="1">solve_for_c('True_Odds_Calculator_3-way'!A791,'True_Odds_Calculator_3-way'!B791,'True_Odds_Calculator_3-way'!C791,'Log_working_3-way'!B$1,'Log_working_3-way'!B$2)</f>
        <v>#NAME?</v>
      </c>
      <c r="F794" s="6" t="e">
        <f ca="1">IF('Log_working_3-way'!D794="","",1/'True_Odds_Calculator_3-way'!N791+1/'True_Odds_Calculator_3-way'!O791+1/'True_Odds_Calculator_3-way'!#REF!-1)</f>
        <v>#NAME?</v>
      </c>
      <c r="H794" s="6" t="e">
        <f ca="1">IF('Log_working_3-way'!$D794="","",'True_Odds_Calculator_3-way'!N791/'True_Odds_Calculator_3-way'!A791-1)</f>
        <v>#NAME?</v>
      </c>
      <c r="I794" s="6" t="e">
        <f ca="1">IF('Log_working_3-way'!$D794="","",'True_Odds_Calculator_3-way'!O791/'True_Odds_Calculator_3-way'!B791-1)</f>
        <v>#NAME?</v>
      </c>
      <c r="J794" s="6" t="e">
        <f ca="1">IF('Log_working_3-way'!$D794="","",'True_Odds_Calculator_3-way'!#REF!/'True_Odds_Calculator_3-way'!C791-1)</f>
        <v>#NAME?</v>
      </c>
      <c r="K794" s="6" t="e">
        <f ca="1">IF('Log_working_3-way'!$D794="","",1/'True_Odds_Calculator_3-way'!A791+1/'True_Odds_Calculator_3-way'!B791+1/'True_Odds_Calculator_3-way'!C791-1)</f>
        <v>#NAME?</v>
      </c>
    </row>
    <row r="795" spans="4:11" x14ac:dyDescent="0.25">
      <c r="D795" t="e">
        <f ca="1">solve_for_c('True_Odds_Calculator_3-way'!A792,'True_Odds_Calculator_3-way'!B792,'True_Odds_Calculator_3-way'!C792,'Log_working_3-way'!B$1,'Log_working_3-way'!B$2)</f>
        <v>#NAME?</v>
      </c>
      <c r="F795" s="6" t="e">
        <f ca="1">IF('Log_working_3-way'!D795="","",1/'True_Odds_Calculator_3-way'!N792+1/'True_Odds_Calculator_3-way'!O792+1/'True_Odds_Calculator_3-way'!#REF!-1)</f>
        <v>#NAME?</v>
      </c>
      <c r="H795" s="6" t="e">
        <f ca="1">IF('Log_working_3-way'!$D795="","",'True_Odds_Calculator_3-way'!N792/'True_Odds_Calculator_3-way'!A792-1)</f>
        <v>#NAME?</v>
      </c>
      <c r="I795" s="6" t="e">
        <f ca="1">IF('Log_working_3-way'!$D795="","",'True_Odds_Calculator_3-way'!O792/'True_Odds_Calculator_3-way'!B792-1)</f>
        <v>#NAME?</v>
      </c>
      <c r="J795" s="6" t="e">
        <f ca="1">IF('Log_working_3-way'!$D795="","",'True_Odds_Calculator_3-way'!#REF!/'True_Odds_Calculator_3-way'!C792-1)</f>
        <v>#NAME?</v>
      </c>
      <c r="K795" s="6" t="e">
        <f ca="1">IF('Log_working_3-way'!$D795="","",1/'True_Odds_Calculator_3-way'!A792+1/'True_Odds_Calculator_3-way'!B792+1/'True_Odds_Calculator_3-way'!C792-1)</f>
        <v>#NAME?</v>
      </c>
    </row>
    <row r="796" spans="4:11" x14ac:dyDescent="0.25">
      <c r="D796" t="e">
        <f ca="1">solve_for_c('True_Odds_Calculator_3-way'!A793,'True_Odds_Calculator_3-way'!B793,'True_Odds_Calculator_3-way'!C793,'Log_working_3-way'!B$1,'Log_working_3-way'!B$2)</f>
        <v>#NAME?</v>
      </c>
      <c r="F796" s="6" t="e">
        <f ca="1">IF('Log_working_3-way'!D796="","",1/'True_Odds_Calculator_3-way'!N793+1/'True_Odds_Calculator_3-way'!O793+1/'True_Odds_Calculator_3-way'!#REF!-1)</f>
        <v>#NAME?</v>
      </c>
      <c r="H796" s="6" t="e">
        <f ca="1">IF('Log_working_3-way'!$D796="","",'True_Odds_Calculator_3-way'!N793/'True_Odds_Calculator_3-way'!A793-1)</f>
        <v>#NAME?</v>
      </c>
      <c r="I796" s="6" t="e">
        <f ca="1">IF('Log_working_3-way'!$D796="","",'True_Odds_Calculator_3-way'!O793/'True_Odds_Calculator_3-way'!B793-1)</f>
        <v>#NAME?</v>
      </c>
      <c r="J796" s="6" t="e">
        <f ca="1">IF('Log_working_3-way'!$D796="","",'True_Odds_Calculator_3-way'!#REF!/'True_Odds_Calculator_3-way'!C793-1)</f>
        <v>#NAME?</v>
      </c>
      <c r="K796" s="6" t="e">
        <f ca="1">IF('Log_working_3-way'!$D796="","",1/'True_Odds_Calculator_3-way'!A793+1/'True_Odds_Calculator_3-way'!B793+1/'True_Odds_Calculator_3-way'!C793-1)</f>
        <v>#NAME?</v>
      </c>
    </row>
    <row r="797" spans="4:11" x14ac:dyDescent="0.25">
      <c r="D797" t="e">
        <f ca="1">solve_for_c('True_Odds_Calculator_3-way'!A794,'True_Odds_Calculator_3-way'!B794,'True_Odds_Calculator_3-way'!C794,'Log_working_3-way'!B$1,'Log_working_3-way'!B$2)</f>
        <v>#NAME?</v>
      </c>
      <c r="F797" s="6" t="e">
        <f ca="1">IF('Log_working_3-way'!D797="","",1/'True_Odds_Calculator_3-way'!N794+1/'True_Odds_Calculator_3-way'!O794+1/'True_Odds_Calculator_3-way'!#REF!-1)</f>
        <v>#NAME?</v>
      </c>
      <c r="H797" s="6" t="e">
        <f ca="1">IF('Log_working_3-way'!$D797="","",'True_Odds_Calculator_3-way'!N794/'True_Odds_Calculator_3-way'!A794-1)</f>
        <v>#NAME?</v>
      </c>
      <c r="I797" s="6" t="e">
        <f ca="1">IF('Log_working_3-way'!$D797="","",'True_Odds_Calculator_3-way'!O794/'True_Odds_Calculator_3-way'!B794-1)</f>
        <v>#NAME?</v>
      </c>
      <c r="J797" s="6" t="e">
        <f ca="1">IF('Log_working_3-way'!$D797="","",'True_Odds_Calculator_3-way'!#REF!/'True_Odds_Calculator_3-way'!C794-1)</f>
        <v>#NAME?</v>
      </c>
      <c r="K797" s="6" t="e">
        <f ca="1">IF('Log_working_3-way'!$D797="","",1/'True_Odds_Calculator_3-way'!A794+1/'True_Odds_Calculator_3-way'!B794+1/'True_Odds_Calculator_3-way'!C794-1)</f>
        <v>#NAME?</v>
      </c>
    </row>
    <row r="798" spans="4:11" x14ac:dyDescent="0.25">
      <c r="D798" t="e">
        <f ca="1">solve_for_c('True_Odds_Calculator_3-way'!A795,'True_Odds_Calculator_3-way'!B795,'True_Odds_Calculator_3-way'!C795,'Log_working_3-way'!B$1,'Log_working_3-way'!B$2)</f>
        <v>#NAME?</v>
      </c>
      <c r="F798" s="6" t="e">
        <f ca="1">IF('Log_working_3-way'!D798="","",1/'True_Odds_Calculator_3-way'!N795+1/'True_Odds_Calculator_3-way'!O795+1/'True_Odds_Calculator_3-way'!#REF!-1)</f>
        <v>#NAME?</v>
      </c>
      <c r="H798" s="6" t="e">
        <f ca="1">IF('Log_working_3-way'!$D798="","",'True_Odds_Calculator_3-way'!N795/'True_Odds_Calculator_3-way'!A795-1)</f>
        <v>#NAME?</v>
      </c>
      <c r="I798" s="6" t="e">
        <f ca="1">IF('Log_working_3-way'!$D798="","",'True_Odds_Calculator_3-way'!O795/'True_Odds_Calculator_3-way'!B795-1)</f>
        <v>#NAME?</v>
      </c>
      <c r="J798" s="6" t="e">
        <f ca="1">IF('Log_working_3-way'!$D798="","",'True_Odds_Calculator_3-way'!#REF!/'True_Odds_Calculator_3-way'!C795-1)</f>
        <v>#NAME?</v>
      </c>
      <c r="K798" s="6" t="e">
        <f ca="1">IF('Log_working_3-way'!$D798="","",1/'True_Odds_Calculator_3-way'!A795+1/'True_Odds_Calculator_3-way'!B795+1/'True_Odds_Calculator_3-way'!C795-1)</f>
        <v>#NAME?</v>
      </c>
    </row>
    <row r="799" spans="4:11" x14ac:dyDescent="0.25">
      <c r="D799" t="e">
        <f ca="1">solve_for_c('True_Odds_Calculator_3-way'!A796,'True_Odds_Calculator_3-way'!B796,'True_Odds_Calculator_3-way'!C796,'Log_working_3-way'!B$1,'Log_working_3-way'!B$2)</f>
        <v>#NAME?</v>
      </c>
      <c r="F799" s="6" t="e">
        <f ca="1">IF('Log_working_3-way'!D799="","",1/'True_Odds_Calculator_3-way'!N796+1/'True_Odds_Calculator_3-way'!O796+1/'True_Odds_Calculator_3-way'!#REF!-1)</f>
        <v>#NAME?</v>
      </c>
      <c r="H799" s="6" t="e">
        <f ca="1">IF('Log_working_3-way'!$D799="","",'True_Odds_Calculator_3-way'!N796/'True_Odds_Calculator_3-way'!A796-1)</f>
        <v>#NAME?</v>
      </c>
      <c r="I799" s="6" t="e">
        <f ca="1">IF('Log_working_3-way'!$D799="","",'True_Odds_Calculator_3-way'!O796/'True_Odds_Calculator_3-way'!B796-1)</f>
        <v>#NAME?</v>
      </c>
      <c r="J799" s="6" t="e">
        <f ca="1">IF('Log_working_3-way'!$D799="","",'True_Odds_Calculator_3-way'!#REF!/'True_Odds_Calculator_3-way'!C796-1)</f>
        <v>#NAME?</v>
      </c>
      <c r="K799" s="6" t="e">
        <f ca="1">IF('Log_working_3-way'!$D799="","",1/'True_Odds_Calculator_3-way'!A796+1/'True_Odds_Calculator_3-way'!B796+1/'True_Odds_Calculator_3-way'!C796-1)</f>
        <v>#NAME?</v>
      </c>
    </row>
    <row r="800" spans="4:11" x14ac:dyDescent="0.25">
      <c r="D800" t="e">
        <f ca="1">solve_for_c('True_Odds_Calculator_3-way'!A797,'True_Odds_Calculator_3-way'!B797,'True_Odds_Calculator_3-way'!C797,'Log_working_3-way'!B$1,'Log_working_3-way'!B$2)</f>
        <v>#NAME?</v>
      </c>
      <c r="F800" s="6" t="e">
        <f ca="1">IF('Log_working_3-way'!D800="","",1/'True_Odds_Calculator_3-way'!N797+1/'True_Odds_Calculator_3-way'!O797+1/'True_Odds_Calculator_3-way'!#REF!-1)</f>
        <v>#NAME?</v>
      </c>
      <c r="H800" s="6" t="e">
        <f ca="1">IF('Log_working_3-way'!$D800="","",'True_Odds_Calculator_3-way'!N797/'True_Odds_Calculator_3-way'!A797-1)</f>
        <v>#NAME?</v>
      </c>
      <c r="I800" s="6" t="e">
        <f ca="1">IF('Log_working_3-way'!$D800="","",'True_Odds_Calculator_3-way'!O797/'True_Odds_Calculator_3-way'!B797-1)</f>
        <v>#NAME?</v>
      </c>
      <c r="J800" s="6" t="e">
        <f ca="1">IF('Log_working_3-way'!$D800="","",'True_Odds_Calculator_3-way'!#REF!/'True_Odds_Calculator_3-way'!C797-1)</f>
        <v>#NAME?</v>
      </c>
      <c r="K800" s="6" t="e">
        <f ca="1">IF('Log_working_3-way'!$D800="","",1/'True_Odds_Calculator_3-way'!A797+1/'True_Odds_Calculator_3-way'!B797+1/'True_Odds_Calculator_3-way'!C797-1)</f>
        <v>#NAME?</v>
      </c>
    </row>
    <row r="801" spans="4:11" x14ac:dyDescent="0.25">
      <c r="D801" t="e">
        <f ca="1">solve_for_c('True_Odds_Calculator_3-way'!A798,'True_Odds_Calculator_3-way'!B798,'True_Odds_Calculator_3-way'!C798,'Log_working_3-way'!B$1,'Log_working_3-way'!B$2)</f>
        <v>#NAME?</v>
      </c>
      <c r="F801" s="6" t="e">
        <f ca="1">IF('Log_working_3-way'!D801="","",1/'True_Odds_Calculator_3-way'!N798+1/'True_Odds_Calculator_3-way'!O798+1/'True_Odds_Calculator_3-way'!#REF!-1)</f>
        <v>#NAME?</v>
      </c>
      <c r="H801" s="6" t="e">
        <f ca="1">IF('Log_working_3-way'!$D801="","",'True_Odds_Calculator_3-way'!N798/'True_Odds_Calculator_3-way'!A798-1)</f>
        <v>#NAME?</v>
      </c>
      <c r="I801" s="6" t="e">
        <f ca="1">IF('Log_working_3-way'!$D801="","",'True_Odds_Calculator_3-way'!O798/'True_Odds_Calculator_3-way'!B798-1)</f>
        <v>#NAME?</v>
      </c>
      <c r="J801" s="6" t="e">
        <f ca="1">IF('Log_working_3-way'!$D801="","",'True_Odds_Calculator_3-way'!#REF!/'True_Odds_Calculator_3-way'!C798-1)</f>
        <v>#NAME?</v>
      </c>
      <c r="K801" s="6" t="e">
        <f ca="1">IF('Log_working_3-way'!$D801="","",1/'True_Odds_Calculator_3-way'!A798+1/'True_Odds_Calculator_3-way'!B798+1/'True_Odds_Calculator_3-way'!C798-1)</f>
        <v>#NAME?</v>
      </c>
    </row>
    <row r="802" spans="4:11" x14ac:dyDescent="0.25">
      <c r="D802" t="e">
        <f ca="1">solve_for_c('True_Odds_Calculator_3-way'!A799,'True_Odds_Calculator_3-way'!B799,'True_Odds_Calculator_3-way'!C799,'Log_working_3-way'!B$1,'Log_working_3-way'!B$2)</f>
        <v>#NAME?</v>
      </c>
      <c r="F802" s="6" t="e">
        <f ca="1">IF('Log_working_3-way'!D802="","",1/'True_Odds_Calculator_3-way'!N799+1/'True_Odds_Calculator_3-way'!O799+1/'True_Odds_Calculator_3-way'!#REF!-1)</f>
        <v>#NAME?</v>
      </c>
      <c r="H802" s="6" t="e">
        <f ca="1">IF('Log_working_3-way'!$D802="","",'True_Odds_Calculator_3-way'!N799/'True_Odds_Calculator_3-way'!A799-1)</f>
        <v>#NAME?</v>
      </c>
      <c r="I802" s="6" t="e">
        <f ca="1">IF('Log_working_3-way'!$D802="","",'True_Odds_Calculator_3-way'!O799/'True_Odds_Calculator_3-way'!B799-1)</f>
        <v>#NAME?</v>
      </c>
      <c r="J802" s="6" t="e">
        <f ca="1">IF('Log_working_3-way'!$D802="","",'True_Odds_Calculator_3-way'!#REF!/'True_Odds_Calculator_3-way'!C799-1)</f>
        <v>#NAME?</v>
      </c>
      <c r="K802" s="6" t="e">
        <f ca="1">IF('Log_working_3-way'!$D802="","",1/'True_Odds_Calculator_3-way'!A799+1/'True_Odds_Calculator_3-way'!B799+1/'True_Odds_Calculator_3-way'!C799-1)</f>
        <v>#NAME?</v>
      </c>
    </row>
    <row r="803" spans="4:11" x14ac:dyDescent="0.25">
      <c r="D803" t="e">
        <f ca="1">solve_for_c('True_Odds_Calculator_3-way'!A800,'True_Odds_Calculator_3-way'!B800,'True_Odds_Calculator_3-way'!C800,'Log_working_3-way'!B$1,'Log_working_3-way'!B$2)</f>
        <v>#NAME?</v>
      </c>
      <c r="F803" s="6" t="e">
        <f ca="1">IF('Log_working_3-way'!D803="","",1/'True_Odds_Calculator_3-way'!N800+1/'True_Odds_Calculator_3-way'!O800+1/'True_Odds_Calculator_3-way'!#REF!-1)</f>
        <v>#NAME?</v>
      </c>
      <c r="H803" s="6" t="e">
        <f ca="1">IF('Log_working_3-way'!$D803="","",'True_Odds_Calculator_3-way'!N800/'True_Odds_Calculator_3-way'!A800-1)</f>
        <v>#NAME?</v>
      </c>
      <c r="I803" s="6" t="e">
        <f ca="1">IF('Log_working_3-way'!$D803="","",'True_Odds_Calculator_3-way'!O800/'True_Odds_Calculator_3-way'!B800-1)</f>
        <v>#NAME?</v>
      </c>
      <c r="J803" s="6" t="e">
        <f ca="1">IF('Log_working_3-way'!$D803="","",'True_Odds_Calculator_3-way'!#REF!/'True_Odds_Calculator_3-way'!C800-1)</f>
        <v>#NAME?</v>
      </c>
      <c r="K803" s="6" t="e">
        <f ca="1">IF('Log_working_3-way'!$D803="","",1/'True_Odds_Calculator_3-way'!A800+1/'True_Odds_Calculator_3-way'!B800+1/'True_Odds_Calculator_3-way'!C800-1)</f>
        <v>#NAME?</v>
      </c>
    </row>
    <row r="804" spans="4:11" x14ac:dyDescent="0.25">
      <c r="D804" t="e">
        <f ca="1">solve_for_c('True_Odds_Calculator_3-way'!A801,'True_Odds_Calculator_3-way'!B801,'True_Odds_Calculator_3-way'!C801,'Log_working_3-way'!B$1,'Log_working_3-way'!B$2)</f>
        <v>#NAME?</v>
      </c>
      <c r="F804" s="6" t="e">
        <f ca="1">IF('Log_working_3-way'!D804="","",1/'True_Odds_Calculator_3-way'!N801+1/'True_Odds_Calculator_3-way'!O801+1/'True_Odds_Calculator_3-way'!#REF!-1)</f>
        <v>#NAME?</v>
      </c>
      <c r="H804" s="6" t="e">
        <f ca="1">IF('Log_working_3-way'!$D804="","",'True_Odds_Calculator_3-way'!N801/'True_Odds_Calculator_3-way'!A801-1)</f>
        <v>#NAME?</v>
      </c>
      <c r="I804" s="6" t="e">
        <f ca="1">IF('Log_working_3-way'!$D804="","",'True_Odds_Calculator_3-way'!O801/'True_Odds_Calculator_3-way'!B801-1)</f>
        <v>#NAME?</v>
      </c>
      <c r="J804" s="6" t="e">
        <f ca="1">IF('Log_working_3-way'!$D804="","",'True_Odds_Calculator_3-way'!#REF!/'True_Odds_Calculator_3-way'!C801-1)</f>
        <v>#NAME?</v>
      </c>
      <c r="K804" s="6" t="e">
        <f ca="1">IF('Log_working_3-way'!$D804="","",1/'True_Odds_Calculator_3-way'!A801+1/'True_Odds_Calculator_3-way'!B801+1/'True_Odds_Calculator_3-way'!C801-1)</f>
        <v>#NAME?</v>
      </c>
    </row>
    <row r="805" spans="4:11" x14ac:dyDescent="0.25">
      <c r="D805" t="e">
        <f ca="1">solve_for_c('True_Odds_Calculator_3-way'!A802,'True_Odds_Calculator_3-way'!B802,'True_Odds_Calculator_3-way'!C802,'Log_working_3-way'!B$1,'Log_working_3-way'!B$2)</f>
        <v>#NAME?</v>
      </c>
      <c r="F805" s="6" t="e">
        <f ca="1">IF('Log_working_3-way'!D805="","",1/'True_Odds_Calculator_3-way'!N802+1/'True_Odds_Calculator_3-way'!O802+1/'True_Odds_Calculator_3-way'!#REF!-1)</f>
        <v>#NAME?</v>
      </c>
      <c r="H805" s="6" t="e">
        <f ca="1">IF('Log_working_3-way'!$D805="","",'True_Odds_Calculator_3-way'!N802/'True_Odds_Calculator_3-way'!A802-1)</f>
        <v>#NAME?</v>
      </c>
      <c r="I805" s="6" t="e">
        <f ca="1">IF('Log_working_3-way'!$D805="","",'True_Odds_Calculator_3-way'!O802/'True_Odds_Calculator_3-way'!B802-1)</f>
        <v>#NAME?</v>
      </c>
      <c r="J805" s="6" t="e">
        <f ca="1">IF('Log_working_3-way'!$D805="","",'True_Odds_Calculator_3-way'!#REF!/'True_Odds_Calculator_3-way'!C802-1)</f>
        <v>#NAME?</v>
      </c>
      <c r="K805" s="6" t="e">
        <f ca="1">IF('Log_working_3-way'!$D805="","",1/'True_Odds_Calculator_3-way'!A802+1/'True_Odds_Calculator_3-way'!B802+1/'True_Odds_Calculator_3-way'!C802-1)</f>
        <v>#NAME?</v>
      </c>
    </row>
    <row r="806" spans="4:11" x14ac:dyDescent="0.25">
      <c r="D806" t="e">
        <f ca="1">solve_for_c('True_Odds_Calculator_3-way'!A803,'True_Odds_Calculator_3-way'!B803,'True_Odds_Calculator_3-way'!C803,'Log_working_3-way'!B$1,'Log_working_3-way'!B$2)</f>
        <v>#NAME?</v>
      </c>
      <c r="F806" s="6" t="e">
        <f ca="1">IF('Log_working_3-way'!D806="","",1/'True_Odds_Calculator_3-way'!N803+1/'True_Odds_Calculator_3-way'!O803+1/'True_Odds_Calculator_3-way'!#REF!-1)</f>
        <v>#NAME?</v>
      </c>
      <c r="H806" s="6" t="e">
        <f ca="1">IF('Log_working_3-way'!$D806="","",'True_Odds_Calculator_3-way'!N803/'True_Odds_Calculator_3-way'!A803-1)</f>
        <v>#NAME?</v>
      </c>
      <c r="I806" s="6" t="e">
        <f ca="1">IF('Log_working_3-way'!$D806="","",'True_Odds_Calculator_3-way'!O803/'True_Odds_Calculator_3-way'!B803-1)</f>
        <v>#NAME?</v>
      </c>
      <c r="J806" s="6" t="e">
        <f ca="1">IF('Log_working_3-way'!$D806="","",'True_Odds_Calculator_3-way'!#REF!/'True_Odds_Calculator_3-way'!C803-1)</f>
        <v>#NAME?</v>
      </c>
      <c r="K806" s="6" t="e">
        <f ca="1">IF('Log_working_3-way'!$D806="","",1/'True_Odds_Calculator_3-way'!A803+1/'True_Odds_Calculator_3-way'!B803+1/'True_Odds_Calculator_3-way'!C803-1)</f>
        <v>#NAME?</v>
      </c>
    </row>
    <row r="807" spans="4:11" x14ac:dyDescent="0.25">
      <c r="D807" t="e">
        <f ca="1">solve_for_c('True_Odds_Calculator_3-way'!A804,'True_Odds_Calculator_3-way'!B804,'True_Odds_Calculator_3-way'!C804,'Log_working_3-way'!B$1,'Log_working_3-way'!B$2)</f>
        <v>#NAME?</v>
      </c>
      <c r="F807" s="6" t="e">
        <f ca="1">IF('Log_working_3-way'!D807="","",1/'True_Odds_Calculator_3-way'!N804+1/'True_Odds_Calculator_3-way'!O804+1/'True_Odds_Calculator_3-way'!#REF!-1)</f>
        <v>#NAME?</v>
      </c>
      <c r="H807" s="6" t="e">
        <f ca="1">IF('Log_working_3-way'!$D807="","",'True_Odds_Calculator_3-way'!N804/'True_Odds_Calculator_3-way'!A804-1)</f>
        <v>#NAME?</v>
      </c>
      <c r="I807" s="6" t="e">
        <f ca="1">IF('Log_working_3-way'!$D807="","",'True_Odds_Calculator_3-way'!O804/'True_Odds_Calculator_3-way'!B804-1)</f>
        <v>#NAME?</v>
      </c>
      <c r="J807" s="6" t="e">
        <f ca="1">IF('Log_working_3-way'!$D807="","",'True_Odds_Calculator_3-way'!#REF!/'True_Odds_Calculator_3-way'!C804-1)</f>
        <v>#NAME?</v>
      </c>
      <c r="K807" s="6" t="e">
        <f ca="1">IF('Log_working_3-way'!$D807="","",1/'True_Odds_Calculator_3-way'!A804+1/'True_Odds_Calculator_3-way'!B804+1/'True_Odds_Calculator_3-way'!C804-1)</f>
        <v>#NAME?</v>
      </c>
    </row>
    <row r="808" spans="4:11" x14ac:dyDescent="0.25">
      <c r="D808" t="e">
        <f ca="1">solve_for_c('True_Odds_Calculator_3-way'!A805,'True_Odds_Calculator_3-way'!B805,'True_Odds_Calculator_3-way'!C805,'Log_working_3-way'!B$1,'Log_working_3-way'!B$2)</f>
        <v>#NAME?</v>
      </c>
      <c r="F808" s="6" t="e">
        <f ca="1">IF('Log_working_3-way'!D808="","",1/'True_Odds_Calculator_3-way'!N805+1/'True_Odds_Calculator_3-way'!O805+1/'True_Odds_Calculator_3-way'!#REF!-1)</f>
        <v>#NAME?</v>
      </c>
      <c r="H808" s="6" t="e">
        <f ca="1">IF('Log_working_3-way'!$D808="","",'True_Odds_Calculator_3-way'!N805/'True_Odds_Calculator_3-way'!A805-1)</f>
        <v>#NAME?</v>
      </c>
      <c r="I808" s="6" t="e">
        <f ca="1">IF('Log_working_3-way'!$D808="","",'True_Odds_Calculator_3-way'!O805/'True_Odds_Calculator_3-way'!B805-1)</f>
        <v>#NAME?</v>
      </c>
      <c r="J808" s="6" t="e">
        <f ca="1">IF('Log_working_3-way'!$D808="","",'True_Odds_Calculator_3-way'!#REF!/'True_Odds_Calculator_3-way'!C805-1)</f>
        <v>#NAME?</v>
      </c>
      <c r="K808" s="6" t="e">
        <f ca="1">IF('Log_working_3-way'!$D808="","",1/'True_Odds_Calculator_3-way'!A805+1/'True_Odds_Calculator_3-way'!B805+1/'True_Odds_Calculator_3-way'!C805-1)</f>
        <v>#NAME?</v>
      </c>
    </row>
    <row r="809" spans="4:11" x14ac:dyDescent="0.25">
      <c r="D809" t="e">
        <f ca="1">solve_for_c('True_Odds_Calculator_3-way'!A806,'True_Odds_Calculator_3-way'!B806,'True_Odds_Calculator_3-way'!C806,'Log_working_3-way'!B$1,'Log_working_3-way'!B$2)</f>
        <v>#NAME?</v>
      </c>
      <c r="F809" s="6" t="e">
        <f ca="1">IF('Log_working_3-way'!D809="","",1/'True_Odds_Calculator_3-way'!N806+1/'True_Odds_Calculator_3-way'!O806+1/'True_Odds_Calculator_3-way'!#REF!-1)</f>
        <v>#NAME?</v>
      </c>
      <c r="H809" s="6" t="e">
        <f ca="1">IF('Log_working_3-way'!$D809="","",'True_Odds_Calculator_3-way'!N806/'True_Odds_Calculator_3-way'!A806-1)</f>
        <v>#NAME?</v>
      </c>
      <c r="I809" s="6" t="e">
        <f ca="1">IF('Log_working_3-way'!$D809="","",'True_Odds_Calculator_3-way'!O806/'True_Odds_Calculator_3-way'!B806-1)</f>
        <v>#NAME?</v>
      </c>
      <c r="J809" s="6" t="e">
        <f ca="1">IF('Log_working_3-way'!$D809="","",'True_Odds_Calculator_3-way'!#REF!/'True_Odds_Calculator_3-way'!C806-1)</f>
        <v>#NAME?</v>
      </c>
      <c r="K809" s="6" t="e">
        <f ca="1">IF('Log_working_3-way'!$D809="","",1/'True_Odds_Calculator_3-way'!A806+1/'True_Odds_Calculator_3-way'!B806+1/'True_Odds_Calculator_3-way'!C806-1)</f>
        <v>#NAME?</v>
      </c>
    </row>
    <row r="810" spans="4:11" x14ac:dyDescent="0.25">
      <c r="D810" t="e">
        <f ca="1">solve_for_c('True_Odds_Calculator_3-way'!A807,'True_Odds_Calculator_3-way'!B807,'True_Odds_Calculator_3-way'!C807,'Log_working_3-way'!B$1,'Log_working_3-way'!B$2)</f>
        <v>#NAME?</v>
      </c>
      <c r="F810" s="6" t="e">
        <f ca="1">IF('Log_working_3-way'!D810="","",1/'True_Odds_Calculator_3-way'!N807+1/'True_Odds_Calculator_3-way'!O807+1/'True_Odds_Calculator_3-way'!#REF!-1)</f>
        <v>#NAME?</v>
      </c>
      <c r="H810" s="6" t="e">
        <f ca="1">IF('Log_working_3-way'!$D810="","",'True_Odds_Calculator_3-way'!N807/'True_Odds_Calculator_3-way'!A807-1)</f>
        <v>#NAME?</v>
      </c>
      <c r="I810" s="6" t="e">
        <f ca="1">IF('Log_working_3-way'!$D810="","",'True_Odds_Calculator_3-way'!O807/'True_Odds_Calculator_3-way'!B807-1)</f>
        <v>#NAME?</v>
      </c>
      <c r="J810" s="6" t="e">
        <f ca="1">IF('Log_working_3-way'!$D810="","",'True_Odds_Calculator_3-way'!#REF!/'True_Odds_Calculator_3-way'!C807-1)</f>
        <v>#NAME?</v>
      </c>
      <c r="K810" s="6" t="e">
        <f ca="1">IF('Log_working_3-way'!$D810="","",1/'True_Odds_Calculator_3-way'!A807+1/'True_Odds_Calculator_3-way'!B807+1/'True_Odds_Calculator_3-way'!C807-1)</f>
        <v>#NAME?</v>
      </c>
    </row>
    <row r="811" spans="4:11" x14ac:dyDescent="0.25">
      <c r="D811" t="e">
        <f ca="1">solve_for_c('True_Odds_Calculator_3-way'!A808,'True_Odds_Calculator_3-way'!B808,'True_Odds_Calculator_3-way'!C808,'Log_working_3-way'!B$1,'Log_working_3-way'!B$2)</f>
        <v>#NAME?</v>
      </c>
      <c r="F811" s="6" t="e">
        <f ca="1">IF('Log_working_3-way'!D811="","",1/'True_Odds_Calculator_3-way'!N808+1/'True_Odds_Calculator_3-way'!O808+1/'True_Odds_Calculator_3-way'!#REF!-1)</f>
        <v>#NAME?</v>
      </c>
      <c r="H811" s="6" t="e">
        <f ca="1">IF('Log_working_3-way'!$D811="","",'True_Odds_Calculator_3-way'!N808/'True_Odds_Calculator_3-way'!A808-1)</f>
        <v>#NAME?</v>
      </c>
      <c r="I811" s="6" t="e">
        <f ca="1">IF('Log_working_3-way'!$D811="","",'True_Odds_Calculator_3-way'!O808/'True_Odds_Calculator_3-way'!B808-1)</f>
        <v>#NAME?</v>
      </c>
      <c r="J811" s="6" t="e">
        <f ca="1">IF('Log_working_3-way'!$D811="","",'True_Odds_Calculator_3-way'!#REF!/'True_Odds_Calculator_3-way'!C808-1)</f>
        <v>#NAME?</v>
      </c>
      <c r="K811" s="6" t="e">
        <f ca="1">IF('Log_working_3-way'!$D811="","",1/'True_Odds_Calculator_3-way'!A808+1/'True_Odds_Calculator_3-way'!B808+1/'True_Odds_Calculator_3-way'!C808-1)</f>
        <v>#NAME?</v>
      </c>
    </row>
    <row r="812" spans="4:11" x14ac:dyDescent="0.25">
      <c r="D812" t="e">
        <f ca="1">solve_for_c('True_Odds_Calculator_3-way'!#REF!,'True_Odds_Calculator_3-way'!#REF!,'True_Odds_Calculator_3-way'!#REF!,'Log_working_3-way'!B$1,'Log_working_3-way'!B$2)</f>
        <v>#NAME?</v>
      </c>
      <c r="F812" s="6" t="e">
        <f ca="1">IF('Log_working_3-way'!D812="","",1/'True_Odds_Calculator_3-way'!#REF!+1/'True_Odds_Calculator_3-way'!#REF!+1/'True_Odds_Calculator_3-way'!#REF!-1)</f>
        <v>#NAME?</v>
      </c>
      <c r="H812" s="6" t="e">
        <f ca="1">IF('Log_working_3-way'!$D812="","",'True_Odds_Calculator_3-way'!#REF!/'True_Odds_Calculator_3-way'!#REF!-1)</f>
        <v>#NAME?</v>
      </c>
      <c r="I812" s="6" t="e">
        <f ca="1">IF('Log_working_3-way'!$D812="","",'True_Odds_Calculator_3-way'!#REF!/'True_Odds_Calculator_3-way'!#REF!-1)</f>
        <v>#NAME?</v>
      </c>
      <c r="J812" s="6" t="e">
        <f ca="1">IF('Log_working_3-way'!$D812="","",'True_Odds_Calculator_3-way'!#REF!/'True_Odds_Calculator_3-way'!#REF!-1)</f>
        <v>#NAME?</v>
      </c>
      <c r="K812" s="6" t="e">
        <f ca="1">IF('Log_working_3-way'!$D812="","",1/'True_Odds_Calculator_3-way'!#REF!+1/'True_Odds_Calculator_3-way'!#REF!+1/'True_Odds_Calculator_3-way'!#REF!-1)</f>
        <v>#NAME?</v>
      </c>
    </row>
    <row r="813" spans="4:11" x14ac:dyDescent="0.25">
      <c r="D813" t="e">
        <f ca="1">solve_for_c('True_Odds_Calculator_3-way'!A809,'True_Odds_Calculator_3-way'!B809,'True_Odds_Calculator_3-way'!C809,'Log_working_3-way'!B$1,'Log_working_3-way'!B$2)</f>
        <v>#NAME?</v>
      </c>
      <c r="F813" s="6" t="e">
        <f ca="1">IF('Log_working_3-way'!D813="","",1/'True_Odds_Calculator_3-way'!N809+1/'True_Odds_Calculator_3-way'!O809+1/'True_Odds_Calculator_3-way'!#REF!-1)</f>
        <v>#NAME?</v>
      </c>
      <c r="H813" s="6" t="e">
        <f ca="1">IF('Log_working_3-way'!$D813="","",'True_Odds_Calculator_3-way'!N809/'True_Odds_Calculator_3-way'!A809-1)</f>
        <v>#NAME?</v>
      </c>
      <c r="I813" s="6" t="e">
        <f ca="1">IF('Log_working_3-way'!$D813="","",'True_Odds_Calculator_3-way'!O809/'True_Odds_Calculator_3-way'!B809-1)</f>
        <v>#NAME?</v>
      </c>
      <c r="J813" s="6" t="e">
        <f ca="1">IF('Log_working_3-way'!$D813="","",'True_Odds_Calculator_3-way'!#REF!/'True_Odds_Calculator_3-way'!C809-1)</f>
        <v>#NAME?</v>
      </c>
      <c r="K813" s="6" t="e">
        <f ca="1">IF('Log_working_3-way'!$D813="","",1/'True_Odds_Calculator_3-way'!A809+1/'True_Odds_Calculator_3-way'!B809+1/'True_Odds_Calculator_3-way'!C809-1)</f>
        <v>#NAME?</v>
      </c>
    </row>
    <row r="814" spans="4:11" x14ac:dyDescent="0.25">
      <c r="D814" t="e">
        <f ca="1">solve_for_c('True_Odds_Calculator_3-way'!A810,'True_Odds_Calculator_3-way'!B810,'True_Odds_Calculator_3-way'!C810,'Log_working_3-way'!B$1,'Log_working_3-way'!B$2)</f>
        <v>#NAME?</v>
      </c>
      <c r="F814" s="6" t="e">
        <f ca="1">IF('Log_working_3-way'!D814="","",1/'True_Odds_Calculator_3-way'!N810+1/'True_Odds_Calculator_3-way'!O810+1/'True_Odds_Calculator_3-way'!#REF!-1)</f>
        <v>#NAME?</v>
      </c>
      <c r="H814" s="6" t="e">
        <f ca="1">IF('Log_working_3-way'!$D814="","",'True_Odds_Calculator_3-way'!N810/'True_Odds_Calculator_3-way'!A810-1)</f>
        <v>#NAME?</v>
      </c>
      <c r="I814" s="6" t="e">
        <f ca="1">IF('Log_working_3-way'!$D814="","",'True_Odds_Calculator_3-way'!O810/'True_Odds_Calculator_3-way'!B810-1)</f>
        <v>#NAME?</v>
      </c>
      <c r="J814" s="6" t="e">
        <f ca="1">IF('Log_working_3-way'!$D814="","",'True_Odds_Calculator_3-way'!#REF!/'True_Odds_Calculator_3-way'!C810-1)</f>
        <v>#NAME?</v>
      </c>
      <c r="K814" s="6" t="e">
        <f ca="1">IF('Log_working_3-way'!$D814="","",1/'True_Odds_Calculator_3-way'!A810+1/'True_Odds_Calculator_3-way'!B810+1/'True_Odds_Calculator_3-way'!C810-1)</f>
        <v>#NAME?</v>
      </c>
    </row>
    <row r="815" spans="4:11" x14ac:dyDescent="0.25">
      <c r="D815" t="e">
        <f ca="1">solve_for_c('True_Odds_Calculator_3-way'!#REF!,'True_Odds_Calculator_3-way'!#REF!,'True_Odds_Calculator_3-way'!#REF!,'Log_working_3-way'!B$1,'Log_working_3-way'!B$2)</f>
        <v>#NAME?</v>
      </c>
      <c r="F815" s="6" t="e">
        <f ca="1">IF('Log_working_3-way'!D815="","",1/'True_Odds_Calculator_3-way'!#REF!+1/'True_Odds_Calculator_3-way'!#REF!+1/'True_Odds_Calculator_3-way'!#REF!-1)</f>
        <v>#NAME?</v>
      </c>
      <c r="H815" s="6" t="e">
        <f ca="1">IF('Log_working_3-way'!$D815="","",'True_Odds_Calculator_3-way'!#REF!/'True_Odds_Calculator_3-way'!#REF!-1)</f>
        <v>#NAME?</v>
      </c>
      <c r="I815" s="6" t="e">
        <f ca="1">IF('Log_working_3-way'!$D815="","",'True_Odds_Calculator_3-way'!#REF!/'True_Odds_Calculator_3-way'!#REF!-1)</f>
        <v>#NAME?</v>
      </c>
      <c r="J815" s="6" t="e">
        <f ca="1">IF('Log_working_3-way'!$D815="","",'True_Odds_Calculator_3-way'!#REF!/'True_Odds_Calculator_3-way'!#REF!-1)</f>
        <v>#NAME?</v>
      </c>
      <c r="K815" s="6" t="e">
        <f ca="1">IF('Log_working_3-way'!$D815="","",1/'True_Odds_Calculator_3-way'!#REF!+1/'True_Odds_Calculator_3-way'!#REF!+1/'True_Odds_Calculator_3-way'!#REF!-1)</f>
        <v>#NAME?</v>
      </c>
    </row>
    <row r="816" spans="4:11" x14ac:dyDescent="0.25">
      <c r="D816" t="e">
        <f ca="1">solve_for_c('True_Odds_Calculator_3-way'!#REF!,'True_Odds_Calculator_3-way'!#REF!,'True_Odds_Calculator_3-way'!#REF!,'Log_working_3-way'!B$1,'Log_working_3-way'!B$2)</f>
        <v>#NAME?</v>
      </c>
      <c r="F816" s="6" t="e">
        <f ca="1">IF('Log_working_3-way'!D816="","",1/'True_Odds_Calculator_3-way'!#REF!+1/'True_Odds_Calculator_3-way'!#REF!+1/'True_Odds_Calculator_3-way'!#REF!-1)</f>
        <v>#NAME?</v>
      </c>
      <c r="H816" s="6" t="e">
        <f ca="1">IF('Log_working_3-way'!$D816="","",'True_Odds_Calculator_3-way'!#REF!/'True_Odds_Calculator_3-way'!#REF!-1)</f>
        <v>#NAME?</v>
      </c>
      <c r="I816" s="6" t="e">
        <f ca="1">IF('Log_working_3-way'!$D816="","",'True_Odds_Calculator_3-way'!#REF!/'True_Odds_Calculator_3-way'!#REF!-1)</f>
        <v>#NAME?</v>
      </c>
      <c r="J816" s="6" t="e">
        <f ca="1">IF('Log_working_3-way'!$D816="","",'True_Odds_Calculator_3-way'!#REF!/'True_Odds_Calculator_3-way'!#REF!-1)</f>
        <v>#NAME?</v>
      </c>
      <c r="K816" s="6" t="e">
        <f ca="1">IF('Log_working_3-way'!$D816="","",1/'True_Odds_Calculator_3-way'!#REF!+1/'True_Odds_Calculator_3-way'!#REF!+1/'True_Odds_Calculator_3-way'!#REF!-1)</f>
        <v>#NAME?</v>
      </c>
    </row>
    <row r="817" spans="4:11" x14ac:dyDescent="0.25">
      <c r="D817" t="e">
        <f ca="1">solve_for_c('True_Odds_Calculator_3-way'!A811,'True_Odds_Calculator_3-way'!B811,'True_Odds_Calculator_3-way'!C811,'Log_working_3-way'!B$1,'Log_working_3-way'!B$2)</f>
        <v>#NAME?</v>
      </c>
      <c r="F817" s="6" t="e">
        <f ca="1">IF('Log_working_3-way'!D817="","",1/'True_Odds_Calculator_3-way'!N811+1/'True_Odds_Calculator_3-way'!O811+1/'True_Odds_Calculator_3-way'!#REF!-1)</f>
        <v>#NAME?</v>
      </c>
      <c r="H817" s="6" t="e">
        <f ca="1">IF('Log_working_3-way'!$D817="","",'True_Odds_Calculator_3-way'!N811/'True_Odds_Calculator_3-way'!A811-1)</f>
        <v>#NAME?</v>
      </c>
      <c r="I817" s="6" t="e">
        <f ca="1">IF('Log_working_3-way'!$D817="","",'True_Odds_Calculator_3-way'!O811/'True_Odds_Calculator_3-way'!B811-1)</f>
        <v>#NAME?</v>
      </c>
      <c r="J817" s="6" t="e">
        <f ca="1">IF('Log_working_3-way'!$D817="","",'True_Odds_Calculator_3-way'!#REF!/'True_Odds_Calculator_3-way'!C811-1)</f>
        <v>#NAME?</v>
      </c>
      <c r="K817" s="6" t="e">
        <f ca="1">IF('Log_working_3-way'!$D817="","",1/'True_Odds_Calculator_3-way'!A811+1/'True_Odds_Calculator_3-way'!B811+1/'True_Odds_Calculator_3-way'!C811-1)</f>
        <v>#NAME?</v>
      </c>
    </row>
    <row r="818" spans="4:11" x14ac:dyDescent="0.25">
      <c r="D818" t="e">
        <f ca="1">solve_for_c('True_Odds_Calculator_3-way'!A812,'True_Odds_Calculator_3-way'!B812,'True_Odds_Calculator_3-way'!C812,'Log_working_3-way'!B$1,'Log_working_3-way'!B$2)</f>
        <v>#NAME?</v>
      </c>
      <c r="F818" s="6" t="e">
        <f ca="1">IF('Log_working_3-way'!D818="","",1/'True_Odds_Calculator_3-way'!N812+1/'True_Odds_Calculator_3-way'!O812+1/'True_Odds_Calculator_3-way'!#REF!-1)</f>
        <v>#NAME?</v>
      </c>
      <c r="H818" s="6" t="e">
        <f ca="1">IF('Log_working_3-way'!$D818="","",'True_Odds_Calculator_3-way'!N812/'True_Odds_Calculator_3-way'!A812-1)</f>
        <v>#NAME?</v>
      </c>
      <c r="I818" s="6" t="e">
        <f ca="1">IF('Log_working_3-way'!$D818="","",'True_Odds_Calculator_3-way'!O812/'True_Odds_Calculator_3-way'!B812-1)</f>
        <v>#NAME?</v>
      </c>
      <c r="J818" s="6" t="e">
        <f ca="1">IF('Log_working_3-way'!$D818="","",'True_Odds_Calculator_3-way'!#REF!/'True_Odds_Calculator_3-way'!C812-1)</f>
        <v>#NAME?</v>
      </c>
      <c r="K818" s="6" t="e">
        <f ca="1">IF('Log_working_3-way'!$D818="","",1/'True_Odds_Calculator_3-way'!A812+1/'True_Odds_Calculator_3-way'!B812+1/'True_Odds_Calculator_3-way'!C812-1)</f>
        <v>#NAME?</v>
      </c>
    </row>
    <row r="819" spans="4:11" x14ac:dyDescent="0.25">
      <c r="D819" t="e">
        <f ca="1">solve_for_c('True_Odds_Calculator_3-way'!A813,'True_Odds_Calculator_3-way'!B813,'True_Odds_Calculator_3-way'!C813,'Log_working_3-way'!B$1,'Log_working_3-way'!B$2)</f>
        <v>#NAME?</v>
      </c>
      <c r="F819" s="6" t="e">
        <f ca="1">IF('Log_working_3-way'!D819="","",1/'True_Odds_Calculator_3-way'!N813+1/'True_Odds_Calculator_3-way'!O813+1/'True_Odds_Calculator_3-way'!#REF!-1)</f>
        <v>#NAME?</v>
      </c>
      <c r="H819" s="6" t="e">
        <f ca="1">IF('Log_working_3-way'!$D819="","",'True_Odds_Calculator_3-way'!N813/'True_Odds_Calculator_3-way'!A813-1)</f>
        <v>#NAME?</v>
      </c>
      <c r="I819" s="6" t="e">
        <f ca="1">IF('Log_working_3-way'!$D819="","",'True_Odds_Calculator_3-way'!O813/'True_Odds_Calculator_3-way'!B813-1)</f>
        <v>#NAME?</v>
      </c>
      <c r="J819" s="6" t="e">
        <f ca="1">IF('Log_working_3-way'!$D819="","",'True_Odds_Calculator_3-way'!#REF!/'True_Odds_Calculator_3-way'!C813-1)</f>
        <v>#NAME?</v>
      </c>
      <c r="K819" s="6" t="e">
        <f ca="1">IF('Log_working_3-way'!$D819="","",1/'True_Odds_Calculator_3-way'!A813+1/'True_Odds_Calculator_3-way'!B813+1/'True_Odds_Calculator_3-way'!C813-1)</f>
        <v>#NAME?</v>
      </c>
    </row>
    <row r="820" spans="4:11" x14ac:dyDescent="0.25">
      <c r="D820" t="e">
        <f ca="1">solve_for_c('True_Odds_Calculator_3-way'!A814,'True_Odds_Calculator_3-way'!B814,'True_Odds_Calculator_3-way'!C814,'Log_working_3-way'!B$1,'Log_working_3-way'!B$2)</f>
        <v>#NAME?</v>
      </c>
      <c r="F820" s="6" t="e">
        <f ca="1">IF('Log_working_3-way'!D820="","",1/'True_Odds_Calculator_3-way'!N814+1/'True_Odds_Calculator_3-way'!O814+1/'True_Odds_Calculator_3-way'!#REF!-1)</f>
        <v>#NAME?</v>
      </c>
      <c r="H820" s="6" t="e">
        <f ca="1">IF('Log_working_3-way'!$D820="","",'True_Odds_Calculator_3-way'!N814/'True_Odds_Calculator_3-way'!A814-1)</f>
        <v>#NAME?</v>
      </c>
      <c r="I820" s="6" t="e">
        <f ca="1">IF('Log_working_3-way'!$D820="","",'True_Odds_Calculator_3-way'!O814/'True_Odds_Calculator_3-way'!B814-1)</f>
        <v>#NAME?</v>
      </c>
      <c r="J820" s="6" t="e">
        <f ca="1">IF('Log_working_3-way'!$D820="","",'True_Odds_Calculator_3-way'!#REF!/'True_Odds_Calculator_3-way'!C814-1)</f>
        <v>#NAME?</v>
      </c>
      <c r="K820" s="6" t="e">
        <f ca="1">IF('Log_working_3-way'!$D820="","",1/'True_Odds_Calculator_3-way'!A814+1/'True_Odds_Calculator_3-way'!B814+1/'True_Odds_Calculator_3-way'!C814-1)</f>
        <v>#NAME?</v>
      </c>
    </row>
    <row r="821" spans="4:11" x14ac:dyDescent="0.25">
      <c r="D821" t="e">
        <f ca="1">solve_for_c('True_Odds_Calculator_3-way'!A815,'True_Odds_Calculator_3-way'!B815,'True_Odds_Calculator_3-way'!C815,'Log_working_3-way'!B$1,'Log_working_3-way'!B$2)</f>
        <v>#NAME?</v>
      </c>
      <c r="F821" s="6" t="e">
        <f ca="1">IF('Log_working_3-way'!D821="","",1/'True_Odds_Calculator_3-way'!N815+1/'True_Odds_Calculator_3-way'!O815+1/'True_Odds_Calculator_3-way'!#REF!-1)</f>
        <v>#NAME?</v>
      </c>
      <c r="H821" s="6" t="e">
        <f ca="1">IF('Log_working_3-way'!$D821="","",'True_Odds_Calculator_3-way'!N815/'True_Odds_Calculator_3-way'!A815-1)</f>
        <v>#NAME?</v>
      </c>
      <c r="I821" s="6" t="e">
        <f ca="1">IF('Log_working_3-way'!$D821="","",'True_Odds_Calculator_3-way'!O815/'True_Odds_Calculator_3-way'!B815-1)</f>
        <v>#NAME?</v>
      </c>
      <c r="J821" s="6" t="e">
        <f ca="1">IF('Log_working_3-way'!$D821="","",'True_Odds_Calculator_3-way'!#REF!/'True_Odds_Calculator_3-way'!C815-1)</f>
        <v>#NAME?</v>
      </c>
      <c r="K821" s="6" t="e">
        <f ca="1">IF('Log_working_3-way'!$D821="","",1/'True_Odds_Calculator_3-way'!A815+1/'True_Odds_Calculator_3-way'!B815+1/'True_Odds_Calculator_3-way'!C815-1)</f>
        <v>#NAME?</v>
      </c>
    </row>
    <row r="822" spans="4:11" x14ac:dyDescent="0.25">
      <c r="D822" t="e">
        <f ca="1">solve_for_c('True_Odds_Calculator_3-way'!A816,'True_Odds_Calculator_3-way'!B816,'True_Odds_Calculator_3-way'!C816,'Log_working_3-way'!B$1,'Log_working_3-way'!B$2)</f>
        <v>#NAME?</v>
      </c>
      <c r="F822" s="6" t="e">
        <f ca="1">IF('Log_working_3-way'!D822="","",1/'True_Odds_Calculator_3-way'!N816+1/'True_Odds_Calculator_3-way'!O816+1/'True_Odds_Calculator_3-way'!#REF!-1)</f>
        <v>#NAME?</v>
      </c>
      <c r="H822" s="6" t="e">
        <f ca="1">IF('Log_working_3-way'!$D822="","",'True_Odds_Calculator_3-way'!N816/'True_Odds_Calculator_3-way'!A816-1)</f>
        <v>#NAME?</v>
      </c>
      <c r="I822" s="6" t="e">
        <f ca="1">IF('Log_working_3-way'!$D822="","",'True_Odds_Calculator_3-way'!O816/'True_Odds_Calculator_3-way'!B816-1)</f>
        <v>#NAME?</v>
      </c>
      <c r="J822" s="6" t="e">
        <f ca="1">IF('Log_working_3-way'!$D822="","",'True_Odds_Calculator_3-way'!#REF!/'True_Odds_Calculator_3-way'!C816-1)</f>
        <v>#NAME?</v>
      </c>
      <c r="K822" s="6" t="e">
        <f ca="1">IF('Log_working_3-way'!$D822="","",1/'True_Odds_Calculator_3-way'!A816+1/'True_Odds_Calculator_3-way'!B816+1/'True_Odds_Calculator_3-way'!C816-1)</f>
        <v>#NAME?</v>
      </c>
    </row>
    <row r="823" spans="4:11" x14ac:dyDescent="0.25">
      <c r="D823" t="e">
        <f ca="1">solve_for_c('True_Odds_Calculator_3-way'!A817,'True_Odds_Calculator_3-way'!B817,'True_Odds_Calculator_3-way'!C817,'Log_working_3-way'!B$1,'Log_working_3-way'!B$2)</f>
        <v>#NAME?</v>
      </c>
      <c r="F823" s="6" t="e">
        <f ca="1">IF('Log_working_3-way'!D823="","",1/'True_Odds_Calculator_3-way'!N817+1/'True_Odds_Calculator_3-way'!O817+1/'True_Odds_Calculator_3-way'!#REF!-1)</f>
        <v>#NAME?</v>
      </c>
      <c r="H823" s="6" t="e">
        <f ca="1">IF('Log_working_3-way'!$D823="","",'True_Odds_Calculator_3-way'!N817/'True_Odds_Calculator_3-way'!A817-1)</f>
        <v>#NAME?</v>
      </c>
      <c r="I823" s="6" t="e">
        <f ca="1">IF('Log_working_3-way'!$D823="","",'True_Odds_Calculator_3-way'!O817/'True_Odds_Calculator_3-way'!B817-1)</f>
        <v>#NAME?</v>
      </c>
      <c r="J823" s="6" t="e">
        <f ca="1">IF('Log_working_3-way'!$D823="","",'True_Odds_Calculator_3-way'!#REF!/'True_Odds_Calculator_3-way'!C817-1)</f>
        <v>#NAME?</v>
      </c>
      <c r="K823" s="6" t="e">
        <f ca="1">IF('Log_working_3-way'!$D823="","",1/'True_Odds_Calculator_3-way'!A817+1/'True_Odds_Calculator_3-way'!B817+1/'True_Odds_Calculator_3-way'!C817-1)</f>
        <v>#NAME?</v>
      </c>
    </row>
    <row r="824" spans="4:11" x14ac:dyDescent="0.25">
      <c r="D824" t="e">
        <f ca="1">solve_for_c('True_Odds_Calculator_3-way'!A818,'True_Odds_Calculator_3-way'!B818,'True_Odds_Calculator_3-way'!C818,'Log_working_3-way'!B$1,'Log_working_3-way'!B$2)</f>
        <v>#NAME?</v>
      </c>
      <c r="F824" s="6" t="e">
        <f ca="1">IF('Log_working_3-way'!D824="","",1/'True_Odds_Calculator_3-way'!N818+1/'True_Odds_Calculator_3-way'!O818+1/'True_Odds_Calculator_3-way'!#REF!-1)</f>
        <v>#NAME?</v>
      </c>
      <c r="H824" s="6" t="e">
        <f ca="1">IF('Log_working_3-way'!$D824="","",'True_Odds_Calculator_3-way'!N818/'True_Odds_Calculator_3-way'!A818-1)</f>
        <v>#NAME?</v>
      </c>
      <c r="I824" s="6" t="e">
        <f ca="1">IF('Log_working_3-way'!$D824="","",'True_Odds_Calculator_3-way'!O818/'True_Odds_Calculator_3-way'!B818-1)</f>
        <v>#NAME?</v>
      </c>
      <c r="J824" s="6" t="e">
        <f ca="1">IF('Log_working_3-way'!$D824="","",'True_Odds_Calculator_3-way'!#REF!/'True_Odds_Calculator_3-way'!C818-1)</f>
        <v>#NAME?</v>
      </c>
      <c r="K824" s="6" t="e">
        <f ca="1">IF('Log_working_3-way'!$D824="","",1/'True_Odds_Calculator_3-way'!A818+1/'True_Odds_Calculator_3-way'!B818+1/'True_Odds_Calculator_3-way'!C818-1)</f>
        <v>#NAME?</v>
      </c>
    </row>
    <row r="825" spans="4:11" x14ac:dyDescent="0.25">
      <c r="D825" t="e">
        <f ca="1">solve_for_c('True_Odds_Calculator_3-way'!A819,'True_Odds_Calculator_3-way'!B819,'True_Odds_Calculator_3-way'!C819,'Log_working_3-way'!B$1,'Log_working_3-way'!B$2)</f>
        <v>#NAME?</v>
      </c>
      <c r="F825" s="6" t="e">
        <f ca="1">IF('Log_working_3-way'!D825="","",1/'True_Odds_Calculator_3-way'!N819+1/'True_Odds_Calculator_3-way'!O819+1/'True_Odds_Calculator_3-way'!#REF!-1)</f>
        <v>#NAME?</v>
      </c>
      <c r="H825" s="6" t="e">
        <f ca="1">IF('Log_working_3-way'!$D825="","",'True_Odds_Calculator_3-way'!N819/'True_Odds_Calculator_3-way'!A819-1)</f>
        <v>#NAME?</v>
      </c>
      <c r="I825" s="6" t="e">
        <f ca="1">IF('Log_working_3-way'!$D825="","",'True_Odds_Calculator_3-way'!O819/'True_Odds_Calculator_3-way'!B819-1)</f>
        <v>#NAME?</v>
      </c>
      <c r="J825" s="6" t="e">
        <f ca="1">IF('Log_working_3-way'!$D825="","",'True_Odds_Calculator_3-way'!#REF!/'True_Odds_Calculator_3-way'!C819-1)</f>
        <v>#NAME?</v>
      </c>
      <c r="K825" s="6" t="e">
        <f ca="1">IF('Log_working_3-way'!$D825="","",1/'True_Odds_Calculator_3-way'!A819+1/'True_Odds_Calculator_3-way'!B819+1/'True_Odds_Calculator_3-way'!C819-1)</f>
        <v>#NAME?</v>
      </c>
    </row>
    <row r="826" spans="4:11" x14ac:dyDescent="0.25">
      <c r="D826" t="e">
        <f ca="1">solve_for_c('True_Odds_Calculator_3-way'!A820,'True_Odds_Calculator_3-way'!B820,'True_Odds_Calculator_3-way'!C820,'Log_working_3-way'!B$1,'Log_working_3-way'!B$2)</f>
        <v>#NAME?</v>
      </c>
      <c r="F826" s="6" t="e">
        <f ca="1">IF('Log_working_3-way'!D826="","",1/'True_Odds_Calculator_3-way'!N820+1/'True_Odds_Calculator_3-way'!O820+1/'True_Odds_Calculator_3-way'!#REF!-1)</f>
        <v>#NAME?</v>
      </c>
      <c r="H826" s="6" t="e">
        <f ca="1">IF('Log_working_3-way'!$D826="","",'True_Odds_Calculator_3-way'!N820/'True_Odds_Calculator_3-way'!A820-1)</f>
        <v>#NAME?</v>
      </c>
      <c r="I826" s="6" t="e">
        <f ca="1">IF('Log_working_3-way'!$D826="","",'True_Odds_Calculator_3-way'!O820/'True_Odds_Calculator_3-way'!B820-1)</f>
        <v>#NAME?</v>
      </c>
      <c r="J826" s="6" t="e">
        <f ca="1">IF('Log_working_3-way'!$D826="","",'True_Odds_Calculator_3-way'!#REF!/'True_Odds_Calculator_3-way'!C820-1)</f>
        <v>#NAME?</v>
      </c>
      <c r="K826" s="6" t="e">
        <f ca="1">IF('Log_working_3-way'!$D826="","",1/'True_Odds_Calculator_3-way'!A820+1/'True_Odds_Calculator_3-way'!B820+1/'True_Odds_Calculator_3-way'!C820-1)</f>
        <v>#NAME?</v>
      </c>
    </row>
    <row r="827" spans="4:11" x14ac:dyDescent="0.25">
      <c r="D827" t="e">
        <f ca="1">solve_for_c('True_Odds_Calculator_3-way'!A821,'True_Odds_Calculator_3-way'!B821,'True_Odds_Calculator_3-way'!C821,'Log_working_3-way'!B$1,'Log_working_3-way'!B$2)</f>
        <v>#NAME?</v>
      </c>
      <c r="F827" s="6" t="e">
        <f ca="1">IF('Log_working_3-way'!D827="","",1/'True_Odds_Calculator_3-way'!N821+1/'True_Odds_Calculator_3-way'!O821+1/'True_Odds_Calculator_3-way'!#REF!-1)</f>
        <v>#NAME?</v>
      </c>
      <c r="H827" s="6" t="e">
        <f ca="1">IF('Log_working_3-way'!$D827="","",'True_Odds_Calculator_3-way'!N821/'True_Odds_Calculator_3-way'!A821-1)</f>
        <v>#NAME?</v>
      </c>
      <c r="I827" s="6" t="e">
        <f ca="1">IF('Log_working_3-way'!$D827="","",'True_Odds_Calculator_3-way'!O821/'True_Odds_Calculator_3-way'!B821-1)</f>
        <v>#NAME?</v>
      </c>
      <c r="J827" s="6" t="e">
        <f ca="1">IF('Log_working_3-way'!$D827="","",'True_Odds_Calculator_3-way'!#REF!/'True_Odds_Calculator_3-way'!C821-1)</f>
        <v>#NAME?</v>
      </c>
      <c r="K827" s="6" t="e">
        <f ca="1">IF('Log_working_3-way'!$D827="","",1/'True_Odds_Calculator_3-way'!A821+1/'True_Odds_Calculator_3-way'!B821+1/'True_Odds_Calculator_3-way'!C821-1)</f>
        <v>#NAME?</v>
      </c>
    </row>
    <row r="828" spans="4:11" x14ac:dyDescent="0.25">
      <c r="D828" t="e">
        <f ca="1">solve_for_c('True_Odds_Calculator_3-way'!A822,'True_Odds_Calculator_3-way'!B822,'True_Odds_Calculator_3-way'!C822,'Log_working_3-way'!B$1,'Log_working_3-way'!B$2)</f>
        <v>#NAME?</v>
      </c>
      <c r="F828" s="6" t="e">
        <f ca="1">IF('Log_working_3-way'!D828="","",1/'True_Odds_Calculator_3-way'!N822+1/'True_Odds_Calculator_3-way'!O822+1/'True_Odds_Calculator_3-way'!#REF!-1)</f>
        <v>#NAME?</v>
      </c>
      <c r="H828" s="6" t="e">
        <f ca="1">IF('Log_working_3-way'!$D828="","",'True_Odds_Calculator_3-way'!N822/'True_Odds_Calculator_3-way'!A822-1)</f>
        <v>#NAME?</v>
      </c>
      <c r="I828" s="6" t="e">
        <f ca="1">IF('Log_working_3-way'!$D828="","",'True_Odds_Calculator_3-way'!O822/'True_Odds_Calculator_3-way'!B822-1)</f>
        <v>#NAME?</v>
      </c>
      <c r="J828" s="6" t="e">
        <f ca="1">IF('Log_working_3-way'!$D828="","",'True_Odds_Calculator_3-way'!#REF!/'True_Odds_Calculator_3-way'!C822-1)</f>
        <v>#NAME?</v>
      </c>
      <c r="K828" s="6" t="e">
        <f ca="1">IF('Log_working_3-way'!$D828="","",1/'True_Odds_Calculator_3-way'!A822+1/'True_Odds_Calculator_3-way'!B822+1/'True_Odds_Calculator_3-way'!C822-1)</f>
        <v>#NAME?</v>
      </c>
    </row>
    <row r="829" spans="4:11" x14ac:dyDescent="0.25">
      <c r="D829" t="e">
        <f ca="1">solve_for_c('True_Odds_Calculator_3-way'!A823,'True_Odds_Calculator_3-way'!B823,'True_Odds_Calculator_3-way'!C823,'Log_working_3-way'!B$1,'Log_working_3-way'!B$2)</f>
        <v>#NAME?</v>
      </c>
      <c r="F829" s="6" t="e">
        <f ca="1">IF('Log_working_3-way'!D829="","",1/'True_Odds_Calculator_3-way'!N823+1/'True_Odds_Calculator_3-way'!O823+1/'True_Odds_Calculator_3-way'!#REF!-1)</f>
        <v>#NAME?</v>
      </c>
      <c r="H829" s="6" t="e">
        <f ca="1">IF('Log_working_3-way'!$D829="","",'True_Odds_Calculator_3-way'!N823/'True_Odds_Calculator_3-way'!A823-1)</f>
        <v>#NAME?</v>
      </c>
      <c r="I829" s="6" t="e">
        <f ca="1">IF('Log_working_3-way'!$D829="","",'True_Odds_Calculator_3-way'!O823/'True_Odds_Calculator_3-way'!B823-1)</f>
        <v>#NAME?</v>
      </c>
      <c r="J829" s="6" t="e">
        <f ca="1">IF('Log_working_3-way'!$D829="","",'True_Odds_Calculator_3-way'!#REF!/'True_Odds_Calculator_3-way'!C823-1)</f>
        <v>#NAME?</v>
      </c>
      <c r="K829" s="6" t="e">
        <f ca="1">IF('Log_working_3-way'!$D829="","",1/'True_Odds_Calculator_3-way'!A823+1/'True_Odds_Calculator_3-way'!B823+1/'True_Odds_Calculator_3-way'!C823-1)</f>
        <v>#NAME?</v>
      </c>
    </row>
    <row r="830" spans="4:11" x14ac:dyDescent="0.25">
      <c r="D830" t="e">
        <f ca="1">solve_for_c('True_Odds_Calculator_3-way'!A824,'True_Odds_Calculator_3-way'!B824,'True_Odds_Calculator_3-way'!C824,'Log_working_3-way'!B$1,'Log_working_3-way'!B$2)</f>
        <v>#NAME?</v>
      </c>
      <c r="F830" s="6" t="e">
        <f ca="1">IF('Log_working_3-way'!D830="","",1/'True_Odds_Calculator_3-way'!N824+1/'True_Odds_Calculator_3-way'!O824+1/'True_Odds_Calculator_3-way'!#REF!-1)</f>
        <v>#NAME?</v>
      </c>
      <c r="H830" s="6" t="e">
        <f ca="1">IF('Log_working_3-way'!$D830="","",'True_Odds_Calculator_3-way'!N824/'True_Odds_Calculator_3-way'!A824-1)</f>
        <v>#NAME?</v>
      </c>
      <c r="I830" s="6" t="e">
        <f ca="1">IF('Log_working_3-way'!$D830="","",'True_Odds_Calculator_3-way'!O824/'True_Odds_Calculator_3-way'!B824-1)</f>
        <v>#NAME?</v>
      </c>
      <c r="J830" s="6" t="e">
        <f ca="1">IF('Log_working_3-way'!$D830="","",'True_Odds_Calculator_3-way'!#REF!/'True_Odds_Calculator_3-way'!C824-1)</f>
        <v>#NAME?</v>
      </c>
      <c r="K830" s="6" t="e">
        <f ca="1">IF('Log_working_3-way'!$D830="","",1/'True_Odds_Calculator_3-way'!A824+1/'True_Odds_Calculator_3-way'!B824+1/'True_Odds_Calculator_3-way'!C824-1)</f>
        <v>#NAME?</v>
      </c>
    </row>
    <row r="831" spans="4:11" x14ac:dyDescent="0.25">
      <c r="D831" t="e">
        <f ca="1">solve_for_c('True_Odds_Calculator_3-way'!A825,'True_Odds_Calculator_3-way'!B825,'True_Odds_Calculator_3-way'!C825,'Log_working_3-way'!B$1,'Log_working_3-way'!B$2)</f>
        <v>#NAME?</v>
      </c>
      <c r="F831" s="6" t="e">
        <f ca="1">IF('Log_working_3-way'!D831="","",1/'True_Odds_Calculator_3-way'!N825+1/'True_Odds_Calculator_3-way'!O825+1/'True_Odds_Calculator_3-way'!#REF!-1)</f>
        <v>#NAME?</v>
      </c>
      <c r="H831" s="6" t="e">
        <f ca="1">IF('Log_working_3-way'!$D831="","",'True_Odds_Calculator_3-way'!N825/'True_Odds_Calculator_3-way'!A825-1)</f>
        <v>#NAME?</v>
      </c>
      <c r="I831" s="6" t="e">
        <f ca="1">IF('Log_working_3-way'!$D831="","",'True_Odds_Calculator_3-way'!O825/'True_Odds_Calculator_3-way'!B825-1)</f>
        <v>#NAME?</v>
      </c>
      <c r="J831" s="6" t="e">
        <f ca="1">IF('Log_working_3-way'!$D831="","",'True_Odds_Calculator_3-way'!#REF!/'True_Odds_Calculator_3-way'!C825-1)</f>
        <v>#NAME?</v>
      </c>
      <c r="K831" s="6" t="e">
        <f ca="1">IF('Log_working_3-way'!$D831="","",1/'True_Odds_Calculator_3-way'!A825+1/'True_Odds_Calculator_3-way'!B825+1/'True_Odds_Calculator_3-way'!C825-1)</f>
        <v>#NAME?</v>
      </c>
    </row>
    <row r="832" spans="4:11" x14ac:dyDescent="0.25">
      <c r="D832" t="e">
        <f ca="1">solve_for_c('True_Odds_Calculator_3-way'!A826,'True_Odds_Calculator_3-way'!B826,'True_Odds_Calculator_3-way'!C826,'Log_working_3-way'!B$1,'Log_working_3-way'!B$2)</f>
        <v>#NAME?</v>
      </c>
      <c r="F832" s="6" t="e">
        <f ca="1">IF('Log_working_3-way'!D832="","",1/'True_Odds_Calculator_3-way'!N826+1/'True_Odds_Calculator_3-way'!O826+1/'True_Odds_Calculator_3-way'!#REF!-1)</f>
        <v>#NAME?</v>
      </c>
      <c r="H832" s="6" t="e">
        <f ca="1">IF('Log_working_3-way'!$D832="","",'True_Odds_Calculator_3-way'!N826/'True_Odds_Calculator_3-way'!A826-1)</f>
        <v>#NAME?</v>
      </c>
      <c r="I832" s="6" t="e">
        <f ca="1">IF('Log_working_3-way'!$D832="","",'True_Odds_Calculator_3-way'!O826/'True_Odds_Calculator_3-way'!B826-1)</f>
        <v>#NAME?</v>
      </c>
      <c r="J832" s="6" t="e">
        <f ca="1">IF('Log_working_3-way'!$D832="","",'True_Odds_Calculator_3-way'!#REF!/'True_Odds_Calculator_3-way'!C826-1)</f>
        <v>#NAME?</v>
      </c>
      <c r="K832" s="6" t="e">
        <f ca="1">IF('Log_working_3-way'!$D832="","",1/'True_Odds_Calculator_3-way'!A826+1/'True_Odds_Calculator_3-way'!B826+1/'True_Odds_Calculator_3-way'!C826-1)</f>
        <v>#NAME?</v>
      </c>
    </row>
    <row r="833" spans="4:11" x14ac:dyDescent="0.25">
      <c r="D833" t="e">
        <f ca="1">solve_for_c('True_Odds_Calculator_3-way'!A827,'True_Odds_Calculator_3-way'!B827,'True_Odds_Calculator_3-way'!C827,'Log_working_3-way'!B$1,'Log_working_3-way'!B$2)</f>
        <v>#NAME?</v>
      </c>
      <c r="F833" s="6" t="e">
        <f ca="1">IF('Log_working_3-way'!D833="","",1/'True_Odds_Calculator_3-way'!N827+1/'True_Odds_Calculator_3-way'!O827+1/'True_Odds_Calculator_3-way'!#REF!-1)</f>
        <v>#NAME?</v>
      </c>
      <c r="H833" s="6" t="e">
        <f ca="1">IF('Log_working_3-way'!$D833="","",'True_Odds_Calculator_3-way'!N827/'True_Odds_Calculator_3-way'!A827-1)</f>
        <v>#NAME?</v>
      </c>
      <c r="I833" s="6" t="e">
        <f ca="1">IF('Log_working_3-way'!$D833="","",'True_Odds_Calculator_3-way'!O827/'True_Odds_Calculator_3-way'!B827-1)</f>
        <v>#NAME?</v>
      </c>
      <c r="J833" s="6" t="e">
        <f ca="1">IF('Log_working_3-way'!$D833="","",'True_Odds_Calculator_3-way'!#REF!/'True_Odds_Calculator_3-way'!C827-1)</f>
        <v>#NAME?</v>
      </c>
      <c r="K833" s="6" t="e">
        <f ca="1">IF('Log_working_3-way'!$D833="","",1/'True_Odds_Calculator_3-way'!A827+1/'True_Odds_Calculator_3-way'!B827+1/'True_Odds_Calculator_3-way'!C827-1)</f>
        <v>#NAME?</v>
      </c>
    </row>
    <row r="834" spans="4:11" x14ac:dyDescent="0.25">
      <c r="D834" t="e">
        <f ca="1">solve_for_c('True_Odds_Calculator_3-way'!A828,'True_Odds_Calculator_3-way'!B828,'True_Odds_Calculator_3-way'!C828,'Log_working_3-way'!B$1,'Log_working_3-way'!B$2)</f>
        <v>#NAME?</v>
      </c>
      <c r="F834" s="6" t="e">
        <f ca="1">IF('Log_working_3-way'!D834="","",1/'True_Odds_Calculator_3-way'!N828+1/'True_Odds_Calculator_3-way'!O828+1/'True_Odds_Calculator_3-way'!#REF!-1)</f>
        <v>#NAME?</v>
      </c>
      <c r="H834" s="6" t="e">
        <f ca="1">IF('Log_working_3-way'!$D834="","",'True_Odds_Calculator_3-way'!N828/'True_Odds_Calculator_3-way'!A828-1)</f>
        <v>#NAME?</v>
      </c>
      <c r="I834" s="6" t="e">
        <f ca="1">IF('Log_working_3-way'!$D834="","",'True_Odds_Calculator_3-way'!O828/'True_Odds_Calculator_3-way'!B828-1)</f>
        <v>#NAME?</v>
      </c>
      <c r="J834" s="6" t="e">
        <f ca="1">IF('Log_working_3-way'!$D834="","",'True_Odds_Calculator_3-way'!#REF!/'True_Odds_Calculator_3-way'!C828-1)</f>
        <v>#NAME?</v>
      </c>
      <c r="K834" s="6" t="e">
        <f ca="1">IF('Log_working_3-way'!$D834="","",1/'True_Odds_Calculator_3-way'!A828+1/'True_Odds_Calculator_3-way'!B828+1/'True_Odds_Calculator_3-way'!C828-1)</f>
        <v>#NAME?</v>
      </c>
    </row>
    <row r="835" spans="4:11" x14ac:dyDescent="0.25">
      <c r="D835" t="e">
        <f ca="1">solve_for_c('True_Odds_Calculator_3-way'!A829,'True_Odds_Calculator_3-way'!B829,'True_Odds_Calculator_3-way'!C829,'Log_working_3-way'!B$1,'Log_working_3-way'!B$2)</f>
        <v>#NAME?</v>
      </c>
      <c r="F835" s="6" t="e">
        <f ca="1">IF('Log_working_3-way'!D835="","",1/'True_Odds_Calculator_3-way'!N829+1/'True_Odds_Calculator_3-way'!O829+1/'True_Odds_Calculator_3-way'!#REF!-1)</f>
        <v>#NAME?</v>
      </c>
      <c r="H835" s="6" t="e">
        <f ca="1">IF('Log_working_3-way'!$D835="","",'True_Odds_Calculator_3-way'!N829/'True_Odds_Calculator_3-way'!A829-1)</f>
        <v>#NAME?</v>
      </c>
      <c r="I835" s="6" t="e">
        <f ca="1">IF('Log_working_3-way'!$D835="","",'True_Odds_Calculator_3-way'!O829/'True_Odds_Calculator_3-way'!B829-1)</f>
        <v>#NAME?</v>
      </c>
      <c r="J835" s="6" t="e">
        <f ca="1">IF('Log_working_3-way'!$D835="","",'True_Odds_Calculator_3-way'!#REF!/'True_Odds_Calculator_3-way'!C829-1)</f>
        <v>#NAME?</v>
      </c>
      <c r="K835" s="6" t="e">
        <f ca="1">IF('Log_working_3-way'!$D835="","",1/'True_Odds_Calculator_3-way'!A829+1/'True_Odds_Calculator_3-way'!B829+1/'True_Odds_Calculator_3-way'!C829-1)</f>
        <v>#NAME?</v>
      </c>
    </row>
    <row r="836" spans="4:11" x14ac:dyDescent="0.25">
      <c r="D836" t="e">
        <f ca="1">solve_for_c('True_Odds_Calculator_3-way'!A830,'True_Odds_Calculator_3-way'!B830,'True_Odds_Calculator_3-way'!C830,'Log_working_3-way'!B$1,'Log_working_3-way'!B$2)</f>
        <v>#NAME?</v>
      </c>
      <c r="F836" s="6" t="e">
        <f ca="1">IF('Log_working_3-way'!D836="","",1/'True_Odds_Calculator_3-way'!N830+1/'True_Odds_Calculator_3-way'!O830+1/'True_Odds_Calculator_3-way'!#REF!-1)</f>
        <v>#NAME?</v>
      </c>
      <c r="H836" s="6" t="e">
        <f ca="1">IF('Log_working_3-way'!$D836="","",'True_Odds_Calculator_3-way'!N830/'True_Odds_Calculator_3-way'!A830-1)</f>
        <v>#NAME?</v>
      </c>
      <c r="I836" s="6" t="e">
        <f ca="1">IF('Log_working_3-way'!$D836="","",'True_Odds_Calculator_3-way'!O830/'True_Odds_Calculator_3-way'!B830-1)</f>
        <v>#NAME?</v>
      </c>
      <c r="J836" s="6" t="e">
        <f ca="1">IF('Log_working_3-way'!$D836="","",'True_Odds_Calculator_3-way'!#REF!/'True_Odds_Calculator_3-way'!C830-1)</f>
        <v>#NAME?</v>
      </c>
      <c r="K836" s="6" t="e">
        <f ca="1">IF('Log_working_3-way'!$D836="","",1/'True_Odds_Calculator_3-way'!A830+1/'True_Odds_Calculator_3-way'!B830+1/'True_Odds_Calculator_3-way'!C830-1)</f>
        <v>#NAME?</v>
      </c>
    </row>
    <row r="837" spans="4:11" x14ac:dyDescent="0.25">
      <c r="D837" t="e">
        <f ca="1">solve_for_c('True_Odds_Calculator_3-way'!A831,'True_Odds_Calculator_3-way'!B831,'True_Odds_Calculator_3-way'!C831,'Log_working_3-way'!B$1,'Log_working_3-way'!B$2)</f>
        <v>#NAME?</v>
      </c>
      <c r="F837" s="6" t="e">
        <f ca="1">IF('Log_working_3-way'!D837="","",1/'True_Odds_Calculator_3-way'!N831+1/'True_Odds_Calculator_3-way'!O831+1/'True_Odds_Calculator_3-way'!#REF!-1)</f>
        <v>#NAME?</v>
      </c>
      <c r="H837" s="6" t="e">
        <f ca="1">IF('Log_working_3-way'!$D837="","",'True_Odds_Calculator_3-way'!N831/'True_Odds_Calculator_3-way'!A831-1)</f>
        <v>#NAME?</v>
      </c>
      <c r="I837" s="6" t="e">
        <f ca="1">IF('Log_working_3-way'!$D837="","",'True_Odds_Calculator_3-way'!O831/'True_Odds_Calculator_3-way'!B831-1)</f>
        <v>#NAME?</v>
      </c>
      <c r="J837" s="6" t="e">
        <f ca="1">IF('Log_working_3-way'!$D837="","",'True_Odds_Calculator_3-way'!#REF!/'True_Odds_Calculator_3-way'!C831-1)</f>
        <v>#NAME?</v>
      </c>
      <c r="K837" s="6" t="e">
        <f ca="1">IF('Log_working_3-way'!$D837="","",1/'True_Odds_Calculator_3-way'!A831+1/'True_Odds_Calculator_3-way'!B831+1/'True_Odds_Calculator_3-way'!C831-1)</f>
        <v>#NAME?</v>
      </c>
    </row>
    <row r="838" spans="4:11" x14ac:dyDescent="0.25">
      <c r="D838" t="e">
        <f ca="1">solve_for_c('True_Odds_Calculator_3-way'!A832,'True_Odds_Calculator_3-way'!B832,'True_Odds_Calculator_3-way'!C832,'Log_working_3-way'!B$1,'Log_working_3-way'!B$2)</f>
        <v>#NAME?</v>
      </c>
      <c r="F838" s="6" t="e">
        <f ca="1">IF('Log_working_3-way'!D838="","",1/'True_Odds_Calculator_3-way'!N832+1/'True_Odds_Calculator_3-way'!O832+1/'True_Odds_Calculator_3-way'!#REF!-1)</f>
        <v>#NAME?</v>
      </c>
      <c r="H838" s="6" t="e">
        <f ca="1">IF('Log_working_3-way'!$D838="","",'True_Odds_Calculator_3-way'!N832/'True_Odds_Calculator_3-way'!A832-1)</f>
        <v>#NAME?</v>
      </c>
      <c r="I838" s="6" t="e">
        <f ca="1">IF('Log_working_3-way'!$D838="","",'True_Odds_Calculator_3-way'!O832/'True_Odds_Calculator_3-way'!B832-1)</f>
        <v>#NAME?</v>
      </c>
      <c r="J838" s="6" t="e">
        <f ca="1">IF('Log_working_3-way'!$D838="","",'True_Odds_Calculator_3-way'!#REF!/'True_Odds_Calculator_3-way'!C832-1)</f>
        <v>#NAME?</v>
      </c>
      <c r="K838" s="6" t="e">
        <f ca="1">IF('Log_working_3-way'!$D838="","",1/'True_Odds_Calculator_3-way'!A832+1/'True_Odds_Calculator_3-way'!B832+1/'True_Odds_Calculator_3-way'!C832-1)</f>
        <v>#NAME?</v>
      </c>
    </row>
    <row r="839" spans="4:11" x14ac:dyDescent="0.25">
      <c r="D839" t="e">
        <f ca="1">solve_for_c('True_Odds_Calculator_3-way'!A833,'True_Odds_Calculator_3-way'!B833,'True_Odds_Calculator_3-way'!C833,'Log_working_3-way'!B$1,'Log_working_3-way'!B$2)</f>
        <v>#NAME?</v>
      </c>
      <c r="F839" s="6" t="e">
        <f ca="1">IF('Log_working_3-way'!D839="","",1/'True_Odds_Calculator_3-way'!N833+1/'True_Odds_Calculator_3-way'!O833+1/'True_Odds_Calculator_3-way'!#REF!-1)</f>
        <v>#NAME?</v>
      </c>
      <c r="H839" s="6" t="e">
        <f ca="1">IF('Log_working_3-way'!$D839="","",'True_Odds_Calculator_3-way'!N833/'True_Odds_Calculator_3-way'!A833-1)</f>
        <v>#NAME?</v>
      </c>
      <c r="I839" s="6" t="e">
        <f ca="1">IF('Log_working_3-way'!$D839="","",'True_Odds_Calculator_3-way'!O833/'True_Odds_Calculator_3-way'!B833-1)</f>
        <v>#NAME?</v>
      </c>
      <c r="J839" s="6" t="e">
        <f ca="1">IF('Log_working_3-way'!$D839="","",'True_Odds_Calculator_3-way'!#REF!/'True_Odds_Calculator_3-way'!C833-1)</f>
        <v>#NAME?</v>
      </c>
      <c r="K839" s="6" t="e">
        <f ca="1">IF('Log_working_3-way'!$D839="","",1/'True_Odds_Calculator_3-way'!A833+1/'True_Odds_Calculator_3-way'!B833+1/'True_Odds_Calculator_3-way'!C833-1)</f>
        <v>#NAME?</v>
      </c>
    </row>
    <row r="840" spans="4:11" x14ac:dyDescent="0.25">
      <c r="D840" t="e">
        <f ca="1">solve_for_c('True_Odds_Calculator_3-way'!A834,'True_Odds_Calculator_3-way'!B834,'True_Odds_Calculator_3-way'!C834,'Log_working_3-way'!B$1,'Log_working_3-way'!B$2)</f>
        <v>#NAME?</v>
      </c>
      <c r="F840" s="6" t="e">
        <f ca="1">IF('Log_working_3-way'!D840="","",1/'True_Odds_Calculator_3-way'!N834+1/'True_Odds_Calculator_3-way'!O834+1/'True_Odds_Calculator_3-way'!#REF!-1)</f>
        <v>#NAME?</v>
      </c>
      <c r="H840" s="6" t="e">
        <f ca="1">IF('Log_working_3-way'!$D840="","",'True_Odds_Calculator_3-way'!N834/'True_Odds_Calculator_3-way'!A834-1)</f>
        <v>#NAME?</v>
      </c>
      <c r="I840" s="6" t="e">
        <f ca="1">IF('Log_working_3-way'!$D840="","",'True_Odds_Calculator_3-way'!O834/'True_Odds_Calculator_3-way'!B834-1)</f>
        <v>#NAME?</v>
      </c>
      <c r="J840" s="6" t="e">
        <f ca="1">IF('Log_working_3-way'!$D840="","",'True_Odds_Calculator_3-way'!#REF!/'True_Odds_Calculator_3-way'!C834-1)</f>
        <v>#NAME?</v>
      </c>
      <c r="K840" s="6" t="e">
        <f ca="1">IF('Log_working_3-way'!$D840="","",1/'True_Odds_Calculator_3-way'!A834+1/'True_Odds_Calculator_3-way'!B834+1/'True_Odds_Calculator_3-way'!C834-1)</f>
        <v>#NAME?</v>
      </c>
    </row>
    <row r="841" spans="4:11" x14ac:dyDescent="0.25">
      <c r="D841" t="e">
        <f ca="1">solve_for_c('True_Odds_Calculator_3-way'!A835,'True_Odds_Calculator_3-way'!B835,'True_Odds_Calculator_3-way'!C835,'Log_working_3-way'!B$1,'Log_working_3-way'!B$2)</f>
        <v>#NAME?</v>
      </c>
      <c r="F841" s="6" t="e">
        <f ca="1">IF('Log_working_3-way'!D841="","",1/'True_Odds_Calculator_3-way'!N835+1/'True_Odds_Calculator_3-way'!O835+1/'True_Odds_Calculator_3-way'!#REF!-1)</f>
        <v>#NAME?</v>
      </c>
      <c r="H841" s="6" t="e">
        <f ca="1">IF('Log_working_3-way'!$D841="","",'True_Odds_Calculator_3-way'!N835/'True_Odds_Calculator_3-way'!A835-1)</f>
        <v>#NAME?</v>
      </c>
      <c r="I841" s="6" t="e">
        <f ca="1">IF('Log_working_3-way'!$D841="","",'True_Odds_Calculator_3-way'!O835/'True_Odds_Calculator_3-way'!B835-1)</f>
        <v>#NAME?</v>
      </c>
      <c r="J841" s="6" t="e">
        <f ca="1">IF('Log_working_3-way'!$D841="","",'True_Odds_Calculator_3-way'!#REF!/'True_Odds_Calculator_3-way'!C835-1)</f>
        <v>#NAME?</v>
      </c>
      <c r="K841" s="6" t="e">
        <f ca="1">IF('Log_working_3-way'!$D841="","",1/'True_Odds_Calculator_3-way'!A835+1/'True_Odds_Calculator_3-way'!B835+1/'True_Odds_Calculator_3-way'!C835-1)</f>
        <v>#NAME?</v>
      </c>
    </row>
    <row r="842" spans="4:11" x14ac:dyDescent="0.25">
      <c r="D842" t="e">
        <f ca="1">solve_for_c('True_Odds_Calculator_3-way'!A836,'True_Odds_Calculator_3-way'!B836,'True_Odds_Calculator_3-way'!C836,'Log_working_3-way'!B$1,'Log_working_3-way'!B$2)</f>
        <v>#NAME?</v>
      </c>
      <c r="F842" s="6" t="e">
        <f ca="1">IF('Log_working_3-way'!D842="","",1/'True_Odds_Calculator_3-way'!N836+1/'True_Odds_Calculator_3-way'!O836+1/'True_Odds_Calculator_3-way'!#REF!-1)</f>
        <v>#NAME?</v>
      </c>
      <c r="H842" s="6" t="e">
        <f ca="1">IF('Log_working_3-way'!$D842="","",'True_Odds_Calculator_3-way'!N836/'True_Odds_Calculator_3-way'!A836-1)</f>
        <v>#NAME?</v>
      </c>
      <c r="I842" s="6" t="e">
        <f ca="1">IF('Log_working_3-way'!$D842="","",'True_Odds_Calculator_3-way'!O836/'True_Odds_Calculator_3-way'!B836-1)</f>
        <v>#NAME?</v>
      </c>
      <c r="J842" s="6" t="e">
        <f ca="1">IF('Log_working_3-way'!$D842="","",'True_Odds_Calculator_3-way'!#REF!/'True_Odds_Calculator_3-way'!C836-1)</f>
        <v>#NAME?</v>
      </c>
      <c r="K842" s="6" t="e">
        <f ca="1">IF('Log_working_3-way'!$D842="","",1/'True_Odds_Calculator_3-way'!A836+1/'True_Odds_Calculator_3-way'!B836+1/'True_Odds_Calculator_3-way'!C836-1)</f>
        <v>#NAME?</v>
      </c>
    </row>
    <row r="843" spans="4:11" x14ac:dyDescent="0.25">
      <c r="D843" t="e">
        <f ca="1">solve_for_c('True_Odds_Calculator_3-way'!A837,'True_Odds_Calculator_3-way'!B837,'True_Odds_Calculator_3-way'!C837,'Log_working_3-way'!B$1,'Log_working_3-way'!B$2)</f>
        <v>#NAME?</v>
      </c>
      <c r="F843" s="6" t="e">
        <f ca="1">IF('Log_working_3-way'!D843="","",1/'True_Odds_Calculator_3-way'!N837+1/'True_Odds_Calculator_3-way'!O837+1/'True_Odds_Calculator_3-way'!#REF!-1)</f>
        <v>#NAME?</v>
      </c>
      <c r="H843" s="6" t="e">
        <f ca="1">IF('Log_working_3-way'!$D843="","",'True_Odds_Calculator_3-way'!N837/'True_Odds_Calculator_3-way'!A837-1)</f>
        <v>#NAME?</v>
      </c>
      <c r="I843" s="6" t="e">
        <f ca="1">IF('Log_working_3-way'!$D843="","",'True_Odds_Calculator_3-way'!O837/'True_Odds_Calculator_3-way'!B837-1)</f>
        <v>#NAME?</v>
      </c>
      <c r="J843" s="6" t="e">
        <f ca="1">IF('Log_working_3-way'!$D843="","",'True_Odds_Calculator_3-way'!#REF!/'True_Odds_Calculator_3-way'!C837-1)</f>
        <v>#NAME?</v>
      </c>
      <c r="K843" s="6" t="e">
        <f ca="1">IF('Log_working_3-way'!$D843="","",1/'True_Odds_Calculator_3-way'!A837+1/'True_Odds_Calculator_3-way'!B837+1/'True_Odds_Calculator_3-way'!C837-1)</f>
        <v>#NAME?</v>
      </c>
    </row>
    <row r="844" spans="4:11" x14ac:dyDescent="0.25">
      <c r="D844" t="e">
        <f ca="1">solve_for_c('True_Odds_Calculator_3-way'!A838,'True_Odds_Calculator_3-way'!B838,'True_Odds_Calculator_3-way'!C838,'Log_working_3-way'!B$1,'Log_working_3-way'!B$2)</f>
        <v>#NAME?</v>
      </c>
      <c r="F844" s="6" t="e">
        <f ca="1">IF('Log_working_3-way'!D844="","",1/'True_Odds_Calculator_3-way'!N838+1/'True_Odds_Calculator_3-way'!O838+1/'True_Odds_Calculator_3-way'!#REF!-1)</f>
        <v>#NAME?</v>
      </c>
      <c r="H844" s="6" t="e">
        <f ca="1">IF('Log_working_3-way'!$D844="","",'True_Odds_Calculator_3-way'!N838/'True_Odds_Calculator_3-way'!A838-1)</f>
        <v>#NAME?</v>
      </c>
      <c r="I844" s="6" t="e">
        <f ca="1">IF('Log_working_3-way'!$D844="","",'True_Odds_Calculator_3-way'!O838/'True_Odds_Calculator_3-way'!B838-1)</f>
        <v>#NAME?</v>
      </c>
      <c r="J844" s="6" t="e">
        <f ca="1">IF('Log_working_3-way'!$D844="","",'True_Odds_Calculator_3-way'!#REF!/'True_Odds_Calculator_3-way'!C838-1)</f>
        <v>#NAME?</v>
      </c>
      <c r="K844" s="6" t="e">
        <f ca="1">IF('Log_working_3-way'!$D844="","",1/'True_Odds_Calculator_3-way'!A838+1/'True_Odds_Calculator_3-way'!B838+1/'True_Odds_Calculator_3-way'!C838-1)</f>
        <v>#NAME?</v>
      </c>
    </row>
    <row r="845" spans="4:11" x14ac:dyDescent="0.25">
      <c r="D845" t="e">
        <f ca="1">solve_for_c('True_Odds_Calculator_3-way'!A839,'True_Odds_Calculator_3-way'!B839,'True_Odds_Calculator_3-way'!C839,'Log_working_3-way'!B$1,'Log_working_3-way'!B$2)</f>
        <v>#NAME?</v>
      </c>
      <c r="F845" s="6" t="e">
        <f ca="1">IF('Log_working_3-way'!D845="","",1/'True_Odds_Calculator_3-way'!N839+1/'True_Odds_Calculator_3-way'!O839+1/'True_Odds_Calculator_3-way'!#REF!-1)</f>
        <v>#NAME?</v>
      </c>
      <c r="H845" s="6" t="e">
        <f ca="1">IF('Log_working_3-way'!$D845="","",'True_Odds_Calculator_3-way'!N839/'True_Odds_Calculator_3-way'!A839-1)</f>
        <v>#NAME?</v>
      </c>
      <c r="I845" s="6" t="e">
        <f ca="1">IF('Log_working_3-way'!$D845="","",'True_Odds_Calculator_3-way'!O839/'True_Odds_Calculator_3-way'!B839-1)</f>
        <v>#NAME?</v>
      </c>
      <c r="J845" s="6" t="e">
        <f ca="1">IF('Log_working_3-way'!$D845="","",'True_Odds_Calculator_3-way'!#REF!/'True_Odds_Calculator_3-way'!C839-1)</f>
        <v>#NAME?</v>
      </c>
      <c r="K845" s="6" t="e">
        <f ca="1">IF('Log_working_3-way'!$D845="","",1/'True_Odds_Calculator_3-way'!A839+1/'True_Odds_Calculator_3-way'!B839+1/'True_Odds_Calculator_3-way'!C839-1)</f>
        <v>#NAME?</v>
      </c>
    </row>
    <row r="846" spans="4:11" x14ac:dyDescent="0.25">
      <c r="D846" t="e">
        <f ca="1">solve_for_c('True_Odds_Calculator_3-way'!A840,'True_Odds_Calculator_3-way'!B840,'True_Odds_Calculator_3-way'!C840,'Log_working_3-way'!B$1,'Log_working_3-way'!B$2)</f>
        <v>#NAME?</v>
      </c>
      <c r="F846" s="6" t="e">
        <f ca="1">IF('Log_working_3-way'!D846="","",1/'True_Odds_Calculator_3-way'!N840+1/'True_Odds_Calculator_3-way'!O840+1/'True_Odds_Calculator_3-way'!#REF!-1)</f>
        <v>#NAME?</v>
      </c>
      <c r="H846" s="6" t="e">
        <f ca="1">IF('Log_working_3-way'!$D846="","",'True_Odds_Calculator_3-way'!N840/'True_Odds_Calculator_3-way'!A840-1)</f>
        <v>#NAME?</v>
      </c>
      <c r="I846" s="6" t="e">
        <f ca="1">IF('Log_working_3-way'!$D846="","",'True_Odds_Calculator_3-way'!O840/'True_Odds_Calculator_3-way'!B840-1)</f>
        <v>#NAME?</v>
      </c>
      <c r="J846" s="6" t="e">
        <f ca="1">IF('Log_working_3-way'!$D846="","",'True_Odds_Calculator_3-way'!#REF!/'True_Odds_Calculator_3-way'!C840-1)</f>
        <v>#NAME?</v>
      </c>
      <c r="K846" s="6" t="e">
        <f ca="1">IF('Log_working_3-way'!$D846="","",1/'True_Odds_Calculator_3-way'!A840+1/'True_Odds_Calculator_3-way'!B840+1/'True_Odds_Calculator_3-way'!C840-1)</f>
        <v>#NAME?</v>
      </c>
    </row>
    <row r="847" spans="4:11" x14ac:dyDescent="0.25">
      <c r="D847" t="e">
        <f ca="1">solve_for_c('True_Odds_Calculator_3-way'!A841,'True_Odds_Calculator_3-way'!B841,'True_Odds_Calculator_3-way'!C841,'Log_working_3-way'!B$1,'Log_working_3-way'!B$2)</f>
        <v>#NAME?</v>
      </c>
      <c r="F847" s="6" t="e">
        <f ca="1">IF('Log_working_3-way'!D847="","",1/'True_Odds_Calculator_3-way'!N841+1/'True_Odds_Calculator_3-way'!O841+1/'True_Odds_Calculator_3-way'!#REF!-1)</f>
        <v>#NAME?</v>
      </c>
      <c r="H847" s="6" t="e">
        <f ca="1">IF('Log_working_3-way'!$D847="","",'True_Odds_Calculator_3-way'!N841/'True_Odds_Calculator_3-way'!A841-1)</f>
        <v>#NAME?</v>
      </c>
      <c r="I847" s="6" t="e">
        <f ca="1">IF('Log_working_3-way'!$D847="","",'True_Odds_Calculator_3-way'!O841/'True_Odds_Calculator_3-way'!B841-1)</f>
        <v>#NAME?</v>
      </c>
      <c r="J847" s="6" t="e">
        <f ca="1">IF('Log_working_3-way'!$D847="","",'True_Odds_Calculator_3-way'!#REF!/'True_Odds_Calculator_3-way'!C841-1)</f>
        <v>#NAME?</v>
      </c>
      <c r="K847" s="6" t="e">
        <f ca="1">IF('Log_working_3-way'!$D847="","",1/'True_Odds_Calculator_3-way'!A841+1/'True_Odds_Calculator_3-way'!B841+1/'True_Odds_Calculator_3-way'!C841-1)</f>
        <v>#NAME?</v>
      </c>
    </row>
    <row r="848" spans="4:11" x14ac:dyDescent="0.25">
      <c r="D848" t="e">
        <f ca="1">solve_for_c('True_Odds_Calculator_3-way'!A842,'True_Odds_Calculator_3-way'!B842,'True_Odds_Calculator_3-way'!C842,'Log_working_3-way'!B$1,'Log_working_3-way'!B$2)</f>
        <v>#NAME?</v>
      </c>
      <c r="F848" s="6" t="e">
        <f ca="1">IF('Log_working_3-way'!D848="","",1/'True_Odds_Calculator_3-way'!N842+1/'True_Odds_Calculator_3-way'!O842+1/'True_Odds_Calculator_3-way'!#REF!-1)</f>
        <v>#NAME?</v>
      </c>
      <c r="H848" s="6" t="e">
        <f ca="1">IF('Log_working_3-way'!$D848="","",'True_Odds_Calculator_3-way'!N842/'True_Odds_Calculator_3-way'!A842-1)</f>
        <v>#NAME?</v>
      </c>
      <c r="I848" s="6" t="e">
        <f ca="1">IF('Log_working_3-way'!$D848="","",'True_Odds_Calculator_3-way'!O842/'True_Odds_Calculator_3-way'!B842-1)</f>
        <v>#NAME?</v>
      </c>
      <c r="J848" s="6" t="e">
        <f ca="1">IF('Log_working_3-way'!$D848="","",'True_Odds_Calculator_3-way'!#REF!/'True_Odds_Calculator_3-way'!C842-1)</f>
        <v>#NAME?</v>
      </c>
      <c r="K848" s="6" t="e">
        <f ca="1">IF('Log_working_3-way'!$D848="","",1/'True_Odds_Calculator_3-way'!A842+1/'True_Odds_Calculator_3-way'!B842+1/'True_Odds_Calculator_3-way'!C842-1)</f>
        <v>#NAME?</v>
      </c>
    </row>
    <row r="849" spans="4:11" x14ac:dyDescent="0.25">
      <c r="D849" t="e">
        <f ca="1">solve_for_c('True_Odds_Calculator_3-way'!A843,'True_Odds_Calculator_3-way'!B843,'True_Odds_Calculator_3-way'!C843,'Log_working_3-way'!B$1,'Log_working_3-way'!B$2)</f>
        <v>#NAME?</v>
      </c>
      <c r="F849" s="6" t="e">
        <f ca="1">IF('Log_working_3-way'!D849="","",1/'True_Odds_Calculator_3-way'!N843+1/'True_Odds_Calculator_3-way'!O843+1/'True_Odds_Calculator_3-way'!#REF!-1)</f>
        <v>#NAME?</v>
      </c>
      <c r="H849" s="6" t="e">
        <f ca="1">IF('Log_working_3-way'!$D849="","",'True_Odds_Calculator_3-way'!N843/'True_Odds_Calculator_3-way'!A843-1)</f>
        <v>#NAME?</v>
      </c>
      <c r="I849" s="6" t="e">
        <f ca="1">IF('Log_working_3-way'!$D849="","",'True_Odds_Calculator_3-way'!O843/'True_Odds_Calculator_3-way'!B843-1)</f>
        <v>#NAME?</v>
      </c>
      <c r="J849" s="6" t="e">
        <f ca="1">IF('Log_working_3-way'!$D849="","",'True_Odds_Calculator_3-way'!#REF!/'True_Odds_Calculator_3-way'!C843-1)</f>
        <v>#NAME?</v>
      </c>
      <c r="K849" s="6" t="e">
        <f ca="1">IF('Log_working_3-way'!$D849="","",1/'True_Odds_Calculator_3-way'!A843+1/'True_Odds_Calculator_3-way'!B843+1/'True_Odds_Calculator_3-way'!C843-1)</f>
        <v>#NAME?</v>
      </c>
    </row>
    <row r="850" spans="4:11" x14ac:dyDescent="0.25">
      <c r="D850" t="e">
        <f ca="1">solve_for_c('True_Odds_Calculator_3-way'!A844,'True_Odds_Calculator_3-way'!B844,'True_Odds_Calculator_3-way'!C844,'Log_working_3-way'!B$1,'Log_working_3-way'!B$2)</f>
        <v>#NAME?</v>
      </c>
      <c r="F850" s="6" t="e">
        <f ca="1">IF('Log_working_3-way'!D850="","",1/'True_Odds_Calculator_3-way'!N844+1/'True_Odds_Calculator_3-way'!O844+1/'True_Odds_Calculator_3-way'!#REF!-1)</f>
        <v>#NAME?</v>
      </c>
      <c r="H850" s="6" t="e">
        <f ca="1">IF('Log_working_3-way'!$D850="","",'True_Odds_Calculator_3-way'!N844/'True_Odds_Calculator_3-way'!A844-1)</f>
        <v>#NAME?</v>
      </c>
      <c r="I850" s="6" t="e">
        <f ca="1">IF('Log_working_3-way'!$D850="","",'True_Odds_Calculator_3-way'!O844/'True_Odds_Calculator_3-way'!B844-1)</f>
        <v>#NAME?</v>
      </c>
      <c r="J850" s="6" t="e">
        <f ca="1">IF('Log_working_3-way'!$D850="","",'True_Odds_Calculator_3-way'!#REF!/'True_Odds_Calculator_3-way'!C844-1)</f>
        <v>#NAME?</v>
      </c>
      <c r="K850" s="6" t="e">
        <f ca="1">IF('Log_working_3-way'!$D850="","",1/'True_Odds_Calculator_3-way'!A844+1/'True_Odds_Calculator_3-way'!B844+1/'True_Odds_Calculator_3-way'!C844-1)</f>
        <v>#NAME?</v>
      </c>
    </row>
    <row r="851" spans="4:11" x14ac:dyDescent="0.25">
      <c r="D851" t="e">
        <f ca="1">solve_for_c('True_Odds_Calculator_3-way'!A845,'True_Odds_Calculator_3-way'!B845,'True_Odds_Calculator_3-way'!C845,'Log_working_3-way'!B$1,'Log_working_3-way'!B$2)</f>
        <v>#NAME?</v>
      </c>
      <c r="F851" s="6" t="e">
        <f ca="1">IF('Log_working_3-way'!D851="","",1/'True_Odds_Calculator_3-way'!N845+1/'True_Odds_Calculator_3-way'!O845+1/'True_Odds_Calculator_3-way'!#REF!-1)</f>
        <v>#NAME?</v>
      </c>
      <c r="H851" s="6" t="e">
        <f ca="1">IF('Log_working_3-way'!$D851="","",'True_Odds_Calculator_3-way'!N845/'True_Odds_Calculator_3-way'!A845-1)</f>
        <v>#NAME?</v>
      </c>
      <c r="I851" s="6" t="e">
        <f ca="1">IF('Log_working_3-way'!$D851="","",'True_Odds_Calculator_3-way'!O845/'True_Odds_Calculator_3-way'!B845-1)</f>
        <v>#NAME?</v>
      </c>
      <c r="J851" s="6" t="e">
        <f ca="1">IF('Log_working_3-way'!$D851="","",'True_Odds_Calculator_3-way'!#REF!/'True_Odds_Calculator_3-way'!C845-1)</f>
        <v>#NAME?</v>
      </c>
      <c r="K851" s="6" t="e">
        <f ca="1">IF('Log_working_3-way'!$D851="","",1/'True_Odds_Calculator_3-way'!A845+1/'True_Odds_Calculator_3-way'!B845+1/'True_Odds_Calculator_3-way'!C845-1)</f>
        <v>#NAME?</v>
      </c>
    </row>
    <row r="852" spans="4:11" x14ac:dyDescent="0.25">
      <c r="D852" t="e">
        <f ca="1">solve_for_c('True_Odds_Calculator_3-way'!A846,'True_Odds_Calculator_3-way'!B846,'True_Odds_Calculator_3-way'!C846,'Log_working_3-way'!B$1,'Log_working_3-way'!B$2)</f>
        <v>#NAME?</v>
      </c>
      <c r="F852" s="6" t="e">
        <f ca="1">IF('Log_working_3-way'!D852="","",1/'True_Odds_Calculator_3-way'!N846+1/'True_Odds_Calculator_3-way'!O846+1/'True_Odds_Calculator_3-way'!#REF!-1)</f>
        <v>#NAME?</v>
      </c>
      <c r="H852" s="6" t="e">
        <f ca="1">IF('Log_working_3-way'!$D852="","",'True_Odds_Calculator_3-way'!N846/'True_Odds_Calculator_3-way'!A846-1)</f>
        <v>#NAME?</v>
      </c>
      <c r="I852" s="6" t="e">
        <f ca="1">IF('Log_working_3-way'!$D852="","",'True_Odds_Calculator_3-way'!O846/'True_Odds_Calculator_3-way'!B846-1)</f>
        <v>#NAME?</v>
      </c>
      <c r="J852" s="6" t="e">
        <f ca="1">IF('Log_working_3-way'!$D852="","",'True_Odds_Calculator_3-way'!#REF!/'True_Odds_Calculator_3-way'!C846-1)</f>
        <v>#NAME?</v>
      </c>
      <c r="K852" s="6" t="e">
        <f ca="1">IF('Log_working_3-way'!$D852="","",1/'True_Odds_Calculator_3-way'!A846+1/'True_Odds_Calculator_3-way'!B846+1/'True_Odds_Calculator_3-way'!C846-1)</f>
        <v>#NAME?</v>
      </c>
    </row>
    <row r="853" spans="4:11" x14ac:dyDescent="0.25">
      <c r="D853" t="e">
        <f ca="1">solve_for_c('True_Odds_Calculator_3-way'!A847,'True_Odds_Calculator_3-way'!B847,'True_Odds_Calculator_3-way'!C847,'Log_working_3-way'!B$1,'Log_working_3-way'!B$2)</f>
        <v>#NAME?</v>
      </c>
      <c r="F853" s="6" t="e">
        <f ca="1">IF('Log_working_3-way'!D853="","",1/'True_Odds_Calculator_3-way'!N847+1/'True_Odds_Calculator_3-way'!O847+1/'True_Odds_Calculator_3-way'!#REF!-1)</f>
        <v>#NAME?</v>
      </c>
      <c r="H853" s="6" t="e">
        <f ca="1">IF('Log_working_3-way'!$D853="","",'True_Odds_Calculator_3-way'!N847/'True_Odds_Calculator_3-way'!A847-1)</f>
        <v>#NAME?</v>
      </c>
      <c r="I853" s="6" t="e">
        <f ca="1">IF('Log_working_3-way'!$D853="","",'True_Odds_Calculator_3-way'!O847/'True_Odds_Calculator_3-way'!B847-1)</f>
        <v>#NAME?</v>
      </c>
      <c r="J853" s="6" t="e">
        <f ca="1">IF('Log_working_3-way'!$D853="","",'True_Odds_Calculator_3-way'!#REF!/'True_Odds_Calculator_3-way'!C847-1)</f>
        <v>#NAME?</v>
      </c>
      <c r="K853" s="6" t="e">
        <f ca="1">IF('Log_working_3-way'!$D853="","",1/'True_Odds_Calculator_3-way'!A847+1/'True_Odds_Calculator_3-way'!B847+1/'True_Odds_Calculator_3-way'!C847-1)</f>
        <v>#NAME?</v>
      </c>
    </row>
    <row r="854" spans="4:11" x14ac:dyDescent="0.25">
      <c r="D854" t="e">
        <f ca="1">solve_for_c('True_Odds_Calculator_3-way'!A848,'True_Odds_Calculator_3-way'!B848,'True_Odds_Calculator_3-way'!C848,'Log_working_3-way'!B$1,'Log_working_3-way'!B$2)</f>
        <v>#NAME?</v>
      </c>
      <c r="F854" s="6" t="e">
        <f ca="1">IF('Log_working_3-way'!D854="","",1/'True_Odds_Calculator_3-way'!N848+1/'True_Odds_Calculator_3-way'!O848+1/'True_Odds_Calculator_3-way'!#REF!-1)</f>
        <v>#NAME?</v>
      </c>
      <c r="H854" s="6" t="e">
        <f ca="1">IF('Log_working_3-way'!$D854="","",'True_Odds_Calculator_3-way'!N848/'True_Odds_Calculator_3-way'!A848-1)</f>
        <v>#NAME?</v>
      </c>
      <c r="I854" s="6" t="e">
        <f ca="1">IF('Log_working_3-way'!$D854="","",'True_Odds_Calculator_3-way'!O848/'True_Odds_Calculator_3-way'!B848-1)</f>
        <v>#NAME?</v>
      </c>
      <c r="J854" s="6" t="e">
        <f ca="1">IF('Log_working_3-way'!$D854="","",'True_Odds_Calculator_3-way'!#REF!/'True_Odds_Calculator_3-way'!C848-1)</f>
        <v>#NAME?</v>
      </c>
      <c r="K854" s="6" t="e">
        <f ca="1">IF('Log_working_3-way'!$D854="","",1/'True_Odds_Calculator_3-way'!A848+1/'True_Odds_Calculator_3-way'!B848+1/'True_Odds_Calculator_3-way'!C848-1)</f>
        <v>#NAME?</v>
      </c>
    </row>
    <row r="855" spans="4:11" x14ac:dyDescent="0.25">
      <c r="D855" t="e">
        <f ca="1">solve_for_c('True_Odds_Calculator_3-way'!A849,'True_Odds_Calculator_3-way'!B849,'True_Odds_Calculator_3-way'!C849,'Log_working_3-way'!B$1,'Log_working_3-way'!B$2)</f>
        <v>#NAME?</v>
      </c>
      <c r="F855" s="6" t="e">
        <f ca="1">IF('Log_working_3-way'!D855="","",1/'True_Odds_Calculator_3-way'!N849+1/'True_Odds_Calculator_3-way'!O849+1/'True_Odds_Calculator_3-way'!#REF!-1)</f>
        <v>#NAME?</v>
      </c>
      <c r="H855" s="6" t="e">
        <f ca="1">IF('Log_working_3-way'!$D855="","",'True_Odds_Calculator_3-way'!N849/'True_Odds_Calculator_3-way'!A849-1)</f>
        <v>#NAME?</v>
      </c>
      <c r="I855" s="6" t="e">
        <f ca="1">IF('Log_working_3-way'!$D855="","",'True_Odds_Calculator_3-way'!O849/'True_Odds_Calculator_3-way'!B849-1)</f>
        <v>#NAME?</v>
      </c>
      <c r="J855" s="6" t="e">
        <f ca="1">IF('Log_working_3-way'!$D855="","",'True_Odds_Calculator_3-way'!#REF!/'True_Odds_Calculator_3-way'!C849-1)</f>
        <v>#NAME?</v>
      </c>
      <c r="K855" s="6" t="e">
        <f ca="1">IF('Log_working_3-way'!$D855="","",1/'True_Odds_Calculator_3-way'!A849+1/'True_Odds_Calculator_3-way'!B849+1/'True_Odds_Calculator_3-way'!C849-1)</f>
        <v>#NAME?</v>
      </c>
    </row>
    <row r="856" spans="4:11" x14ac:dyDescent="0.25">
      <c r="D856" t="e">
        <f ca="1">solve_for_c('True_Odds_Calculator_3-way'!A850,'True_Odds_Calculator_3-way'!B850,'True_Odds_Calculator_3-way'!C850,'Log_working_3-way'!B$1,'Log_working_3-way'!B$2)</f>
        <v>#NAME?</v>
      </c>
      <c r="F856" s="6" t="e">
        <f ca="1">IF('Log_working_3-way'!D856="","",1/'True_Odds_Calculator_3-way'!N850+1/'True_Odds_Calculator_3-way'!O850+1/'True_Odds_Calculator_3-way'!#REF!-1)</f>
        <v>#NAME?</v>
      </c>
      <c r="H856" s="6" t="e">
        <f ca="1">IF('Log_working_3-way'!$D856="","",'True_Odds_Calculator_3-way'!N850/'True_Odds_Calculator_3-way'!A850-1)</f>
        <v>#NAME?</v>
      </c>
      <c r="I856" s="6" t="e">
        <f ca="1">IF('Log_working_3-way'!$D856="","",'True_Odds_Calculator_3-way'!O850/'True_Odds_Calculator_3-way'!B850-1)</f>
        <v>#NAME?</v>
      </c>
      <c r="J856" s="6" t="e">
        <f ca="1">IF('Log_working_3-way'!$D856="","",'True_Odds_Calculator_3-way'!#REF!/'True_Odds_Calculator_3-way'!C850-1)</f>
        <v>#NAME?</v>
      </c>
      <c r="K856" s="6" t="e">
        <f ca="1">IF('Log_working_3-way'!$D856="","",1/'True_Odds_Calculator_3-way'!A850+1/'True_Odds_Calculator_3-way'!B850+1/'True_Odds_Calculator_3-way'!C850-1)</f>
        <v>#NAME?</v>
      </c>
    </row>
    <row r="857" spans="4:11" x14ac:dyDescent="0.25">
      <c r="D857" t="e">
        <f ca="1">solve_for_c('True_Odds_Calculator_3-way'!A851,'True_Odds_Calculator_3-way'!B851,'True_Odds_Calculator_3-way'!C851,'Log_working_3-way'!B$1,'Log_working_3-way'!B$2)</f>
        <v>#NAME?</v>
      </c>
      <c r="F857" s="6" t="e">
        <f ca="1">IF('Log_working_3-way'!D857="","",1/'True_Odds_Calculator_3-way'!N851+1/'True_Odds_Calculator_3-way'!O851+1/'True_Odds_Calculator_3-way'!#REF!-1)</f>
        <v>#NAME?</v>
      </c>
      <c r="H857" s="6" t="e">
        <f ca="1">IF('Log_working_3-way'!$D857="","",'True_Odds_Calculator_3-way'!N851/'True_Odds_Calculator_3-way'!A851-1)</f>
        <v>#NAME?</v>
      </c>
      <c r="I857" s="6" t="e">
        <f ca="1">IF('Log_working_3-way'!$D857="","",'True_Odds_Calculator_3-way'!O851/'True_Odds_Calculator_3-way'!B851-1)</f>
        <v>#NAME?</v>
      </c>
      <c r="J857" s="6" t="e">
        <f ca="1">IF('Log_working_3-way'!$D857="","",'True_Odds_Calculator_3-way'!#REF!/'True_Odds_Calculator_3-way'!C851-1)</f>
        <v>#NAME?</v>
      </c>
      <c r="K857" s="6" t="e">
        <f ca="1">IF('Log_working_3-way'!$D857="","",1/'True_Odds_Calculator_3-way'!A851+1/'True_Odds_Calculator_3-way'!B851+1/'True_Odds_Calculator_3-way'!C851-1)</f>
        <v>#NAME?</v>
      </c>
    </row>
    <row r="858" spans="4:11" x14ac:dyDescent="0.25">
      <c r="D858" t="e">
        <f ca="1">solve_for_c('True_Odds_Calculator_3-way'!A852,'True_Odds_Calculator_3-way'!B852,'True_Odds_Calculator_3-way'!C852,'Log_working_3-way'!B$1,'Log_working_3-way'!B$2)</f>
        <v>#NAME?</v>
      </c>
      <c r="F858" s="6" t="e">
        <f ca="1">IF('Log_working_3-way'!D858="","",1/'True_Odds_Calculator_3-way'!N852+1/'True_Odds_Calculator_3-way'!O852+1/'True_Odds_Calculator_3-way'!#REF!-1)</f>
        <v>#NAME?</v>
      </c>
      <c r="H858" s="6" t="e">
        <f ca="1">IF('Log_working_3-way'!$D858="","",'True_Odds_Calculator_3-way'!N852/'True_Odds_Calculator_3-way'!A852-1)</f>
        <v>#NAME?</v>
      </c>
      <c r="I858" s="6" t="e">
        <f ca="1">IF('Log_working_3-way'!$D858="","",'True_Odds_Calculator_3-way'!O852/'True_Odds_Calculator_3-way'!B852-1)</f>
        <v>#NAME?</v>
      </c>
      <c r="J858" s="6" t="e">
        <f ca="1">IF('Log_working_3-way'!$D858="","",'True_Odds_Calculator_3-way'!#REF!/'True_Odds_Calculator_3-way'!C852-1)</f>
        <v>#NAME?</v>
      </c>
      <c r="K858" s="6" t="e">
        <f ca="1">IF('Log_working_3-way'!$D858="","",1/'True_Odds_Calculator_3-way'!A852+1/'True_Odds_Calculator_3-way'!B852+1/'True_Odds_Calculator_3-way'!C852-1)</f>
        <v>#NAME?</v>
      </c>
    </row>
    <row r="859" spans="4:11" x14ac:dyDescent="0.25">
      <c r="D859" t="e">
        <f ca="1">solve_for_c('True_Odds_Calculator_3-way'!A853,'True_Odds_Calculator_3-way'!B853,'True_Odds_Calculator_3-way'!C853,'Log_working_3-way'!B$1,'Log_working_3-way'!B$2)</f>
        <v>#NAME?</v>
      </c>
      <c r="F859" s="6" t="e">
        <f ca="1">IF('Log_working_3-way'!D859="","",1/'True_Odds_Calculator_3-way'!N853+1/'True_Odds_Calculator_3-way'!O853+1/'True_Odds_Calculator_3-way'!#REF!-1)</f>
        <v>#NAME?</v>
      </c>
      <c r="H859" s="6" t="e">
        <f ca="1">IF('Log_working_3-way'!$D859="","",'True_Odds_Calculator_3-way'!N853/'True_Odds_Calculator_3-way'!A853-1)</f>
        <v>#NAME?</v>
      </c>
      <c r="I859" s="6" t="e">
        <f ca="1">IF('Log_working_3-way'!$D859="","",'True_Odds_Calculator_3-way'!O853/'True_Odds_Calculator_3-way'!B853-1)</f>
        <v>#NAME?</v>
      </c>
      <c r="J859" s="6" t="e">
        <f ca="1">IF('Log_working_3-way'!$D859="","",'True_Odds_Calculator_3-way'!#REF!/'True_Odds_Calculator_3-way'!C853-1)</f>
        <v>#NAME?</v>
      </c>
      <c r="K859" s="6" t="e">
        <f ca="1">IF('Log_working_3-way'!$D859="","",1/'True_Odds_Calculator_3-way'!A853+1/'True_Odds_Calculator_3-way'!B853+1/'True_Odds_Calculator_3-way'!C853-1)</f>
        <v>#NAME?</v>
      </c>
    </row>
    <row r="860" spans="4:11" x14ac:dyDescent="0.25">
      <c r="D860" t="e">
        <f ca="1">solve_for_c('True_Odds_Calculator_3-way'!A854,'True_Odds_Calculator_3-way'!B854,'True_Odds_Calculator_3-way'!C854,'Log_working_3-way'!B$1,'Log_working_3-way'!B$2)</f>
        <v>#NAME?</v>
      </c>
      <c r="F860" s="6" t="e">
        <f ca="1">IF('Log_working_3-way'!D860="","",1/'True_Odds_Calculator_3-way'!N854+1/'True_Odds_Calculator_3-way'!O854+1/'True_Odds_Calculator_3-way'!#REF!-1)</f>
        <v>#NAME?</v>
      </c>
      <c r="H860" s="6" t="e">
        <f ca="1">IF('Log_working_3-way'!$D860="","",'True_Odds_Calculator_3-way'!N854/'True_Odds_Calculator_3-way'!A854-1)</f>
        <v>#NAME?</v>
      </c>
      <c r="I860" s="6" t="e">
        <f ca="1">IF('Log_working_3-way'!$D860="","",'True_Odds_Calculator_3-way'!O854/'True_Odds_Calculator_3-way'!B854-1)</f>
        <v>#NAME?</v>
      </c>
      <c r="J860" s="6" t="e">
        <f ca="1">IF('Log_working_3-way'!$D860="","",'True_Odds_Calculator_3-way'!#REF!/'True_Odds_Calculator_3-way'!C854-1)</f>
        <v>#NAME?</v>
      </c>
      <c r="K860" s="6" t="e">
        <f ca="1">IF('Log_working_3-way'!$D860="","",1/'True_Odds_Calculator_3-way'!A854+1/'True_Odds_Calculator_3-way'!B854+1/'True_Odds_Calculator_3-way'!C854-1)</f>
        <v>#NAME?</v>
      </c>
    </row>
    <row r="861" spans="4:11" x14ac:dyDescent="0.25">
      <c r="D861" t="e">
        <f ca="1">solve_for_c('True_Odds_Calculator_3-way'!A855,'True_Odds_Calculator_3-way'!B855,'True_Odds_Calculator_3-way'!C855,'Log_working_3-way'!B$1,'Log_working_3-way'!B$2)</f>
        <v>#NAME?</v>
      </c>
      <c r="F861" s="6" t="e">
        <f ca="1">IF('Log_working_3-way'!D861="","",1/'True_Odds_Calculator_3-way'!N855+1/'True_Odds_Calculator_3-way'!O855+1/'True_Odds_Calculator_3-way'!#REF!-1)</f>
        <v>#NAME?</v>
      </c>
      <c r="H861" s="6" t="e">
        <f ca="1">IF('Log_working_3-way'!$D861="","",'True_Odds_Calculator_3-way'!N855/'True_Odds_Calculator_3-way'!A855-1)</f>
        <v>#NAME?</v>
      </c>
      <c r="I861" s="6" t="e">
        <f ca="1">IF('Log_working_3-way'!$D861="","",'True_Odds_Calculator_3-way'!O855/'True_Odds_Calculator_3-way'!B855-1)</f>
        <v>#NAME?</v>
      </c>
      <c r="J861" s="6" t="e">
        <f ca="1">IF('Log_working_3-way'!$D861="","",'True_Odds_Calculator_3-way'!#REF!/'True_Odds_Calculator_3-way'!C855-1)</f>
        <v>#NAME?</v>
      </c>
      <c r="K861" s="6" t="e">
        <f ca="1">IF('Log_working_3-way'!$D861="","",1/'True_Odds_Calculator_3-way'!A855+1/'True_Odds_Calculator_3-way'!B855+1/'True_Odds_Calculator_3-way'!C855-1)</f>
        <v>#NAME?</v>
      </c>
    </row>
    <row r="862" spans="4:11" x14ac:dyDescent="0.25">
      <c r="D862" t="e">
        <f ca="1">solve_for_c('True_Odds_Calculator_3-way'!A856,'True_Odds_Calculator_3-way'!B856,'True_Odds_Calculator_3-way'!C856,'Log_working_3-way'!B$1,'Log_working_3-way'!B$2)</f>
        <v>#NAME?</v>
      </c>
      <c r="F862" s="6" t="e">
        <f ca="1">IF('Log_working_3-way'!D862="","",1/'True_Odds_Calculator_3-way'!N856+1/'True_Odds_Calculator_3-way'!O856+1/'True_Odds_Calculator_3-way'!#REF!-1)</f>
        <v>#NAME?</v>
      </c>
      <c r="H862" s="6" t="e">
        <f ca="1">IF('Log_working_3-way'!$D862="","",'True_Odds_Calculator_3-way'!N856/'True_Odds_Calculator_3-way'!A856-1)</f>
        <v>#NAME?</v>
      </c>
      <c r="I862" s="6" t="e">
        <f ca="1">IF('Log_working_3-way'!$D862="","",'True_Odds_Calculator_3-way'!O856/'True_Odds_Calculator_3-way'!B856-1)</f>
        <v>#NAME?</v>
      </c>
      <c r="J862" s="6" t="e">
        <f ca="1">IF('Log_working_3-way'!$D862="","",'True_Odds_Calculator_3-way'!#REF!/'True_Odds_Calculator_3-way'!C856-1)</f>
        <v>#NAME?</v>
      </c>
      <c r="K862" s="6" t="e">
        <f ca="1">IF('Log_working_3-way'!$D862="","",1/'True_Odds_Calculator_3-way'!A856+1/'True_Odds_Calculator_3-way'!B856+1/'True_Odds_Calculator_3-way'!C856-1)</f>
        <v>#NAME?</v>
      </c>
    </row>
    <row r="863" spans="4:11" x14ac:dyDescent="0.25">
      <c r="D863" t="e">
        <f ca="1">solve_for_c('True_Odds_Calculator_3-way'!A857,'True_Odds_Calculator_3-way'!B857,'True_Odds_Calculator_3-way'!C857,'Log_working_3-way'!B$1,'Log_working_3-way'!B$2)</f>
        <v>#NAME?</v>
      </c>
      <c r="F863" s="6" t="e">
        <f ca="1">IF('Log_working_3-way'!D863="","",1/'True_Odds_Calculator_3-way'!N857+1/'True_Odds_Calculator_3-way'!O857+1/'True_Odds_Calculator_3-way'!#REF!-1)</f>
        <v>#NAME?</v>
      </c>
      <c r="H863" s="6" t="e">
        <f ca="1">IF('Log_working_3-way'!$D863="","",'True_Odds_Calculator_3-way'!N857/'True_Odds_Calculator_3-way'!A857-1)</f>
        <v>#NAME?</v>
      </c>
      <c r="I863" s="6" t="e">
        <f ca="1">IF('Log_working_3-way'!$D863="","",'True_Odds_Calculator_3-way'!O857/'True_Odds_Calculator_3-way'!B857-1)</f>
        <v>#NAME?</v>
      </c>
      <c r="J863" s="6" t="e">
        <f ca="1">IF('Log_working_3-way'!$D863="","",'True_Odds_Calculator_3-way'!#REF!/'True_Odds_Calculator_3-way'!C857-1)</f>
        <v>#NAME?</v>
      </c>
      <c r="K863" s="6" t="e">
        <f ca="1">IF('Log_working_3-way'!$D863="","",1/'True_Odds_Calculator_3-way'!A857+1/'True_Odds_Calculator_3-way'!B857+1/'True_Odds_Calculator_3-way'!C857-1)</f>
        <v>#NAME?</v>
      </c>
    </row>
    <row r="864" spans="4:11" x14ac:dyDescent="0.25">
      <c r="D864" t="e">
        <f ca="1">solve_for_c('True_Odds_Calculator_3-way'!A858,'True_Odds_Calculator_3-way'!B858,'True_Odds_Calculator_3-way'!C858,'Log_working_3-way'!B$1,'Log_working_3-way'!B$2)</f>
        <v>#NAME?</v>
      </c>
      <c r="F864" s="6" t="e">
        <f ca="1">IF('Log_working_3-way'!D864="","",1/'True_Odds_Calculator_3-way'!N858+1/'True_Odds_Calculator_3-way'!O858+1/'True_Odds_Calculator_3-way'!#REF!-1)</f>
        <v>#NAME?</v>
      </c>
      <c r="H864" s="6" t="e">
        <f ca="1">IF('Log_working_3-way'!$D864="","",'True_Odds_Calculator_3-way'!N858/'True_Odds_Calculator_3-way'!A858-1)</f>
        <v>#NAME?</v>
      </c>
      <c r="I864" s="6" t="e">
        <f ca="1">IF('Log_working_3-way'!$D864="","",'True_Odds_Calculator_3-way'!O858/'True_Odds_Calculator_3-way'!B858-1)</f>
        <v>#NAME?</v>
      </c>
      <c r="J864" s="6" t="e">
        <f ca="1">IF('Log_working_3-way'!$D864="","",'True_Odds_Calculator_3-way'!#REF!/'True_Odds_Calculator_3-way'!C858-1)</f>
        <v>#NAME?</v>
      </c>
      <c r="K864" s="6" t="e">
        <f ca="1">IF('Log_working_3-way'!$D864="","",1/'True_Odds_Calculator_3-way'!A858+1/'True_Odds_Calculator_3-way'!B858+1/'True_Odds_Calculator_3-way'!C858-1)</f>
        <v>#NAME?</v>
      </c>
    </row>
    <row r="865" spans="4:11" x14ac:dyDescent="0.25">
      <c r="D865" t="e">
        <f ca="1">solve_for_c('True_Odds_Calculator_3-way'!A859,'True_Odds_Calculator_3-way'!B859,'True_Odds_Calculator_3-way'!C859,'Log_working_3-way'!B$1,'Log_working_3-way'!B$2)</f>
        <v>#NAME?</v>
      </c>
      <c r="F865" s="6" t="e">
        <f ca="1">IF('Log_working_3-way'!D865="","",1/'True_Odds_Calculator_3-way'!N859+1/'True_Odds_Calculator_3-way'!O859+1/'True_Odds_Calculator_3-way'!#REF!-1)</f>
        <v>#NAME?</v>
      </c>
      <c r="H865" s="6" t="e">
        <f ca="1">IF('Log_working_3-way'!$D865="","",'True_Odds_Calculator_3-way'!N859/'True_Odds_Calculator_3-way'!A859-1)</f>
        <v>#NAME?</v>
      </c>
      <c r="I865" s="6" t="e">
        <f ca="1">IF('Log_working_3-way'!$D865="","",'True_Odds_Calculator_3-way'!O859/'True_Odds_Calculator_3-way'!B859-1)</f>
        <v>#NAME?</v>
      </c>
      <c r="J865" s="6" t="e">
        <f ca="1">IF('Log_working_3-way'!$D865="","",'True_Odds_Calculator_3-way'!#REF!/'True_Odds_Calculator_3-way'!C859-1)</f>
        <v>#NAME?</v>
      </c>
      <c r="K865" s="6" t="e">
        <f ca="1">IF('Log_working_3-way'!$D865="","",1/'True_Odds_Calculator_3-way'!A859+1/'True_Odds_Calculator_3-way'!B859+1/'True_Odds_Calculator_3-way'!C859-1)</f>
        <v>#NAME?</v>
      </c>
    </row>
    <row r="866" spans="4:11" x14ac:dyDescent="0.25">
      <c r="D866" t="e">
        <f ca="1">solve_for_c('True_Odds_Calculator_3-way'!A860,'True_Odds_Calculator_3-way'!B860,'True_Odds_Calculator_3-way'!C860,'Log_working_3-way'!B$1,'Log_working_3-way'!B$2)</f>
        <v>#NAME?</v>
      </c>
      <c r="F866" s="6" t="e">
        <f ca="1">IF('Log_working_3-way'!D866="","",1/'True_Odds_Calculator_3-way'!N860+1/'True_Odds_Calculator_3-way'!O860+1/'True_Odds_Calculator_3-way'!#REF!-1)</f>
        <v>#NAME?</v>
      </c>
      <c r="H866" s="6" t="e">
        <f ca="1">IF('Log_working_3-way'!$D866="","",'True_Odds_Calculator_3-way'!N860/'True_Odds_Calculator_3-way'!A860-1)</f>
        <v>#NAME?</v>
      </c>
      <c r="I866" s="6" t="e">
        <f ca="1">IF('Log_working_3-way'!$D866="","",'True_Odds_Calculator_3-way'!O860/'True_Odds_Calculator_3-way'!B860-1)</f>
        <v>#NAME?</v>
      </c>
      <c r="J866" s="6" t="e">
        <f ca="1">IF('Log_working_3-way'!$D866="","",'True_Odds_Calculator_3-way'!#REF!/'True_Odds_Calculator_3-way'!C860-1)</f>
        <v>#NAME?</v>
      </c>
      <c r="K866" s="6" t="e">
        <f ca="1">IF('Log_working_3-way'!$D866="","",1/'True_Odds_Calculator_3-way'!A860+1/'True_Odds_Calculator_3-way'!B860+1/'True_Odds_Calculator_3-way'!C860-1)</f>
        <v>#NAME?</v>
      </c>
    </row>
    <row r="867" spans="4:11" x14ac:dyDescent="0.25">
      <c r="D867" t="e">
        <f ca="1">solve_for_c('True_Odds_Calculator_3-way'!A861,'True_Odds_Calculator_3-way'!B861,'True_Odds_Calculator_3-way'!C861,'Log_working_3-way'!B$1,'Log_working_3-way'!B$2)</f>
        <v>#NAME?</v>
      </c>
      <c r="F867" s="6" t="e">
        <f ca="1">IF('Log_working_3-way'!D867="","",1/'True_Odds_Calculator_3-way'!N861+1/'True_Odds_Calculator_3-way'!O861+1/'True_Odds_Calculator_3-way'!#REF!-1)</f>
        <v>#NAME?</v>
      </c>
      <c r="H867" s="6" t="e">
        <f ca="1">IF('Log_working_3-way'!$D867="","",'True_Odds_Calculator_3-way'!N861/'True_Odds_Calculator_3-way'!A861-1)</f>
        <v>#NAME?</v>
      </c>
      <c r="I867" s="6" t="e">
        <f ca="1">IF('Log_working_3-way'!$D867="","",'True_Odds_Calculator_3-way'!O861/'True_Odds_Calculator_3-way'!B861-1)</f>
        <v>#NAME?</v>
      </c>
      <c r="J867" s="6" t="e">
        <f ca="1">IF('Log_working_3-way'!$D867="","",'True_Odds_Calculator_3-way'!#REF!/'True_Odds_Calculator_3-way'!C861-1)</f>
        <v>#NAME?</v>
      </c>
      <c r="K867" s="6" t="e">
        <f ca="1">IF('Log_working_3-way'!$D867="","",1/'True_Odds_Calculator_3-way'!A861+1/'True_Odds_Calculator_3-way'!B861+1/'True_Odds_Calculator_3-way'!C861-1)</f>
        <v>#NAME?</v>
      </c>
    </row>
    <row r="868" spans="4:11" x14ac:dyDescent="0.25">
      <c r="D868" t="e">
        <f ca="1">solve_for_c('True_Odds_Calculator_3-way'!A862,'True_Odds_Calculator_3-way'!B862,'True_Odds_Calculator_3-way'!C862,'Log_working_3-way'!B$1,'Log_working_3-way'!B$2)</f>
        <v>#NAME?</v>
      </c>
      <c r="F868" s="6" t="e">
        <f ca="1">IF('Log_working_3-way'!D868="","",1/'True_Odds_Calculator_3-way'!N862+1/'True_Odds_Calculator_3-way'!O862+1/'True_Odds_Calculator_3-way'!#REF!-1)</f>
        <v>#NAME?</v>
      </c>
      <c r="H868" s="6" t="e">
        <f ca="1">IF('Log_working_3-way'!$D868="","",'True_Odds_Calculator_3-way'!N862/'True_Odds_Calculator_3-way'!A862-1)</f>
        <v>#NAME?</v>
      </c>
      <c r="I868" s="6" t="e">
        <f ca="1">IF('Log_working_3-way'!$D868="","",'True_Odds_Calculator_3-way'!O862/'True_Odds_Calculator_3-way'!B862-1)</f>
        <v>#NAME?</v>
      </c>
      <c r="J868" s="6" t="e">
        <f ca="1">IF('Log_working_3-way'!$D868="","",'True_Odds_Calculator_3-way'!#REF!/'True_Odds_Calculator_3-way'!C862-1)</f>
        <v>#NAME?</v>
      </c>
      <c r="K868" s="6" t="e">
        <f ca="1">IF('Log_working_3-way'!$D868="","",1/'True_Odds_Calculator_3-way'!A862+1/'True_Odds_Calculator_3-way'!B862+1/'True_Odds_Calculator_3-way'!C862-1)</f>
        <v>#NAME?</v>
      </c>
    </row>
    <row r="869" spans="4:11" x14ac:dyDescent="0.25">
      <c r="D869" t="e">
        <f ca="1">solve_for_c('True_Odds_Calculator_3-way'!A863,'True_Odds_Calculator_3-way'!B863,'True_Odds_Calculator_3-way'!C863,'Log_working_3-way'!B$1,'Log_working_3-way'!B$2)</f>
        <v>#NAME?</v>
      </c>
      <c r="F869" s="6" t="e">
        <f ca="1">IF('Log_working_3-way'!D869="","",1/'True_Odds_Calculator_3-way'!N863+1/'True_Odds_Calculator_3-way'!O863+1/'True_Odds_Calculator_3-way'!#REF!-1)</f>
        <v>#NAME?</v>
      </c>
      <c r="H869" s="6" t="e">
        <f ca="1">IF('Log_working_3-way'!$D869="","",'True_Odds_Calculator_3-way'!N863/'True_Odds_Calculator_3-way'!A863-1)</f>
        <v>#NAME?</v>
      </c>
      <c r="I869" s="6" t="e">
        <f ca="1">IF('Log_working_3-way'!$D869="","",'True_Odds_Calculator_3-way'!O863/'True_Odds_Calculator_3-way'!B863-1)</f>
        <v>#NAME?</v>
      </c>
      <c r="J869" s="6" t="e">
        <f ca="1">IF('Log_working_3-way'!$D869="","",'True_Odds_Calculator_3-way'!#REF!/'True_Odds_Calculator_3-way'!C863-1)</f>
        <v>#NAME?</v>
      </c>
      <c r="K869" s="6" t="e">
        <f ca="1">IF('Log_working_3-way'!$D869="","",1/'True_Odds_Calculator_3-way'!A863+1/'True_Odds_Calculator_3-way'!B863+1/'True_Odds_Calculator_3-way'!C863-1)</f>
        <v>#NAME?</v>
      </c>
    </row>
    <row r="870" spans="4:11" x14ac:dyDescent="0.25">
      <c r="D870" t="e">
        <f ca="1">solve_for_c('True_Odds_Calculator_3-way'!A864,'True_Odds_Calculator_3-way'!B864,'True_Odds_Calculator_3-way'!C864,'Log_working_3-way'!B$1,'Log_working_3-way'!B$2)</f>
        <v>#NAME?</v>
      </c>
      <c r="F870" s="6" t="e">
        <f ca="1">IF('Log_working_3-way'!D870="","",1/'True_Odds_Calculator_3-way'!N864+1/'True_Odds_Calculator_3-way'!O864+1/'True_Odds_Calculator_3-way'!#REF!-1)</f>
        <v>#NAME?</v>
      </c>
      <c r="H870" s="6" t="e">
        <f ca="1">IF('Log_working_3-way'!$D870="","",'True_Odds_Calculator_3-way'!N864/'True_Odds_Calculator_3-way'!A864-1)</f>
        <v>#NAME?</v>
      </c>
      <c r="I870" s="6" t="e">
        <f ca="1">IF('Log_working_3-way'!$D870="","",'True_Odds_Calculator_3-way'!O864/'True_Odds_Calculator_3-way'!B864-1)</f>
        <v>#NAME?</v>
      </c>
      <c r="J870" s="6" t="e">
        <f ca="1">IF('Log_working_3-way'!$D870="","",'True_Odds_Calculator_3-way'!#REF!/'True_Odds_Calculator_3-way'!C864-1)</f>
        <v>#NAME?</v>
      </c>
      <c r="K870" s="6" t="e">
        <f ca="1">IF('Log_working_3-way'!$D870="","",1/'True_Odds_Calculator_3-way'!A864+1/'True_Odds_Calculator_3-way'!B864+1/'True_Odds_Calculator_3-way'!C864-1)</f>
        <v>#NAME?</v>
      </c>
    </row>
    <row r="871" spans="4:11" x14ac:dyDescent="0.25">
      <c r="D871" t="e">
        <f ca="1">solve_for_c('True_Odds_Calculator_3-way'!A865,'True_Odds_Calculator_3-way'!B865,'True_Odds_Calculator_3-way'!C865,'Log_working_3-way'!B$1,'Log_working_3-way'!B$2)</f>
        <v>#NAME?</v>
      </c>
      <c r="F871" s="6" t="e">
        <f ca="1">IF('Log_working_3-way'!D871="","",1/'True_Odds_Calculator_3-way'!N865+1/'True_Odds_Calculator_3-way'!O865+1/'True_Odds_Calculator_3-way'!#REF!-1)</f>
        <v>#NAME?</v>
      </c>
      <c r="H871" s="6" t="e">
        <f ca="1">IF('Log_working_3-way'!$D871="","",'True_Odds_Calculator_3-way'!N865/'True_Odds_Calculator_3-way'!A865-1)</f>
        <v>#NAME?</v>
      </c>
      <c r="I871" s="6" t="e">
        <f ca="1">IF('Log_working_3-way'!$D871="","",'True_Odds_Calculator_3-way'!O865/'True_Odds_Calculator_3-way'!B865-1)</f>
        <v>#NAME?</v>
      </c>
      <c r="J871" s="6" t="e">
        <f ca="1">IF('Log_working_3-way'!$D871="","",'True_Odds_Calculator_3-way'!#REF!/'True_Odds_Calculator_3-way'!C865-1)</f>
        <v>#NAME?</v>
      </c>
      <c r="K871" s="6" t="e">
        <f ca="1">IF('Log_working_3-way'!$D871="","",1/'True_Odds_Calculator_3-way'!A865+1/'True_Odds_Calculator_3-way'!B865+1/'True_Odds_Calculator_3-way'!C865-1)</f>
        <v>#NAME?</v>
      </c>
    </row>
    <row r="872" spans="4:11" x14ac:dyDescent="0.25">
      <c r="D872" t="e">
        <f ca="1">solve_for_c('True_Odds_Calculator_3-way'!A866,'True_Odds_Calculator_3-way'!B866,'True_Odds_Calculator_3-way'!C866,'Log_working_3-way'!B$1,'Log_working_3-way'!B$2)</f>
        <v>#NAME?</v>
      </c>
      <c r="F872" s="6" t="e">
        <f ca="1">IF('Log_working_3-way'!D872="","",1/'True_Odds_Calculator_3-way'!N866+1/'True_Odds_Calculator_3-way'!O866+1/'True_Odds_Calculator_3-way'!#REF!-1)</f>
        <v>#NAME?</v>
      </c>
      <c r="H872" s="6" t="e">
        <f ca="1">IF('Log_working_3-way'!$D872="","",'True_Odds_Calculator_3-way'!N866/'True_Odds_Calculator_3-way'!A866-1)</f>
        <v>#NAME?</v>
      </c>
      <c r="I872" s="6" t="e">
        <f ca="1">IF('Log_working_3-way'!$D872="","",'True_Odds_Calculator_3-way'!O866/'True_Odds_Calculator_3-way'!B866-1)</f>
        <v>#NAME?</v>
      </c>
      <c r="J872" s="6" t="e">
        <f ca="1">IF('Log_working_3-way'!$D872="","",'True_Odds_Calculator_3-way'!#REF!/'True_Odds_Calculator_3-way'!C866-1)</f>
        <v>#NAME?</v>
      </c>
      <c r="K872" s="6" t="e">
        <f ca="1">IF('Log_working_3-way'!$D872="","",1/'True_Odds_Calculator_3-way'!A866+1/'True_Odds_Calculator_3-way'!B866+1/'True_Odds_Calculator_3-way'!C866-1)</f>
        <v>#NAME?</v>
      </c>
    </row>
    <row r="873" spans="4:11" x14ac:dyDescent="0.25">
      <c r="D873" t="e">
        <f ca="1">solve_for_c('True_Odds_Calculator_3-way'!A867,'True_Odds_Calculator_3-way'!B867,'True_Odds_Calculator_3-way'!C867,'Log_working_3-way'!B$1,'Log_working_3-way'!B$2)</f>
        <v>#NAME?</v>
      </c>
      <c r="F873" s="6" t="e">
        <f ca="1">IF('Log_working_3-way'!D873="","",1/'True_Odds_Calculator_3-way'!N867+1/'True_Odds_Calculator_3-way'!O867+1/'True_Odds_Calculator_3-way'!#REF!-1)</f>
        <v>#NAME?</v>
      </c>
      <c r="H873" s="6" t="e">
        <f ca="1">IF('Log_working_3-way'!$D873="","",'True_Odds_Calculator_3-way'!N867/'True_Odds_Calculator_3-way'!A867-1)</f>
        <v>#NAME?</v>
      </c>
      <c r="I873" s="6" t="e">
        <f ca="1">IF('Log_working_3-way'!$D873="","",'True_Odds_Calculator_3-way'!O867/'True_Odds_Calculator_3-way'!B867-1)</f>
        <v>#NAME?</v>
      </c>
      <c r="J873" s="6" t="e">
        <f ca="1">IF('Log_working_3-way'!$D873="","",'True_Odds_Calculator_3-way'!#REF!/'True_Odds_Calculator_3-way'!C867-1)</f>
        <v>#NAME?</v>
      </c>
      <c r="K873" s="6" t="e">
        <f ca="1">IF('Log_working_3-way'!$D873="","",1/'True_Odds_Calculator_3-way'!A867+1/'True_Odds_Calculator_3-way'!B867+1/'True_Odds_Calculator_3-way'!C867-1)</f>
        <v>#NAME?</v>
      </c>
    </row>
    <row r="874" spans="4:11" x14ac:dyDescent="0.25">
      <c r="D874" t="e">
        <f ca="1">solve_for_c('True_Odds_Calculator_3-way'!A868,'True_Odds_Calculator_3-way'!B868,'True_Odds_Calculator_3-way'!C868,'Log_working_3-way'!B$1,'Log_working_3-way'!B$2)</f>
        <v>#NAME?</v>
      </c>
      <c r="F874" s="6" t="e">
        <f ca="1">IF('Log_working_3-way'!D874="","",1/'True_Odds_Calculator_3-way'!N868+1/'True_Odds_Calculator_3-way'!O868+1/'True_Odds_Calculator_3-way'!#REF!-1)</f>
        <v>#NAME?</v>
      </c>
      <c r="H874" s="6" t="e">
        <f ca="1">IF('Log_working_3-way'!$D874="","",'True_Odds_Calculator_3-way'!N868/'True_Odds_Calculator_3-way'!A868-1)</f>
        <v>#NAME?</v>
      </c>
      <c r="I874" s="6" t="e">
        <f ca="1">IF('Log_working_3-way'!$D874="","",'True_Odds_Calculator_3-way'!O868/'True_Odds_Calculator_3-way'!B868-1)</f>
        <v>#NAME?</v>
      </c>
      <c r="J874" s="6" t="e">
        <f ca="1">IF('Log_working_3-way'!$D874="","",'True_Odds_Calculator_3-way'!#REF!/'True_Odds_Calculator_3-way'!C868-1)</f>
        <v>#NAME?</v>
      </c>
      <c r="K874" s="6" t="e">
        <f ca="1">IF('Log_working_3-way'!$D874="","",1/'True_Odds_Calculator_3-way'!A868+1/'True_Odds_Calculator_3-way'!B868+1/'True_Odds_Calculator_3-way'!C868-1)</f>
        <v>#NAME?</v>
      </c>
    </row>
    <row r="875" spans="4:11" x14ac:dyDescent="0.25">
      <c r="D875" t="e">
        <f ca="1">solve_for_c('True_Odds_Calculator_3-way'!A869,'True_Odds_Calculator_3-way'!B869,'True_Odds_Calculator_3-way'!C869,'Log_working_3-way'!B$1,'Log_working_3-way'!B$2)</f>
        <v>#NAME?</v>
      </c>
      <c r="F875" s="6" t="e">
        <f ca="1">IF('Log_working_3-way'!D875="","",1/'True_Odds_Calculator_3-way'!N869+1/'True_Odds_Calculator_3-way'!O869+1/'True_Odds_Calculator_3-way'!#REF!-1)</f>
        <v>#NAME?</v>
      </c>
      <c r="H875" s="6" t="e">
        <f ca="1">IF('Log_working_3-way'!$D875="","",'True_Odds_Calculator_3-way'!N869/'True_Odds_Calculator_3-way'!A869-1)</f>
        <v>#NAME?</v>
      </c>
      <c r="I875" s="6" t="e">
        <f ca="1">IF('Log_working_3-way'!$D875="","",'True_Odds_Calculator_3-way'!O869/'True_Odds_Calculator_3-way'!B869-1)</f>
        <v>#NAME?</v>
      </c>
      <c r="J875" s="6" t="e">
        <f ca="1">IF('Log_working_3-way'!$D875="","",'True_Odds_Calculator_3-way'!#REF!/'True_Odds_Calculator_3-way'!C869-1)</f>
        <v>#NAME?</v>
      </c>
      <c r="K875" s="6" t="e">
        <f ca="1">IF('Log_working_3-way'!$D875="","",1/'True_Odds_Calculator_3-way'!A869+1/'True_Odds_Calculator_3-way'!B869+1/'True_Odds_Calculator_3-way'!C869-1)</f>
        <v>#NAME?</v>
      </c>
    </row>
    <row r="876" spans="4:11" x14ac:dyDescent="0.25">
      <c r="D876" t="e">
        <f ca="1">solve_for_c('True_Odds_Calculator_3-way'!A870,'True_Odds_Calculator_3-way'!B870,'True_Odds_Calculator_3-way'!C870,'Log_working_3-way'!B$1,'Log_working_3-way'!B$2)</f>
        <v>#NAME?</v>
      </c>
      <c r="F876" s="6" t="e">
        <f ca="1">IF('Log_working_3-way'!D876="","",1/'True_Odds_Calculator_3-way'!N870+1/'True_Odds_Calculator_3-way'!O870+1/'True_Odds_Calculator_3-way'!#REF!-1)</f>
        <v>#NAME?</v>
      </c>
      <c r="H876" s="6" t="e">
        <f ca="1">IF('Log_working_3-way'!$D876="","",'True_Odds_Calculator_3-way'!N870/'True_Odds_Calculator_3-way'!A870-1)</f>
        <v>#NAME?</v>
      </c>
      <c r="I876" s="6" t="e">
        <f ca="1">IF('Log_working_3-way'!$D876="","",'True_Odds_Calculator_3-way'!O870/'True_Odds_Calculator_3-way'!B870-1)</f>
        <v>#NAME?</v>
      </c>
      <c r="J876" s="6" t="e">
        <f ca="1">IF('Log_working_3-way'!$D876="","",'True_Odds_Calculator_3-way'!#REF!/'True_Odds_Calculator_3-way'!C870-1)</f>
        <v>#NAME?</v>
      </c>
      <c r="K876" s="6" t="e">
        <f ca="1">IF('Log_working_3-way'!$D876="","",1/'True_Odds_Calculator_3-way'!A870+1/'True_Odds_Calculator_3-way'!B870+1/'True_Odds_Calculator_3-way'!C870-1)</f>
        <v>#NAME?</v>
      </c>
    </row>
    <row r="877" spans="4:11" x14ac:dyDescent="0.25">
      <c r="D877" t="e">
        <f ca="1">solve_for_c('True_Odds_Calculator_3-way'!A871,'True_Odds_Calculator_3-way'!B871,'True_Odds_Calculator_3-way'!C871,'Log_working_3-way'!B$1,'Log_working_3-way'!B$2)</f>
        <v>#NAME?</v>
      </c>
      <c r="F877" s="6" t="e">
        <f ca="1">IF('Log_working_3-way'!D877="","",1/'True_Odds_Calculator_3-way'!N871+1/'True_Odds_Calculator_3-way'!O871+1/'True_Odds_Calculator_3-way'!#REF!-1)</f>
        <v>#NAME?</v>
      </c>
      <c r="H877" s="6" t="e">
        <f ca="1">IF('Log_working_3-way'!$D877="","",'True_Odds_Calculator_3-way'!N871/'True_Odds_Calculator_3-way'!A871-1)</f>
        <v>#NAME?</v>
      </c>
      <c r="I877" s="6" t="e">
        <f ca="1">IF('Log_working_3-way'!$D877="","",'True_Odds_Calculator_3-way'!O871/'True_Odds_Calculator_3-way'!B871-1)</f>
        <v>#NAME?</v>
      </c>
      <c r="J877" s="6" t="e">
        <f ca="1">IF('Log_working_3-way'!$D877="","",'True_Odds_Calculator_3-way'!#REF!/'True_Odds_Calculator_3-way'!C871-1)</f>
        <v>#NAME?</v>
      </c>
      <c r="K877" s="6" t="e">
        <f ca="1">IF('Log_working_3-way'!$D877="","",1/'True_Odds_Calculator_3-way'!A871+1/'True_Odds_Calculator_3-way'!B871+1/'True_Odds_Calculator_3-way'!C871-1)</f>
        <v>#NAME?</v>
      </c>
    </row>
    <row r="878" spans="4:11" x14ac:dyDescent="0.25">
      <c r="D878" t="e">
        <f ca="1">solve_for_c('True_Odds_Calculator_3-way'!A872,'True_Odds_Calculator_3-way'!B872,'True_Odds_Calculator_3-way'!C872,'Log_working_3-way'!B$1,'Log_working_3-way'!B$2)</f>
        <v>#NAME?</v>
      </c>
      <c r="F878" s="6" t="e">
        <f ca="1">IF('Log_working_3-way'!D878="","",1/'True_Odds_Calculator_3-way'!N872+1/'True_Odds_Calculator_3-way'!O872+1/'True_Odds_Calculator_3-way'!#REF!-1)</f>
        <v>#NAME?</v>
      </c>
      <c r="H878" s="6" t="e">
        <f ca="1">IF('Log_working_3-way'!$D878="","",'True_Odds_Calculator_3-way'!N872/'True_Odds_Calculator_3-way'!A872-1)</f>
        <v>#NAME?</v>
      </c>
      <c r="I878" s="6" t="e">
        <f ca="1">IF('Log_working_3-way'!$D878="","",'True_Odds_Calculator_3-way'!O872/'True_Odds_Calculator_3-way'!B872-1)</f>
        <v>#NAME?</v>
      </c>
      <c r="J878" s="6" t="e">
        <f ca="1">IF('Log_working_3-way'!$D878="","",'True_Odds_Calculator_3-way'!#REF!/'True_Odds_Calculator_3-way'!C872-1)</f>
        <v>#NAME?</v>
      </c>
      <c r="K878" s="6" t="e">
        <f ca="1">IF('Log_working_3-way'!$D878="","",1/'True_Odds_Calculator_3-way'!A872+1/'True_Odds_Calculator_3-way'!B872+1/'True_Odds_Calculator_3-way'!C872-1)</f>
        <v>#NAME?</v>
      </c>
    </row>
    <row r="879" spans="4:11" x14ac:dyDescent="0.25">
      <c r="D879" t="e">
        <f ca="1">solve_for_c('True_Odds_Calculator_3-way'!A873,'True_Odds_Calculator_3-way'!B873,'True_Odds_Calculator_3-way'!C873,'Log_working_3-way'!B$1,'Log_working_3-way'!B$2)</f>
        <v>#NAME?</v>
      </c>
      <c r="F879" s="6" t="e">
        <f ca="1">IF('Log_working_3-way'!D879="","",1/'True_Odds_Calculator_3-way'!N873+1/'True_Odds_Calculator_3-way'!O873+1/'True_Odds_Calculator_3-way'!#REF!-1)</f>
        <v>#NAME?</v>
      </c>
      <c r="H879" s="6" t="e">
        <f ca="1">IF('Log_working_3-way'!$D879="","",'True_Odds_Calculator_3-way'!N873/'True_Odds_Calculator_3-way'!A873-1)</f>
        <v>#NAME?</v>
      </c>
      <c r="I879" s="6" t="e">
        <f ca="1">IF('Log_working_3-way'!$D879="","",'True_Odds_Calculator_3-way'!O873/'True_Odds_Calculator_3-way'!B873-1)</f>
        <v>#NAME?</v>
      </c>
      <c r="J879" s="6" t="e">
        <f ca="1">IF('Log_working_3-way'!$D879="","",'True_Odds_Calculator_3-way'!#REF!/'True_Odds_Calculator_3-way'!C873-1)</f>
        <v>#NAME?</v>
      </c>
      <c r="K879" s="6" t="e">
        <f ca="1">IF('Log_working_3-way'!$D879="","",1/'True_Odds_Calculator_3-way'!A873+1/'True_Odds_Calculator_3-way'!B873+1/'True_Odds_Calculator_3-way'!C873-1)</f>
        <v>#NAME?</v>
      </c>
    </row>
    <row r="880" spans="4:11" x14ac:dyDescent="0.25">
      <c r="D880" t="e">
        <f ca="1">solve_for_c('True_Odds_Calculator_3-way'!A874,'True_Odds_Calculator_3-way'!B874,'True_Odds_Calculator_3-way'!C874,'Log_working_3-way'!B$1,'Log_working_3-way'!B$2)</f>
        <v>#NAME?</v>
      </c>
      <c r="F880" s="6" t="e">
        <f ca="1">IF('Log_working_3-way'!D880="","",1/'True_Odds_Calculator_3-way'!N874+1/'True_Odds_Calculator_3-way'!O874+1/'True_Odds_Calculator_3-way'!#REF!-1)</f>
        <v>#NAME?</v>
      </c>
      <c r="H880" s="6" t="e">
        <f ca="1">IF('Log_working_3-way'!$D880="","",'True_Odds_Calculator_3-way'!N874/'True_Odds_Calculator_3-way'!A874-1)</f>
        <v>#NAME?</v>
      </c>
      <c r="I880" s="6" t="e">
        <f ca="1">IF('Log_working_3-way'!$D880="","",'True_Odds_Calculator_3-way'!O874/'True_Odds_Calculator_3-way'!B874-1)</f>
        <v>#NAME?</v>
      </c>
      <c r="J880" s="6" t="e">
        <f ca="1">IF('Log_working_3-way'!$D880="","",'True_Odds_Calculator_3-way'!#REF!/'True_Odds_Calculator_3-way'!C874-1)</f>
        <v>#NAME?</v>
      </c>
      <c r="K880" s="6" t="e">
        <f ca="1">IF('Log_working_3-way'!$D880="","",1/'True_Odds_Calculator_3-way'!A874+1/'True_Odds_Calculator_3-way'!B874+1/'True_Odds_Calculator_3-way'!C874-1)</f>
        <v>#NAME?</v>
      </c>
    </row>
    <row r="881" spans="4:11" x14ac:dyDescent="0.25">
      <c r="D881" t="e">
        <f ca="1">solve_for_c('True_Odds_Calculator_3-way'!A875,'True_Odds_Calculator_3-way'!B875,'True_Odds_Calculator_3-way'!C875,'Log_working_3-way'!B$1,'Log_working_3-way'!B$2)</f>
        <v>#NAME?</v>
      </c>
      <c r="F881" s="6" t="e">
        <f ca="1">IF('Log_working_3-way'!D881="","",1/'True_Odds_Calculator_3-way'!N875+1/'True_Odds_Calculator_3-way'!O875+1/'True_Odds_Calculator_3-way'!#REF!-1)</f>
        <v>#NAME?</v>
      </c>
      <c r="H881" s="6" t="e">
        <f ca="1">IF('Log_working_3-way'!$D881="","",'True_Odds_Calculator_3-way'!N875/'True_Odds_Calculator_3-way'!A875-1)</f>
        <v>#NAME?</v>
      </c>
      <c r="I881" s="6" t="e">
        <f ca="1">IF('Log_working_3-way'!$D881="","",'True_Odds_Calculator_3-way'!O875/'True_Odds_Calculator_3-way'!B875-1)</f>
        <v>#NAME?</v>
      </c>
      <c r="J881" s="6" t="e">
        <f ca="1">IF('Log_working_3-way'!$D881="","",'True_Odds_Calculator_3-way'!#REF!/'True_Odds_Calculator_3-way'!C875-1)</f>
        <v>#NAME?</v>
      </c>
      <c r="K881" s="6" t="e">
        <f ca="1">IF('Log_working_3-way'!$D881="","",1/'True_Odds_Calculator_3-way'!A875+1/'True_Odds_Calculator_3-way'!B875+1/'True_Odds_Calculator_3-way'!C875-1)</f>
        <v>#NAME?</v>
      </c>
    </row>
    <row r="882" spans="4:11" x14ac:dyDescent="0.25">
      <c r="D882" t="e">
        <f ca="1">solve_for_c('True_Odds_Calculator_3-way'!A876,'True_Odds_Calculator_3-way'!B876,'True_Odds_Calculator_3-way'!C876,'Log_working_3-way'!B$1,'Log_working_3-way'!B$2)</f>
        <v>#NAME?</v>
      </c>
      <c r="F882" s="6" t="e">
        <f ca="1">IF('Log_working_3-way'!D882="","",1/'True_Odds_Calculator_3-way'!N876+1/'True_Odds_Calculator_3-way'!O876+1/'True_Odds_Calculator_3-way'!#REF!-1)</f>
        <v>#NAME?</v>
      </c>
      <c r="H882" s="6" t="e">
        <f ca="1">IF('Log_working_3-way'!$D882="","",'True_Odds_Calculator_3-way'!N876/'True_Odds_Calculator_3-way'!A876-1)</f>
        <v>#NAME?</v>
      </c>
      <c r="I882" s="6" t="e">
        <f ca="1">IF('Log_working_3-way'!$D882="","",'True_Odds_Calculator_3-way'!O876/'True_Odds_Calculator_3-way'!B876-1)</f>
        <v>#NAME?</v>
      </c>
      <c r="J882" s="6" t="e">
        <f ca="1">IF('Log_working_3-way'!$D882="","",'True_Odds_Calculator_3-way'!#REF!/'True_Odds_Calculator_3-way'!C876-1)</f>
        <v>#NAME?</v>
      </c>
      <c r="K882" s="6" t="e">
        <f ca="1">IF('Log_working_3-way'!$D882="","",1/'True_Odds_Calculator_3-way'!A876+1/'True_Odds_Calculator_3-way'!B876+1/'True_Odds_Calculator_3-way'!C876-1)</f>
        <v>#NAME?</v>
      </c>
    </row>
    <row r="883" spans="4:11" x14ac:dyDescent="0.25">
      <c r="D883" t="e">
        <f ca="1">solve_for_c('True_Odds_Calculator_3-way'!A877,'True_Odds_Calculator_3-way'!B877,'True_Odds_Calculator_3-way'!C877,'Log_working_3-way'!B$1,'Log_working_3-way'!B$2)</f>
        <v>#NAME?</v>
      </c>
      <c r="F883" s="6" t="e">
        <f ca="1">IF('Log_working_3-way'!D883="","",1/'True_Odds_Calculator_3-way'!N877+1/'True_Odds_Calculator_3-way'!O877+1/'True_Odds_Calculator_3-way'!#REF!-1)</f>
        <v>#NAME?</v>
      </c>
      <c r="H883" s="6" t="e">
        <f ca="1">IF('Log_working_3-way'!$D883="","",'True_Odds_Calculator_3-way'!N877/'True_Odds_Calculator_3-way'!A877-1)</f>
        <v>#NAME?</v>
      </c>
      <c r="I883" s="6" t="e">
        <f ca="1">IF('Log_working_3-way'!$D883="","",'True_Odds_Calculator_3-way'!O877/'True_Odds_Calculator_3-way'!B877-1)</f>
        <v>#NAME?</v>
      </c>
      <c r="J883" s="6" t="e">
        <f ca="1">IF('Log_working_3-way'!$D883="","",'True_Odds_Calculator_3-way'!#REF!/'True_Odds_Calculator_3-way'!C877-1)</f>
        <v>#NAME?</v>
      </c>
      <c r="K883" s="6" t="e">
        <f ca="1">IF('Log_working_3-way'!$D883="","",1/'True_Odds_Calculator_3-way'!A877+1/'True_Odds_Calculator_3-way'!B877+1/'True_Odds_Calculator_3-way'!C877-1)</f>
        <v>#NAME?</v>
      </c>
    </row>
    <row r="884" spans="4:11" x14ac:dyDescent="0.25">
      <c r="D884" t="e">
        <f ca="1">solve_for_c('True_Odds_Calculator_3-way'!A878,'True_Odds_Calculator_3-way'!B878,'True_Odds_Calculator_3-way'!C878,'Log_working_3-way'!B$1,'Log_working_3-way'!B$2)</f>
        <v>#NAME?</v>
      </c>
      <c r="F884" s="6" t="e">
        <f ca="1">IF('Log_working_3-way'!D884="","",1/'True_Odds_Calculator_3-way'!N878+1/'True_Odds_Calculator_3-way'!O878+1/'True_Odds_Calculator_3-way'!#REF!-1)</f>
        <v>#NAME?</v>
      </c>
      <c r="H884" s="6" t="e">
        <f ca="1">IF('Log_working_3-way'!$D884="","",'True_Odds_Calculator_3-way'!N878/'True_Odds_Calculator_3-way'!A878-1)</f>
        <v>#NAME?</v>
      </c>
      <c r="I884" s="6" t="e">
        <f ca="1">IF('Log_working_3-way'!$D884="","",'True_Odds_Calculator_3-way'!O878/'True_Odds_Calculator_3-way'!B878-1)</f>
        <v>#NAME?</v>
      </c>
      <c r="J884" s="6" t="e">
        <f ca="1">IF('Log_working_3-way'!$D884="","",'True_Odds_Calculator_3-way'!#REF!/'True_Odds_Calculator_3-way'!C878-1)</f>
        <v>#NAME?</v>
      </c>
      <c r="K884" s="6" t="e">
        <f ca="1">IF('Log_working_3-way'!$D884="","",1/'True_Odds_Calculator_3-way'!A878+1/'True_Odds_Calculator_3-way'!B878+1/'True_Odds_Calculator_3-way'!C878-1)</f>
        <v>#NAME?</v>
      </c>
    </row>
    <row r="885" spans="4:11" x14ac:dyDescent="0.25">
      <c r="D885" t="e">
        <f ca="1">solve_for_c('True_Odds_Calculator_3-way'!A879,'True_Odds_Calculator_3-way'!B879,'True_Odds_Calculator_3-way'!C879,'Log_working_3-way'!B$1,'Log_working_3-way'!B$2)</f>
        <v>#NAME?</v>
      </c>
      <c r="F885" s="6" t="e">
        <f ca="1">IF('Log_working_3-way'!D885="","",1/'True_Odds_Calculator_3-way'!N879+1/'True_Odds_Calculator_3-way'!O879+1/'True_Odds_Calculator_3-way'!#REF!-1)</f>
        <v>#NAME?</v>
      </c>
      <c r="H885" s="6" t="e">
        <f ca="1">IF('Log_working_3-way'!$D885="","",'True_Odds_Calculator_3-way'!N879/'True_Odds_Calculator_3-way'!A879-1)</f>
        <v>#NAME?</v>
      </c>
      <c r="I885" s="6" t="e">
        <f ca="1">IF('Log_working_3-way'!$D885="","",'True_Odds_Calculator_3-way'!O879/'True_Odds_Calculator_3-way'!B879-1)</f>
        <v>#NAME?</v>
      </c>
      <c r="J885" s="6" t="e">
        <f ca="1">IF('Log_working_3-way'!$D885="","",'True_Odds_Calculator_3-way'!#REF!/'True_Odds_Calculator_3-way'!C879-1)</f>
        <v>#NAME?</v>
      </c>
      <c r="K885" s="6" t="e">
        <f ca="1">IF('Log_working_3-way'!$D885="","",1/'True_Odds_Calculator_3-way'!A879+1/'True_Odds_Calculator_3-way'!B879+1/'True_Odds_Calculator_3-way'!C879-1)</f>
        <v>#NAME?</v>
      </c>
    </row>
    <row r="886" spans="4:11" x14ac:dyDescent="0.25">
      <c r="D886" t="e">
        <f ca="1">solve_for_c('True_Odds_Calculator_3-way'!A880,'True_Odds_Calculator_3-way'!B880,'True_Odds_Calculator_3-way'!C880,'Log_working_3-way'!B$1,'Log_working_3-way'!B$2)</f>
        <v>#NAME?</v>
      </c>
      <c r="F886" s="6" t="e">
        <f ca="1">IF('Log_working_3-way'!D886="","",1/'True_Odds_Calculator_3-way'!N880+1/'True_Odds_Calculator_3-way'!O880+1/'True_Odds_Calculator_3-way'!#REF!-1)</f>
        <v>#NAME?</v>
      </c>
      <c r="H886" s="6" t="e">
        <f ca="1">IF('Log_working_3-way'!$D886="","",'True_Odds_Calculator_3-way'!N880/'True_Odds_Calculator_3-way'!A880-1)</f>
        <v>#NAME?</v>
      </c>
      <c r="I886" s="6" t="e">
        <f ca="1">IF('Log_working_3-way'!$D886="","",'True_Odds_Calculator_3-way'!O880/'True_Odds_Calculator_3-way'!B880-1)</f>
        <v>#NAME?</v>
      </c>
      <c r="J886" s="6" t="e">
        <f ca="1">IF('Log_working_3-way'!$D886="","",'True_Odds_Calculator_3-way'!#REF!/'True_Odds_Calculator_3-way'!C880-1)</f>
        <v>#NAME?</v>
      </c>
      <c r="K886" s="6" t="e">
        <f ca="1">IF('Log_working_3-way'!$D886="","",1/'True_Odds_Calculator_3-way'!A880+1/'True_Odds_Calculator_3-way'!B880+1/'True_Odds_Calculator_3-way'!C880-1)</f>
        <v>#NAME?</v>
      </c>
    </row>
    <row r="887" spans="4:11" x14ac:dyDescent="0.25">
      <c r="D887" t="e">
        <f ca="1">solve_for_c('True_Odds_Calculator_3-way'!A881,'True_Odds_Calculator_3-way'!B881,'True_Odds_Calculator_3-way'!C881,'Log_working_3-way'!B$1,'Log_working_3-way'!B$2)</f>
        <v>#NAME?</v>
      </c>
      <c r="F887" s="6" t="e">
        <f ca="1">IF('Log_working_3-way'!D887="","",1/'True_Odds_Calculator_3-way'!N881+1/'True_Odds_Calculator_3-way'!O881+1/'True_Odds_Calculator_3-way'!#REF!-1)</f>
        <v>#NAME?</v>
      </c>
      <c r="H887" s="6" t="e">
        <f ca="1">IF('Log_working_3-way'!$D887="","",'True_Odds_Calculator_3-way'!N881/'True_Odds_Calculator_3-way'!A881-1)</f>
        <v>#NAME?</v>
      </c>
      <c r="I887" s="6" t="e">
        <f ca="1">IF('Log_working_3-way'!$D887="","",'True_Odds_Calculator_3-way'!O881/'True_Odds_Calculator_3-way'!B881-1)</f>
        <v>#NAME?</v>
      </c>
      <c r="J887" s="6" t="e">
        <f ca="1">IF('Log_working_3-way'!$D887="","",'True_Odds_Calculator_3-way'!#REF!/'True_Odds_Calculator_3-way'!C881-1)</f>
        <v>#NAME?</v>
      </c>
      <c r="K887" s="6" t="e">
        <f ca="1">IF('Log_working_3-way'!$D887="","",1/'True_Odds_Calculator_3-way'!A881+1/'True_Odds_Calculator_3-way'!B881+1/'True_Odds_Calculator_3-way'!C881-1)</f>
        <v>#NAME?</v>
      </c>
    </row>
    <row r="888" spans="4:11" x14ac:dyDescent="0.25">
      <c r="D888" t="e">
        <f ca="1">solve_for_c('True_Odds_Calculator_3-way'!A882,'True_Odds_Calculator_3-way'!B882,'True_Odds_Calculator_3-way'!C882,'Log_working_3-way'!B$1,'Log_working_3-way'!B$2)</f>
        <v>#NAME?</v>
      </c>
      <c r="F888" s="6" t="e">
        <f ca="1">IF('Log_working_3-way'!D888="","",1/'True_Odds_Calculator_3-way'!N882+1/'True_Odds_Calculator_3-way'!O882+1/'True_Odds_Calculator_3-way'!#REF!-1)</f>
        <v>#NAME?</v>
      </c>
      <c r="H888" s="6" t="e">
        <f ca="1">IF('Log_working_3-way'!$D888="","",'True_Odds_Calculator_3-way'!N882/'True_Odds_Calculator_3-way'!A882-1)</f>
        <v>#NAME?</v>
      </c>
      <c r="I888" s="6" t="e">
        <f ca="1">IF('Log_working_3-way'!$D888="","",'True_Odds_Calculator_3-way'!O882/'True_Odds_Calculator_3-way'!B882-1)</f>
        <v>#NAME?</v>
      </c>
      <c r="J888" s="6" t="e">
        <f ca="1">IF('Log_working_3-way'!$D888="","",'True_Odds_Calculator_3-way'!#REF!/'True_Odds_Calculator_3-way'!C882-1)</f>
        <v>#NAME?</v>
      </c>
      <c r="K888" s="6" t="e">
        <f ca="1">IF('Log_working_3-way'!$D888="","",1/'True_Odds_Calculator_3-way'!A882+1/'True_Odds_Calculator_3-way'!B882+1/'True_Odds_Calculator_3-way'!C882-1)</f>
        <v>#NAME?</v>
      </c>
    </row>
    <row r="889" spans="4:11" x14ac:dyDescent="0.25">
      <c r="D889" t="e">
        <f ca="1">solve_for_c('True_Odds_Calculator_3-way'!A883,'True_Odds_Calculator_3-way'!B883,'True_Odds_Calculator_3-way'!C883,'Log_working_3-way'!B$1,'Log_working_3-way'!B$2)</f>
        <v>#NAME?</v>
      </c>
      <c r="F889" s="6" t="e">
        <f ca="1">IF('Log_working_3-way'!D889="","",1/'True_Odds_Calculator_3-way'!N883+1/'True_Odds_Calculator_3-way'!O883+1/'True_Odds_Calculator_3-way'!#REF!-1)</f>
        <v>#NAME?</v>
      </c>
      <c r="H889" s="6" t="e">
        <f ca="1">IF('Log_working_3-way'!$D889="","",'True_Odds_Calculator_3-way'!N883/'True_Odds_Calculator_3-way'!A883-1)</f>
        <v>#NAME?</v>
      </c>
      <c r="I889" s="6" t="e">
        <f ca="1">IF('Log_working_3-way'!$D889="","",'True_Odds_Calculator_3-way'!O883/'True_Odds_Calculator_3-way'!B883-1)</f>
        <v>#NAME?</v>
      </c>
      <c r="J889" s="6" t="e">
        <f ca="1">IF('Log_working_3-way'!$D889="","",'True_Odds_Calculator_3-way'!#REF!/'True_Odds_Calculator_3-way'!C883-1)</f>
        <v>#NAME?</v>
      </c>
      <c r="K889" s="6" t="e">
        <f ca="1">IF('Log_working_3-way'!$D889="","",1/'True_Odds_Calculator_3-way'!A883+1/'True_Odds_Calculator_3-way'!B883+1/'True_Odds_Calculator_3-way'!C883-1)</f>
        <v>#NAME?</v>
      </c>
    </row>
    <row r="890" spans="4:11" x14ac:dyDescent="0.25">
      <c r="D890" t="e">
        <f ca="1">solve_for_c('True_Odds_Calculator_3-way'!A884,'True_Odds_Calculator_3-way'!B884,'True_Odds_Calculator_3-way'!C884,'Log_working_3-way'!B$1,'Log_working_3-way'!B$2)</f>
        <v>#NAME?</v>
      </c>
      <c r="F890" s="6" t="e">
        <f ca="1">IF('Log_working_3-way'!D890="","",1/'True_Odds_Calculator_3-way'!N884+1/'True_Odds_Calculator_3-way'!O884+1/'True_Odds_Calculator_3-way'!#REF!-1)</f>
        <v>#NAME?</v>
      </c>
      <c r="H890" s="6" t="e">
        <f ca="1">IF('Log_working_3-way'!$D890="","",'True_Odds_Calculator_3-way'!N884/'True_Odds_Calculator_3-way'!A884-1)</f>
        <v>#NAME?</v>
      </c>
      <c r="I890" s="6" t="e">
        <f ca="1">IF('Log_working_3-way'!$D890="","",'True_Odds_Calculator_3-way'!O884/'True_Odds_Calculator_3-way'!B884-1)</f>
        <v>#NAME?</v>
      </c>
      <c r="J890" s="6" t="e">
        <f ca="1">IF('Log_working_3-way'!$D890="","",'True_Odds_Calculator_3-way'!#REF!/'True_Odds_Calculator_3-way'!C884-1)</f>
        <v>#NAME?</v>
      </c>
      <c r="K890" s="6" t="e">
        <f ca="1">IF('Log_working_3-way'!$D890="","",1/'True_Odds_Calculator_3-way'!A884+1/'True_Odds_Calculator_3-way'!B884+1/'True_Odds_Calculator_3-way'!C884-1)</f>
        <v>#NAME?</v>
      </c>
    </row>
    <row r="891" spans="4:11" x14ac:dyDescent="0.25">
      <c r="D891" t="e">
        <f ca="1">solve_for_c('True_Odds_Calculator_3-way'!A885,'True_Odds_Calculator_3-way'!B885,'True_Odds_Calculator_3-way'!C885,'Log_working_3-way'!B$1,'Log_working_3-way'!B$2)</f>
        <v>#NAME?</v>
      </c>
      <c r="F891" s="6" t="e">
        <f ca="1">IF('Log_working_3-way'!D891="","",1/'True_Odds_Calculator_3-way'!N885+1/'True_Odds_Calculator_3-way'!O885+1/'True_Odds_Calculator_3-way'!#REF!-1)</f>
        <v>#NAME?</v>
      </c>
      <c r="H891" s="6" t="e">
        <f ca="1">IF('Log_working_3-way'!$D891="","",'True_Odds_Calculator_3-way'!N885/'True_Odds_Calculator_3-way'!A885-1)</f>
        <v>#NAME?</v>
      </c>
      <c r="I891" s="6" t="e">
        <f ca="1">IF('Log_working_3-way'!$D891="","",'True_Odds_Calculator_3-way'!O885/'True_Odds_Calculator_3-way'!B885-1)</f>
        <v>#NAME?</v>
      </c>
      <c r="J891" s="6" t="e">
        <f ca="1">IF('Log_working_3-way'!$D891="","",'True_Odds_Calculator_3-way'!#REF!/'True_Odds_Calculator_3-way'!C885-1)</f>
        <v>#NAME?</v>
      </c>
      <c r="K891" s="6" t="e">
        <f ca="1">IF('Log_working_3-way'!$D891="","",1/'True_Odds_Calculator_3-way'!A885+1/'True_Odds_Calculator_3-way'!B885+1/'True_Odds_Calculator_3-way'!C885-1)</f>
        <v>#NAME?</v>
      </c>
    </row>
    <row r="892" spans="4:11" x14ac:dyDescent="0.25">
      <c r="D892" t="e">
        <f ca="1">solve_for_c('True_Odds_Calculator_3-way'!A886,'True_Odds_Calculator_3-way'!B886,'True_Odds_Calculator_3-way'!C886,'Log_working_3-way'!B$1,'Log_working_3-way'!B$2)</f>
        <v>#NAME?</v>
      </c>
      <c r="F892" s="6" t="e">
        <f ca="1">IF('Log_working_3-way'!D892="","",1/'True_Odds_Calculator_3-way'!N886+1/'True_Odds_Calculator_3-way'!O886+1/'True_Odds_Calculator_3-way'!#REF!-1)</f>
        <v>#NAME?</v>
      </c>
      <c r="H892" s="6" t="e">
        <f ca="1">IF('Log_working_3-way'!$D892="","",'True_Odds_Calculator_3-way'!N886/'True_Odds_Calculator_3-way'!A886-1)</f>
        <v>#NAME?</v>
      </c>
      <c r="I892" s="6" t="e">
        <f ca="1">IF('Log_working_3-way'!$D892="","",'True_Odds_Calculator_3-way'!O886/'True_Odds_Calculator_3-way'!B886-1)</f>
        <v>#NAME?</v>
      </c>
      <c r="J892" s="6" t="e">
        <f ca="1">IF('Log_working_3-way'!$D892="","",'True_Odds_Calculator_3-way'!#REF!/'True_Odds_Calculator_3-way'!C886-1)</f>
        <v>#NAME?</v>
      </c>
      <c r="K892" s="6" t="e">
        <f ca="1">IF('Log_working_3-way'!$D892="","",1/'True_Odds_Calculator_3-way'!A886+1/'True_Odds_Calculator_3-way'!B886+1/'True_Odds_Calculator_3-way'!C886-1)</f>
        <v>#NAME?</v>
      </c>
    </row>
    <row r="893" spans="4:11" x14ac:dyDescent="0.25">
      <c r="D893" t="e">
        <f ca="1">solve_for_c('True_Odds_Calculator_3-way'!A887,'True_Odds_Calculator_3-way'!B887,'True_Odds_Calculator_3-way'!C887,'Log_working_3-way'!B$1,'Log_working_3-way'!B$2)</f>
        <v>#NAME?</v>
      </c>
      <c r="F893" s="6" t="e">
        <f ca="1">IF('Log_working_3-way'!D893="","",1/'True_Odds_Calculator_3-way'!N887+1/'True_Odds_Calculator_3-way'!O887+1/'True_Odds_Calculator_3-way'!#REF!-1)</f>
        <v>#NAME?</v>
      </c>
      <c r="H893" s="6" t="e">
        <f ca="1">IF('Log_working_3-way'!$D893="","",'True_Odds_Calculator_3-way'!N887/'True_Odds_Calculator_3-way'!A887-1)</f>
        <v>#NAME?</v>
      </c>
      <c r="I893" s="6" t="e">
        <f ca="1">IF('Log_working_3-way'!$D893="","",'True_Odds_Calculator_3-way'!O887/'True_Odds_Calculator_3-way'!B887-1)</f>
        <v>#NAME?</v>
      </c>
      <c r="J893" s="6" t="e">
        <f ca="1">IF('Log_working_3-way'!$D893="","",'True_Odds_Calculator_3-way'!#REF!/'True_Odds_Calculator_3-way'!C887-1)</f>
        <v>#NAME?</v>
      </c>
      <c r="K893" s="6" t="e">
        <f ca="1">IF('Log_working_3-way'!$D893="","",1/'True_Odds_Calculator_3-way'!A887+1/'True_Odds_Calculator_3-way'!B887+1/'True_Odds_Calculator_3-way'!C887-1)</f>
        <v>#NAME?</v>
      </c>
    </row>
    <row r="894" spans="4:11" x14ac:dyDescent="0.25">
      <c r="D894" t="e">
        <f ca="1">solve_for_c('True_Odds_Calculator_3-way'!A888,'True_Odds_Calculator_3-way'!B888,'True_Odds_Calculator_3-way'!C888,'Log_working_3-way'!B$1,'Log_working_3-way'!B$2)</f>
        <v>#NAME?</v>
      </c>
      <c r="F894" s="6" t="e">
        <f ca="1">IF('Log_working_3-way'!D894="","",1/'True_Odds_Calculator_3-way'!N888+1/'True_Odds_Calculator_3-way'!O888+1/'True_Odds_Calculator_3-way'!#REF!-1)</f>
        <v>#NAME?</v>
      </c>
      <c r="H894" s="6" t="e">
        <f ca="1">IF('Log_working_3-way'!$D894="","",'True_Odds_Calculator_3-way'!N888/'True_Odds_Calculator_3-way'!A888-1)</f>
        <v>#NAME?</v>
      </c>
      <c r="I894" s="6" t="e">
        <f ca="1">IF('Log_working_3-way'!$D894="","",'True_Odds_Calculator_3-way'!O888/'True_Odds_Calculator_3-way'!B888-1)</f>
        <v>#NAME?</v>
      </c>
      <c r="J894" s="6" t="e">
        <f ca="1">IF('Log_working_3-way'!$D894="","",'True_Odds_Calculator_3-way'!#REF!/'True_Odds_Calculator_3-way'!C888-1)</f>
        <v>#NAME?</v>
      </c>
      <c r="K894" s="6" t="e">
        <f ca="1">IF('Log_working_3-way'!$D894="","",1/'True_Odds_Calculator_3-way'!A888+1/'True_Odds_Calculator_3-way'!B888+1/'True_Odds_Calculator_3-way'!C888-1)</f>
        <v>#NAME?</v>
      </c>
    </row>
    <row r="895" spans="4:11" x14ac:dyDescent="0.25">
      <c r="D895" t="e">
        <f ca="1">solve_for_c('True_Odds_Calculator_3-way'!A889,'True_Odds_Calculator_3-way'!B889,'True_Odds_Calculator_3-way'!C889,'Log_working_3-way'!B$1,'Log_working_3-way'!B$2)</f>
        <v>#NAME?</v>
      </c>
      <c r="F895" s="6" t="e">
        <f ca="1">IF('Log_working_3-way'!D895="","",1/'True_Odds_Calculator_3-way'!N889+1/'True_Odds_Calculator_3-way'!O889+1/'True_Odds_Calculator_3-way'!#REF!-1)</f>
        <v>#NAME?</v>
      </c>
      <c r="H895" s="6" t="e">
        <f ca="1">IF('Log_working_3-way'!$D895="","",'True_Odds_Calculator_3-way'!N889/'True_Odds_Calculator_3-way'!A889-1)</f>
        <v>#NAME?</v>
      </c>
      <c r="I895" s="6" t="e">
        <f ca="1">IF('Log_working_3-way'!$D895="","",'True_Odds_Calculator_3-way'!O889/'True_Odds_Calculator_3-way'!B889-1)</f>
        <v>#NAME?</v>
      </c>
      <c r="J895" s="6" t="e">
        <f ca="1">IF('Log_working_3-way'!$D895="","",'True_Odds_Calculator_3-way'!#REF!/'True_Odds_Calculator_3-way'!C889-1)</f>
        <v>#NAME?</v>
      </c>
      <c r="K895" s="6" t="e">
        <f ca="1">IF('Log_working_3-way'!$D895="","",1/'True_Odds_Calculator_3-way'!A889+1/'True_Odds_Calculator_3-way'!B889+1/'True_Odds_Calculator_3-way'!C889-1)</f>
        <v>#NAME?</v>
      </c>
    </row>
    <row r="896" spans="4:11" x14ac:dyDescent="0.25">
      <c r="D896" t="e">
        <f ca="1">solve_for_c('True_Odds_Calculator_3-way'!A890,'True_Odds_Calculator_3-way'!B890,'True_Odds_Calculator_3-way'!C890,'Log_working_3-way'!B$1,'Log_working_3-way'!B$2)</f>
        <v>#NAME?</v>
      </c>
      <c r="F896" s="6" t="e">
        <f ca="1">IF('Log_working_3-way'!D896="","",1/'True_Odds_Calculator_3-way'!N890+1/'True_Odds_Calculator_3-way'!O890+1/'True_Odds_Calculator_3-way'!#REF!-1)</f>
        <v>#NAME?</v>
      </c>
      <c r="H896" s="6" t="e">
        <f ca="1">IF('Log_working_3-way'!$D896="","",'True_Odds_Calculator_3-way'!N890/'True_Odds_Calculator_3-way'!A890-1)</f>
        <v>#NAME?</v>
      </c>
      <c r="I896" s="6" t="e">
        <f ca="1">IF('Log_working_3-way'!$D896="","",'True_Odds_Calculator_3-way'!O890/'True_Odds_Calculator_3-way'!B890-1)</f>
        <v>#NAME?</v>
      </c>
      <c r="J896" s="6" t="e">
        <f ca="1">IF('Log_working_3-way'!$D896="","",'True_Odds_Calculator_3-way'!#REF!/'True_Odds_Calculator_3-way'!C890-1)</f>
        <v>#NAME?</v>
      </c>
      <c r="K896" s="6" t="e">
        <f ca="1">IF('Log_working_3-way'!$D896="","",1/'True_Odds_Calculator_3-way'!A890+1/'True_Odds_Calculator_3-way'!B890+1/'True_Odds_Calculator_3-way'!C890-1)</f>
        <v>#NAME?</v>
      </c>
    </row>
    <row r="897" spans="4:11" x14ac:dyDescent="0.25">
      <c r="D897" t="e">
        <f ca="1">solve_for_c('True_Odds_Calculator_3-way'!A891,'True_Odds_Calculator_3-way'!B891,'True_Odds_Calculator_3-way'!C891,'Log_working_3-way'!B$1,'Log_working_3-way'!B$2)</f>
        <v>#NAME?</v>
      </c>
      <c r="F897" s="6" t="e">
        <f ca="1">IF('Log_working_3-way'!D897="","",1/'True_Odds_Calculator_3-way'!N891+1/'True_Odds_Calculator_3-way'!O891+1/'True_Odds_Calculator_3-way'!#REF!-1)</f>
        <v>#NAME?</v>
      </c>
      <c r="H897" s="6" t="e">
        <f ca="1">IF('Log_working_3-way'!$D897="","",'True_Odds_Calculator_3-way'!N891/'True_Odds_Calculator_3-way'!A891-1)</f>
        <v>#NAME?</v>
      </c>
      <c r="I897" s="6" t="e">
        <f ca="1">IF('Log_working_3-way'!$D897="","",'True_Odds_Calculator_3-way'!O891/'True_Odds_Calculator_3-way'!B891-1)</f>
        <v>#NAME?</v>
      </c>
      <c r="J897" s="6" t="e">
        <f ca="1">IF('Log_working_3-way'!$D897="","",'True_Odds_Calculator_3-way'!#REF!/'True_Odds_Calculator_3-way'!C891-1)</f>
        <v>#NAME?</v>
      </c>
      <c r="K897" s="6" t="e">
        <f ca="1">IF('Log_working_3-way'!$D897="","",1/'True_Odds_Calculator_3-way'!A891+1/'True_Odds_Calculator_3-way'!B891+1/'True_Odds_Calculator_3-way'!C891-1)</f>
        <v>#NAME?</v>
      </c>
    </row>
    <row r="898" spans="4:11" x14ac:dyDescent="0.25">
      <c r="D898" t="e">
        <f ca="1">solve_for_c('True_Odds_Calculator_3-way'!A892,'True_Odds_Calculator_3-way'!B892,'True_Odds_Calculator_3-way'!C892,'Log_working_3-way'!B$1,'Log_working_3-way'!B$2)</f>
        <v>#NAME?</v>
      </c>
      <c r="F898" s="6" t="e">
        <f ca="1">IF('Log_working_3-way'!D898="","",1/'True_Odds_Calculator_3-way'!N892+1/'True_Odds_Calculator_3-way'!O892+1/'True_Odds_Calculator_3-way'!#REF!-1)</f>
        <v>#NAME?</v>
      </c>
      <c r="H898" s="6" t="e">
        <f ca="1">IF('Log_working_3-way'!$D898="","",'True_Odds_Calculator_3-way'!N892/'True_Odds_Calculator_3-way'!A892-1)</f>
        <v>#NAME?</v>
      </c>
      <c r="I898" s="6" t="e">
        <f ca="1">IF('Log_working_3-way'!$D898="","",'True_Odds_Calculator_3-way'!O892/'True_Odds_Calculator_3-way'!B892-1)</f>
        <v>#NAME?</v>
      </c>
      <c r="J898" s="6" t="e">
        <f ca="1">IF('Log_working_3-way'!$D898="","",'True_Odds_Calculator_3-way'!#REF!/'True_Odds_Calculator_3-way'!C892-1)</f>
        <v>#NAME?</v>
      </c>
      <c r="K898" s="6" t="e">
        <f ca="1">IF('Log_working_3-way'!$D898="","",1/'True_Odds_Calculator_3-way'!A892+1/'True_Odds_Calculator_3-way'!B892+1/'True_Odds_Calculator_3-way'!C892-1)</f>
        <v>#NAME?</v>
      </c>
    </row>
    <row r="899" spans="4:11" x14ac:dyDescent="0.25">
      <c r="D899" t="e">
        <f ca="1">solve_for_c('True_Odds_Calculator_3-way'!A893,'True_Odds_Calculator_3-way'!B893,'True_Odds_Calculator_3-way'!C893,'Log_working_3-way'!B$1,'Log_working_3-way'!B$2)</f>
        <v>#NAME?</v>
      </c>
      <c r="F899" s="6" t="e">
        <f ca="1">IF('Log_working_3-way'!D899="","",1/'True_Odds_Calculator_3-way'!N893+1/'True_Odds_Calculator_3-way'!O893+1/'True_Odds_Calculator_3-way'!#REF!-1)</f>
        <v>#NAME?</v>
      </c>
      <c r="H899" s="6" t="e">
        <f ca="1">IF('Log_working_3-way'!$D899="","",'True_Odds_Calculator_3-way'!N893/'True_Odds_Calculator_3-way'!A893-1)</f>
        <v>#NAME?</v>
      </c>
      <c r="I899" s="6" t="e">
        <f ca="1">IF('Log_working_3-way'!$D899="","",'True_Odds_Calculator_3-way'!O893/'True_Odds_Calculator_3-way'!B893-1)</f>
        <v>#NAME?</v>
      </c>
      <c r="J899" s="6" t="e">
        <f ca="1">IF('Log_working_3-way'!$D899="","",'True_Odds_Calculator_3-way'!#REF!/'True_Odds_Calculator_3-way'!C893-1)</f>
        <v>#NAME?</v>
      </c>
      <c r="K899" s="6" t="e">
        <f ca="1">IF('Log_working_3-way'!$D899="","",1/'True_Odds_Calculator_3-way'!A893+1/'True_Odds_Calculator_3-way'!B893+1/'True_Odds_Calculator_3-way'!C893-1)</f>
        <v>#NAME?</v>
      </c>
    </row>
    <row r="900" spans="4:11" x14ac:dyDescent="0.25">
      <c r="D900" t="e">
        <f ca="1">solve_for_c('True_Odds_Calculator_3-way'!A894,'True_Odds_Calculator_3-way'!B894,'True_Odds_Calculator_3-way'!C894,'Log_working_3-way'!B$1,'Log_working_3-way'!B$2)</f>
        <v>#NAME?</v>
      </c>
      <c r="F900" s="6" t="e">
        <f ca="1">IF('Log_working_3-way'!D900="","",1/'True_Odds_Calculator_3-way'!N894+1/'True_Odds_Calculator_3-way'!O894+1/'True_Odds_Calculator_3-way'!#REF!-1)</f>
        <v>#NAME?</v>
      </c>
      <c r="H900" s="6" t="e">
        <f ca="1">IF('Log_working_3-way'!$D900="","",'True_Odds_Calculator_3-way'!N894/'True_Odds_Calculator_3-way'!A894-1)</f>
        <v>#NAME?</v>
      </c>
      <c r="I900" s="6" t="e">
        <f ca="1">IF('Log_working_3-way'!$D900="","",'True_Odds_Calculator_3-way'!O894/'True_Odds_Calculator_3-way'!B894-1)</f>
        <v>#NAME?</v>
      </c>
      <c r="J900" s="6" t="e">
        <f ca="1">IF('Log_working_3-way'!$D900="","",'True_Odds_Calculator_3-way'!#REF!/'True_Odds_Calculator_3-way'!C894-1)</f>
        <v>#NAME?</v>
      </c>
      <c r="K900" s="6" t="e">
        <f ca="1">IF('Log_working_3-way'!$D900="","",1/'True_Odds_Calculator_3-way'!A894+1/'True_Odds_Calculator_3-way'!B894+1/'True_Odds_Calculator_3-way'!C894-1)</f>
        <v>#NAME?</v>
      </c>
    </row>
    <row r="901" spans="4:11" x14ac:dyDescent="0.25">
      <c r="D901" t="e">
        <f ca="1">solve_for_c('True_Odds_Calculator_3-way'!A895,'True_Odds_Calculator_3-way'!B895,'True_Odds_Calculator_3-way'!C895,'Log_working_3-way'!B$1,'Log_working_3-way'!B$2)</f>
        <v>#NAME?</v>
      </c>
      <c r="F901" s="6" t="e">
        <f ca="1">IF('Log_working_3-way'!D901="","",1/'True_Odds_Calculator_3-way'!N895+1/'True_Odds_Calculator_3-way'!O895+1/'True_Odds_Calculator_3-way'!#REF!-1)</f>
        <v>#NAME?</v>
      </c>
      <c r="H901" s="6" t="e">
        <f ca="1">IF('Log_working_3-way'!$D901="","",'True_Odds_Calculator_3-way'!N895/'True_Odds_Calculator_3-way'!A895-1)</f>
        <v>#NAME?</v>
      </c>
      <c r="I901" s="6" t="e">
        <f ca="1">IF('Log_working_3-way'!$D901="","",'True_Odds_Calculator_3-way'!O895/'True_Odds_Calculator_3-way'!B895-1)</f>
        <v>#NAME?</v>
      </c>
      <c r="J901" s="6" t="e">
        <f ca="1">IF('Log_working_3-way'!$D901="","",'True_Odds_Calculator_3-way'!#REF!/'True_Odds_Calculator_3-way'!C895-1)</f>
        <v>#NAME?</v>
      </c>
      <c r="K901" s="6" t="e">
        <f ca="1">IF('Log_working_3-way'!$D901="","",1/'True_Odds_Calculator_3-way'!A895+1/'True_Odds_Calculator_3-way'!B895+1/'True_Odds_Calculator_3-way'!C895-1)</f>
        <v>#NAME?</v>
      </c>
    </row>
    <row r="902" spans="4:11" x14ac:dyDescent="0.25">
      <c r="D902" t="e">
        <f ca="1">solve_for_c('True_Odds_Calculator_3-way'!A896,'True_Odds_Calculator_3-way'!B896,'True_Odds_Calculator_3-way'!C896,'Log_working_3-way'!B$1,'Log_working_3-way'!B$2)</f>
        <v>#NAME?</v>
      </c>
      <c r="F902" s="6" t="e">
        <f ca="1">IF('Log_working_3-way'!D902="","",1/'True_Odds_Calculator_3-way'!N896+1/'True_Odds_Calculator_3-way'!O896+1/'True_Odds_Calculator_3-way'!#REF!-1)</f>
        <v>#NAME?</v>
      </c>
      <c r="H902" s="6" t="e">
        <f ca="1">IF('Log_working_3-way'!$D902="","",'True_Odds_Calculator_3-way'!N896/'True_Odds_Calculator_3-way'!A896-1)</f>
        <v>#NAME?</v>
      </c>
      <c r="I902" s="6" t="e">
        <f ca="1">IF('Log_working_3-way'!$D902="","",'True_Odds_Calculator_3-way'!O896/'True_Odds_Calculator_3-way'!B896-1)</f>
        <v>#NAME?</v>
      </c>
      <c r="J902" s="6" t="e">
        <f ca="1">IF('Log_working_3-way'!$D902="","",'True_Odds_Calculator_3-way'!#REF!/'True_Odds_Calculator_3-way'!C896-1)</f>
        <v>#NAME?</v>
      </c>
      <c r="K902" s="6" t="e">
        <f ca="1">IF('Log_working_3-way'!$D902="","",1/'True_Odds_Calculator_3-way'!A896+1/'True_Odds_Calculator_3-way'!B896+1/'True_Odds_Calculator_3-way'!C896-1)</f>
        <v>#NAME?</v>
      </c>
    </row>
    <row r="903" spans="4:11" x14ac:dyDescent="0.25">
      <c r="D903" t="e">
        <f ca="1">solve_for_c('True_Odds_Calculator_3-way'!A897,'True_Odds_Calculator_3-way'!B897,'True_Odds_Calculator_3-way'!C897,'Log_working_3-way'!B$1,'Log_working_3-way'!B$2)</f>
        <v>#NAME?</v>
      </c>
      <c r="F903" s="6" t="e">
        <f ca="1">IF('Log_working_3-way'!D903="","",1/'True_Odds_Calculator_3-way'!N897+1/'True_Odds_Calculator_3-way'!O897+1/'True_Odds_Calculator_3-way'!#REF!-1)</f>
        <v>#NAME?</v>
      </c>
      <c r="H903" s="6" t="e">
        <f ca="1">IF('Log_working_3-way'!$D903="","",'True_Odds_Calculator_3-way'!N897/'True_Odds_Calculator_3-way'!A897-1)</f>
        <v>#NAME?</v>
      </c>
      <c r="I903" s="6" t="e">
        <f ca="1">IF('Log_working_3-way'!$D903="","",'True_Odds_Calculator_3-way'!O897/'True_Odds_Calculator_3-way'!B897-1)</f>
        <v>#NAME?</v>
      </c>
      <c r="J903" s="6" t="e">
        <f ca="1">IF('Log_working_3-way'!$D903="","",'True_Odds_Calculator_3-way'!#REF!/'True_Odds_Calculator_3-way'!C897-1)</f>
        <v>#NAME?</v>
      </c>
      <c r="K903" s="6" t="e">
        <f ca="1">IF('Log_working_3-way'!$D903="","",1/'True_Odds_Calculator_3-way'!A897+1/'True_Odds_Calculator_3-way'!B897+1/'True_Odds_Calculator_3-way'!C897-1)</f>
        <v>#NAME?</v>
      </c>
    </row>
    <row r="904" spans="4:11" x14ac:dyDescent="0.25">
      <c r="D904" t="e">
        <f ca="1">solve_for_c('True_Odds_Calculator_3-way'!A898,'True_Odds_Calculator_3-way'!B898,'True_Odds_Calculator_3-way'!C898,'Log_working_3-way'!B$1,'Log_working_3-way'!B$2)</f>
        <v>#NAME?</v>
      </c>
      <c r="F904" s="6" t="e">
        <f ca="1">IF('Log_working_3-way'!D904="","",1/'True_Odds_Calculator_3-way'!N898+1/'True_Odds_Calculator_3-way'!O898+1/'True_Odds_Calculator_3-way'!#REF!-1)</f>
        <v>#NAME?</v>
      </c>
      <c r="H904" s="6" t="e">
        <f ca="1">IF('Log_working_3-way'!$D904="","",'True_Odds_Calculator_3-way'!N898/'True_Odds_Calculator_3-way'!A898-1)</f>
        <v>#NAME?</v>
      </c>
      <c r="I904" s="6" t="e">
        <f ca="1">IF('Log_working_3-way'!$D904="","",'True_Odds_Calculator_3-way'!O898/'True_Odds_Calculator_3-way'!B898-1)</f>
        <v>#NAME?</v>
      </c>
      <c r="J904" s="6" t="e">
        <f ca="1">IF('Log_working_3-way'!$D904="","",'True_Odds_Calculator_3-way'!#REF!/'True_Odds_Calculator_3-way'!C898-1)</f>
        <v>#NAME?</v>
      </c>
      <c r="K904" s="6" t="e">
        <f ca="1">IF('Log_working_3-way'!$D904="","",1/'True_Odds_Calculator_3-way'!A898+1/'True_Odds_Calculator_3-way'!B898+1/'True_Odds_Calculator_3-way'!C898-1)</f>
        <v>#NAME?</v>
      </c>
    </row>
    <row r="905" spans="4:11" x14ac:dyDescent="0.25">
      <c r="D905" t="e">
        <f ca="1">solve_for_c('True_Odds_Calculator_3-way'!A899,'True_Odds_Calculator_3-way'!B899,'True_Odds_Calculator_3-way'!C899,'Log_working_3-way'!B$1,'Log_working_3-way'!B$2)</f>
        <v>#NAME?</v>
      </c>
      <c r="F905" s="6" t="e">
        <f ca="1">IF('Log_working_3-way'!D905="","",1/'True_Odds_Calculator_3-way'!N899+1/'True_Odds_Calculator_3-way'!O899+1/'True_Odds_Calculator_3-way'!#REF!-1)</f>
        <v>#NAME?</v>
      </c>
      <c r="H905" s="6" t="e">
        <f ca="1">IF('Log_working_3-way'!$D905="","",'True_Odds_Calculator_3-way'!N899/'True_Odds_Calculator_3-way'!A899-1)</f>
        <v>#NAME?</v>
      </c>
      <c r="I905" s="6" t="e">
        <f ca="1">IF('Log_working_3-way'!$D905="","",'True_Odds_Calculator_3-way'!O899/'True_Odds_Calculator_3-way'!B899-1)</f>
        <v>#NAME?</v>
      </c>
      <c r="J905" s="6" t="e">
        <f ca="1">IF('Log_working_3-way'!$D905="","",'True_Odds_Calculator_3-way'!#REF!/'True_Odds_Calculator_3-way'!C899-1)</f>
        <v>#NAME?</v>
      </c>
      <c r="K905" s="6" t="e">
        <f ca="1">IF('Log_working_3-way'!$D905="","",1/'True_Odds_Calculator_3-way'!A899+1/'True_Odds_Calculator_3-way'!B899+1/'True_Odds_Calculator_3-way'!C899-1)</f>
        <v>#NAME?</v>
      </c>
    </row>
    <row r="906" spans="4:11" x14ac:dyDescent="0.25">
      <c r="D906" t="e">
        <f ca="1">solve_for_c('True_Odds_Calculator_3-way'!A900,'True_Odds_Calculator_3-way'!B900,'True_Odds_Calculator_3-way'!C900,'Log_working_3-way'!B$1,'Log_working_3-way'!B$2)</f>
        <v>#NAME?</v>
      </c>
      <c r="F906" s="6" t="e">
        <f ca="1">IF('Log_working_3-way'!D906="","",1/'True_Odds_Calculator_3-way'!N900+1/'True_Odds_Calculator_3-way'!O900+1/'True_Odds_Calculator_3-way'!#REF!-1)</f>
        <v>#NAME?</v>
      </c>
      <c r="H906" s="6" t="e">
        <f ca="1">IF('Log_working_3-way'!$D906="","",'True_Odds_Calculator_3-way'!N900/'True_Odds_Calculator_3-way'!A900-1)</f>
        <v>#NAME?</v>
      </c>
      <c r="I906" s="6" t="e">
        <f ca="1">IF('Log_working_3-way'!$D906="","",'True_Odds_Calculator_3-way'!O900/'True_Odds_Calculator_3-way'!B900-1)</f>
        <v>#NAME?</v>
      </c>
      <c r="J906" s="6" t="e">
        <f ca="1">IF('Log_working_3-way'!$D906="","",'True_Odds_Calculator_3-way'!#REF!/'True_Odds_Calculator_3-way'!C900-1)</f>
        <v>#NAME?</v>
      </c>
      <c r="K906" s="6" t="e">
        <f ca="1">IF('Log_working_3-way'!$D906="","",1/'True_Odds_Calculator_3-way'!A900+1/'True_Odds_Calculator_3-way'!B900+1/'True_Odds_Calculator_3-way'!C900-1)</f>
        <v>#NAME?</v>
      </c>
    </row>
    <row r="907" spans="4:11" x14ac:dyDescent="0.25">
      <c r="D907" t="e">
        <f ca="1">solve_for_c('True_Odds_Calculator_3-way'!A901,'True_Odds_Calculator_3-way'!B901,'True_Odds_Calculator_3-way'!C901,'Log_working_3-way'!B$1,'Log_working_3-way'!B$2)</f>
        <v>#NAME?</v>
      </c>
      <c r="F907" s="6" t="e">
        <f ca="1">IF('Log_working_3-way'!D907="","",1/'True_Odds_Calculator_3-way'!N901+1/'True_Odds_Calculator_3-way'!O901+1/'True_Odds_Calculator_3-way'!#REF!-1)</f>
        <v>#NAME?</v>
      </c>
      <c r="H907" s="6" t="e">
        <f ca="1">IF('Log_working_3-way'!$D907="","",'True_Odds_Calculator_3-way'!N901/'True_Odds_Calculator_3-way'!A901-1)</f>
        <v>#NAME?</v>
      </c>
      <c r="I907" s="6" t="e">
        <f ca="1">IF('Log_working_3-way'!$D907="","",'True_Odds_Calculator_3-way'!O901/'True_Odds_Calculator_3-way'!B901-1)</f>
        <v>#NAME?</v>
      </c>
      <c r="J907" s="6" t="e">
        <f ca="1">IF('Log_working_3-way'!$D907="","",'True_Odds_Calculator_3-way'!#REF!/'True_Odds_Calculator_3-way'!C901-1)</f>
        <v>#NAME?</v>
      </c>
      <c r="K907" s="6" t="e">
        <f ca="1">IF('Log_working_3-way'!$D907="","",1/'True_Odds_Calculator_3-way'!A901+1/'True_Odds_Calculator_3-way'!B901+1/'True_Odds_Calculator_3-way'!C901-1)</f>
        <v>#NAME?</v>
      </c>
    </row>
    <row r="908" spans="4:11" x14ac:dyDescent="0.25">
      <c r="D908" t="e">
        <f ca="1">solve_for_c('True_Odds_Calculator_3-way'!A902,'True_Odds_Calculator_3-way'!B902,'True_Odds_Calculator_3-way'!C902,'Log_working_3-way'!B$1,'Log_working_3-way'!B$2)</f>
        <v>#NAME?</v>
      </c>
      <c r="F908" s="6" t="e">
        <f ca="1">IF('Log_working_3-way'!D908="","",1/'True_Odds_Calculator_3-way'!N902+1/'True_Odds_Calculator_3-way'!O902+1/'True_Odds_Calculator_3-way'!#REF!-1)</f>
        <v>#NAME?</v>
      </c>
      <c r="H908" s="6" t="e">
        <f ca="1">IF('Log_working_3-way'!$D908="","",'True_Odds_Calculator_3-way'!N902/'True_Odds_Calculator_3-way'!A902-1)</f>
        <v>#NAME?</v>
      </c>
      <c r="I908" s="6" t="e">
        <f ca="1">IF('Log_working_3-way'!$D908="","",'True_Odds_Calculator_3-way'!O902/'True_Odds_Calculator_3-way'!B902-1)</f>
        <v>#NAME?</v>
      </c>
      <c r="J908" s="6" t="e">
        <f ca="1">IF('Log_working_3-way'!$D908="","",'True_Odds_Calculator_3-way'!#REF!/'True_Odds_Calculator_3-way'!C902-1)</f>
        <v>#NAME?</v>
      </c>
      <c r="K908" s="6" t="e">
        <f ca="1">IF('Log_working_3-way'!$D908="","",1/'True_Odds_Calculator_3-way'!A902+1/'True_Odds_Calculator_3-way'!B902+1/'True_Odds_Calculator_3-way'!C902-1)</f>
        <v>#NAME?</v>
      </c>
    </row>
    <row r="909" spans="4:11" x14ac:dyDescent="0.25">
      <c r="D909" t="e">
        <f ca="1">solve_for_c('True_Odds_Calculator_3-way'!A903,'True_Odds_Calculator_3-way'!B903,'True_Odds_Calculator_3-way'!C903,'Log_working_3-way'!B$1,'Log_working_3-way'!B$2)</f>
        <v>#NAME?</v>
      </c>
      <c r="F909" s="6" t="e">
        <f ca="1">IF('Log_working_3-way'!D909="","",1/'True_Odds_Calculator_3-way'!N903+1/'True_Odds_Calculator_3-way'!O903+1/'True_Odds_Calculator_3-way'!#REF!-1)</f>
        <v>#NAME?</v>
      </c>
      <c r="H909" s="6" t="e">
        <f ca="1">IF('Log_working_3-way'!$D909="","",'True_Odds_Calculator_3-way'!N903/'True_Odds_Calculator_3-way'!A903-1)</f>
        <v>#NAME?</v>
      </c>
      <c r="I909" s="6" t="e">
        <f ca="1">IF('Log_working_3-way'!$D909="","",'True_Odds_Calculator_3-way'!O903/'True_Odds_Calculator_3-way'!B903-1)</f>
        <v>#NAME?</v>
      </c>
      <c r="J909" s="6" t="e">
        <f ca="1">IF('Log_working_3-way'!$D909="","",'True_Odds_Calculator_3-way'!#REF!/'True_Odds_Calculator_3-way'!C903-1)</f>
        <v>#NAME?</v>
      </c>
      <c r="K909" s="6" t="e">
        <f ca="1">IF('Log_working_3-way'!$D909="","",1/'True_Odds_Calculator_3-way'!A903+1/'True_Odds_Calculator_3-way'!B903+1/'True_Odds_Calculator_3-way'!C903-1)</f>
        <v>#NAME?</v>
      </c>
    </row>
    <row r="910" spans="4:11" x14ac:dyDescent="0.25">
      <c r="D910" t="e">
        <f ca="1">solve_for_c('True_Odds_Calculator_3-way'!A904,'True_Odds_Calculator_3-way'!B904,'True_Odds_Calculator_3-way'!C904,'Log_working_3-way'!B$1,'Log_working_3-way'!B$2)</f>
        <v>#NAME?</v>
      </c>
      <c r="F910" s="6" t="e">
        <f ca="1">IF('Log_working_3-way'!D910="","",1/'True_Odds_Calculator_3-way'!N904+1/'True_Odds_Calculator_3-way'!O904+1/'True_Odds_Calculator_3-way'!#REF!-1)</f>
        <v>#NAME?</v>
      </c>
      <c r="H910" s="6" t="e">
        <f ca="1">IF('Log_working_3-way'!$D910="","",'True_Odds_Calculator_3-way'!N904/'True_Odds_Calculator_3-way'!A904-1)</f>
        <v>#NAME?</v>
      </c>
      <c r="I910" s="6" t="e">
        <f ca="1">IF('Log_working_3-way'!$D910="","",'True_Odds_Calculator_3-way'!O904/'True_Odds_Calculator_3-way'!B904-1)</f>
        <v>#NAME?</v>
      </c>
      <c r="J910" s="6" t="e">
        <f ca="1">IF('Log_working_3-way'!$D910="","",'True_Odds_Calculator_3-way'!#REF!/'True_Odds_Calculator_3-way'!C904-1)</f>
        <v>#NAME?</v>
      </c>
      <c r="K910" s="6" t="e">
        <f ca="1">IF('Log_working_3-way'!$D910="","",1/'True_Odds_Calculator_3-way'!A904+1/'True_Odds_Calculator_3-way'!B904+1/'True_Odds_Calculator_3-way'!C904-1)</f>
        <v>#NAME?</v>
      </c>
    </row>
    <row r="911" spans="4:11" x14ac:dyDescent="0.25">
      <c r="D911" t="e">
        <f ca="1">solve_for_c('True_Odds_Calculator_3-way'!A905,'True_Odds_Calculator_3-way'!B905,'True_Odds_Calculator_3-way'!C905,'Log_working_3-way'!B$1,'Log_working_3-way'!B$2)</f>
        <v>#NAME?</v>
      </c>
      <c r="F911" s="6" t="e">
        <f ca="1">IF('Log_working_3-way'!D911="","",1/'True_Odds_Calculator_3-way'!N905+1/'True_Odds_Calculator_3-way'!O905+1/'True_Odds_Calculator_3-way'!#REF!-1)</f>
        <v>#NAME?</v>
      </c>
      <c r="H911" s="6" t="e">
        <f ca="1">IF('Log_working_3-way'!$D911="","",'True_Odds_Calculator_3-way'!N905/'True_Odds_Calculator_3-way'!A905-1)</f>
        <v>#NAME?</v>
      </c>
      <c r="I911" s="6" t="e">
        <f ca="1">IF('Log_working_3-way'!$D911="","",'True_Odds_Calculator_3-way'!O905/'True_Odds_Calculator_3-way'!B905-1)</f>
        <v>#NAME?</v>
      </c>
      <c r="J911" s="6" t="e">
        <f ca="1">IF('Log_working_3-way'!$D911="","",'True_Odds_Calculator_3-way'!#REF!/'True_Odds_Calculator_3-way'!C905-1)</f>
        <v>#NAME?</v>
      </c>
      <c r="K911" s="6" t="e">
        <f ca="1">IF('Log_working_3-way'!$D911="","",1/'True_Odds_Calculator_3-way'!A905+1/'True_Odds_Calculator_3-way'!B905+1/'True_Odds_Calculator_3-way'!C905-1)</f>
        <v>#NAME?</v>
      </c>
    </row>
    <row r="912" spans="4:11" x14ac:dyDescent="0.25">
      <c r="D912" t="e">
        <f ca="1">solve_for_c('True_Odds_Calculator_3-way'!A906,'True_Odds_Calculator_3-way'!B906,'True_Odds_Calculator_3-way'!C906,'Log_working_3-way'!B$1,'Log_working_3-way'!B$2)</f>
        <v>#NAME?</v>
      </c>
      <c r="F912" s="6" t="e">
        <f ca="1">IF('Log_working_3-way'!D912="","",1/'True_Odds_Calculator_3-way'!N906+1/'True_Odds_Calculator_3-way'!O906+1/'True_Odds_Calculator_3-way'!#REF!-1)</f>
        <v>#NAME?</v>
      </c>
      <c r="H912" s="6" t="e">
        <f ca="1">IF('Log_working_3-way'!$D912="","",'True_Odds_Calculator_3-way'!N906/'True_Odds_Calculator_3-way'!A906-1)</f>
        <v>#NAME?</v>
      </c>
      <c r="I912" s="6" t="e">
        <f ca="1">IF('Log_working_3-way'!$D912="","",'True_Odds_Calculator_3-way'!O906/'True_Odds_Calculator_3-way'!B906-1)</f>
        <v>#NAME?</v>
      </c>
      <c r="J912" s="6" t="e">
        <f ca="1">IF('Log_working_3-way'!$D912="","",'True_Odds_Calculator_3-way'!#REF!/'True_Odds_Calculator_3-way'!C906-1)</f>
        <v>#NAME?</v>
      </c>
      <c r="K912" s="6" t="e">
        <f ca="1">IF('Log_working_3-way'!$D912="","",1/'True_Odds_Calculator_3-way'!A906+1/'True_Odds_Calculator_3-way'!B906+1/'True_Odds_Calculator_3-way'!C906-1)</f>
        <v>#NAME?</v>
      </c>
    </row>
    <row r="913" spans="4:11" x14ac:dyDescent="0.25">
      <c r="D913" t="e">
        <f ca="1">solve_for_c('True_Odds_Calculator_3-way'!A907,'True_Odds_Calculator_3-way'!B907,'True_Odds_Calculator_3-way'!C907,'Log_working_3-way'!B$1,'Log_working_3-way'!B$2)</f>
        <v>#NAME?</v>
      </c>
      <c r="F913" s="6" t="e">
        <f ca="1">IF('Log_working_3-way'!D913="","",1/'True_Odds_Calculator_3-way'!N907+1/'True_Odds_Calculator_3-way'!O907+1/'True_Odds_Calculator_3-way'!#REF!-1)</f>
        <v>#NAME?</v>
      </c>
      <c r="H913" s="6" t="e">
        <f ca="1">IF('Log_working_3-way'!$D913="","",'True_Odds_Calculator_3-way'!N907/'True_Odds_Calculator_3-way'!A907-1)</f>
        <v>#NAME?</v>
      </c>
      <c r="I913" s="6" t="e">
        <f ca="1">IF('Log_working_3-way'!$D913="","",'True_Odds_Calculator_3-way'!O907/'True_Odds_Calculator_3-way'!B907-1)</f>
        <v>#NAME?</v>
      </c>
      <c r="J913" s="6" t="e">
        <f ca="1">IF('Log_working_3-way'!$D913="","",'True_Odds_Calculator_3-way'!#REF!/'True_Odds_Calculator_3-way'!C907-1)</f>
        <v>#NAME?</v>
      </c>
      <c r="K913" s="6" t="e">
        <f ca="1">IF('Log_working_3-way'!$D913="","",1/'True_Odds_Calculator_3-way'!A907+1/'True_Odds_Calculator_3-way'!B907+1/'True_Odds_Calculator_3-way'!C907-1)</f>
        <v>#NAME?</v>
      </c>
    </row>
    <row r="914" spans="4:11" x14ac:dyDescent="0.25">
      <c r="D914" t="e">
        <f ca="1">solve_for_c('True_Odds_Calculator_3-way'!A908,'True_Odds_Calculator_3-way'!B908,'True_Odds_Calculator_3-way'!C908,'Log_working_3-way'!B$1,'Log_working_3-way'!B$2)</f>
        <v>#NAME?</v>
      </c>
      <c r="F914" s="6" t="e">
        <f ca="1">IF('Log_working_3-way'!D914="","",1/'True_Odds_Calculator_3-way'!N908+1/'True_Odds_Calculator_3-way'!O908+1/'True_Odds_Calculator_3-way'!#REF!-1)</f>
        <v>#NAME?</v>
      </c>
      <c r="H914" s="6" t="e">
        <f ca="1">IF('Log_working_3-way'!$D914="","",'True_Odds_Calculator_3-way'!N908/'True_Odds_Calculator_3-way'!A908-1)</f>
        <v>#NAME?</v>
      </c>
      <c r="I914" s="6" t="e">
        <f ca="1">IF('Log_working_3-way'!$D914="","",'True_Odds_Calculator_3-way'!O908/'True_Odds_Calculator_3-way'!B908-1)</f>
        <v>#NAME?</v>
      </c>
      <c r="J914" s="6" t="e">
        <f ca="1">IF('Log_working_3-way'!$D914="","",'True_Odds_Calculator_3-way'!#REF!/'True_Odds_Calculator_3-way'!C908-1)</f>
        <v>#NAME?</v>
      </c>
      <c r="K914" s="6" t="e">
        <f ca="1">IF('Log_working_3-way'!$D914="","",1/'True_Odds_Calculator_3-way'!A908+1/'True_Odds_Calculator_3-way'!B908+1/'True_Odds_Calculator_3-way'!C908-1)</f>
        <v>#NAME?</v>
      </c>
    </row>
    <row r="915" spans="4:11" x14ac:dyDescent="0.25">
      <c r="D915" t="e">
        <f ca="1">solve_for_c('True_Odds_Calculator_3-way'!A909,'True_Odds_Calculator_3-way'!B909,'True_Odds_Calculator_3-way'!C909,'Log_working_3-way'!B$1,'Log_working_3-way'!B$2)</f>
        <v>#NAME?</v>
      </c>
      <c r="F915" s="6" t="e">
        <f ca="1">IF('Log_working_3-way'!D915="","",1/'True_Odds_Calculator_3-way'!N909+1/'True_Odds_Calculator_3-way'!O909+1/'True_Odds_Calculator_3-way'!#REF!-1)</f>
        <v>#NAME?</v>
      </c>
      <c r="H915" s="6" t="e">
        <f ca="1">IF('Log_working_3-way'!$D915="","",'True_Odds_Calculator_3-way'!N909/'True_Odds_Calculator_3-way'!A909-1)</f>
        <v>#NAME?</v>
      </c>
      <c r="I915" s="6" t="e">
        <f ca="1">IF('Log_working_3-way'!$D915="","",'True_Odds_Calculator_3-way'!O909/'True_Odds_Calculator_3-way'!B909-1)</f>
        <v>#NAME?</v>
      </c>
      <c r="J915" s="6" t="e">
        <f ca="1">IF('Log_working_3-way'!$D915="","",'True_Odds_Calculator_3-way'!#REF!/'True_Odds_Calculator_3-way'!C909-1)</f>
        <v>#NAME?</v>
      </c>
      <c r="K915" s="6" t="e">
        <f ca="1">IF('Log_working_3-way'!$D915="","",1/'True_Odds_Calculator_3-way'!A909+1/'True_Odds_Calculator_3-way'!B909+1/'True_Odds_Calculator_3-way'!C909-1)</f>
        <v>#NAME?</v>
      </c>
    </row>
    <row r="916" spans="4:11" x14ac:dyDescent="0.25">
      <c r="D916" t="e">
        <f ca="1">solve_for_c('True_Odds_Calculator_3-way'!A910,'True_Odds_Calculator_3-way'!B910,'True_Odds_Calculator_3-way'!C910,'Log_working_3-way'!B$1,'Log_working_3-way'!B$2)</f>
        <v>#NAME?</v>
      </c>
      <c r="F916" s="6" t="e">
        <f ca="1">IF('Log_working_3-way'!D916="","",1/'True_Odds_Calculator_3-way'!N910+1/'True_Odds_Calculator_3-way'!O910+1/'True_Odds_Calculator_3-way'!#REF!-1)</f>
        <v>#NAME?</v>
      </c>
      <c r="H916" s="6" t="e">
        <f ca="1">IF('Log_working_3-way'!$D916="","",'True_Odds_Calculator_3-way'!N910/'True_Odds_Calculator_3-way'!A910-1)</f>
        <v>#NAME?</v>
      </c>
      <c r="I916" s="6" t="e">
        <f ca="1">IF('Log_working_3-way'!$D916="","",'True_Odds_Calculator_3-way'!O910/'True_Odds_Calculator_3-way'!B910-1)</f>
        <v>#NAME?</v>
      </c>
      <c r="J916" s="6" t="e">
        <f ca="1">IF('Log_working_3-way'!$D916="","",'True_Odds_Calculator_3-way'!#REF!/'True_Odds_Calculator_3-way'!C910-1)</f>
        <v>#NAME?</v>
      </c>
      <c r="K916" s="6" t="e">
        <f ca="1">IF('Log_working_3-way'!$D916="","",1/'True_Odds_Calculator_3-way'!A910+1/'True_Odds_Calculator_3-way'!B910+1/'True_Odds_Calculator_3-way'!C910-1)</f>
        <v>#NAME?</v>
      </c>
    </row>
    <row r="917" spans="4:11" x14ac:dyDescent="0.25">
      <c r="D917" t="e">
        <f ca="1">solve_for_c('True_Odds_Calculator_3-way'!A911,'True_Odds_Calculator_3-way'!B911,'True_Odds_Calculator_3-way'!C911,'Log_working_3-way'!B$1,'Log_working_3-way'!B$2)</f>
        <v>#NAME?</v>
      </c>
      <c r="F917" s="6" t="e">
        <f ca="1">IF('Log_working_3-way'!D917="","",1/'True_Odds_Calculator_3-way'!N911+1/'True_Odds_Calculator_3-way'!O911+1/'True_Odds_Calculator_3-way'!#REF!-1)</f>
        <v>#NAME?</v>
      </c>
      <c r="H917" s="6" t="e">
        <f ca="1">IF('Log_working_3-way'!$D917="","",'True_Odds_Calculator_3-way'!N911/'True_Odds_Calculator_3-way'!A911-1)</f>
        <v>#NAME?</v>
      </c>
      <c r="I917" s="6" t="e">
        <f ca="1">IF('Log_working_3-way'!$D917="","",'True_Odds_Calculator_3-way'!O911/'True_Odds_Calculator_3-way'!B911-1)</f>
        <v>#NAME?</v>
      </c>
      <c r="J917" s="6" t="e">
        <f ca="1">IF('Log_working_3-way'!$D917="","",'True_Odds_Calculator_3-way'!#REF!/'True_Odds_Calculator_3-way'!C911-1)</f>
        <v>#NAME?</v>
      </c>
      <c r="K917" s="6" t="e">
        <f ca="1">IF('Log_working_3-way'!$D917="","",1/'True_Odds_Calculator_3-way'!A911+1/'True_Odds_Calculator_3-way'!B911+1/'True_Odds_Calculator_3-way'!C911-1)</f>
        <v>#NAME?</v>
      </c>
    </row>
    <row r="918" spans="4:11" x14ac:dyDescent="0.25">
      <c r="D918" t="e">
        <f ca="1">solve_for_c('True_Odds_Calculator_3-way'!A912,'True_Odds_Calculator_3-way'!B912,'True_Odds_Calculator_3-way'!C912,'Log_working_3-way'!B$1,'Log_working_3-way'!B$2)</f>
        <v>#NAME?</v>
      </c>
      <c r="F918" s="6" t="e">
        <f ca="1">IF('Log_working_3-way'!D918="","",1/'True_Odds_Calculator_3-way'!N912+1/'True_Odds_Calculator_3-way'!O912+1/'True_Odds_Calculator_3-way'!#REF!-1)</f>
        <v>#NAME?</v>
      </c>
      <c r="H918" s="6" t="e">
        <f ca="1">IF('Log_working_3-way'!$D918="","",'True_Odds_Calculator_3-way'!N912/'True_Odds_Calculator_3-way'!A912-1)</f>
        <v>#NAME?</v>
      </c>
      <c r="I918" s="6" t="e">
        <f ca="1">IF('Log_working_3-way'!$D918="","",'True_Odds_Calculator_3-way'!O912/'True_Odds_Calculator_3-way'!B912-1)</f>
        <v>#NAME?</v>
      </c>
      <c r="J918" s="6" t="e">
        <f ca="1">IF('Log_working_3-way'!$D918="","",'True_Odds_Calculator_3-way'!#REF!/'True_Odds_Calculator_3-way'!C912-1)</f>
        <v>#NAME?</v>
      </c>
      <c r="K918" s="6" t="e">
        <f ca="1">IF('Log_working_3-way'!$D918="","",1/'True_Odds_Calculator_3-way'!A912+1/'True_Odds_Calculator_3-way'!B912+1/'True_Odds_Calculator_3-way'!C912-1)</f>
        <v>#NAME?</v>
      </c>
    </row>
    <row r="919" spans="4:11" x14ac:dyDescent="0.25">
      <c r="D919" t="e">
        <f ca="1">solve_for_c('True_Odds_Calculator_3-way'!A913,'True_Odds_Calculator_3-way'!B913,'True_Odds_Calculator_3-way'!C913,'Log_working_3-way'!B$1,'Log_working_3-way'!B$2)</f>
        <v>#NAME?</v>
      </c>
      <c r="F919" s="6" t="e">
        <f ca="1">IF('Log_working_3-way'!D919="","",1/'True_Odds_Calculator_3-way'!N913+1/'True_Odds_Calculator_3-way'!O913+1/'True_Odds_Calculator_3-way'!#REF!-1)</f>
        <v>#NAME?</v>
      </c>
      <c r="H919" s="6" t="e">
        <f ca="1">IF('Log_working_3-way'!$D919="","",'True_Odds_Calculator_3-way'!N913/'True_Odds_Calculator_3-way'!A913-1)</f>
        <v>#NAME?</v>
      </c>
      <c r="I919" s="6" t="e">
        <f ca="1">IF('Log_working_3-way'!$D919="","",'True_Odds_Calculator_3-way'!O913/'True_Odds_Calculator_3-way'!B913-1)</f>
        <v>#NAME?</v>
      </c>
      <c r="J919" s="6" t="e">
        <f ca="1">IF('Log_working_3-way'!$D919="","",'True_Odds_Calculator_3-way'!#REF!/'True_Odds_Calculator_3-way'!C913-1)</f>
        <v>#NAME?</v>
      </c>
      <c r="K919" s="6" t="e">
        <f ca="1">IF('Log_working_3-way'!$D919="","",1/'True_Odds_Calculator_3-way'!A913+1/'True_Odds_Calculator_3-way'!B913+1/'True_Odds_Calculator_3-way'!C913-1)</f>
        <v>#NAME?</v>
      </c>
    </row>
    <row r="920" spans="4:11" x14ac:dyDescent="0.25">
      <c r="D920" t="e">
        <f ca="1">solve_for_c('True_Odds_Calculator_3-way'!A914,'True_Odds_Calculator_3-way'!B914,'True_Odds_Calculator_3-way'!C914,'Log_working_3-way'!B$1,'Log_working_3-way'!B$2)</f>
        <v>#NAME?</v>
      </c>
      <c r="F920" s="6" t="e">
        <f ca="1">IF('Log_working_3-way'!D920="","",1/'True_Odds_Calculator_3-way'!N914+1/'True_Odds_Calculator_3-way'!O914+1/'True_Odds_Calculator_3-way'!#REF!-1)</f>
        <v>#NAME?</v>
      </c>
      <c r="H920" s="6" t="e">
        <f ca="1">IF('Log_working_3-way'!$D920="","",'True_Odds_Calculator_3-way'!N914/'True_Odds_Calculator_3-way'!A914-1)</f>
        <v>#NAME?</v>
      </c>
      <c r="I920" s="6" t="e">
        <f ca="1">IF('Log_working_3-way'!$D920="","",'True_Odds_Calculator_3-way'!O914/'True_Odds_Calculator_3-way'!B914-1)</f>
        <v>#NAME?</v>
      </c>
      <c r="J920" s="6" t="e">
        <f ca="1">IF('Log_working_3-way'!$D920="","",'True_Odds_Calculator_3-way'!#REF!/'True_Odds_Calculator_3-way'!C914-1)</f>
        <v>#NAME?</v>
      </c>
      <c r="K920" s="6" t="e">
        <f ca="1">IF('Log_working_3-way'!$D920="","",1/'True_Odds_Calculator_3-way'!A914+1/'True_Odds_Calculator_3-way'!B914+1/'True_Odds_Calculator_3-way'!C914-1)</f>
        <v>#NAME?</v>
      </c>
    </row>
    <row r="921" spans="4:11" x14ac:dyDescent="0.25">
      <c r="D921" t="e">
        <f ca="1">solve_for_c('True_Odds_Calculator_3-way'!A915,'True_Odds_Calculator_3-way'!B915,'True_Odds_Calculator_3-way'!C915,'Log_working_3-way'!B$1,'Log_working_3-way'!B$2)</f>
        <v>#NAME?</v>
      </c>
      <c r="F921" s="6" t="e">
        <f ca="1">IF('Log_working_3-way'!D921="","",1/'True_Odds_Calculator_3-way'!N915+1/'True_Odds_Calculator_3-way'!O915+1/'True_Odds_Calculator_3-way'!#REF!-1)</f>
        <v>#NAME?</v>
      </c>
      <c r="H921" s="6" t="e">
        <f ca="1">IF('Log_working_3-way'!$D921="","",'True_Odds_Calculator_3-way'!N915/'True_Odds_Calculator_3-way'!A915-1)</f>
        <v>#NAME?</v>
      </c>
      <c r="I921" s="6" t="e">
        <f ca="1">IF('Log_working_3-way'!$D921="","",'True_Odds_Calculator_3-way'!O915/'True_Odds_Calculator_3-way'!B915-1)</f>
        <v>#NAME?</v>
      </c>
      <c r="J921" s="6" t="e">
        <f ca="1">IF('Log_working_3-way'!$D921="","",'True_Odds_Calculator_3-way'!#REF!/'True_Odds_Calculator_3-way'!C915-1)</f>
        <v>#NAME?</v>
      </c>
      <c r="K921" s="6" t="e">
        <f ca="1">IF('Log_working_3-way'!$D921="","",1/'True_Odds_Calculator_3-way'!A915+1/'True_Odds_Calculator_3-way'!B915+1/'True_Odds_Calculator_3-way'!C915-1)</f>
        <v>#NAME?</v>
      </c>
    </row>
    <row r="922" spans="4:11" x14ac:dyDescent="0.25">
      <c r="D922" t="e">
        <f ca="1">solve_for_c('True_Odds_Calculator_3-way'!A916,'True_Odds_Calculator_3-way'!B916,'True_Odds_Calculator_3-way'!C916,'Log_working_3-way'!B$1,'Log_working_3-way'!B$2)</f>
        <v>#NAME?</v>
      </c>
      <c r="F922" s="6" t="e">
        <f ca="1">IF('Log_working_3-way'!D922="","",1/'True_Odds_Calculator_3-way'!N916+1/'True_Odds_Calculator_3-way'!O916+1/'True_Odds_Calculator_3-way'!#REF!-1)</f>
        <v>#NAME?</v>
      </c>
      <c r="H922" s="6" t="e">
        <f ca="1">IF('Log_working_3-way'!$D922="","",'True_Odds_Calculator_3-way'!N916/'True_Odds_Calculator_3-way'!A916-1)</f>
        <v>#NAME?</v>
      </c>
      <c r="I922" s="6" t="e">
        <f ca="1">IF('Log_working_3-way'!$D922="","",'True_Odds_Calculator_3-way'!O916/'True_Odds_Calculator_3-way'!B916-1)</f>
        <v>#NAME?</v>
      </c>
      <c r="J922" s="6" t="e">
        <f ca="1">IF('Log_working_3-way'!$D922="","",'True_Odds_Calculator_3-way'!#REF!/'True_Odds_Calculator_3-way'!C916-1)</f>
        <v>#NAME?</v>
      </c>
      <c r="K922" s="6" t="e">
        <f ca="1">IF('Log_working_3-way'!$D922="","",1/'True_Odds_Calculator_3-way'!A916+1/'True_Odds_Calculator_3-way'!B916+1/'True_Odds_Calculator_3-way'!C916-1)</f>
        <v>#NAME?</v>
      </c>
    </row>
    <row r="923" spans="4:11" x14ac:dyDescent="0.25">
      <c r="D923" t="e">
        <f ca="1">solve_for_c('True_Odds_Calculator_3-way'!A917,'True_Odds_Calculator_3-way'!B917,'True_Odds_Calculator_3-way'!C917,'Log_working_3-way'!B$1,'Log_working_3-way'!B$2)</f>
        <v>#NAME?</v>
      </c>
      <c r="F923" s="6" t="e">
        <f ca="1">IF('Log_working_3-way'!D923="","",1/'True_Odds_Calculator_3-way'!N917+1/'True_Odds_Calculator_3-way'!O917+1/'True_Odds_Calculator_3-way'!#REF!-1)</f>
        <v>#NAME?</v>
      </c>
      <c r="H923" s="6" t="e">
        <f ca="1">IF('Log_working_3-way'!$D923="","",'True_Odds_Calculator_3-way'!N917/'True_Odds_Calculator_3-way'!A917-1)</f>
        <v>#NAME?</v>
      </c>
      <c r="I923" s="6" t="e">
        <f ca="1">IF('Log_working_3-way'!$D923="","",'True_Odds_Calculator_3-way'!O917/'True_Odds_Calculator_3-way'!B917-1)</f>
        <v>#NAME?</v>
      </c>
      <c r="J923" s="6" t="e">
        <f ca="1">IF('Log_working_3-way'!$D923="","",'True_Odds_Calculator_3-way'!#REF!/'True_Odds_Calculator_3-way'!C917-1)</f>
        <v>#NAME?</v>
      </c>
      <c r="K923" s="6" t="e">
        <f ca="1">IF('Log_working_3-way'!$D923="","",1/'True_Odds_Calculator_3-way'!A917+1/'True_Odds_Calculator_3-way'!B917+1/'True_Odds_Calculator_3-way'!C917-1)</f>
        <v>#NAME?</v>
      </c>
    </row>
    <row r="924" spans="4:11" x14ac:dyDescent="0.25">
      <c r="D924" t="e">
        <f ca="1">solve_for_c('True_Odds_Calculator_3-way'!A918,'True_Odds_Calculator_3-way'!B918,'True_Odds_Calculator_3-way'!C918,'Log_working_3-way'!B$1,'Log_working_3-way'!B$2)</f>
        <v>#NAME?</v>
      </c>
      <c r="F924" s="6" t="e">
        <f ca="1">IF('Log_working_3-way'!D924="","",1/'True_Odds_Calculator_3-way'!N918+1/'True_Odds_Calculator_3-way'!O918+1/'True_Odds_Calculator_3-way'!#REF!-1)</f>
        <v>#NAME?</v>
      </c>
      <c r="H924" s="6" t="e">
        <f ca="1">IF('Log_working_3-way'!$D924="","",'True_Odds_Calculator_3-way'!N918/'True_Odds_Calculator_3-way'!A918-1)</f>
        <v>#NAME?</v>
      </c>
      <c r="I924" s="6" t="e">
        <f ca="1">IF('Log_working_3-way'!$D924="","",'True_Odds_Calculator_3-way'!O918/'True_Odds_Calculator_3-way'!B918-1)</f>
        <v>#NAME?</v>
      </c>
      <c r="J924" s="6" t="e">
        <f ca="1">IF('Log_working_3-way'!$D924="","",'True_Odds_Calculator_3-way'!#REF!/'True_Odds_Calculator_3-way'!C918-1)</f>
        <v>#NAME?</v>
      </c>
      <c r="K924" s="6" t="e">
        <f ca="1">IF('Log_working_3-way'!$D924="","",1/'True_Odds_Calculator_3-way'!A918+1/'True_Odds_Calculator_3-way'!B918+1/'True_Odds_Calculator_3-way'!C918-1)</f>
        <v>#NAME?</v>
      </c>
    </row>
    <row r="925" spans="4:11" x14ac:dyDescent="0.25">
      <c r="D925" t="e">
        <f ca="1">solve_for_c('True_Odds_Calculator_3-way'!A919,'True_Odds_Calculator_3-way'!B919,'True_Odds_Calculator_3-way'!C919,'Log_working_3-way'!B$1,'Log_working_3-way'!B$2)</f>
        <v>#NAME?</v>
      </c>
      <c r="F925" s="6" t="e">
        <f ca="1">IF('Log_working_3-way'!D925="","",1/'True_Odds_Calculator_3-way'!N919+1/'True_Odds_Calculator_3-way'!O919+1/'True_Odds_Calculator_3-way'!#REF!-1)</f>
        <v>#NAME?</v>
      </c>
      <c r="H925" s="6" t="e">
        <f ca="1">IF('Log_working_3-way'!$D925="","",'True_Odds_Calculator_3-way'!N919/'True_Odds_Calculator_3-way'!A919-1)</f>
        <v>#NAME?</v>
      </c>
      <c r="I925" s="6" t="e">
        <f ca="1">IF('Log_working_3-way'!$D925="","",'True_Odds_Calculator_3-way'!O919/'True_Odds_Calculator_3-way'!B919-1)</f>
        <v>#NAME?</v>
      </c>
      <c r="J925" s="6" t="e">
        <f ca="1">IF('Log_working_3-way'!$D925="","",'True_Odds_Calculator_3-way'!#REF!/'True_Odds_Calculator_3-way'!C919-1)</f>
        <v>#NAME?</v>
      </c>
      <c r="K925" s="6" t="e">
        <f ca="1">IF('Log_working_3-way'!$D925="","",1/'True_Odds_Calculator_3-way'!A919+1/'True_Odds_Calculator_3-way'!B919+1/'True_Odds_Calculator_3-way'!C919-1)</f>
        <v>#NAME?</v>
      </c>
    </row>
    <row r="926" spans="4:11" x14ac:dyDescent="0.25">
      <c r="D926" t="e">
        <f ca="1">solve_for_c('True_Odds_Calculator_3-way'!A920,'True_Odds_Calculator_3-way'!B920,'True_Odds_Calculator_3-way'!C920,'Log_working_3-way'!B$1,'Log_working_3-way'!B$2)</f>
        <v>#NAME?</v>
      </c>
      <c r="F926" s="6" t="e">
        <f ca="1">IF('Log_working_3-way'!D926="","",1/'True_Odds_Calculator_3-way'!N920+1/'True_Odds_Calculator_3-way'!O920+1/'True_Odds_Calculator_3-way'!#REF!-1)</f>
        <v>#NAME?</v>
      </c>
      <c r="H926" s="6" t="e">
        <f ca="1">IF('Log_working_3-way'!$D926="","",'True_Odds_Calculator_3-way'!N920/'True_Odds_Calculator_3-way'!A920-1)</f>
        <v>#NAME?</v>
      </c>
      <c r="I926" s="6" t="e">
        <f ca="1">IF('Log_working_3-way'!$D926="","",'True_Odds_Calculator_3-way'!O920/'True_Odds_Calculator_3-way'!B920-1)</f>
        <v>#NAME?</v>
      </c>
      <c r="J926" s="6" t="e">
        <f ca="1">IF('Log_working_3-way'!$D926="","",'True_Odds_Calculator_3-way'!#REF!/'True_Odds_Calculator_3-way'!C920-1)</f>
        <v>#NAME?</v>
      </c>
      <c r="K926" s="6" t="e">
        <f ca="1">IF('Log_working_3-way'!$D926="","",1/'True_Odds_Calculator_3-way'!A920+1/'True_Odds_Calculator_3-way'!B920+1/'True_Odds_Calculator_3-way'!C920-1)</f>
        <v>#NAME?</v>
      </c>
    </row>
    <row r="927" spans="4:11" x14ac:dyDescent="0.25">
      <c r="D927" t="e">
        <f ca="1">solve_for_c('True_Odds_Calculator_3-way'!A921,'True_Odds_Calculator_3-way'!B921,'True_Odds_Calculator_3-way'!C921,'Log_working_3-way'!B$1,'Log_working_3-way'!B$2)</f>
        <v>#NAME?</v>
      </c>
      <c r="F927" s="6" t="e">
        <f ca="1">IF('Log_working_3-way'!D927="","",1/'True_Odds_Calculator_3-way'!N921+1/'True_Odds_Calculator_3-way'!O921+1/'True_Odds_Calculator_3-way'!#REF!-1)</f>
        <v>#NAME?</v>
      </c>
      <c r="H927" s="6" t="e">
        <f ca="1">IF('Log_working_3-way'!$D927="","",'True_Odds_Calculator_3-way'!N921/'True_Odds_Calculator_3-way'!A921-1)</f>
        <v>#NAME?</v>
      </c>
      <c r="I927" s="6" t="e">
        <f ca="1">IF('Log_working_3-way'!$D927="","",'True_Odds_Calculator_3-way'!O921/'True_Odds_Calculator_3-way'!B921-1)</f>
        <v>#NAME?</v>
      </c>
      <c r="J927" s="6" t="e">
        <f ca="1">IF('Log_working_3-way'!$D927="","",'True_Odds_Calculator_3-way'!#REF!/'True_Odds_Calculator_3-way'!C921-1)</f>
        <v>#NAME?</v>
      </c>
      <c r="K927" s="6" t="e">
        <f ca="1">IF('Log_working_3-way'!$D927="","",1/'True_Odds_Calculator_3-way'!A921+1/'True_Odds_Calculator_3-way'!B921+1/'True_Odds_Calculator_3-way'!C921-1)</f>
        <v>#NAME?</v>
      </c>
    </row>
    <row r="928" spans="4:11" x14ac:dyDescent="0.25">
      <c r="D928" t="e">
        <f ca="1">solve_for_c('True_Odds_Calculator_3-way'!A922,'True_Odds_Calculator_3-way'!B922,'True_Odds_Calculator_3-way'!C922,'Log_working_3-way'!B$1,'Log_working_3-way'!B$2)</f>
        <v>#NAME?</v>
      </c>
      <c r="F928" s="6" t="e">
        <f ca="1">IF('Log_working_3-way'!D928="","",1/'True_Odds_Calculator_3-way'!N922+1/'True_Odds_Calculator_3-way'!O922+1/'True_Odds_Calculator_3-way'!#REF!-1)</f>
        <v>#NAME?</v>
      </c>
      <c r="H928" s="6" t="e">
        <f ca="1">IF('Log_working_3-way'!$D928="","",'True_Odds_Calculator_3-way'!N922/'True_Odds_Calculator_3-way'!A922-1)</f>
        <v>#NAME?</v>
      </c>
      <c r="I928" s="6" t="e">
        <f ca="1">IF('Log_working_3-way'!$D928="","",'True_Odds_Calculator_3-way'!O922/'True_Odds_Calculator_3-way'!B922-1)</f>
        <v>#NAME?</v>
      </c>
      <c r="J928" s="6" t="e">
        <f ca="1">IF('Log_working_3-way'!$D928="","",'True_Odds_Calculator_3-way'!#REF!/'True_Odds_Calculator_3-way'!C922-1)</f>
        <v>#NAME?</v>
      </c>
      <c r="K928" s="6" t="e">
        <f ca="1">IF('Log_working_3-way'!$D928="","",1/'True_Odds_Calculator_3-way'!A922+1/'True_Odds_Calculator_3-way'!B922+1/'True_Odds_Calculator_3-way'!C922-1)</f>
        <v>#NAME?</v>
      </c>
    </row>
    <row r="929" spans="4:11" x14ac:dyDescent="0.25">
      <c r="D929" t="e">
        <f ca="1">solve_for_c('True_Odds_Calculator_3-way'!A923,'True_Odds_Calculator_3-way'!B923,'True_Odds_Calculator_3-way'!C923,'Log_working_3-way'!B$1,'Log_working_3-way'!B$2)</f>
        <v>#NAME?</v>
      </c>
      <c r="F929" s="6" t="e">
        <f ca="1">IF('Log_working_3-way'!D929="","",1/'True_Odds_Calculator_3-way'!N923+1/'True_Odds_Calculator_3-way'!O923+1/'True_Odds_Calculator_3-way'!#REF!-1)</f>
        <v>#NAME?</v>
      </c>
      <c r="H929" s="6" t="e">
        <f ca="1">IF('Log_working_3-way'!$D929="","",'True_Odds_Calculator_3-way'!N923/'True_Odds_Calculator_3-way'!A923-1)</f>
        <v>#NAME?</v>
      </c>
      <c r="I929" s="6" t="e">
        <f ca="1">IF('Log_working_3-way'!$D929="","",'True_Odds_Calculator_3-way'!O923/'True_Odds_Calculator_3-way'!B923-1)</f>
        <v>#NAME?</v>
      </c>
      <c r="J929" s="6" t="e">
        <f ca="1">IF('Log_working_3-way'!$D929="","",'True_Odds_Calculator_3-way'!#REF!/'True_Odds_Calculator_3-way'!C923-1)</f>
        <v>#NAME?</v>
      </c>
      <c r="K929" s="6" t="e">
        <f ca="1">IF('Log_working_3-way'!$D929="","",1/'True_Odds_Calculator_3-way'!A923+1/'True_Odds_Calculator_3-way'!B923+1/'True_Odds_Calculator_3-way'!C923-1)</f>
        <v>#NAME?</v>
      </c>
    </row>
    <row r="930" spans="4:11" x14ac:dyDescent="0.25">
      <c r="D930" t="e">
        <f ca="1">solve_for_c('True_Odds_Calculator_3-way'!A924,'True_Odds_Calculator_3-way'!B924,'True_Odds_Calculator_3-way'!C924,'Log_working_3-way'!B$1,'Log_working_3-way'!B$2)</f>
        <v>#NAME?</v>
      </c>
      <c r="F930" s="6" t="e">
        <f ca="1">IF('Log_working_3-way'!D930="","",1/'True_Odds_Calculator_3-way'!N924+1/'True_Odds_Calculator_3-way'!O924+1/'True_Odds_Calculator_3-way'!#REF!-1)</f>
        <v>#NAME?</v>
      </c>
      <c r="H930" s="6" t="e">
        <f ca="1">IF('Log_working_3-way'!$D930="","",'True_Odds_Calculator_3-way'!N924/'True_Odds_Calculator_3-way'!A924-1)</f>
        <v>#NAME?</v>
      </c>
      <c r="I930" s="6" t="e">
        <f ca="1">IF('Log_working_3-way'!$D930="","",'True_Odds_Calculator_3-way'!O924/'True_Odds_Calculator_3-way'!B924-1)</f>
        <v>#NAME?</v>
      </c>
      <c r="J930" s="6" t="e">
        <f ca="1">IF('Log_working_3-way'!$D930="","",'True_Odds_Calculator_3-way'!#REF!/'True_Odds_Calculator_3-way'!C924-1)</f>
        <v>#NAME?</v>
      </c>
      <c r="K930" s="6" t="e">
        <f ca="1">IF('Log_working_3-way'!$D930="","",1/'True_Odds_Calculator_3-way'!A924+1/'True_Odds_Calculator_3-way'!B924+1/'True_Odds_Calculator_3-way'!C924-1)</f>
        <v>#NAME?</v>
      </c>
    </row>
    <row r="931" spans="4:11" x14ac:dyDescent="0.25">
      <c r="D931" t="e">
        <f ca="1">solve_for_c('True_Odds_Calculator_3-way'!A925,'True_Odds_Calculator_3-way'!B925,'True_Odds_Calculator_3-way'!C925,'Log_working_3-way'!B$1,'Log_working_3-way'!B$2)</f>
        <v>#NAME?</v>
      </c>
      <c r="F931" s="6" t="e">
        <f ca="1">IF('Log_working_3-way'!D931="","",1/'True_Odds_Calculator_3-way'!N925+1/'True_Odds_Calculator_3-way'!O925+1/'True_Odds_Calculator_3-way'!#REF!-1)</f>
        <v>#NAME?</v>
      </c>
      <c r="H931" s="6" t="e">
        <f ca="1">IF('Log_working_3-way'!$D931="","",'True_Odds_Calculator_3-way'!N925/'True_Odds_Calculator_3-way'!A925-1)</f>
        <v>#NAME?</v>
      </c>
      <c r="I931" s="6" t="e">
        <f ca="1">IF('Log_working_3-way'!$D931="","",'True_Odds_Calculator_3-way'!O925/'True_Odds_Calculator_3-way'!B925-1)</f>
        <v>#NAME?</v>
      </c>
      <c r="J931" s="6" t="e">
        <f ca="1">IF('Log_working_3-way'!$D931="","",'True_Odds_Calculator_3-way'!#REF!/'True_Odds_Calculator_3-way'!C925-1)</f>
        <v>#NAME?</v>
      </c>
      <c r="K931" s="6" t="e">
        <f ca="1">IF('Log_working_3-way'!$D931="","",1/'True_Odds_Calculator_3-way'!A925+1/'True_Odds_Calculator_3-way'!B925+1/'True_Odds_Calculator_3-way'!C925-1)</f>
        <v>#NAME?</v>
      </c>
    </row>
    <row r="932" spans="4:11" x14ac:dyDescent="0.25">
      <c r="D932" t="e">
        <f ca="1">solve_for_c('True_Odds_Calculator_3-way'!A926,'True_Odds_Calculator_3-way'!B926,'True_Odds_Calculator_3-way'!C926,'Log_working_3-way'!B$1,'Log_working_3-way'!B$2)</f>
        <v>#NAME?</v>
      </c>
      <c r="F932" s="6" t="e">
        <f ca="1">IF('Log_working_3-way'!D932="","",1/'True_Odds_Calculator_3-way'!N926+1/'True_Odds_Calculator_3-way'!O926+1/'True_Odds_Calculator_3-way'!#REF!-1)</f>
        <v>#NAME?</v>
      </c>
      <c r="H932" s="6" t="e">
        <f ca="1">IF('Log_working_3-way'!$D932="","",'True_Odds_Calculator_3-way'!N926/'True_Odds_Calculator_3-way'!A926-1)</f>
        <v>#NAME?</v>
      </c>
      <c r="I932" s="6" t="e">
        <f ca="1">IF('Log_working_3-way'!$D932="","",'True_Odds_Calculator_3-way'!O926/'True_Odds_Calculator_3-way'!B926-1)</f>
        <v>#NAME?</v>
      </c>
      <c r="J932" s="6" t="e">
        <f ca="1">IF('Log_working_3-way'!$D932="","",'True_Odds_Calculator_3-way'!#REF!/'True_Odds_Calculator_3-way'!C926-1)</f>
        <v>#NAME?</v>
      </c>
      <c r="K932" s="6" t="e">
        <f ca="1">IF('Log_working_3-way'!$D932="","",1/'True_Odds_Calculator_3-way'!A926+1/'True_Odds_Calculator_3-way'!B926+1/'True_Odds_Calculator_3-way'!C926-1)</f>
        <v>#NAME?</v>
      </c>
    </row>
    <row r="933" spans="4:11" x14ac:dyDescent="0.25">
      <c r="D933" t="e">
        <f ca="1">solve_for_c('True_Odds_Calculator_3-way'!A927,'True_Odds_Calculator_3-way'!B927,'True_Odds_Calculator_3-way'!C927,'Log_working_3-way'!B$1,'Log_working_3-way'!B$2)</f>
        <v>#NAME?</v>
      </c>
      <c r="F933" s="6" t="e">
        <f ca="1">IF('Log_working_3-way'!D933="","",1/'True_Odds_Calculator_3-way'!N927+1/'True_Odds_Calculator_3-way'!O927+1/'True_Odds_Calculator_3-way'!#REF!-1)</f>
        <v>#NAME?</v>
      </c>
      <c r="H933" s="6" t="e">
        <f ca="1">IF('Log_working_3-way'!$D933="","",'True_Odds_Calculator_3-way'!N927/'True_Odds_Calculator_3-way'!A927-1)</f>
        <v>#NAME?</v>
      </c>
      <c r="I933" s="6" t="e">
        <f ca="1">IF('Log_working_3-way'!$D933="","",'True_Odds_Calculator_3-way'!O927/'True_Odds_Calculator_3-way'!B927-1)</f>
        <v>#NAME?</v>
      </c>
      <c r="J933" s="6" t="e">
        <f ca="1">IF('Log_working_3-way'!$D933="","",'True_Odds_Calculator_3-way'!#REF!/'True_Odds_Calculator_3-way'!C927-1)</f>
        <v>#NAME?</v>
      </c>
      <c r="K933" s="6" t="e">
        <f ca="1">IF('Log_working_3-way'!$D933="","",1/'True_Odds_Calculator_3-way'!A927+1/'True_Odds_Calculator_3-way'!B927+1/'True_Odds_Calculator_3-way'!C927-1)</f>
        <v>#NAME?</v>
      </c>
    </row>
    <row r="934" spans="4:11" x14ac:dyDescent="0.25">
      <c r="D934" t="e">
        <f ca="1">solve_for_c('True_Odds_Calculator_3-way'!A928,'True_Odds_Calculator_3-way'!B928,'True_Odds_Calculator_3-way'!C928,'Log_working_3-way'!B$1,'Log_working_3-way'!B$2)</f>
        <v>#NAME?</v>
      </c>
      <c r="F934" s="6" t="e">
        <f ca="1">IF('Log_working_3-way'!D934="","",1/'True_Odds_Calculator_3-way'!N928+1/'True_Odds_Calculator_3-way'!O928+1/'True_Odds_Calculator_3-way'!#REF!-1)</f>
        <v>#NAME?</v>
      </c>
      <c r="H934" s="6" t="e">
        <f ca="1">IF('Log_working_3-way'!$D934="","",'True_Odds_Calculator_3-way'!N928/'True_Odds_Calculator_3-way'!A928-1)</f>
        <v>#NAME?</v>
      </c>
      <c r="I934" s="6" t="e">
        <f ca="1">IF('Log_working_3-way'!$D934="","",'True_Odds_Calculator_3-way'!O928/'True_Odds_Calculator_3-way'!B928-1)</f>
        <v>#NAME?</v>
      </c>
      <c r="J934" s="6" t="e">
        <f ca="1">IF('Log_working_3-way'!$D934="","",'True_Odds_Calculator_3-way'!#REF!/'True_Odds_Calculator_3-way'!C928-1)</f>
        <v>#NAME?</v>
      </c>
      <c r="K934" s="6" t="e">
        <f ca="1">IF('Log_working_3-way'!$D934="","",1/'True_Odds_Calculator_3-way'!A928+1/'True_Odds_Calculator_3-way'!B928+1/'True_Odds_Calculator_3-way'!C928-1)</f>
        <v>#NAME?</v>
      </c>
    </row>
    <row r="935" spans="4:11" x14ac:dyDescent="0.25">
      <c r="D935" t="e">
        <f ca="1">solve_for_c('True_Odds_Calculator_3-way'!A929,'True_Odds_Calculator_3-way'!B929,'True_Odds_Calculator_3-way'!C929,'Log_working_3-way'!B$1,'Log_working_3-way'!B$2)</f>
        <v>#NAME?</v>
      </c>
      <c r="F935" s="6" t="e">
        <f ca="1">IF('Log_working_3-way'!D935="","",1/'True_Odds_Calculator_3-way'!N929+1/'True_Odds_Calculator_3-way'!O929+1/'True_Odds_Calculator_3-way'!#REF!-1)</f>
        <v>#NAME?</v>
      </c>
      <c r="H935" s="6" t="e">
        <f ca="1">IF('Log_working_3-way'!$D935="","",'True_Odds_Calculator_3-way'!N929/'True_Odds_Calculator_3-way'!A929-1)</f>
        <v>#NAME?</v>
      </c>
      <c r="I935" s="6" t="e">
        <f ca="1">IF('Log_working_3-way'!$D935="","",'True_Odds_Calculator_3-way'!O929/'True_Odds_Calculator_3-way'!B929-1)</f>
        <v>#NAME?</v>
      </c>
      <c r="J935" s="6" t="e">
        <f ca="1">IF('Log_working_3-way'!$D935="","",'True_Odds_Calculator_3-way'!#REF!/'True_Odds_Calculator_3-way'!C929-1)</f>
        <v>#NAME?</v>
      </c>
      <c r="K935" s="6" t="e">
        <f ca="1">IF('Log_working_3-way'!$D935="","",1/'True_Odds_Calculator_3-way'!A929+1/'True_Odds_Calculator_3-way'!B929+1/'True_Odds_Calculator_3-way'!C929-1)</f>
        <v>#NAME?</v>
      </c>
    </row>
    <row r="936" spans="4:11" x14ac:dyDescent="0.25">
      <c r="D936" t="e">
        <f ca="1">solve_for_c('True_Odds_Calculator_3-way'!A930,'True_Odds_Calculator_3-way'!B930,'True_Odds_Calculator_3-way'!C930,'Log_working_3-way'!B$1,'Log_working_3-way'!B$2)</f>
        <v>#NAME?</v>
      </c>
      <c r="F936" s="6" t="e">
        <f ca="1">IF('Log_working_3-way'!D936="","",1/'True_Odds_Calculator_3-way'!N930+1/'True_Odds_Calculator_3-way'!O930+1/'True_Odds_Calculator_3-way'!#REF!-1)</f>
        <v>#NAME?</v>
      </c>
      <c r="H936" s="6" t="e">
        <f ca="1">IF('Log_working_3-way'!$D936="","",'True_Odds_Calculator_3-way'!N930/'True_Odds_Calculator_3-way'!A930-1)</f>
        <v>#NAME?</v>
      </c>
      <c r="I936" s="6" t="e">
        <f ca="1">IF('Log_working_3-way'!$D936="","",'True_Odds_Calculator_3-way'!O930/'True_Odds_Calculator_3-way'!B930-1)</f>
        <v>#NAME?</v>
      </c>
      <c r="J936" s="6" t="e">
        <f ca="1">IF('Log_working_3-way'!$D936="","",'True_Odds_Calculator_3-way'!#REF!/'True_Odds_Calculator_3-way'!C930-1)</f>
        <v>#NAME?</v>
      </c>
      <c r="K936" s="6" t="e">
        <f ca="1">IF('Log_working_3-way'!$D936="","",1/'True_Odds_Calculator_3-way'!A930+1/'True_Odds_Calculator_3-way'!B930+1/'True_Odds_Calculator_3-way'!C930-1)</f>
        <v>#NAME?</v>
      </c>
    </row>
    <row r="937" spans="4:11" x14ac:dyDescent="0.25">
      <c r="D937" t="e">
        <f ca="1">solve_for_c('True_Odds_Calculator_3-way'!A931,'True_Odds_Calculator_3-way'!B931,'True_Odds_Calculator_3-way'!C931,'Log_working_3-way'!B$1,'Log_working_3-way'!B$2)</f>
        <v>#NAME?</v>
      </c>
      <c r="F937" s="6" t="e">
        <f ca="1">IF('Log_working_3-way'!D937="","",1/'True_Odds_Calculator_3-way'!N931+1/'True_Odds_Calculator_3-way'!O931+1/'True_Odds_Calculator_3-way'!#REF!-1)</f>
        <v>#NAME?</v>
      </c>
      <c r="H937" s="6" t="e">
        <f ca="1">IF('Log_working_3-way'!$D937="","",'True_Odds_Calculator_3-way'!N931/'True_Odds_Calculator_3-way'!A931-1)</f>
        <v>#NAME?</v>
      </c>
      <c r="I937" s="6" t="e">
        <f ca="1">IF('Log_working_3-way'!$D937="","",'True_Odds_Calculator_3-way'!O931/'True_Odds_Calculator_3-way'!B931-1)</f>
        <v>#NAME?</v>
      </c>
      <c r="J937" s="6" t="e">
        <f ca="1">IF('Log_working_3-way'!$D937="","",'True_Odds_Calculator_3-way'!#REF!/'True_Odds_Calculator_3-way'!C931-1)</f>
        <v>#NAME?</v>
      </c>
      <c r="K937" s="6" t="e">
        <f ca="1">IF('Log_working_3-way'!$D937="","",1/'True_Odds_Calculator_3-way'!A931+1/'True_Odds_Calculator_3-way'!B931+1/'True_Odds_Calculator_3-way'!C931-1)</f>
        <v>#NAME?</v>
      </c>
    </row>
    <row r="938" spans="4:11" x14ac:dyDescent="0.25">
      <c r="D938" t="e">
        <f ca="1">solve_for_c('True_Odds_Calculator_3-way'!A932,'True_Odds_Calculator_3-way'!B932,'True_Odds_Calculator_3-way'!C932,'Log_working_3-way'!B$1,'Log_working_3-way'!B$2)</f>
        <v>#NAME?</v>
      </c>
      <c r="F938" s="6" t="e">
        <f ca="1">IF('Log_working_3-way'!D938="","",1/'True_Odds_Calculator_3-way'!N932+1/'True_Odds_Calculator_3-way'!O932+1/'True_Odds_Calculator_3-way'!#REF!-1)</f>
        <v>#NAME?</v>
      </c>
      <c r="H938" s="6" t="e">
        <f ca="1">IF('Log_working_3-way'!$D938="","",'True_Odds_Calculator_3-way'!N932/'True_Odds_Calculator_3-way'!A932-1)</f>
        <v>#NAME?</v>
      </c>
      <c r="I938" s="6" t="e">
        <f ca="1">IF('Log_working_3-way'!$D938="","",'True_Odds_Calculator_3-way'!O932/'True_Odds_Calculator_3-way'!B932-1)</f>
        <v>#NAME?</v>
      </c>
      <c r="J938" s="6" t="e">
        <f ca="1">IF('Log_working_3-way'!$D938="","",'True_Odds_Calculator_3-way'!#REF!/'True_Odds_Calculator_3-way'!C932-1)</f>
        <v>#NAME?</v>
      </c>
      <c r="K938" s="6" t="e">
        <f ca="1">IF('Log_working_3-way'!$D938="","",1/'True_Odds_Calculator_3-way'!A932+1/'True_Odds_Calculator_3-way'!B932+1/'True_Odds_Calculator_3-way'!C932-1)</f>
        <v>#NAME?</v>
      </c>
    </row>
    <row r="939" spans="4:11" x14ac:dyDescent="0.25">
      <c r="D939" t="e">
        <f ca="1">solve_for_c('True_Odds_Calculator_3-way'!A933,'True_Odds_Calculator_3-way'!B933,'True_Odds_Calculator_3-way'!C933,'Log_working_3-way'!B$1,'Log_working_3-way'!B$2)</f>
        <v>#NAME?</v>
      </c>
      <c r="F939" s="6" t="e">
        <f ca="1">IF('Log_working_3-way'!D939="","",1/'True_Odds_Calculator_3-way'!N933+1/'True_Odds_Calculator_3-way'!O933+1/'True_Odds_Calculator_3-way'!#REF!-1)</f>
        <v>#NAME?</v>
      </c>
      <c r="H939" s="6" t="e">
        <f ca="1">IF('Log_working_3-way'!$D939="","",'True_Odds_Calculator_3-way'!N933/'True_Odds_Calculator_3-way'!A933-1)</f>
        <v>#NAME?</v>
      </c>
      <c r="I939" s="6" t="e">
        <f ca="1">IF('Log_working_3-way'!$D939="","",'True_Odds_Calculator_3-way'!O933/'True_Odds_Calculator_3-way'!B933-1)</f>
        <v>#NAME?</v>
      </c>
      <c r="J939" s="6" t="e">
        <f ca="1">IF('Log_working_3-way'!$D939="","",'True_Odds_Calculator_3-way'!#REF!/'True_Odds_Calculator_3-way'!C933-1)</f>
        <v>#NAME?</v>
      </c>
      <c r="K939" s="6" t="e">
        <f ca="1">IF('Log_working_3-way'!$D939="","",1/'True_Odds_Calculator_3-way'!A933+1/'True_Odds_Calculator_3-way'!B933+1/'True_Odds_Calculator_3-way'!C933-1)</f>
        <v>#NAME?</v>
      </c>
    </row>
    <row r="940" spans="4:11" x14ac:dyDescent="0.25">
      <c r="D940" t="e">
        <f ca="1">solve_for_c('True_Odds_Calculator_3-way'!A934,'True_Odds_Calculator_3-way'!B934,'True_Odds_Calculator_3-way'!C934,'Log_working_3-way'!B$1,'Log_working_3-way'!B$2)</f>
        <v>#NAME?</v>
      </c>
      <c r="F940" s="6" t="e">
        <f ca="1">IF('Log_working_3-way'!D940="","",1/'True_Odds_Calculator_3-way'!N934+1/'True_Odds_Calculator_3-way'!O934+1/'True_Odds_Calculator_3-way'!#REF!-1)</f>
        <v>#NAME?</v>
      </c>
      <c r="H940" s="6" t="e">
        <f ca="1">IF('Log_working_3-way'!$D940="","",'True_Odds_Calculator_3-way'!N934/'True_Odds_Calculator_3-way'!A934-1)</f>
        <v>#NAME?</v>
      </c>
      <c r="I940" s="6" t="e">
        <f ca="1">IF('Log_working_3-way'!$D940="","",'True_Odds_Calculator_3-way'!O934/'True_Odds_Calculator_3-way'!B934-1)</f>
        <v>#NAME?</v>
      </c>
      <c r="J940" s="6" t="e">
        <f ca="1">IF('Log_working_3-way'!$D940="","",'True_Odds_Calculator_3-way'!#REF!/'True_Odds_Calculator_3-way'!C934-1)</f>
        <v>#NAME?</v>
      </c>
      <c r="K940" s="6" t="e">
        <f ca="1">IF('Log_working_3-way'!$D940="","",1/'True_Odds_Calculator_3-way'!A934+1/'True_Odds_Calculator_3-way'!B934+1/'True_Odds_Calculator_3-way'!C934-1)</f>
        <v>#NAME?</v>
      </c>
    </row>
    <row r="941" spans="4:11" x14ac:dyDescent="0.25">
      <c r="D941" t="e">
        <f ca="1">solve_for_c('True_Odds_Calculator_3-way'!A935,'True_Odds_Calculator_3-way'!B935,'True_Odds_Calculator_3-way'!C935,'Log_working_3-way'!B$1,'Log_working_3-way'!B$2)</f>
        <v>#NAME?</v>
      </c>
      <c r="F941" s="6" t="e">
        <f ca="1">IF('Log_working_3-way'!D941="","",1/'True_Odds_Calculator_3-way'!N935+1/'True_Odds_Calculator_3-way'!O935+1/'True_Odds_Calculator_3-way'!#REF!-1)</f>
        <v>#NAME?</v>
      </c>
      <c r="H941" s="6" t="e">
        <f ca="1">IF('Log_working_3-way'!$D941="","",'True_Odds_Calculator_3-way'!N935/'True_Odds_Calculator_3-way'!A935-1)</f>
        <v>#NAME?</v>
      </c>
      <c r="I941" s="6" t="e">
        <f ca="1">IF('Log_working_3-way'!$D941="","",'True_Odds_Calculator_3-way'!O935/'True_Odds_Calculator_3-way'!B935-1)</f>
        <v>#NAME?</v>
      </c>
      <c r="J941" s="6" t="e">
        <f ca="1">IF('Log_working_3-way'!$D941="","",'True_Odds_Calculator_3-way'!#REF!/'True_Odds_Calculator_3-way'!C935-1)</f>
        <v>#NAME?</v>
      </c>
      <c r="K941" s="6" t="e">
        <f ca="1">IF('Log_working_3-way'!$D941="","",1/'True_Odds_Calculator_3-way'!A935+1/'True_Odds_Calculator_3-way'!B935+1/'True_Odds_Calculator_3-way'!C935-1)</f>
        <v>#NAME?</v>
      </c>
    </row>
    <row r="942" spans="4:11" x14ac:dyDescent="0.25">
      <c r="D942" t="e">
        <f ca="1">solve_for_c('True_Odds_Calculator_3-way'!A936,'True_Odds_Calculator_3-way'!B936,'True_Odds_Calculator_3-way'!C936,'Log_working_3-way'!B$1,'Log_working_3-way'!B$2)</f>
        <v>#NAME?</v>
      </c>
      <c r="F942" s="6" t="e">
        <f ca="1">IF('Log_working_3-way'!D942="","",1/'True_Odds_Calculator_3-way'!N936+1/'True_Odds_Calculator_3-way'!O936+1/'True_Odds_Calculator_3-way'!#REF!-1)</f>
        <v>#NAME?</v>
      </c>
      <c r="H942" s="6" t="e">
        <f ca="1">IF('Log_working_3-way'!$D942="","",'True_Odds_Calculator_3-way'!N936/'True_Odds_Calculator_3-way'!A936-1)</f>
        <v>#NAME?</v>
      </c>
      <c r="I942" s="6" t="e">
        <f ca="1">IF('Log_working_3-way'!$D942="","",'True_Odds_Calculator_3-way'!O936/'True_Odds_Calculator_3-way'!B936-1)</f>
        <v>#NAME?</v>
      </c>
      <c r="J942" s="6" t="e">
        <f ca="1">IF('Log_working_3-way'!$D942="","",'True_Odds_Calculator_3-way'!#REF!/'True_Odds_Calculator_3-way'!C936-1)</f>
        <v>#NAME?</v>
      </c>
      <c r="K942" s="6" t="e">
        <f ca="1">IF('Log_working_3-way'!$D942="","",1/'True_Odds_Calculator_3-way'!A936+1/'True_Odds_Calculator_3-way'!B936+1/'True_Odds_Calculator_3-way'!C936-1)</f>
        <v>#NAME?</v>
      </c>
    </row>
    <row r="943" spans="4:11" x14ac:dyDescent="0.25">
      <c r="D943" t="e">
        <f ca="1">solve_for_c('True_Odds_Calculator_3-way'!A937,'True_Odds_Calculator_3-way'!B937,'True_Odds_Calculator_3-way'!C937,'Log_working_3-way'!B$1,'Log_working_3-way'!B$2)</f>
        <v>#NAME?</v>
      </c>
      <c r="F943" s="6" t="e">
        <f ca="1">IF('Log_working_3-way'!D943="","",1/'True_Odds_Calculator_3-way'!N937+1/'True_Odds_Calculator_3-way'!O937+1/'True_Odds_Calculator_3-way'!#REF!-1)</f>
        <v>#NAME?</v>
      </c>
      <c r="H943" s="6" t="e">
        <f ca="1">IF('Log_working_3-way'!$D943="","",'True_Odds_Calculator_3-way'!N937/'True_Odds_Calculator_3-way'!A937-1)</f>
        <v>#NAME?</v>
      </c>
      <c r="I943" s="6" t="e">
        <f ca="1">IF('Log_working_3-way'!$D943="","",'True_Odds_Calculator_3-way'!O937/'True_Odds_Calculator_3-way'!B937-1)</f>
        <v>#NAME?</v>
      </c>
      <c r="J943" s="6" t="e">
        <f ca="1">IF('Log_working_3-way'!$D943="","",'True_Odds_Calculator_3-way'!#REF!/'True_Odds_Calculator_3-way'!C937-1)</f>
        <v>#NAME?</v>
      </c>
      <c r="K943" s="6" t="e">
        <f ca="1">IF('Log_working_3-way'!$D943="","",1/'True_Odds_Calculator_3-way'!A937+1/'True_Odds_Calculator_3-way'!B937+1/'True_Odds_Calculator_3-way'!C937-1)</f>
        <v>#NAME?</v>
      </c>
    </row>
    <row r="944" spans="4:11" x14ac:dyDescent="0.25">
      <c r="D944" t="e">
        <f ca="1">solve_for_c('True_Odds_Calculator_3-way'!A938,'True_Odds_Calculator_3-way'!B938,'True_Odds_Calculator_3-way'!C938,'Log_working_3-way'!B$1,'Log_working_3-way'!B$2)</f>
        <v>#NAME?</v>
      </c>
      <c r="F944" s="6" t="e">
        <f ca="1">IF('Log_working_3-way'!D944="","",1/'True_Odds_Calculator_3-way'!N938+1/'True_Odds_Calculator_3-way'!O938+1/'True_Odds_Calculator_3-way'!#REF!-1)</f>
        <v>#NAME?</v>
      </c>
      <c r="H944" s="6" t="e">
        <f ca="1">IF('Log_working_3-way'!$D944="","",'True_Odds_Calculator_3-way'!N938/'True_Odds_Calculator_3-way'!A938-1)</f>
        <v>#NAME?</v>
      </c>
      <c r="I944" s="6" t="e">
        <f ca="1">IF('Log_working_3-way'!$D944="","",'True_Odds_Calculator_3-way'!O938/'True_Odds_Calculator_3-way'!B938-1)</f>
        <v>#NAME?</v>
      </c>
      <c r="J944" s="6" t="e">
        <f ca="1">IF('Log_working_3-way'!$D944="","",'True_Odds_Calculator_3-way'!#REF!/'True_Odds_Calculator_3-way'!C938-1)</f>
        <v>#NAME?</v>
      </c>
      <c r="K944" s="6" t="e">
        <f ca="1">IF('Log_working_3-way'!$D944="","",1/'True_Odds_Calculator_3-way'!A938+1/'True_Odds_Calculator_3-way'!B938+1/'True_Odds_Calculator_3-way'!C938-1)</f>
        <v>#NAME?</v>
      </c>
    </row>
    <row r="945" spans="4:11" x14ac:dyDescent="0.25">
      <c r="D945" t="e">
        <f ca="1">solve_for_c('True_Odds_Calculator_3-way'!A939,'True_Odds_Calculator_3-way'!B939,'True_Odds_Calculator_3-way'!C939,'Log_working_3-way'!B$1,'Log_working_3-way'!B$2)</f>
        <v>#NAME?</v>
      </c>
      <c r="F945" s="6" t="e">
        <f ca="1">IF('Log_working_3-way'!D945="","",1/'True_Odds_Calculator_3-way'!N939+1/'True_Odds_Calculator_3-way'!O939+1/'True_Odds_Calculator_3-way'!#REF!-1)</f>
        <v>#NAME?</v>
      </c>
      <c r="H945" s="6" t="e">
        <f ca="1">IF('Log_working_3-way'!$D945="","",'True_Odds_Calculator_3-way'!N939/'True_Odds_Calculator_3-way'!A939-1)</f>
        <v>#NAME?</v>
      </c>
      <c r="I945" s="6" t="e">
        <f ca="1">IF('Log_working_3-way'!$D945="","",'True_Odds_Calculator_3-way'!O939/'True_Odds_Calculator_3-way'!B939-1)</f>
        <v>#NAME?</v>
      </c>
      <c r="J945" s="6" t="e">
        <f ca="1">IF('Log_working_3-way'!$D945="","",'True_Odds_Calculator_3-way'!#REF!/'True_Odds_Calculator_3-way'!C939-1)</f>
        <v>#NAME?</v>
      </c>
      <c r="K945" s="6" t="e">
        <f ca="1">IF('Log_working_3-way'!$D945="","",1/'True_Odds_Calculator_3-way'!A939+1/'True_Odds_Calculator_3-way'!B939+1/'True_Odds_Calculator_3-way'!C939-1)</f>
        <v>#NAME?</v>
      </c>
    </row>
    <row r="946" spans="4:11" x14ac:dyDescent="0.25">
      <c r="D946" t="e">
        <f ca="1">solve_for_c('True_Odds_Calculator_3-way'!A940,'True_Odds_Calculator_3-way'!B940,'True_Odds_Calculator_3-way'!C940,'Log_working_3-way'!B$1,'Log_working_3-way'!B$2)</f>
        <v>#NAME?</v>
      </c>
      <c r="F946" s="6" t="e">
        <f ca="1">IF('Log_working_3-way'!D946="","",1/'True_Odds_Calculator_3-way'!N940+1/'True_Odds_Calculator_3-way'!O940+1/'True_Odds_Calculator_3-way'!#REF!-1)</f>
        <v>#NAME?</v>
      </c>
      <c r="H946" s="6" t="e">
        <f ca="1">IF('Log_working_3-way'!$D946="","",'True_Odds_Calculator_3-way'!N940/'True_Odds_Calculator_3-way'!A940-1)</f>
        <v>#NAME?</v>
      </c>
      <c r="I946" s="6" t="e">
        <f ca="1">IF('Log_working_3-way'!$D946="","",'True_Odds_Calculator_3-way'!O940/'True_Odds_Calculator_3-way'!B940-1)</f>
        <v>#NAME?</v>
      </c>
      <c r="J946" s="6" t="e">
        <f ca="1">IF('Log_working_3-way'!$D946="","",'True_Odds_Calculator_3-way'!#REF!/'True_Odds_Calculator_3-way'!C940-1)</f>
        <v>#NAME?</v>
      </c>
      <c r="K946" s="6" t="e">
        <f ca="1">IF('Log_working_3-way'!$D946="","",1/'True_Odds_Calculator_3-way'!A940+1/'True_Odds_Calculator_3-way'!B940+1/'True_Odds_Calculator_3-way'!C940-1)</f>
        <v>#NAME?</v>
      </c>
    </row>
    <row r="947" spans="4:11" x14ac:dyDescent="0.25">
      <c r="D947" t="e">
        <f ca="1">solve_for_c('True_Odds_Calculator_3-way'!A941,'True_Odds_Calculator_3-way'!B941,'True_Odds_Calculator_3-way'!C941,'Log_working_3-way'!B$1,'Log_working_3-way'!B$2)</f>
        <v>#NAME?</v>
      </c>
      <c r="F947" s="6" t="e">
        <f ca="1">IF('Log_working_3-way'!D947="","",1/'True_Odds_Calculator_3-way'!N941+1/'True_Odds_Calculator_3-way'!O941+1/'True_Odds_Calculator_3-way'!#REF!-1)</f>
        <v>#NAME?</v>
      </c>
      <c r="H947" s="6" t="e">
        <f ca="1">IF('Log_working_3-way'!$D947="","",'True_Odds_Calculator_3-way'!N941/'True_Odds_Calculator_3-way'!A941-1)</f>
        <v>#NAME?</v>
      </c>
      <c r="I947" s="6" t="e">
        <f ca="1">IF('Log_working_3-way'!$D947="","",'True_Odds_Calculator_3-way'!O941/'True_Odds_Calculator_3-way'!B941-1)</f>
        <v>#NAME?</v>
      </c>
      <c r="J947" s="6" t="e">
        <f ca="1">IF('Log_working_3-way'!$D947="","",'True_Odds_Calculator_3-way'!#REF!/'True_Odds_Calculator_3-way'!C941-1)</f>
        <v>#NAME?</v>
      </c>
      <c r="K947" s="6" t="e">
        <f ca="1">IF('Log_working_3-way'!$D947="","",1/'True_Odds_Calculator_3-way'!A941+1/'True_Odds_Calculator_3-way'!B941+1/'True_Odds_Calculator_3-way'!C941-1)</f>
        <v>#NAME?</v>
      </c>
    </row>
    <row r="948" spans="4:11" x14ac:dyDescent="0.25">
      <c r="D948" t="e">
        <f ca="1">solve_for_c('True_Odds_Calculator_3-way'!A942,'True_Odds_Calculator_3-way'!B942,'True_Odds_Calculator_3-way'!C942,'Log_working_3-way'!B$1,'Log_working_3-way'!B$2)</f>
        <v>#NAME?</v>
      </c>
      <c r="F948" s="6" t="e">
        <f ca="1">IF('Log_working_3-way'!D948="","",1/'True_Odds_Calculator_3-way'!N942+1/'True_Odds_Calculator_3-way'!O942+1/'True_Odds_Calculator_3-way'!#REF!-1)</f>
        <v>#NAME?</v>
      </c>
      <c r="H948" s="6" t="e">
        <f ca="1">IF('Log_working_3-way'!$D948="","",'True_Odds_Calculator_3-way'!N942/'True_Odds_Calculator_3-way'!A942-1)</f>
        <v>#NAME?</v>
      </c>
      <c r="I948" s="6" t="e">
        <f ca="1">IF('Log_working_3-way'!$D948="","",'True_Odds_Calculator_3-way'!O942/'True_Odds_Calculator_3-way'!B942-1)</f>
        <v>#NAME?</v>
      </c>
      <c r="J948" s="6" t="e">
        <f ca="1">IF('Log_working_3-way'!$D948="","",'True_Odds_Calculator_3-way'!#REF!/'True_Odds_Calculator_3-way'!C942-1)</f>
        <v>#NAME?</v>
      </c>
      <c r="K948" s="6" t="e">
        <f ca="1">IF('Log_working_3-way'!$D948="","",1/'True_Odds_Calculator_3-way'!A942+1/'True_Odds_Calculator_3-way'!B942+1/'True_Odds_Calculator_3-way'!C942-1)</f>
        <v>#NAME?</v>
      </c>
    </row>
    <row r="949" spans="4:11" x14ac:dyDescent="0.25">
      <c r="D949" t="e">
        <f ca="1">solve_for_c('True_Odds_Calculator_3-way'!A943,'True_Odds_Calculator_3-way'!B943,'True_Odds_Calculator_3-way'!C943,'Log_working_3-way'!B$1,'Log_working_3-way'!B$2)</f>
        <v>#NAME?</v>
      </c>
      <c r="F949" s="6" t="e">
        <f ca="1">IF('Log_working_3-way'!D949="","",1/'True_Odds_Calculator_3-way'!N943+1/'True_Odds_Calculator_3-way'!O943+1/'True_Odds_Calculator_3-way'!#REF!-1)</f>
        <v>#NAME?</v>
      </c>
      <c r="H949" s="6" t="e">
        <f ca="1">IF('Log_working_3-way'!$D949="","",'True_Odds_Calculator_3-way'!N943/'True_Odds_Calculator_3-way'!A943-1)</f>
        <v>#NAME?</v>
      </c>
      <c r="I949" s="6" t="e">
        <f ca="1">IF('Log_working_3-way'!$D949="","",'True_Odds_Calculator_3-way'!O943/'True_Odds_Calculator_3-way'!B943-1)</f>
        <v>#NAME?</v>
      </c>
      <c r="J949" s="6" t="e">
        <f ca="1">IF('Log_working_3-way'!$D949="","",'True_Odds_Calculator_3-way'!#REF!/'True_Odds_Calculator_3-way'!C943-1)</f>
        <v>#NAME?</v>
      </c>
      <c r="K949" s="6" t="e">
        <f ca="1">IF('Log_working_3-way'!$D949="","",1/'True_Odds_Calculator_3-way'!A943+1/'True_Odds_Calculator_3-way'!B943+1/'True_Odds_Calculator_3-way'!C943-1)</f>
        <v>#NAME?</v>
      </c>
    </row>
    <row r="950" spans="4:11" x14ac:dyDescent="0.25">
      <c r="D950" t="e">
        <f ca="1">solve_for_c('True_Odds_Calculator_3-way'!A944,'True_Odds_Calculator_3-way'!B944,'True_Odds_Calculator_3-way'!C944,'Log_working_3-way'!B$1,'Log_working_3-way'!B$2)</f>
        <v>#NAME?</v>
      </c>
      <c r="F950" s="6" t="e">
        <f ca="1">IF('Log_working_3-way'!D950="","",1/'True_Odds_Calculator_3-way'!N944+1/'True_Odds_Calculator_3-way'!O944+1/'True_Odds_Calculator_3-way'!#REF!-1)</f>
        <v>#NAME?</v>
      </c>
      <c r="H950" s="6" t="e">
        <f ca="1">IF('Log_working_3-way'!$D950="","",'True_Odds_Calculator_3-way'!N944/'True_Odds_Calculator_3-way'!A944-1)</f>
        <v>#NAME?</v>
      </c>
      <c r="I950" s="6" t="e">
        <f ca="1">IF('Log_working_3-way'!$D950="","",'True_Odds_Calculator_3-way'!O944/'True_Odds_Calculator_3-way'!B944-1)</f>
        <v>#NAME?</v>
      </c>
      <c r="J950" s="6" t="e">
        <f ca="1">IF('Log_working_3-way'!$D950="","",'True_Odds_Calculator_3-way'!#REF!/'True_Odds_Calculator_3-way'!C944-1)</f>
        <v>#NAME?</v>
      </c>
      <c r="K950" s="6" t="e">
        <f ca="1">IF('Log_working_3-way'!$D950="","",1/'True_Odds_Calculator_3-way'!A944+1/'True_Odds_Calculator_3-way'!B944+1/'True_Odds_Calculator_3-way'!C944-1)</f>
        <v>#NAME?</v>
      </c>
    </row>
    <row r="951" spans="4:11" x14ac:dyDescent="0.25">
      <c r="D951" t="e">
        <f ca="1">solve_for_c('True_Odds_Calculator_3-way'!A945,'True_Odds_Calculator_3-way'!B945,'True_Odds_Calculator_3-way'!C945,'Log_working_3-way'!B$1,'Log_working_3-way'!B$2)</f>
        <v>#NAME?</v>
      </c>
      <c r="F951" s="6" t="e">
        <f ca="1">IF('Log_working_3-way'!D951="","",1/'True_Odds_Calculator_3-way'!N945+1/'True_Odds_Calculator_3-way'!O945+1/'True_Odds_Calculator_3-way'!#REF!-1)</f>
        <v>#NAME?</v>
      </c>
      <c r="H951" s="6" t="e">
        <f ca="1">IF('Log_working_3-way'!$D951="","",'True_Odds_Calculator_3-way'!N945/'True_Odds_Calculator_3-way'!A945-1)</f>
        <v>#NAME?</v>
      </c>
      <c r="I951" s="6" t="e">
        <f ca="1">IF('Log_working_3-way'!$D951="","",'True_Odds_Calculator_3-way'!O945/'True_Odds_Calculator_3-way'!B945-1)</f>
        <v>#NAME?</v>
      </c>
      <c r="J951" s="6" t="e">
        <f ca="1">IF('Log_working_3-way'!$D951="","",'True_Odds_Calculator_3-way'!#REF!/'True_Odds_Calculator_3-way'!C945-1)</f>
        <v>#NAME?</v>
      </c>
      <c r="K951" s="6" t="e">
        <f ca="1">IF('Log_working_3-way'!$D951="","",1/'True_Odds_Calculator_3-way'!A945+1/'True_Odds_Calculator_3-way'!B945+1/'True_Odds_Calculator_3-way'!C945-1)</f>
        <v>#NAME?</v>
      </c>
    </row>
    <row r="952" spans="4:11" x14ac:dyDescent="0.25">
      <c r="D952" t="e">
        <f ca="1">solve_for_c('True_Odds_Calculator_3-way'!A946,'True_Odds_Calculator_3-way'!B946,'True_Odds_Calculator_3-way'!C946,'Log_working_3-way'!B$1,'Log_working_3-way'!B$2)</f>
        <v>#NAME?</v>
      </c>
      <c r="F952" s="6" t="e">
        <f ca="1">IF('Log_working_3-way'!D952="","",1/'True_Odds_Calculator_3-way'!N946+1/'True_Odds_Calculator_3-way'!O946+1/'True_Odds_Calculator_3-way'!#REF!-1)</f>
        <v>#NAME?</v>
      </c>
      <c r="H952" s="6" t="e">
        <f ca="1">IF('Log_working_3-way'!$D952="","",'True_Odds_Calculator_3-way'!N946/'True_Odds_Calculator_3-way'!A946-1)</f>
        <v>#NAME?</v>
      </c>
      <c r="I952" s="6" t="e">
        <f ca="1">IF('Log_working_3-way'!$D952="","",'True_Odds_Calculator_3-way'!O946/'True_Odds_Calculator_3-way'!B946-1)</f>
        <v>#NAME?</v>
      </c>
      <c r="J952" s="6" t="e">
        <f ca="1">IF('Log_working_3-way'!$D952="","",'True_Odds_Calculator_3-way'!#REF!/'True_Odds_Calculator_3-way'!C946-1)</f>
        <v>#NAME?</v>
      </c>
      <c r="K952" s="6" t="e">
        <f ca="1">IF('Log_working_3-way'!$D952="","",1/'True_Odds_Calculator_3-way'!A946+1/'True_Odds_Calculator_3-way'!B946+1/'True_Odds_Calculator_3-way'!C946-1)</f>
        <v>#NAME?</v>
      </c>
    </row>
    <row r="953" spans="4:11" x14ac:dyDescent="0.25">
      <c r="D953" t="e">
        <f ca="1">solve_for_c('True_Odds_Calculator_3-way'!A947,'True_Odds_Calculator_3-way'!B947,'True_Odds_Calculator_3-way'!C947,'Log_working_3-way'!B$1,'Log_working_3-way'!B$2)</f>
        <v>#NAME?</v>
      </c>
      <c r="F953" s="6" t="e">
        <f ca="1">IF('Log_working_3-way'!D953="","",1/'True_Odds_Calculator_3-way'!N947+1/'True_Odds_Calculator_3-way'!O947+1/'True_Odds_Calculator_3-way'!#REF!-1)</f>
        <v>#NAME?</v>
      </c>
      <c r="H953" s="6" t="e">
        <f ca="1">IF('Log_working_3-way'!$D953="","",'True_Odds_Calculator_3-way'!N947/'True_Odds_Calculator_3-way'!A947-1)</f>
        <v>#NAME?</v>
      </c>
      <c r="I953" s="6" t="e">
        <f ca="1">IF('Log_working_3-way'!$D953="","",'True_Odds_Calculator_3-way'!O947/'True_Odds_Calculator_3-way'!B947-1)</f>
        <v>#NAME?</v>
      </c>
      <c r="J953" s="6" t="e">
        <f ca="1">IF('Log_working_3-way'!$D953="","",'True_Odds_Calculator_3-way'!#REF!/'True_Odds_Calculator_3-way'!C947-1)</f>
        <v>#NAME?</v>
      </c>
      <c r="K953" s="6" t="e">
        <f ca="1">IF('Log_working_3-way'!$D953="","",1/'True_Odds_Calculator_3-way'!A947+1/'True_Odds_Calculator_3-way'!B947+1/'True_Odds_Calculator_3-way'!C947-1)</f>
        <v>#NAME?</v>
      </c>
    </row>
    <row r="954" spans="4:11" x14ac:dyDescent="0.25">
      <c r="D954" t="e">
        <f ca="1">solve_for_c('True_Odds_Calculator_3-way'!A948,'True_Odds_Calculator_3-way'!B948,'True_Odds_Calculator_3-way'!C948,'Log_working_3-way'!B$1,'Log_working_3-way'!B$2)</f>
        <v>#NAME?</v>
      </c>
      <c r="F954" s="6" t="e">
        <f ca="1">IF('Log_working_3-way'!D954="","",1/'True_Odds_Calculator_3-way'!N948+1/'True_Odds_Calculator_3-way'!O948+1/'True_Odds_Calculator_3-way'!#REF!-1)</f>
        <v>#NAME?</v>
      </c>
      <c r="H954" s="6" t="e">
        <f ca="1">IF('Log_working_3-way'!$D954="","",'True_Odds_Calculator_3-way'!N948/'True_Odds_Calculator_3-way'!A948-1)</f>
        <v>#NAME?</v>
      </c>
      <c r="I954" s="6" t="e">
        <f ca="1">IF('Log_working_3-way'!$D954="","",'True_Odds_Calculator_3-way'!O948/'True_Odds_Calculator_3-way'!B948-1)</f>
        <v>#NAME?</v>
      </c>
      <c r="J954" s="6" t="e">
        <f ca="1">IF('Log_working_3-way'!$D954="","",'True_Odds_Calculator_3-way'!#REF!/'True_Odds_Calculator_3-way'!C948-1)</f>
        <v>#NAME?</v>
      </c>
      <c r="K954" s="6" t="e">
        <f ca="1">IF('Log_working_3-way'!$D954="","",1/'True_Odds_Calculator_3-way'!A948+1/'True_Odds_Calculator_3-way'!B948+1/'True_Odds_Calculator_3-way'!C948-1)</f>
        <v>#NAME?</v>
      </c>
    </row>
    <row r="955" spans="4:11" x14ac:dyDescent="0.25">
      <c r="D955" t="e">
        <f ca="1">solve_for_c('True_Odds_Calculator_3-way'!A949,'True_Odds_Calculator_3-way'!B949,'True_Odds_Calculator_3-way'!C949,'Log_working_3-way'!B$1,'Log_working_3-way'!B$2)</f>
        <v>#NAME?</v>
      </c>
      <c r="F955" s="6" t="e">
        <f ca="1">IF('Log_working_3-way'!D955="","",1/'True_Odds_Calculator_3-way'!N949+1/'True_Odds_Calculator_3-way'!O949+1/'True_Odds_Calculator_3-way'!#REF!-1)</f>
        <v>#NAME?</v>
      </c>
      <c r="H955" s="6" t="e">
        <f ca="1">IF('Log_working_3-way'!$D955="","",'True_Odds_Calculator_3-way'!N949/'True_Odds_Calculator_3-way'!A949-1)</f>
        <v>#NAME?</v>
      </c>
      <c r="I955" s="6" t="e">
        <f ca="1">IF('Log_working_3-way'!$D955="","",'True_Odds_Calculator_3-way'!O949/'True_Odds_Calculator_3-way'!B949-1)</f>
        <v>#NAME?</v>
      </c>
      <c r="J955" s="6" t="e">
        <f ca="1">IF('Log_working_3-way'!$D955="","",'True_Odds_Calculator_3-way'!#REF!/'True_Odds_Calculator_3-way'!C949-1)</f>
        <v>#NAME?</v>
      </c>
      <c r="K955" s="6" t="e">
        <f ca="1">IF('Log_working_3-way'!$D955="","",1/'True_Odds_Calculator_3-way'!A949+1/'True_Odds_Calculator_3-way'!B949+1/'True_Odds_Calculator_3-way'!C949-1)</f>
        <v>#NAME?</v>
      </c>
    </row>
    <row r="956" spans="4:11" x14ac:dyDescent="0.25">
      <c r="D956" t="e">
        <f ca="1">solve_for_c('True_Odds_Calculator_3-way'!A950,'True_Odds_Calculator_3-way'!B950,'True_Odds_Calculator_3-way'!C950,'Log_working_3-way'!B$1,'Log_working_3-way'!B$2)</f>
        <v>#NAME?</v>
      </c>
      <c r="F956" s="6" t="e">
        <f ca="1">IF('Log_working_3-way'!D956="","",1/'True_Odds_Calculator_3-way'!N950+1/'True_Odds_Calculator_3-way'!O950+1/'True_Odds_Calculator_3-way'!#REF!-1)</f>
        <v>#NAME?</v>
      </c>
      <c r="H956" s="6" t="e">
        <f ca="1">IF('Log_working_3-way'!$D956="","",'True_Odds_Calculator_3-way'!N950/'True_Odds_Calculator_3-way'!A950-1)</f>
        <v>#NAME?</v>
      </c>
      <c r="I956" s="6" t="e">
        <f ca="1">IF('Log_working_3-way'!$D956="","",'True_Odds_Calculator_3-way'!O950/'True_Odds_Calculator_3-way'!B950-1)</f>
        <v>#NAME?</v>
      </c>
      <c r="J956" s="6" t="e">
        <f ca="1">IF('Log_working_3-way'!$D956="","",'True_Odds_Calculator_3-way'!#REF!/'True_Odds_Calculator_3-way'!C950-1)</f>
        <v>#NAME?</v>
      </c>
      <c r="K956" s="6" t="e">
        <f ca="1">IF('Log_working_3-way'!$D956="","",1/'True_Odds_Calculator_3-way'!A950+1/'True_Odds_Calculator_3-way'!B950+1/'True_Odds_Calculator_3-way'!C950-1)</f>
        <v>#NAME?</v>
      </c>
    </row>
    <row r="957" spans="4:11" x14ac:dyDescent="0.25">
      <c r="D957" t="e">
        <f ca="1">solve_for_c('True_Odds_Calculator_3-way'!A951,'True_Odds_Calculator_3-way'!B951,'True_Odds_Calculator_3-way'!C951,'Log_working_3-way'!B$1,'Log_working_3-way'!B$2)</f>
        <v>#NAME?</v>
      </c>
      <c r="F957" s="6" t="e">
        <f ca="1">IF('Log_working_3-way'!D957="","",1/'True_Odds_Calculator_3-way'!N951+1/'True_Odds_Calculator_3-way'!O951+1/'True_Odds_Calculator_3-way'!#REF!-1)</f>
        <v>#NAME?</v>
      </c>
      <c r="H957" s="6" t="e">
        <f ca="1">IF('Log_working_3-way'!$D957="","",'True_Odds_Calculator_3-way'!N951/'True_Odds_Calculator_3-way'!A951-1)</f>
        <v>#NAME?</v>
      </c>
      <c r="I957" s="6" t="e">
        <f ca="1">IF('Log_working_3-way'!$D957="","",'True_Odds_Calculator_3-way'!O951/'True_Odds_Calculator_3-way'!B951-1)</f>
        <v>#NAME?</v>
      </c>
      <c r="J957" s="6" t="e">
        <f ca="1">IF('Log_working_3-way'!$D957="","",'True_Odds_Calculator_3-way'!#REF!/'True_Odds_Calculator_3-way'!C951-1)</f>
        <v>#NAME?</v>
      </c>
      <c r="K957" s="6" t="e">
        <f ca="1">IF('Log_working_3-way'!$D957="","",1/'True_Odds_Calculator_3-way'!A951+1/'True_Odds_Calculator_3-way'!B951+1/'True_Odds_Calculator_3-way'!C951-1)</f>
        <v>#NAME?</v>
      </c>
    </row>
    <row r="958" spans="4:11" x14ac:dyDescent="0.25">
      <c r="D958" t="e">
        <f ca="1">solve_for_c('True_Odds_Calculator_3-way'!A952,'True_Odds_Calculator_3-way'!B952,'True_Odds_Calculator_3-way'!C952,'Log_working_3-way'!B$1,'Log_working_3-way'!B$2)</f>
        <v>#NAME?</v>
      </c>
      <c r="F958" s="6" t="e">
        <f ca="1">IF('Log_working_3-way'!D958="","",1/'True_Odds_Calculator_3-way'!N952+1/'True_Odds_Calculator_3-way'!O952+1/'True_Odds_Calculator_3-way'!#REF!-1)</f>
        <v>#NAME?</v>
      </c>
      <c r="H958" s="6" t="e">
        <f ca="1">IF('Log_working_3-way'!$D958="","",'True_Odds_Calculator_3-way'!N952/'True_Odds_Calculator_3-way'!A952-1)</f>
        <v>#NAME?</v>
      </c>
      <c r="I958" s="6" t="e">
        <f ca="1">IF('Log_working_3-way'!$D958="","",'True_Odds_Calculator_3-way'!O952/'True_Odds_Calculator_3-way'!B952-1)</f>
        <v>#NAME?</v>
      </c>
      <c r="J958" s="6" t="e">
        <f ca="1">IF('Log_working_3-way'!$D958="","",'True_Odds_Calculator_3-way'!#REF!/'True_Odds_Calculator_3-way'!C952-1)</f>
        <v>#NAME?</v>
      </c>
      <c r="K958" s="6" t="e">
        <f ca="1">IF('Log_working_3-way'!$D958="","",1/'True_Odds_Calculator_3-way'!A952+1/'True_Odds_Calculator_3-way'!B952+1/'True_Odds_Calculator_3-way'!C952-1)</f>
        <v>#NAME?</v>
      </c>
    </row>
    <row r="959" spans="4:11" x14ac:dyDescent="0.25">
      <c r="D959" t="e">
        <f ca="1">solve_for_c('True_Odds_Calculator_3-way'!A953,'True_Odds_Calculator_3-way'!B953,'True_Odds_Calculator_3-way'!C953,'Log_working_3-way'!B$1,'Log_working_3-way'!B$2)</f>
        <v>#NAME?</v>
      </c>
      <c r="F959" s="6" t="e">
        <f ca="1">IF('Log_working_3-way'!D959="","",1/'True_Odds_Calculator_3-way'!N953+1/'True_Odds_Calculator_3-way'!O953+1/'True_Odds_Calculator_3-way'!#REF!-1)</f>
        <v>#NAME?</v>
      </c>
      <c r="H959" s="6" t="e">
        <f ca="1">IF('Log_working_3-way'!$D959="","",'True_Odds_Calculator_3-way'!N953/'True_Odds_Calculator_3-way'!A953-1)</f>
        <v>#NAME?</v>
      </c>
      <c r="I959" s="6" t="e">
        <f ca="1">IF('Log_working_3-way'!$D959="","",'True_Odds_Calculator_3-way'!O953/'True_Odds_Calculator_3-way'!B953-1)</f>
        <v>#NAME?</v>
      </c>
      <c r="J959" s="6" t="e">
        <f ca="1">IF('Log_working_3-way'!$D959="","",'True_Odds_Calculator_3-way'!#REF!/'True_Odds_Calculator_3-way'!C953-1)</f>
        <v>#NAME?</v>
      </c>
      <c r="K959" s="6" t="e">
        <f ca="1">IF('Log_working_3-way'!$D959="","",1/'True_Odds_Calculator_3-way'!A953+1/'True_Odds_Calculator_3-way'!B953+1/'True_Odds_Calculator_3-way'!C953-1)</f>
        <v>#NAME?</v>
      </c>
    </row>
    <row r="960" spans="4:11" x14ac:dyDescent="0.25">
      <c r="D960" t="e">
        <f ca="1">solve_for_c('True_Odds_Calculator_3-way'!A954,'True_Odds_Calculator_3-way'!B954,'True_Odds_Calculator_3-way'!C954,'Log_working_3-way'!B$1,'Log_working_3-way'!B$2)</f>
        <v>#NAME?</v>
      </c>
      <c r="F960" s="6" t="e">
        <f ca="1">IF('Log_working_3-way'!D960="","",1/'True_Odds_Calculator_3-way'!N954+1/'True_Odds_Calculator_3-way'!O954+1/'True_Odds_Calculator_3-way'!#REF!-1)</f>
        <v>#NAME?</v>
      </c>
      <c r="H960" s="6" t="e">
        <f ca="1">IF('Log_working_3-way'!$D960="","",'True_Odds_Calculator_3-way'!N954/'True_Odds_Calculator_3-way'!A954-1)</f>
        <v>#NAME?</v>
      </c>
      <c r="I960" s="6" t="e">
        <f ca="1">IF('Log_working_3-way'!$D960="","",'True_Odds_Calculator_3-way'!O954/'True_Odds_Calculator_3-way'!B954-1)</f>
        <v>#NAME?</v>
      </c>
      <c r="J960" s="6" t="e">
        <f ca="1">IF('Log_working_3-way'!$D960="","",'True_Odds_Calculator_3-way'!#REF!/'True_Odds_Calculator_3-way'!C954-1)</f>
        <v>#NAME?</v>
      </c>
      <c r="K960" s="6" t="e">
        <f ca="1">IF('Log_working_3-way'!$D960="","",1/'True_Odds_Calculator_3-way'!A954+1/'True_Odds_Calculator_3-way'!B954+1/'True_Odds_Calculator_3-way'!C954-1)</f>
        <v>#NAME?</v>
      </c>
    </row>
    <row r="961" spans="4:11" x14ac:dyDescent="0.25">
      <c r="D961" t="e">
        <f ca="1">solve_for_c('True_Odds_Calculator_3-way'!A955,'True_Odds_Calculator_3-way'!B955,'True_Odds_Calculator_3-way'!C955,'Log_working_3-way'!B$1,'Log_working_3-way'!B$2)</f>
        <v>#NAME?</v>
      </c>
      <c r="F961" s="6" t="e">
        <f ca="1">IF('Log_working_3-way'!D961="","",1/'True_Odds_Calculator_3-way'!N955+1/'True_Odds_Calculator_3-way'!O955+1/'True_Odds_Calculator_3-way'!#REF!-1)</f>
        <v>#NAME?</v>
      </c>
      <c r="H961" s="6" t="e">
        <f ca="1">IF('Log_working_3-way'!$D961="","",'True_Odds_Calculator_3-way'!N955/'True_Odds_Calculator_3-way'!A955-1)</f>
        <v>#NAME?</v>
      </c>
      <c r="I961" s="6" t="e">
        <f ca="1">IF('Log_working_3-way'!$D961="","",'True_Odds_Calculator_3-way'!O955/'True_Odds_Calculator_3-way'!B955-1)</f>
        <v>#NAME?</v>
      </c>
      <c r="J961" s="6" t="e">
        <f ca="1">IF('Log_working_3-way'!$D961="","",'True_Odds_Calculator_3-way'!#REF!/'True_Odds_Calculator_3-way'!C955-1)</f>
        <v>#NAME?</v>
      </c>
      <c r="K961" s="6" t="e">
        <f ca="1">IF('Log_working_3-way'!$D961="","",1/'True_Odds_Calculator_3-way'!A955+1/'True_Odds_Calculator_3-way'!B955+1/'True_Odds_Calculator_3-way'!C955-1)</f>
        <v>#NAME?</v>
      </c>
    </row>
    <row r="962" spans="4:11" x14ac:dyDescent="0.25">
      <c r="D962" t="e">
        <f ca="1">solve_for_c('True_Odds_Calculator_3-way'!A956,'True_Odds_Calculator_3-way'!B956,'True_Odds_Calculator_3-way'!C956,'Log_working_3-way'!B$1,'Log_working_3-way'!B$2)</f>
        <v>#NAME?</v>
      </c>
      <c r="F962" s="6" t="e">
        <f ca="1">IF('Log_working_3-way'!D962="","",1/'True_Odds_Calculator_3-way'!N956+1/'True_Odds_Calculator_3-way'!O956+1/'True_Odds_Calculator_3-way'!#REF!-1)</f>
        <v>#NAME?</v>
      </c>
      <c r="H962" s="6" t="e">
        <f ca="1">IF('Log_working_3-way'!$D962="","",'True_Odds_Calculator_3-way'!N956/'True_Odds_Calculator_3-way'!A956-1)</f>
        <v>#NAME?</v>
      </c>
      <c r="I962" s="6" t="e">
        <f ca="1">IF('Log_working_3-way'!$D962="","",'True_Odds_Calculator_3-way'!O956/'True_Odds_Calculator_3-way'!B956-1)</f>
        <v>#NAME?</v>
      </c>
      <c r="J962" s="6" t="e">
        <f ca="1">IF('Log_working_3-way'!$D962="","",'True_Odds_Calculator_3-way'!#REF!/'True_Odds_Calculator_3-way'!C956-1)</f>
        <v>#NAME?</v>
      </c>
      <c r="K962" s="6" t="e">
        <f ca="1">IF('Log_working_3-way'!$D962="","",1/'True_Odds_Calculator_3-way'!A956+1/'True_Odds_Calculator_3-way'!B956+1/'True_Odds_Calculator_3-way'!C956-1)</f>
        <v>#NAME?</v>
      </c>
    </row>
    <row r="963" spans="4:11" x14ac:dyDescent="0.25">
      <c r="D963" t="e">
        <f ca="1">solve_for_c('True_Odds_Calculator_3-way'!A957,'True_Odds_Calculator_3-way'!B957,'True_Odds_Calculator_3-way'!C957,'Log_working_3-way'!B$1,'Log_working_3-way'!B$2)</f>
        <v>#NAME?</v>
      </c>
      <c r="F963" s="6" t="e">
        <f ca="1">IF('Log_working_3-way'!D963="","",1/'True_Odds_Calculator_3-way'!N957+1/'True_Odds_Calculator_3-way'!O957+1/'True_Odds_Calculator_3-way'!#REF!-1)</f>
        <v>#NAME?</v>
      </c>
      <c r="H963" s="6" t="e">
        <f ca="1">IF('Log_working_3-way'!$D963="","",'True_Odds_Calculator_3-way'!N957/'True_Odds_Calculator_3-way'!A957-1)</f>
        <v>#NAME?</v>
      </c>
      <c r="I963" s="6" t="e">
        <f ca="1">IF('Log_working_3-way'!$D963="","",'True_Odds_Calculator_3-way'!O957/'True_Odds_Calculator_3-way'!B957-1)</f>
        <v>#NAME?</v>
      </c>
      <c r="J963" s="6" t="e">
        <f ca="1">IF('Log_working_3-way'!$D963="","",'True_Odds_Calculator_3-way'!#REF!/'True_Odds_Calculator_3-way'!C957-1)</f>
        <v>#NAME?</v>
      </c>
      <c r="K963" s="6" t="e">
        <f ca="1">IF('Log_working_3-way'!$D963="","",1/'True_Odds_Calculator_3-way'!A957+1/'True_Odds_Calculator_3-way'!B957+1/'True_Odds_Calculator_3-way'!C957-1)</f>
        <v>#NAME?</v>
      </c>
    </row>
    <row r="964" spans="4:11" x14ac:dyDescent="0.25">
      <c r="D964" t="e">
        <f ca="1">solve_for_c('True_Odds_Calculator_3-way'!A958,'True_Odds_Calculator_3-way'!B958,'True_Odds_Calculator_3-way'!C958,'Log_working_3-way'!B$1,'Log_working_3-way'!B$2)</f>
        <v>#NAME?</v>
      </c>
      <c r="F964" s="6" t="e">
        <f ca="1">IF('Log_working_3-way'!D964="","",1/'True_Odds_Calculator_3-way'!N958+1/'True_Odds_Calculator_3-way'!O958+1/'True_Odds_Calculator_3-way'!#REF!-1)</f>
        <v>#NAME?</v>
      </c>
      <c r="H964" s="6" t="e">
        <f ca="1">IF('Log_working_3-way'!$D964="","",'True_Odds_Calculator_3-way'!N958/'True_Odds_Calculator_3-way'!A958-1)</f>
        <v>#NAME?</v>
      </c>
      <c r="I964" s="6" t="e">
        <f ca="1">IF('Log_working_3-way'!$D964="","",'True_Odds_Calculator_3-way'!O958/'True_Odds_Calculator_3-way'!B958-1)</f>
        <v>#NAME?</v>
      </c>
      <c r="J964" s="6" t="e">
        <f ca="1">IF('Log_working_3-way'!$D964="","",'True_Odds_Calculator_3-way'!#REF!/'True_Odds_Calculator_3-way'!C958-1)</f>
        <v>#NAME?</v>
      </c>
      <c r="K964" s="6" t="e">
        <f ca="1">IF('Log_working_3-way'!$D964="","",1/'True_Odds_Calculator_3-way'!A958+1/'True_Odds_Calculator_3-way'!B958+1/'True_Odds_Calculator_3-way'!C958-1)</f>
        <v>#NAME?</v>
      </c>
    </row>
    <row r="965" spans="4:11" x14ac:dyDescent="0.25">
      <c r="D965" t="e">
        <f ca="1">solve_for_c('True_Odds_Calculator_3-way'!A959,'True_Odds_Calculator_3-way'!B959,'True_Odds_Calculator_3-way'!C959,'Log_working_3-way'!B$1,'Log_working_3-way'!B$2)</f>
        <v>#NAME?</v>
      </c>
      <c r="F965" s="6" t="e">
        <f ca="1">IF('Log_working_3-way'!D965="","",1/'True_Odds_Calculator_3-way'!N959+1/'True_Odds_Calculator_3-way'!O959+1/'True_Odds_Calculator_3-way'!#REF!-1)</f>
        <v>#NAME?</v>
      </c>
      <c r="H965" s="6" t="e">
        <f ca="1">IF('Log_working_3-way'!$D965="","",'True_Odds_Calculator_3-way'!N959/'True_Odds_Calculator_3-way'!A959-1)</f>
        <v>#NAME?</v>
      </c>
      <c r="I965" s="6" t="e">
        <f ca="1">IF('Log_working_3-way'!$D965="","",'True_Odds_Calculator_3-way'!O959/'True_Odds_Calculator_3-way'!B959-1)</f>
        <v>#NAME?</v>
      </c>
      <c r="J965" s="6" t="e">
        <f ca="1">IF('Log_working_3-way'!$D965="","",'True_Odds_Calculator_3-way'!#REF!/'True_Odds_Calculator_3-way'!C959-1)</f>
        <v>#NAME?</v>
      </c>
      <c r="K965" s="6" t="e">
        <f ca="1">IF('Log_working_3-way'!$D965="","",1/'True_Odds_Calculator_3-way'!A959+1/'True_Odds_Calculator_3-way'!B959+1/'True_Odds_Calculator_3-way'!C959-1)</f>
        <v>#NAME?</v>
      </c>
    </row>
    <row r="966" spans="4:11" x14ac:dyDescent="0.25">
      <c r="D966" t="e">
        <f ca="1">solve_for_c('True_Odds_Calculator_3-way'!A960,'True_Odds_Calculator_3-way'!B960,'True_Odds_Calculator_3-way'!C960,'Log_working_3-way'!B$1,'Log_working_3-way'!B$2)</f>
        <v>#NAME?</v>
      </c>
      <c r="F966" s="6" t="e">
        <f ca="1">IF('Log_working_3-way'!D966="","",1/'True_Odds_Calculator_3-way'!N960+1/'True_Odds_Calculator_3-way'!O960+1/'True_Odds_Calculator_3-way'!#REF!-1)</f>
        <v>#NAME?</v>
      </c>
      <c r="H966" s="6" t="e">
        <f ca="1">IF('Log_working_3-way'!$D966="","",'True_Odds_Calculator_3-way'!N960/'True_Odds_Calculator_3-way'!A960-1)</f>
        <v>#NAME?</v>
      </c>
      <c r="I966" s="6" t="e">
        <f ca="1">IF('Log_working_3-way'!$D966="","",'True_Odds_Calculator_3-way'!O960/'True_Odds_Calculator_3-way'!B960-1)</f>
        <v>#NAME?</v>
      </c>
      <c r="J966" s="6" t="e">
        <f ca="1">IF('Log_working_3-way'!$D966="","",'True_Odds_Calculator_3-way'!#REF!/'True_Odds_Calculator_3-way'!C960-1)</f>
        <v>#NAME?</v>
      </c>
      <c r="K966" s="6" t="e">
        <f ca="1">IF('Log_working_3-way'!$D966="","",1/'True_Odds_Calculator_3-way'!A960+1/'True_Odds_Calculator_3-way'!B960+1/'True_Odds_Calculator_3-way'!C960-1)</f>
        <v>#NAME?</v>
      </c>
    </row>
    <row r="967" spans="4:11" x14ac:dyDescent="0.25">
      <c r="D967" t="e">
        <f ca="1">solve_for_c('True_Odds_Calculator_3-way'!A961,'True_Odds_Calculator_3-way'!B961,'True_Odds_Calculator_3-way'!C961,'Log_working_3-way'!B$1,'Log_working_3-way'!B$2)</f>
        <v>#NAME?</v>
      </c>
      <c r="F967" s="6" t="e">
        <f ca="1">IF('Log_working_3-way'!D967="","",1/'True_Odds_Calculator_3-way'!N961+1/'True_Odds_Calculator_3-way'!O961+1/'True_Odds_Calculator_3-way'!#REF!-1)</f>
        <v>#NAME?</v>
      </c>
      <c r="H967" s="6" t="e">
        <f ca="1">IF('Log_working_3-way'!$D967="","",'True_Odds_Calculator_3-way'!N961/'True_Odds_Calculator_3-way'!A961-1)</f>
        <v>#NAME?</v>
      </c>
      <c r="I967" s="6" t="e">
        <f ca="1">IF('Log_working_3-way'!$D967="","",'True_Odds_Calculator_3-way'!O961/'True_Odds_Calculator_3-way'!B961-1)</f>
        <v>#NAME?</v>
      </c>
      <c r="J967" s="6" t="e">
        <f ca="1">IF('Log_working_3-way'!$D967="","",'True_Odds_Calculator_3-way'!#REF!/'True_Odds_Calculator_3-way'!C961-1)</f>
        <v>#NAME?</v>
      </c>
      <c r="K967" s="6" t="e">
        <f ca="1">IF('Log_working_3-way'!$D967="","",1/'True_Odds_Calculator_3-way'!A961+1/'True_Odds_Calculator_3-way'!B961+1/'True_Odds_Calculator_3-way'!C961-1)</f>
        <v>#NAME?</v>
      </c>
    </row>
    <row r="968" spans="4:11" x14ac:dyDescent="0.25">
      <c r="D968" t="e">
        <f ca="1">solve_for_c('True_Odds_Calculator_3-way'!A962,'True_Odds_Calculator_3-way'!B962,'True_Odds_Calculator_3-way'!C962,'Log_working_3-way'!B$1,'Log_working_3-way'!B$2)</f>
        <v>#NAME?</v>
      </c>
      <c r="F968" s="6" t="e">
        <f ca="1">IF('Log_working_3-way'!D968="","",1/'True_Odds_Calculator_3-way'!N962+1/'True_Odds_Calculator_3-way'!O962+1/'True_Odds_Calculator_3-way'!#REF!-1)</f>
        <v>#NAME?</v>
      </c>
      <c r="H968" s="6" t="e">
        <f ca="1">IF('Log_working_3-way'!$D968="","",'True_Odds_Calculator_3-way'!N962/'True_Odds_Calculator_3-way'!A962-1)</f>
        <v>#NAME?</v>
      </c>
      <c r="I968" s="6" t="e">
        <f ca="1">IF('Log_working_3-way'!$D968="","",'True_Odds_Calculator_3-way'!O962/'True_Odds_Calculator_3-way'!B962-1)</f>
        <v>#NAME?</v>
      </c>
      <c r="J968" s="6" t="e">
        <f ca="1">IF('Log_working_3-way'!$D968="","",'True_Odds_Calculator_3-way'!#REF!/'True_Odds_Calculator_3-way'!C962-1)</f>
        <v>#NAME?</v>
      </c>
      <c r="K968" s="6" t="e">
        <f ca="1">IF('Log_working_3-way'!$D968="","",1/'True_Odds_Calculator_3-way'!A962+1/'True_Odds_Calculator_3-way'!B962+1/'True_Odds_Calculator_3-way'!C962-1)</f>
        <v>#NAME?</v>
      </c>
    </row>
    <row r="969" spans="4:11" x14ac:dyDescent="0.25">
      <c r="D969" t="e">
        <f ca="1">solve_for_c('True_Odds_Calculator_3-way'!A963,'True_Odds_Calculator_3-way'!B963,'True_Odds_Calculator_3-way'!C963,'Log_working_3-way'!B$1,'Log_working_3-way'!B$2)</f>
        <v>#NAME?</v>
      </c>
      <c r="F969" s="6" t="e">
        <f ca="1">IF('Log_working_3-way'!D969="","",1/'True_Odds_Calculator_3-way'!N963+1/'True_Odds_Calculator_3-way'!O963+1/'True_Odds_Calculator_3-way'!#REF!-1)</f>
        <v>#NAME?</v>
      </c>
      <c r="H969" s="6" t="e">
        <f ca="1">IF('Log_working_3-way'!$D969="","",'True_Odds_Calculator_3-way'!N963/'True_Odds_Calculator_3-way'!A963-1)</f>
        <v>#NAME?</v>
      </c>
      <c r="I969" s="6" t="e">
        <f ca="1">IF('Log_working_3-way'!$D969="","",'True_Odds_Calculator_3-way'!O963/'True_Odds_Calculator_3-way'!B963-1)</f>
        <v>#NAME?</v>
      </c>
      <c r="J969" s="6" t="e">
        <f ca="1">IF('Log_working_3-way'!$D969="","",'True_Odds_Calculator_3-way'!#REF!/'True_Odds_Calculator_3-way'!C963-1)</f>
        <v>#NAME?</v>
      </c>
      <c r="K969" s="6" t="e">
        <f ca="1">IF('Log_working_3-way'!$D969="","",1/'True_Odds_Calculator_3-way'!A963+1/'True_Odds_Calculator_3-way'!B963+1/'True_Odds_Calculator_3-way'!C963-1)</f>
        <v>#NAME?</v>
      </c>
    </row>
    <row r="970" spans="4:11" x14ac:dyDescent="0.25">
      <c r="D970" t="e">
        <f ca="1">solve_for_c('True_Odds_Calculator_3-way'!A964,'True_Odds_Calculator_3-way'!B964,'True_Odds_Calculator_3-way'!C964,'Log_working_3-way'!B$1,'Log_working_3-way'!B$2)</f>
        <v>#NAME?</v>
      </c>
      <c r="F970" s="6" t="e">
        <f ca="1">IF('Log_working_3-way'!D970="","",1/'True_Odds_Calculator_3-way'!N964+1/'True_Odds_Calculator_3-way'!O964+1/'True_Odds_Calculator_3-way'!#REF!-1)</f>
        <v>#NAME?</v>
      </c>
      <c r="H970" s="6" t="e">
        <f ca="1">IF('Log_working_3-way'!$D970="","",'True_Odds_Calculator_3-way'!N964/'True_Odds_Calculator_3-way'!A964-1)</f>
        <v>#NAME?</v>
      </c>
      <c r="I970" s="6" t="e">
        <f ca="1">IF('Log_working_3-way'!$D970="","",'True_Odds_Calculator_3-way'!O964/'True_Odds_Calculator_3-way'!B964-1)</f>
        <v>#NAME?</v>
      </c>
      <c r="J970" s="6" t="e">
        <f ca="1">IF('Log_working_3-way'!$D970="","",'True_Odds_Calculator_3-way'!#REF!/'True_Odds_Calculator_3-way'!C964-1)</f>
        <v>#NAME?</v>
      </c>
      <c r="K970" s="6" t="e">
        <f ca="1">IF('Log_working_3-way'!$D970="","",1/'True_Odds_Calculator_3-way'!A964+1/'True_Odds_Calculator_3-way'!B964+1/'True_Odds_Calculator_3-way'!C964-1)</f>
        <v>#NAME?</v>
      </c>
    </row>
    <row r="971" spans="4:11" x14ac:dyDescent="0.25">
      <c r="D971" t="e">
        <f ca="1">solve_for_c('True_Odds_Calculator_3-way'!A965,'True_Odds_Calculator_3-way'!B965,'True_Odds_Calculator_3-way'!C965,'Log_working_3-way'!B$1,'Log_working_3-way'!B$2)</f>
        <v>#NAME?</v>
      </c>
      <c r="F971" s="6" t="e">
        <f ca="1">IF('Log_working_3-way'!D971="","",1/'True_Odds_Calculator_3-way'!N965+1/'True_Odds_Calculator_3-way'!O965+1/'True_Odds_Calculator_3-way'!#REF!-1)</f>
        <v>#NAME?</v>
      </c>
      <c r="H971" s="6" t="e">
        <f ca="1">IF('Log_working_3-way'!$D971="","",'True_Odds_Calculator_3-way'!N965/'True_Odds_Calculator_3-way'!A965-1)</f>
        <v>#NAME?</v>
      </c>
      <c r="I971" s="6" t="e">
        <f ca="1">IF('Log_working_3-way'!$D971="","",'True_Odds_Calculator_3-way'!O965/'True_Odds_Calculator_3-way'!B965-1)</f>
        <v>#NAME?</v>
      </c>
      <c r="J971" s="6" t="e">
        <f ca="1">IF('Log_working_3-way'!$D971="","",'True_Odds_Calculator_3-way'!#REF!/'True_Odds_Calculator_3-way'!C965-1)</f>
        <v>#NAME?</v>
      </c>
      <c r="K971" s="6" t="e">
        <f ca="1">IF('Log_working_3-way'!$D971="","",1/'True_Odds_Calculator_3-way'!A965+1/'True_Odds_Calculator_3-way'!B965+1/'True_Odds_Calculator_3-way'!C965-1)</f>
        <v>#NAME?</v>
      </c>
    </row>
    <row r="972" spans="4:11" x14ac:dyDescent="0.25">
      <c r="D972" t="e">
        <f ca="1">solve_for_c('True_Odds_Calculator_3-way'!A966,'True_Odds_Calculator_3-way'!B966,'True_Odds_Calculator_3-way'!C966,'Log_working_3-way'!B$1,'Log_working_3-way'!B$2)</f>
        <v>#NAME?</v>
      </c>
      <c r="F972" s="6" t="e">
        <f ca="1">IF('Log_working_3-way'!D972="","",1/'True_Odds_Calculator_3-way'!N966+1/'True_Odds_Calculator_3-way'!O966+1/'True_Odds_Calculator_3-way'!#REF!-1)</f>
        <v>#NAME?</v>
      </c>
      <c r="H972" s="6" t="e">
        <f ca="1">IF('Log_working_3-way'!$D972="","",'True_Odds_Calculator_3-way'!N966/'True_Odds_Calculator_3-way'!A966-1)</f>
        <v>#NAME?</v>
      </c>
      <c r="I972" s="6" t="e">
        <f ca="1">IF('Log_working_3-way'!$D972="","",'True_Odds_Calculator_3-way'!O966/'True_Odds_Calculator_3-way'!B966-1)</f>
        <v>#NAME?</v>
      </c>
      <c r="J972" s="6" t="e">
        <f ca="1">IF('Log_working_3-way'!$D972="","",'True_Odds_Calculator_3-way'!#REF!/'True_Odds_Calculator_3-way'!C966-1)</f>
        <v>#NAME?</v>
      </c>
      <c r="K972" s="6" t="e">
        <f ca="1">IF('Log_working_3-way'!$D972="","",1/'True_Odds_Calculator_3-way'!A966+1/'True_Odds_Calculator_3-way'!B966+1/'True_Odds_Calculator_3-way'!C966-1)</f>
        <v>#NAME?</v>
      </c>
    </row>
    <row r="973" spans="4:11" x14ac:dyDescent="0.25">
      <c r="D973" t="e">
        <f ca="1">solve_for_c('True_Odds_Calculator_3-way'!A967,'True_Odds_Calculator_3-way'!B967,'True_Odds_Calculator_3-way'!C967,'Log_working_3-way'!B$1,'Log_working_3-way'!B$2)</f>
        <v>#NAME?</v>
      </c>
      <c r="F973" s="6" t="e">
        <f ca="1">IF('Log_working_3-way'!D973="","",1/'True_Odds_Calculator_3-way'!N967+1/'True_Odds_Calculator_3-way'!O967+1/'True_Odds_Calculator_3-way'!#REF!-1)</f>
        <v>#NAME?</v>
      </c>
      <c r="H973" s="6" t="e">
        <f ca="1">IF('Log_working_3-way'!$D973="","",'True_Odds_Calculator_3-way'!N967/'True_Odds_Calculator_3-way'!A967-1)</f>
        <v>#NAME?</v>
      </c>
      <c r="I973" s="6" t="e">
        <f ca="1">IF('Log_working_3-way'!$D973="","",'True_Odds_Calculator_3-way'!O967/'True_Odds_Calculator_3-way'!B967-1)</f>
        <v>#NAME?</v>
      </c>
      <c r="J973" s="6" t="e">
        <f ca="1">IF('Log_working_3-way'!$D973="","",'True_Odds_Calculator_3-way'!#REF!/'True_Odds_Calculator_3-way'!C967-1)</f>
        <v>#NAME?</v>
      </c>
      <c r="K973" s="6" t="e">
        <f ca="1">IF('Log_working_3-way'!$D973="","",1/'True_Odds_Calculator_3-way'!A967+1/'True_Odds_Calculator_3-way'!B967+1/'True_Odds_Calculator_3-way'!C967-1)</f>
        <v>#NAME?</v>
      </c>
    </row>
    <row r="974" spans="4:11" x14ac:dyDescent="0.25">
      <c r="D974" t="e">
        <f ca="1">solve_for_c('True_Odds_Calculator_3-way'!A968,'True_Odds_Calculator_3-way'!B968,'True_Odds_Calculator_3-way'!C968,'Log_working_3-way'!B$1,'Log_working_3-way'!B$2)</f>
        <v>#NAME?</v>
      </c>
      <c r="F974" s="6" t="e">
        <f ca="1">IF('Log_working_3-way'!D974="","",1/'True_Odds_Calculator_3-way'!N968+1/'True_Odds_Calculator_3-way'!O968+1/'True_Odds_Calculator_3-way'!#REF!-1)</f>
        <v>#NAME?</v>
      </c>
      <c r="H974" s="6" t="e">
        <f ca="1">IF('Log_working_3-way'!$D974="","",'True_Odds_Calculator_3-way'!N968/'True_Odds_Calculator_3-way'!A968-1)</f>
        <v>#NAME?</v>
      </c>
      <c r="I974" s="6" t="e">
        <f ca="1">IF('Log_working_3-way'!$D974="","",'True_Odds_Calculator_3-way'!O968/'True_Odds_Calculator_3-way'!B968-1)</f>
        <v>#NAME?</v>
      </c>
      <c r="J974" s="6" t="e">
        <f ca="1">IF('Log_working_3-way'!$D974="","",'True_Odds_Calculator_3-way'!#REF!/'True_Odds_Calculator_3-way'!C968-1)</f>
        <v>#NAME?</v>
      </c>
      <c r="K974" s="6" t="e">
        <f ca="1">IF('Log_working_3-way'!$D974="","",1/'True_Odds_Calculator_3-way'!A968+1/'True_Odds_Calculator_3-way'!B968+1/'True_Odds_Calculator_3-way'!C968-1)</f>
        <v>#NAME?</v>
      </c>
    </row>
    <row r="975" spans="4:11" x14ac:dyDescent="0.25">
      <c r="D975" t="e">
        <f ca="1">solve_for_c('True_Odds_Calculator_3-way'!A969,'True_Odds_Calculator_3-way'!B969,'True_Odds_Calculator_3-way'!C969,'Log_working_3-way'!B$1,'Log_working_3-way'!B$2)</f>
        <v>#NAME?</v>
      </c>
      <c r="F975" s="6" t="e">
        <f ca="1">IF('Log_working_3-way'!D975="","",1/'True_Odds_Calculator_3-way'!N969+1/'True_Odds_Calculator_3-way'!O969+1/'True_Odds_Calculator_3-way'!#REF!-1)</f>
        <v>#NAME?</v>
      </c>
      <c r="H975" s="6" t="e">
        <f ca="1">IF('Log_working_3-way'!$D975="","",'True_Odds_Calculator_3-way'!N969/'True_Odds_Calculator_3-way'!A969-1)</f>
        <v>#NAME?</v>
      </c>
      <c r="I975" s="6" t="e">
        <f ca="1">IF('Log_working_3-way'!$D975="","",'True_Odds_Calculator_3-way'!O969/'True_Odds_Calculator_3-way'!B969-1)</f>
        <v>#NAME?</v>
      </c>
      <c r="J975" s="6" t="e">
        <f ca="1">IF('Log_working_3-way'!$D975="","",'True_Odds_Calculator_3-way'!#REF!/'True_Odds_Calculator_3-way'!C969-1)</f>
        <v>#NAME?</v>
      </c>
      <c r="K975" s="6" t="e">
        <f ca="1">IF('Log_working_3-way'!$D975="","",1/'True_Odds_Calculator_3-way'!A969+1/'True_Odds_Calculator_3-way'!B969+1/'True_Odds_Calculator_3-way'!C969-1)</f>
        <v>#NAME?</v>
      </c>
    </row>
    <row r="976" spans="4:11" x14ac:dyDescent="0.25">
      <c r="D976" t="e">
        <f ca="1">solve_for_c('True_Odds_Calculator_3-way'!A970,'True_Odds_Calculator_3-way'!B970,'True_Odds_Calculator_3-way'!C970,'Log_working_3-way'!B$1,'Log_working_3-way'!B$2)</f>
        <v>#NAME?</v>
      </c>
      <c r="F976" s="6" t="e">
        <f ca="1">IF('Log_working_3-way'!D976="","",1/'True_Odds_Calculator_3-way'!N970+1/'True_Odds_Calculator_3-way'!O970+1/'True_Odds_Calculator_3-way'!#REF!-1)</f>
        <v>#NAME?</v>
      </c>
      <c r="H976" s="6" t="e">
        <f ca="1">IF('Log_working_3-way'!$D976="","",'True_Odds_Calculator_3-way'!N970/'True_Odds_Calculator_3-way'!A970-1)</f>
        <v>#NAME?</v>
      </c>
      <c r="I976" s="6" t="e">
        <f ca="1">IF('Log_working_3-way'!$D976="","",'True_Odds_Calculator_3-way'!O970/'True_Odds_Calculator_3-way'!B970-1)</f>
        <v>#NAME?</v>
      </c>
      <c r="J976" s="6" t="e">
        <f ca="1">IF('Log_working_3-way'!$D976="","",'True_Odds_Calculator_3-way'!#REF!/'True_Odds_Calculator_3-way'!C970-1)</f>
        <v>#NAME?</v>
      </c>
      <c r="K976" s="6" t="e">
        <f ca="1">IF('Log_working_3-way'!$D976="","",1/'True_Odds_Calculator_3-way'!A970+1/'True_Odds_Calculator_3-way'!B970+1/'True_Odds_Calculator_3-way'!C970-1)</f>
        <v>#NAME?</v>
      </c>
    </row>
    <row r="977" spans="4:11" x14ac:dyDescent="0.25">
      <c r="D977" t="e">
        <f ca="1">solve_for_c('True_Odds_Calculator_3-way'!A971,'True_Odds_Calculator_3-way'!B971,'True_Odds_Calculator_3-way'!C971,'Log_working_3-way'!B$1,'Log_working_3-way'!B$2)</f>
        <v>#NAME?</v>
      </c>
      <c r="F977" s="6" t="e">
        <f ca="1">IF('Log_working_3-way'!D977="","",1/'True_Odds_Calculator_3-way'!N971+1/'True_Odds_Calculator_3-way'!O971+1/'True_Odds_Calculator_3-way'!#REF!-1)</f>
        <v>#NAME?</v>
      </c>
      <c r="H977" s="6" t="e">
        <f ca="1">IF('Log_working_3-way'!$D977="","",'True_Odds_Calculator_3-way'!N971/'True_Odds_Calculator_3-way'!A971-1)</f>
        <v>#NAME?</v>
      </c>
      <c r="I977" s="6" t="e">
        <f ca="1">IF('Log_working_3-way'!$D977="","",'True_Odds_Calculator_3-way'!O971/'True_Odds_Calculator_3-way'!B971-1)</f>
        <v>#NAME?</v>
      </c>
      <c r="J977" s="6" t="e">
        <f ca="1">IF('Log_working_3-way'!$D977="","",'True_Odds_Calculator_3-way'!#REF!/'True_Odds_Calculator_3-way'!C971-1)</f>
        <v>#NAME?</v>
      </c>
      <c r="K977" s="6" t="e">
        <f ca="1">IF('Log_working_3-way'!$D977="","",1/'True_Odds_Calculator_3-way'!A971+1/'True_Odds_Calculator_3-way'!B971+1/'True_Odds_Calculator_3-way'!C971-1)</f>
        <v>#NAME?</v>
      </c>
    </row>
    <row r="978" spans="4:11" x14ac:dyDescent="0.25">
      <c r="D978" t="e">
        <f ca="1">solve_for_c('True_Odds_Calculator_3-way'!A972,'True_Odds_Calculator_3-way'!B972,'True_Odds_Calculator_3-way'!C972,'Log_working_3-way'!B$1,'Log_working_3-way'!B$2)</f>
        <v>#NAME?</v>
      </c>
      <c r="F978" s="6" t="e">
        <f ca="1">IF('Log_working_3-way'!D978="","",1/'True_Odds_Calculator_3-way'!N972+1/'True_Odds_Calculator_3-way'!O972+1/'True_Odds_Calculator_3-way'!#REF!-1)</f>
        <v>#NAME?</v>
      </c>
      <c r="H978" s="6" t="e">
        <f ca="1">IF('Log_working_3-way'!$D978="","",'True_Odds_Calculator_3-way'!N972/'True_Odds_Calculator_3-way'!A972-1)</f>
        <v>#NAME?</v>
      </c>
      <c r="I978" s="6" t="e">
        <f ca="1">IF('Log_working_3-way'!$D978="","",'True_Odds_Calculator_3-way'!O972/'True_Odds_Calculator_3-way'!B972-1)</f>
        <v>#NAME?</v>
      </c>
      <c r="J978" s="6" t="e">
        <f ca="1">IF('Log_working_3-way'!$D978="","",'True_Odds_Calculator_3-way'!#REF!/'True_Odds_Calculator_3-way'!C972-1)</f>
        <v>#NAME?</v>
      </c>
      <c r="K978" s="6" t="e">
        <f ca="1">IF('Log_working_3-way'!$D978="","",1/'True_Odds_Calculator_3-way'!A972+1/'True_Odds_Calculator_3-way'!B972+1/'True_Odds_Calculator_3-way'!C972-1)</f>
        <v>#NAME?</v>
      </c>
    </row>
    <row r="979" spans="4:11" x14ac:dyDescent="0.25">
      <c r="D979" t="e">
        <f ca="1">solve_for_c('True_Odds_Calculator_3-way'!A973,'True_Odds_Calculator_3-way'!B973,'True_Odds_Calculator_3-way'!C973,'Log_working_3-way'!B$1,'Log_working_3-way'!B$2)</f>
        <v>#NAME?</v>
      </c>
      <c r="F979" s="6" t="e">
        <f ca="1">IF('Log_working_3-way'!D979="","",1/'True_Odds_Calculator_3-way'!N973+1/'True_Odds_Calculator_3-way'!O973+1/'True_Odds_Calculator_3-way'!#REF!-1)</f>
        <v>#NAME?</v>
      </c>
      <c r="H979" s="6" t="e">
        <f ca="1">IF('Log_working_3-way'!$D979="","",'True_Odds_Calculator_3-way'!N973/'True_Odds_Calculator_3-way'!A973-1)</f>
        <v>#NAME?</v>
      </c>
      <c r="I979" s="6" t="e">
        <f ca="1">IF('Log_working_3-way'!$D979="","",'True_Odds_Calculator_3-way'!O973/'True_Odds_Calculator_3-way'!B973-1)</f>
        <v>#NAME?</v>
      </c>
      <c r="J979" s="6" t="e">
        <f ca="1">IF('Log_working_3-way'!$D979="","",'True_Odds_Calculator_3-way'!#REF!/'True_Odds_Calculator_3-way'!C973-1)</f>
        <v>#NAME?</v>
      </c>
      <c r="K979" s="6" t="e">
        <f ca="1">IF('Log_working_3-way'!$D979="","",1/'True_Odds_Calculator_3-way'!A973+1/'True_Odds_Calculator_3-way'!B973+1/'True_Odds_Calculator_3-way'!C973-1)</f>
        <v>#NAME?</v>
      </c>
    </row>
    <row r="980" spans="4:11" x14ac:dyDescent="0.25">
      <c r="D980" t="e">
        <f ca="1">solve_for_c('True_Odds_Calculator_3-way'!A974,'True_Odds_Calculator_3-way'!B974,'True_Odds_Calculator_3-way'!C974,'Log_working_3-way'!B$1,'Log_working_3-way'!B$2)</f>
        <v>#NAME?</v>
      </c>
      <c r="F980" s="6" t="e">
        <f ca="1">IF('Log_working_3-way'!D980="","",1/'True_Odds_Calculator_3-way'!N974+1/'True_Odds_Calculator_3-way'!O974+1/'True_Odds_Calculator_3-way'!#REF!-1)</f>
        <v>#NAME?</v>
      </c>
      <c r="H980" s="6" t="e">
        <f ca="1">IF('Log_working_3-way'!$D980="","",'True_Odds_Calculator_3-way'!N974/'True_Odds_Calculator_3-way'!A974-1)</f>
        <v>#NAME?</v>
      </c>
      <c r="I980" s="6" t="e">
        <f ca="1">IF('Log_working_3-way'!$D980="","",'True_Odds_Calculator_3-way'!O974/'True_Odds_Calculator_3-way'!B974-1)</f>
        <v>#NAME?</v>
      </c>
      <c r="J980" s="6" t="e">
        <f ca="1">IF('Log_working_3-way'!$D980="","",'True_Odds_Calculator_3-way'!#REF!/'True_Odds_Calculator_3-way'!C974-1)</f>
        <v>#NAME?</v>
      </c>
      <c r="K980" s="6" t="e">
        <f ca="1">IF('Log_working_3-way'!$D980="","",1/'True_Odds_Calculator_3-way'!A974+1/'True_Odds_Calculator_3-way'!B974+1/'True_Odds_Calculator_3-way'!C974-1)</f>
        <v>#NAME?</v>
      </c>
    </row>
    <row r="981" spans="4:11" x14ac:dyDescent="0.25">
      <c r="D981" t="e">
        <f ca="1">solve_for_c('True_Odds_Calculator_3-way'!A975,'True_Odds_Calculator_3-way'!B975,'True_Odds_Calculator_3-way'!C975,'Log_working_3-way'!B$1,'Log_working_3-way'!B$2)</f>
        <v>#NAME?</v>
      </c>
      <c r="F981" s="6" t="e">
        <f ca="1">IF('Log_working_3-way'!D981="","",1/'True_Odds_Calculator_3-way'!N975+1/'True_Odds_Calculator_3-way'!O975+1/'True_Odds_Calculator_3-way'!#REF!-1)</f>
        <v>#NAME?</v>
      </c>
      <c r="H981" s="6" t="e">
        <f ca="1">IF('Log_working_3-way'!$D981="","",'True_Odds_Calculator_3-way'!N975/'True_Odds_Calculator_3-way'!A975-1)</f>
        <v>#NAME?</v>
      </c>
      <c r="I981" s="6" t="e">
        <f ca="1">IF('Log_working_3-way'!$D981="","",'True_Odds_Calculator_3-way'!O975/'True_Odds_Calculator_3-way'!B975-1)</f>
        <v>#NAME?</v>
      </c>
      <c r="J981" s="6" t="e">
        <f ca="1">IF('Log_working_3-way'!$D981="","",'True_Odds_Calculator_3-way'!#REF!/'True_Odds_Calculator_3-way'!C975-1)</f>
        <v>#NAME?</v>
      </c>
      <c r="K981" s="6" t="e">
        <f ca="1">IF('Log_working_3-way'!$D981="","",1/'True_Odds_Calculator_3-way'!A975+1/'True_Odds_Calculator_3-way'!B975+1/'True_Odds_Calculator_3-way'!C975-1)</f>
        <v>#NAME?</v>
      </c>
    </row>
    <row r="982" spans="4:11" x14ac:dyDescent="0.25">
      <c r="D982" t="e">
        <f ca="1">solve_for_c('True_Odds_Calculator_3-way'!A976,'True_Odds_Calculator_3-way'!B976,'True_Odds_Calculator_3-way'!C976,'Log_working_3-way'!B$1,'Log_working_3-way'!B$2)</f>
        <v>#NAME?</v>
      </c>
      <c r="F982" s="6" t="e">
        <f ca="1">IF('Log_working_3-way'!D982="","",1/'True_Odds_Calculator_3-way'!N976+1/'True_Odds_Calculator_3-way'!O976+1/'True_Odds_Calculator_3-way'!#REF!-1)</f>
        <v>#NAME?</v>
      </c>
      <c r="H982" s="6" t="e">
        <f ca="1">IF('Log_working_3-way'!$D982="","",'True_Odds_Calculator_3-way'!N976/'True_Odds_Calculator_3-way'!A976-1)</f>
        <v>#NAME?</v>
      </c>
      <c r="I982" s="6" t="e">
        <f ca="1">IF('Log_working_3-way'!$D982="","",'True_Odds_Calculator_3-way'!O976/'True_Odds_Calculator_3-way'!B976-1)</f>
        <v>#NAME?</v>
      </c>
      <c r="J982" s="6" t="e">
        <f ca="1">IF('Log_working_3-way'!$D982="","",'True_Odds_Calculator_3-way'!#REF!/'True_Odds_Calculator_3-way'!C976-1)</f>
        <v>#NAME?</v>
      </c>
      <c r="K982" s="6" t="e">
        <f ca="1">IF('Log_working_3-way'!$D982="","",1/'True_Odds_Calculator_3-way'!A976+1/'True_Odds_Calculator_3-way'!B976+1/'True_Odds_Calculator_3-way'!C976-1)</f>
        <v>#NAME?</v>
      </c>
    </row>
    <row r="983" spans="4:11" x14ac:dyDescent="0.25">
      <c r="D983" t="e">
        <f ca="1">solve_for_c('True_Odds_Calculator_3-way'!A977,'True_Odds_Calculator_3-way'!B977,'True_Odds_Calculator_3-way'!C977,'Log_working_3-way'!B$1,'Log_working_3-way'!B$2)</f>
        <v>#NAME?</v>
      </c>
      <c r="F983" s="6" t="e">
        <f ca="1">IF('Log_working_3-way'!D983="","",1/'True_Odds_Calculator_3-way'!N977+1/'True_Odds_Calculator_3-way'!O977+1/'True_Odds_Calculator_3-way'!#REF!-1)</f>
        <v>#NAME?</v>
      </c>
      <c r="H983" s="6" t="e">
        <f ca="1">IF('Log_working_3-way'!$D983="","",'True_Odds_Calculator_3-way'!N977/'True_Odds_Calculator_3-way'!A977-1)</f>
        <v>#NAME?</v>
      </c>
      <c r="I983" s="6" t="e">
        <f ca="1">IF('Log_working_3-way'!$D983="","",'True_Odds_Calculator_3-way'!O977/'True_Odds_Calculator_3-way'!B977-1)</f>
        <v>#NAME?</v>
      </c>
      <c r="J983" s="6" t="e">
        <f ca="1">IF('Log_working_3-way'!$D983="","",'True_Odds_Calculator_3-way'!#REF!/'True_Odds_Calculator_3-way'!C977-1)</f>
        <v>#NAME?</v>
      </c>
      <c r="K983" s="6" t="e">
        <f ca="1">IF('Log_working_3-way'!$D983="","",1/'True_Odds_Calculator_3-way'!A977+1/'True_Odds_Calculator_3-way'!B977+1/'True_Odds_Calculator_3-way'!C977-1)</f>
        <v>#NAME?</v>
      </c>
    </row>
    <row r="984" spans="4:11" x14ac:dyDescent="0.25">
      <c r="D984" t="e">
        <f ca="1">solve_for_c('True_Odds_Calculator_3-way'!A978,'True_Odds_Calculator_3-way'!B978,'True_Odds_Calculator_3-way'!C978,'Log_working_3-way'!B$1,'Log_working_3-way'!B$2)</f>
        <v>#NAME?</v>
      </c>
      <c r="F984" s="6" t="e">
        <f ca="1">IF('Log_working_3-way'!D984="","",1/'True_Odds_Calculator_3-way'!N978+1/'True_Odds_Calculator_3-way'!O978+1/'True_Odds_Calculator_3-way'!#REF!-1)</f>
        <v>#NAME?</v>
      </c>
      <c r="H984" s="6" t="e">
        <f ca="1">IF('Log_working_3-way'!$D984="","",'True_Odds_Calculator_3-way'!N978/'True_Odds_Calculator_3-way'!A978-1)</f>
        <v>#NAME?</v>
      </c>
      <c r="I984" s="6" t="e">
        <f ca="1">IF('Log_working_3-way'!$D984="","",'True_Odds_Calculator_3-way'!O978/'True_Odds_Calculator_3-way'!B978-1)</f>
        <v>#NAME?</v>
      </c>
      <c r="J984" s="6" t="e">
        <f ca="1">IF('Log_working_3-way'!$D984="","",'True_Odds_Calculator_3-way'!#REF!/'True_Odds_Calculator_3-way'!C978-1)</f>
        <v>#NAME?</v>
      </c>
      <c r="K984" s="6" t="e">
        <f ca="1">IF('Log_working_3-way'!$D984="","",1/'True_Odds_Calculator_3-way'!A978+1/'True_Odds_Calculator_3-way'!B978+1/'True_Odds_Calculator_3-way'!C978-1)</f>
        <v>#NAME?</v>
      </c>
    </row>
    <row r="985" spans="4:11" x14ac:dyDescent="0.25">
      <c r="D985" t="e">
        <f ca="1">solve_for_c('True_Odds_Calculator_3-way'!A979,'True_Odds_Calculator_3-way'!B979,'True_Odds_Calculator_3-way'!C979,'Log_working_3-way'!B$1,'Log_working_3-way'!B$2)</f>
        <v>#NAME?</v>
      </c>
      <c r="F985" s="6" t="e">
        <f ca="1">IF('Log_working_3-way'!D985="","",1/'True_Odds_Calculator_3-way'!N979+1/'True_Odds_Calculator_3-way'!O979+1/'True_Odds_Calculator_3-way'!#REF!-1)</f>
        <v>#NAME?</v>
      </c>
      <c r="H985" s="6" t="e">
        <f ca="1">IF('Log_working_3-way'!$D985="","",'True_Odds_Calculator_3-way'!N979/'True_Odds_Calculator_3-way'!A979-1)</f>
        <v>#NAME?</v>
      </c>
      <c r="I985" s="6" t="e">
        <f ca="1">IF('Log_working_3-way'!$D985="","",'True_Odds_Calculator_3-way'!O979/'True_Odds_Calculator_3-way'!B979-1)</f>
        <v>#NAME?</v>
      </c>
      <c r="J985" s="6" t="e">
        <f ca="1">IF('Log_working_3-way'!$D985="","",'True_Odds_Calculator_3-way'!#REF!/'True_Odds_Calculator_3-way'!C979-1)</f>
        <v>#NAME?</v>
      </c>
      <c r="K985" s="6" t="e">
        <f ca="1">IF('Log_working_3-way'!$D985="","",1/'True_Odds_Calculator_3-way'!A979+1/'True_Odds_Calculator_3-way'!B979+1/'True_Odds_Calculator_3-way'!C979-1)</f>
        <v>#NAME?</v>
      </c>
    </row>
    <row r="986" spans="4:11" x14ac:dyDescent="0.25">
      <c r="D986" t="e">
        <f ca="1">solve_for_c('True_Odds_Calculator_3-way'!A980,'True_Odds_Calculator_3-way'!B980,'True_Odds_Calculator_3-way'!C980,'Log_working_3-way'!B$1,'Log_working_3-way'!B$2)</f>
        <v>#NAME?</v>
      </c>
      <c r="F986" s="6" t="e">
        <f ca="1">IF('Log_working_3-way'!D986="","",1/'True_Odds_Calculator_3-way'!N980+1/'True_Odds_Calculator_3-way'!O980+1/'True_Odds_Calculator_3-way'!#REF!-1)</f>
        <v>#NAME?</v>
      </c>
      <c r="H986" s="6" t="e">
        <f ca="1">IF('Log_working_3-way'!$D986="","",'True_Odds_Calculator_3-way'!N980/'True_Odds_Calculator_3-way'!A980-1)</f>
        <v>#NAME?</v>
      </c>
      <c r="I986" s="6" t="e">
        <f ca="1">IF('Log_working_3-way'!$D986="","",'True_Odds_Calculator_3-way'!O980/'True_Odds_Calculator_3-way'!B980-1)</f>
        <v>#NAME?</v>
      </c>
      <c r="J986" s="6" t="e">
        <f ca="1">IF('Log_working_3-way'!$D986="","",'True_Odds_Calculator_3-way'!#REF!/'True_Odds_Calculator_3-way'!C980-1)</f>
        <v>#NAME?</v>
      </c>
      <c r="K986" s="6" t="e">
        <f ca="1">IF('Log_working_3-way'!$D986="","",1/'True_Odds_Calculator_3-way'!A980+1/'True_Odds_Calculator_3-way'!B980+1/'True_Odds_Calculator_3-way'!C980-1)</f>
        <v>#NAME?</v>
      </c>
    </row>
    <row r="987" spans="4:11" x14ac:dyDescent="0.25">
      <c r="D987" t="e">
        <f ca="1">solve_for_c('True_Odds_Calculator_3-way'!A981,'True_Odds_Calculator_3-way'!B981,'True_Odds_Calculator_3-way'!C981,'Log_working_3-way'!B$1,'Log_working_3-way'!B$2)</f>
        <v>#NAME?</v>
      </c>
      <c r="F987" s="6" t="e">
        <f ca="1">IF('Log_working_3-way'!D987="","",1/'True_Odds_Calculator_3-way'!N981+1/'True_Odds_Calculator_3-way'!O981+1/'True_Odds_Calculator_3-way'!#REF!-1)</f>
        <v>#NAME?</v>
      </c>
      <c r="H987" s="6" t="e">
        <f ca="1">IF('Log_working_3-way'!$D987="","",'True_Odds_Calculator_3-way'!N981/'True_Odds_Calculator_3-way'!A981-1)</f>
        <v>#NAME?</v>
      </c>
      <c r="I987" s="6" t="e">
        <f ca="1">IF('Log_working_3-way'!$D987="","",'True_Odds_Calculator_3-way'!O981/'True_Odds_Calculator_3-way'!B981-1)</f>
        <v>#NAME?</v>
      </c>
      <c r="J987" s="6" t="e">
        <f ca="1">IF('Log_working_3-way'!$D987="","",'True_Odds_Calculator_3-way'!#REF!/'True_Odds_Calculator_3-way'!C981-1)</f>
        <v>#NAME?</v>
      </c>
      <c r="K987" s="6" t="e">
        <f ca="1">IF('Log_working_3-way'!$D987="","",1/'True_Odds_Calculator_3-way'!A981+1/'True_Odds_Calculator_3-way'!B981+1/'True_Odds_Calculator_3-way'!C981-1)</f>
        <v>#NAME?</v>
      </c>
    </row>
    <row r="988" spans="4:11" x14ac:dyDescent="0.25">
      <c r="D988" t="e">
        <f ca="1">solve_for_c('True_Odds_Calculator_3-way'!A982,'True_Odds_Calculator_3-way'!B982,'True_Odds_Calculator_3-way'!C982,'Log_working_3-way'!B$1,'Log_working_3-way'!B$2)</f>
        <v>#NAME?</v>
      </c>
      <c r="F988" s="6" t="e">
        <f ca="1">IF('Log_working_3-way'!D988="","",1/'True_Odds_Calculator_3-way'!N982+1/'True_Odds_Calculator_3-way'!O982+1/'True_Odds_Calculator_3-way'!#REF!-1)</f>
        <v>#NAME?</v>
      </c>
      <c r="H988" s="6" t="e">
        <f ca="1">IF('Log_working_3-way'!$D988="","",'True_Odds_Calculator_3-way'!N982/'True_Odds_Calculator_3-way'!A982-1)</f>
        <v>#NAME?</v>
      </c>
      <c r="I988" s="6" t="e">
        <f ca="1">IF('Log_working_3-way'!$D988="","",'True_Odds_Calculator_3-way'!O982/'True_Odds_Calculator_3-way'!B982-1)</f>
        <v>#NAME?</v>
      </c>
      <c r="J988" s="6" t="e">
        <f ca="1">IF('Log_working_3-way'!$D988="","",'True_Odds_Calculator_3-way'!#REF!/'True_Odds_Calculator_3-way'!C982-1)</f>
        <v>#NAME?</v>
      </c>
      <c r="K988" s="6" t="e">
        <f ca="1">IF('Log_working_3-way'!$D988="","",1/'True_Odds_Calculator_3-way'!A982+1/'True_Odds_Calculator_3-way'!B982+1/'True_Odds_Calculator_3-way'!C982-1)</f>
        <v>#NAME?</v>
      </c>
    </row>
    <row r="989" spans="4:11" x14ac:dyDescent="0.25">
      <c r="D989" t="e">
        <f ca="1">solve_for_c('True_Odds_Calculator_3-way'!A983,'True_Odds_Calculator_3-way'!B983,'True_Odds_Calculator_3-way'!C983,'Log_working_3-way'!B$1,'Log_working_3-way'!B$2)</f>
        <v>#NAME?</v>
      </c>
      <c r="F989" s="6" t="e">
        <f ca="1">IF('Log_working_3-way'!D989="","",1/'True_Odds_Calculator_3-way'!N983+1/'True_Odds_Calculator_3-way'!O983+1/'True_Odds_Calculator_3-way'!#REF!-1)</f>
        <v>#NAME?</v>
      </c>
      <c r="H989" s="6" t="e">
        <f ca="1">IF('Log_working_3-way'!$D989="","",'True_Odds_Calculator_3-way'!N983/'True_Odds_Calculator_3-way'!A983-1)</f>
        <v>#NAME?</v>
      </c>
      <c r="I989" s="6" t="e">
        <f ca="1">IF('Log_working_3-way'!$D989="","",'True_Odds_Calculator_3-way'!O983/'True_Odds_Calculator_3-way'!B983-1)</f>
        <v>#NAME?</v>
      </c>
      <c r="J989" s="6" t="e">
        <f ca="1">IF('Log_working_3-way'!$D989="","",'True_Odds_Calculator_3-way'!#REF!/'True_Odds_Calculator_3-way'!C983-1)</f>
        <v>#NAME?</v>
      </c>
      <c r="K989" s="6" t="e">
        <f ca="1">IF('Log_working_3-way'!$D989="","",1/'True_Odds_Calculator_3-way'!A983+1/'True_Odds_Calculator_3-way'!B983+1/'True_Odds_Calculator_3-way'!C983-1)</f>
        <v>#NAME?</v>
      </c>
    </row>
    <row r="990" spans="4:11" x14ac:dyDescent="0.25">
      <c r="D990" t="e">
        <f ca="1">solve_for_c('True_Odds_Calculator_3-way'!A984,'True_Odds_Calculator_3-way'!B984,'True_Odds_Calculator_3-way'!C984,'Log_working_3-way'!B$1,'Log_working_3-way'!B$2)</f>
        <v>#NAME?</v>
      </c>
      <c r="F990" s="6" t="e">
        <f ca="1">IF('Log_working_3-way'!D990="","",1/'True_Odds_Calculator_3-way'!N984+1/'True_Odds_Calculator_3-way'!O984+1/'True_Odds_Calculator_3-way'!#REF!-1)</f>
        <v>#NAME?</v>
      </c>
      <c r="H990" s="6" t="e">
        <f ca="1">IF('Log_working_3-way'!$D990="","",'True_Odds_Calculator_3-way'!N984/'True_Odds_Calculator_3-way'!A984-1)</f>
        <v>#NAME?</v>
      </c>
      <c r="I990" s="6" t="e">
        <f ca="1">IF('Log_working_3-way'!$D990="","",'True_Odds_Calculator_3-way'!O984/'True_Odds_Calculator_3-way'!B984-1)</f>
        <v>#NAME?</v>
      </c>
      <c r="J990" s="6" t="e">
        <f ca="1">IF('Log_working_3-way'!$D990="","",'True_Odds_Calculator_3-way'!#REF!/'True_Odds_Calculator_3-way'!C984-1)</f>
        <v>#NAME?</v>
      </c>
      <c r="K990" s="6" t="e">
        <f ca="1">IF('Log_working_3-way'!$D990="","",1/'True_Odds_Calculator_3-way'!A984+1/'True_Odds_Calculator_3-way'!B984+1/'True_Odds_Calculator_3-way'!C984-1)</f>
        <v>#NAME?</v>
      </c>
    </row>
    <row r="991" spans="4:11" x14ac:dyDescent="0.25">
      <c r="D991" t="e">
        <f ca="1">solve_for_c('True_Odds_Calculator_3-way'!A985,'True_Odds_Calculator_3-way'!B985,'True_Odds_Calculator_3-way'!C985,'Log_working_3-way'!B$1,'Log_working_3-way'!B$2)</f>
        <v>#NAME?</v>
      </c>
      <c r="F991" s="6" t="e">
        <f ca="1">IF('Log_working_3-way'!D991="","",1/'True_Odds_Calculator_3-way'!N985+1/'True_Odds_Calculator_3-way'!O985+1/'True_Odds_Calculator_3-way'!#REF!-1)</f>
        <v>#NAME?</v>
      </c>
      <c r="H991" s="6" t="e">
        <f ca="1">IF('Log_working_3-way'!$D991="","",'True_Odds_Calculator_3-way'!N985/'True_Odds_Calculator_3-way'!A985-1)</f>
        <v>#NAME?</v>
      </c>
      <c r="I991" s="6" t="e">
        <f ca="1">IF('Log_working_3-way'!$D991="","",'True_Odds_Calculator_3-way'!O985/'True_Odds_Calculator_3-way'!B985-1)</f>
        <v>#NAME?</v>
      </c>
      <c r="J991" s="6" t="e">
        <f ca="1">IF('Log_working_3-way'!$D991="","",'True_Odds_Calculator_3-way'!#REF!/'True_Odds_Calculator_3-way'!C985-1)</f>
        <v>#NAME?</v>
      </c>
      <c r="K991" s="6" t="e">
        <f ca="1">IF('Log_working_3-way'!$D991="","",1/'True_Odds_Calculator_3-way'!A985+1/'True_Odds_Calculator_3-way'!B985+1/'True_Odds_Calculator_3-way'!C985-1)</f>
        <v>#NAME?</v>
      </c>
    </row>
    <row r="992" spans="4:11" x14ac:dyDescent="0.25">
      <c r="D992" t="e">
        <f ca="1">solve_for_c('True_Odds_Calculator_3-way'!A986,'True_Odds_Calculator_3-way'!B986,'True_Odds_Calculator_3-way'!C986,'Log_working_3-way'!B$1,'Log_working_3-way'!B$2)</f>
        <v>#NAME?</v>
      </c>
      <c r="F992" s="6" t="e">
        <f ca="1">IF('Log_working_3-way'!D992="","",1/'True_Odds_Calculator_3-way'!N986+1/'True_Odds_Calculator_3-way'!O986+1/'True_Odds_Calculator_3-way'!#REF!-1)</f>
        <v>#NAME?</v>
      </c>
      <c r="H992" s="6" t="e">
        <f ca="1">IF('Log_working_3-way'!$D992="","",'True_Odds_Calculator_3-way'!N986/'True_Odds_Calculator_3-way'!A986-1)</f>
        <v>#NAME?</v>
      </c>
      <c r="I992" s="6" t="e">
        <f ca="1">IF('Log_working_3-way'!$D992="","",'True_Odds_Calculator_3-way'!O986/'True_Odds_Calculator_3-way'!B986-1)</f>
        <v>#NAME?</v>
      </c>
      <c r="J992" s="6" t="e">
        <f ca="1">IF('Log_working_3-way'!$D992="","",'True_Odds_Calculator_3-way'!#REF!/'True_Odds_Calculator_3-way'!C986-1)</f>
        <v>#NAME?</v>
      </c>
      <c r="K992" s="6" t="e">
        <f ca="1">IF('Log_working_3-way'!$D992="","",1/'True_Odds_Calculator_3-way'!A986+1/'True_Odds_Calculator_3-way'!B986+1/'True_Odds_Calculator_3-way'!C986-1)</f>
        <v>#NAME?</v>
      </c>
    </row>
    <row r="993" spans="4:11" x14ac:dyDescent="0.25">
      <c r="D993" t="e">
        <f ca="1">solve_for_c('True_Odds_Calculator_3-way'!A987,'True_Odds_Calculator_3-way'!B987,'True_Odds_Calculator_3-way'!C987,'Log_working_3-way'!B$1,'Log_working_3-way'!B$2)</f>
        <v>#NAME?</v>
      </c>
      <c r="F993" s="6" t="e">
        <f ca="1">IF('Log_working_3-way'!D993="","",1/'True_Odds_Calculator_3-way'!N987+1/'True_Odds_Calculator_3-way'!O987+1/'True_Odds_Calculator_3-way'!#REF!-1)</f>
        <v>#NAME?</v>
      </c>
      <c r="H993" s="6" t="e">
        <f ca="1">IF('Log_working_3-way'!$D993="","",'True_Odds_Calculator_3-way'!N987/'True_Odds_Calculator_3-way'!A987-1)</f>
        <v>#NAME?</v>
      </c>
      <c r="I993" s="6" t="e">
        <f ca="1">IF('Log_working_3-way'!$D993="","",'True_Odds_Calculator_3-way'!O987/'True_Odds_Calculator_3-way'!B987-1)</f>
        <v>#NAME?</v>
      </c>
      <c r="J993" s="6" t="e">
        <f ca="1">IF('Log_working_3-way'!$D993="","",'True_Odds_Calculator_3-way'!#REF!/'True_Odds_Calculator_3-way'!C987-1)</f>
        <v>#NAME?</v>
      </c>
      <c r="K993" s="6" t="e">
        <f ca="1">IF('Log_working_3-way'!$D993="","",1/'True_Odds_Calculator_3-way'!A987+1/'True_Odds_Calculator_3-way'!B987+1/'True_Odds_Calculator_3-way'!C987-1)</f>
        <v>#NAME?</v>
      </c>
    </row>
    <row r="994" spans="4:11" x14ac:dyDescent="0.25">
      <c r="D994" t="e">
        <f ca="1">solve_for_c('True_Odds_Calculator_3-way'!A988,'True_Odds_Calculator_3-way'!B988,'True_Odds_Calculator_3-way'!C988,'Log_working_3-way'!B$1,'Log_working_3-way'!B$2)</f>
        <v>#NAME?</v>
      </c>
      <c r="F994" s="6" t="e">
        <f ca="1">IF('Log_working_3-way'!D994="","",1/'True_Odds_Calculator_3-way'!N988+1/'True_Odds_Calculator_3-way'!O988+1/'True_Odds_Calculator_3-way'!#REF!-1)</f>
        <v>#NAME?</v>
      </c>
      <c r="H994" s="6" t="e">
        <f ca="1">IF('Log_working_3-way'!$D994="","",'True_Odds_Calculator_3-way'!N988/'True_Odds_Calculator_3-way'!A988-1)</f>
        <v>#NAME?</v>
      </c>
      <c r="I994" s="6" t="e">
        <f ca="1">IF('Log_working_3-way'!$D994="","",'True_Odds_Calculator_3-way'!O988/'True_Odds_Calculator_3-way'!B988-1)</f>
        <v>#NAME?</v>
      </c>
      <c r="J994" s="6" t="e">
        <f ca="1">IF('Log_working_3-way'!$D994="","",'True_Odds_Calculator_3-way'!#REF!/'True_Odds_Calculator_3-way'!C988-1)</f>
        <v>#NAME?</v>
      </c>
      <c r="K994" s="6" t="e">
        <f ca="1">IF('Log_working_3-way'!$D994="","",1/'True_Odds_Calculator_3-way'!A988+1/'True_Odds_Calculator_3-way'!B988+1/'True_Odds_Calculator_3-way'!C988-1)</f>
        <v>#NAME?</v>
      </c>
    </row>
    <row r="995" spans="4:11" x14ac:dyDescent="0.25">
      <c r="D995" t="e">
        <f ca="1">solve_for_c('True_Odds_Calculator_3-way'!A989,'True_Odds_Calculator_3-way'!B989,'True_Odds_Calculator_3-way'!C989,'Log_working_3-way'!B$1,'Log_working_3-way'!B$2)</f>
        <v>#NAME?</v>
      </c>
      <c r="F995" s="6" t="e">
        <f ca="1">IF('Log_working_3-way'!D995="","",1/'True_Odds_Calculator_3-way'!N989+1/'True_Odds_Calculator_3-way'!O989+1/'True_Odds_Calculator_3-way'!#REF!-1)</f>
        <v>#NAME?</v>
      </c>
      <c r="H995" s="6" t="e">
        <f ca="1">IF('Log_working_3-way'!$D995="","",'True_Odds_Calculator_3-way'!N989/'True_Odds_Calculator_3-way'!A989-1)</f>
        <v>#NAME?</v>
      </c>
      <c r="I995" s="6" t="e">
        <f ca="1">IF('Log_working_3-way'!$D995="","",'True_Odds_Calculator_3-way'!O989/'True_Odds_Calculator_3-way'!B989-1)</f>
        <v>#NAME?</v>
      </c>
      <c r="J995" s="6" t="e">
        <f ca="1">IF('Log_working_3-way'!$D995="","",'True_Odds_Calculator_3-way'!#REF!/'True_Odds_Calculator_3-way'!C989-1)</f>
        <v>#NAME?</v>
      </c>
      <c r="K995" s="6" t="e">
        <f ca="1">IF('Log_working_3-way'!$D995="","",1/'True_Odds_Calculator_3-way'!A989+1/'True_Odds_Calculator_3-way'!B989+1/'True_Odds_Calculator_3-way'!C989-1)</f>
        <v>#NAME?</v>
      </c>
    </row>
    <row r="996" spans="4:11" x14ac:dyDescent="0.25">
      <c r="D996" t="e">
        <f ca="1">solve_for_c('True_Odds_Calculator_3-way'!A990,'True_Odds_Calculator_3-way'!B990,'True_Odds_Calculator_3-way'!C990,'Log_working_3-way'!B$1,'Log_working_3-way'!B$2)</f>
        <v>#NAME?</v>
      </c>
      <c r="F996" s="6" t="e">
        <f ca="1">IF('Log_working_3-way'!D996="","",1/'True_Odds_Calculator_3-way'!N990+1/'True_Odds_Calculator_3-way'!O990+1/'True_Odds_Calculator_3-way'!#REF!-1)</f>
        <v>#NAME?</v>
      </c>
      <c r="H996" s="6" t="e">
        <f ca="1">IF('Log_working_3-way'!$D996="","",'True_Odds_Calculator_3-way'!N990/'True_Odds_Calculator_3-way'!A990-1)</f>
        <v>#NAME?</v>
      </c>
      <c r="I996" s="6" t="e">
        <f ca="1">IF('Log_working_3-way'!$D996="","",'True_Odds_Calculator_3-way'!O990/'True_Odds_Calculator_3-way'!B990-1)</f>
        <v>#NAME?</v>
      </c>
      <c r="J996" s="6" t="e">
        <f ca="1">IF('Log_working_3-way'!$D996="","",'True_Odds_Calculator_3-way'!#REF!/'True_Odds_Calculator_3-way'!C990-1)</f>
        <v>#NAME?</v>
      </c>
      <c r="K996" s="6" t="e">
        <f ca="1">IF('Log_working_3-way'!$D996="","",1/'True_Odds_Calculator_3-way'!A990+1/'True_Odds_Calculator_3-way'!B990+1/'True_Odds_Calculator_3-way'!C990-1)</f>
        <v>#NAME?</v>
      </c>
    </row>
    <row r="997" spans="4:11" x14ac:dyDescent="0.25">
      <c r="D997" t="e">
        <f ca="1">solve_for_c('True_Odds_Calculator_3-way'!A991,'True_Odds_Calculator_3-way'!B991,'True_Odds_Calculator_3-way'!C991,'Log_working_3-way'!B$1,'Log_working_3-way'!B$2)</f>
        <v>#NAME?</v>
      </c>
      <c r="F997" s="6" t="e">
        <f ca="1">IF('Log_working_3-way'!D997="","",1/'True_Odds_Calculator_3-way'!N991+1/'True_Odds_Calculator_3-way'!O991+1/'True_Odds_Calculator_3-way'!#REF!-1)</f>
        <v>#NAME?</v>
      </c>
      <c r="H997" s="6" t="e">
        <f ca="1">IF('Log_working_3-way'!$D997="","",'True_Odds_Calculator_3-way'!N991/'True_Odds_Calculator_3-way'!A991-1)</f>
        <v>#NAME?</v>
      </c>
      <c r="I997" s="6" t="e">
        <f ca="1">IF('Log_working_3-way'!$D997="","",'True_Odds_Calculator_3-way'!O991/'True_Odds_Calculator_3-way'!B991-1)</f>
        <v>#NAME?</v>
      </c>
      <c r="J997" s="6" t="e">
        <f ca="1">IF('Log_working_3-way'!$D997="","",'True_Odds_Calculator_3-way'!#REF!/'True_Odds_Calculator_3-way'!C991-1)</f>
        <v>#NAME?</v>
      </c>
      <c r="K997" s="6" t="e">
        <f ca="1">IF('Log_working_3-way'!$D997="","",1/'True_Odds_Calculator_3-way'!A991+1/'True_Odds_Calculator_3-way'!B991+1/'True_Odds_Calculator_3-way'!C991-1)</f>
        <v>#NAME?</v>
      </c>
    </row>
    <row r="998" spans="4:11" x14ac:dyDescent="0.25">
      <c r="D998" t="e">
        <f ca="1">solve_for_c('True_Odds_Calculator_3-way'!A992,'True_Odds_Calculator_3-way'!B992,'True_Odds_Calculator_3-way'!C992,'Log_working_3-way'!B$1,'Log_working_3-way'!B$2)</f>
        <v>#NAME?</v>
      </c>
      <c r="F998" s="6" t="e">
        <f ca="1">IF('Log_working_3-way'!D998="","",1/'True_Odds_Calculator_3-way'!N992+1/'True_Odds_Calculator_3-way'!O992+1/'True_Odds_Calculator_3-way'!#REF!-1)</f>
        <v>#NAME?</v>
      </c>
      <c r="H998" s="6" t="e">
        <f ca="1">IF('Log_working_3-way'!$D998="","",'True_Odds_Calculator_3-way'!N992/'True_Odds_Calculator_3-way'!A992-1)</f>
        <v>#NAME?</v>
      </c>
      <c r="I998" s="6" t="e">
        <f ca="1">IF('Log_working_3-way'!$D998="","",'True_Odds_Calculator_3-way'!O992/'True_Odds_Calculator_3-way'!B992-1)</f>
        <v>#NAME?</v>
      </c>
      <c r="J998" s="6" t="e">
        <f ca="1">IF('Log_working_3-way'!$D998="","",'True_Odds_Calculator_3-way'!#REF!/'True_Odds_Calculator_3-way'!C992-1)</f>
        <v>#NAME?</v>
      </c>
      <c r="K998" s="6" t="e">
        <f ca="1">IF('Log_working_3-way'!$D998="","",1/'True_Odds_Calculator_3-way'!A992+1/'True_Odds_Calculator_3-way'!B992+1/'True_Odds_Calculator_3-way'!C992-1)</f>
        <v>#NAME?</v>
      </c>
    </row>
    <row r="999" spans="4:11" x14ac:dyDescent="0.25">
      <c r="D999" t="e">
        <f ca="1">solve_for_c('True_Odds_Calculator_3-way'!A993,'True_Odds_Calculator_3-way'!B993,'True_Odds_Calculator_3-way'!C993,'Log_working_3-way'!B$1,'Log_working_3-way'!B$2)</f>
        <v>#NAME?</v>
      </c>
      <c r="F999" s="6" t="e">
        <f ca="1">IF('Log_working_3-way'!D999="","",1/'True_Odds_Calculator_3-way'!N993+1/'True_Odds_Calculator_3-way'!O993+1/'True_Odds_Calculator_3-way'!#REF!-1)</f>
        <v>#NAME?</v>
      </c>
      <c r="H999" s="6" t="e">
        <f ca="1">IF('Log_working_3-way'!$D999="","",'True_Odds_Calculator_3-way'!N993/'True_Odds_Calculator_3-way'!A993-1)</f>
        <v>#NAME?</v>
      </c>
      <c r="I999" s="6" t="e">
        <f ca="1">IF('Log_working_3-way'!$D999="","",'True_Odds_Calculator_3-way'!O993/'True_Odds_Calculator_3-way'!B993-1)</f>
        <v>#NAME?</v>
      </c>
      <c r="J999" s="6" t="e">
        <f ca="1">IF('Log_working_3-way'!$D999="","",'True_Odds_Calculator_3-way'!#REF!/'True_Odds_Calculator_3-way'!C993-1)</f>
        <v>#NAME?</v>
      </c>
      <c r="K999" s="6" t="e">
        <f ca="1">IF('Log_working_3-way'!$D999="","",1/'True_Odds_Calculator_3-way'!A993+1/'True_Odds_Calculator_3-way'!B993+1/'True_Odds_Calculator_3-way'!C993-1)</f>
        <v>#NAME?</v>
      </c>
    </row>
    <row r="1000" spans="4:11" x14ac:dyDescent="0.25">
      <c r="D1000" t="e">
        <f ca="1">solve_for_c('True_Odds_Calculator_3-way'!A994,'True_Odds_Calculator_3-way'!B994,'True_Odds_Calculator_3-way'!C994,'Log_working_3-way'!B$1,'Log_working_3-way'!B$2)</f>
        <v>#NAME?</v>
      </c>
      <c r="F1000" s="6" t="e">
        <f ca="1">IF('Log_working_3-way'!D1000="","",1/'True_Odds_Calculator_3-way'!N994+1/'True_Odds_Calculator_3-way'!O994+1/'True_Odds_Calculator_3-way'!#REF!-1)</f>
        <v>#NAME?</v>
      </c>
      <c r="H1000" s="6" t="e">
        <f ca="1">IF('Log_working_3-way'!$D1000="","",'True_Odds_Calculator_3-way'!N994/'True_Odds_Calculator_3-way'!A994-1)</f>
        <v>#NAME?</v>
      </c>
      <c r="I1000" s="6" t="e">
        <f ca="1">IF('Log_working_3-way'!$D1000="","",'True_Odds_Calculator_3-way'!O994/'True_Odds_Calculator_3-way'!B994-1)</f>
        <v>#NAME?</v>
      </c>
      <c r="J1000" s="6" t="e">
        <f ca="1">IF('Log_working_3-way'!$D1000="","",'True_Odds_Calculator_3-way'!#REF!/'True_Odds_Calculator_3-way'!C994-1)</f>
        <v>#NAME?</v>
      </c>
      <c r="K1000" s="6" t="e">
        <f ca="1">IF('Log_working_3-way'!$D1000="","",1/'True_Odds_Calculator_3-way'!A994+1/'True_Odds_Calculator_3-way'!B994+1/'True_Odds_Calculator_3-way'!C994-1)</f>
        <v>#NAME?</v>
      </c>
    </row>
    <row r="1001" spans="4:11" x14ac:dyDescent="0.25">
      <c r="D1001" t="e">
        <f ca="1">solve_for_c('True_Odds_Calculator_3-way'!A995,'True_Odds_Calculator_3-way'!B995,'True_Odds_Calculator_3-way'!C995,'Log_working_3-way'!B$1,'Log_working_3-way'!B$2)</f>
        <v>#NAME?</v>
      </c>
      <c r="F1001" s="6" t="e">
        <f ca="1">IF('Log_working_3-way'!D1001="","",1/'True_Odds_Calculator_3-way'!N995+1/'True_Odds_Calculator_3-way'!O995+1/'True_Odds_Calculator_3-way'!#REF!-1)</f>
        <v>#NAME?</v>
      </c>
      <c r="H1001" s="6" t="e">
        <f ca="1">IF('Log_working_3-way'!$D1001="","",'True_Odds_Calculator_3-way'!N995/'True_Odds_Calculator_3-way'!A995-1)</f>
        <v>#NAME?</v>
      </c>
      <c r="I1001" s="6" t="e">
        <f ca="1">IF('Log_working_3-way'!$D1001="","",'True_Odds_Calculator_3-way'!O995/'True_Odds_Calculator_3-way'!B995-1)</f>
        <v>#NAME?</v>
      </c>
      <c r="J1001" s="6" t="e">
        <f ca="1">IF('Log_working_3-way'!$D1001="","",'True_Odds_Calculator_3-way'!#REF!/'True_Odds_Calculator_3-way'!C995-1)</f>
        <v>#NAME?</v>
      </c>
      <c r="K1001" s="6" t="e">
        <f ca="1">IF('Log_working_3-way'!$D1001="","",1/'True_Odds_Calculator_3-way'!A995+1/'True_Odds_Calculator_3-way'!B995+1/'True_Odds_Calculator_3-way'!C995-1)</f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3.96</v>
      </c>
      <c r="B2" s="4">
        <f>IF('True_Odds_Calculator_3-way'!B3="","",'True_Odds_Calculator_3-way'!B3)</f>
        <v>3.37</v>
      </c>
      <c r="C2" s="4">
        <f>IF('True_Odds_Calculator_3-way'!C3="","",'True_Odds_Calculator_3-way'!C3)</f>
        <v>2.06</v>
      </c>
      <c r="D2" s="9">
        <f>(K2/(AR2+K2-(AR2*K2)))</f>
        <v>0.24246247479778885</v>
      </c>
      <c r="E2" s="9">
        <f>(L2/(AR2+L2-(AR2*L2)))</f>
        <v>0.28558449238673406</v>
      </c>
      <c r="F2" s="9">
        <f>(M2/(AR2+M2-(AR2*M2)))</f>
        <v>0.47195303281547735</v>
      </c>
      <c r="G2" s="9">
        <f>AR2</f>
        <v>1.0555234982600101</v>
      </c>
      <c r="H2" s="9">
        <f>IF(A2="","",1/D2)</f>
        <v>4.1243495548496298</v>
      </c>
      <c r="I2" s="9">
        <f>IF(B2="","",1/E2)</f>
        <v>3.5015906908762244</v>
      </c>
      <c r="J2" s="9">
        <f>IF(C2="","",1/F2)</f>
        <v>2.1188549081556105</v>
      </c>
      <c r="K2" s="11">
        <f>1/A2</f>
        <v>0.25252525252525254</v>
      </c>
      <c r="L2" s="11">
        <f>1/B2</f>
        <v>0.29673590504451036</v>
      </c>
      <c r="M2" s="11">
        <f>1/C2</f>
        <v>0.4854368932038835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-0.27049149557864383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0.23243876057105295</v>
      </c>
      <c r="Q2" s="11">
        <f>2*'OddsRatio_working_3-way'!K2*'OddsRatio_working_3-way'!L2*'OddsRatio_working_3-way'!M2</f>
        <v>7.2750785781237226E-2</v>
      </c>
      <c r="R2" s="11">
        <f>O2/N2</f>
        <v>0</v>
      </c>
      <c r="S2" s="11">
        <f>P2/N2</f>
        <v>-0.85932003175853167</v>
      </c>
      <c r="T2" s="11">
        <f>Q2/N2</f>
        <v>-0.26895775641894576</v>
      </c>
      <c r="U2" s="11">
        <f>'OddsRatio_working_3-way'!S2-'OddsRatio_working_3-way'!R2^2/3</f>
        <v>-0.85932003175853167</v>
      </c>
      <c r="V2" s="11">
        <f>'OddsRatio_working_3-way'!S2*'OddsRatio_working_3-way'!R2/3-2*'OddsRatio_working_3-way'!R2^3/27-'OddsRatio_working_3-way'!T2</f>
        <v>0.26895775641894576</v>
      </c>
      <c r="W2" s="11">
        <f>'OddsRatio_working_3-way'!V2^2+4*'OddsRatio_working_3-way'!U2^3/27</f>
        <v>-2.166890734090339E-2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0.15330295339524314</v>
      </c>
      <c r="Y2" s="11">
        <f>IF('OddsRatio_working_3-way'!W2&gt;=0,IF('OddsRatio_working_3-way'!V2+SQRT('OddsRatio_working_3-way'!W2)&gt;0,0,PI()),ACOS('OddsRatio_working_3-way'!V2/(2*'OddsRatio_working_3-way'!X2)))</f>
        <v>0.5007766240428595</v>
      </c>
      <c r="Z2" s="11">
        <f>'OddsRatio_working_3-way'!X2^(1/3)*COS('OddsRatio_working_3-way'!Y2/3)</f>
        <v>0.52776174913000518</v>
      </c>
      <c r="AA2" s="11">
        <f>'OddsRatio_working_3-way'!X2^(1/3)*COS(('OddsRatio_working_3-way'!Y2+2*PI())/3)</f>
        <v>-0.34089165339537825</v>
      </c>
      <c r="AB2" s="11">
        <f>'OddsRatio_working_3-way'!X2^(1/3)*COS(('OddsRatio_working_3-way'!Y2+4*PI())/3)</f>
        <v>-0.18687009573462707</v>
      </c>
      <c r="AC2" s="11">
        <f>'OddsRatio_working_3-way'!X2^(1/3)*SIN('OddsRatio_working_3-way'!Y2/3)</f>
        <v>8.8924387776440211E-2</v>
      </c>
      <c r="AD2" s="11">
        <f>'OddsRatio_working_3-way'!X2^(1/3)*SIN(('OddsRatio_working_3-way'!Y2+2*PI())/3)</f>
        <v>0.41259288800407429</v>
      </c>
      <c r="AE2" s="11">
        <f>'OddsRatio_working_3-way'!X2^(1/3)*SIN(('OddsRatio_working_3-way'!Y2+4*PI())/3)</f>
        <v>-0.50151727578051442</v>
      </c>
      <c r="AF2" s="11">
        <f>-'OddsRatio_working_3-way'!U2/(3*'OddsRatio_working_3-way'!X2^(1/3))*COS(('OddsRatio_working_3-way'!Y2)/3)</f>
        <v>0.52776174913000506</v>
      </c>
      <c r="AG2" s="11">
        <f>-'OddsRatio_working_3-way'!U2/(3*'OddsRatio_working_3-way'!X2^(1/3))*COS(('OddsRatio_working_3-way'!Y2+2*PI())/3)</f>
        <v>-0.34089165339537819</v>
      </c>
      <c r="AH2" s="11">
        <f>-'OddsRatio_working_3-way'!U2/(3*'OddsRatio_working_3-way'!X2^(1/3))*COS(('OddsRatio_working_3-way'!Y2+4*PI())/3)</f>
        <v>-0.18687009573462701</v>
      </c>
      <c r="AI2" s="11">
        <f>'OddsRatio_working_3-way'!U2/(3*'OddsRatio_working_3-way'!X2^(1/3))*SIN(('OddsRatio_working_3-way'!Y2)/3)</f>
        <v>-8.8924387776440197E-2</v>
      </c>
      <c r="AJ2" s="11">
        <f>'OddsRatio_working_3-way'!U2/(3*'OddsRatio_working_3-way'!X2^(1/3))*SIN(('OddsRatio_working_3-way'!Y2+2*PI())/3)</f>
        <v>-0.41259288800407418</v>
      </c>
      <c r="AK2" s="11">
        <f>'OddsRatio_working_3-way'!U2/(3*'OddsRatio_working_3-way'!X2^(1/3))*SIN(('OddsRatio_working_3-way'!Y2+4*PI())/3)</f>
        <v>0.5015172757805143</v>
      </c>
      <c r="AL2" s="11">
        <f>'OddsRatio_working_3-way'!Z2+'OddsRatio_working_3-way'!AF2</f>
        <v>1.0555234982600101</v>
      </c>
      <c r="AM2" s="11">
        <f>'OddsRatio_working_3-way'!AA2+'OddsRatio_working_3-way'!AG2</f>
        <v>-0.68178330679075638</v>
      </c>
      <c r="AN2" s="11">
        <f>'OddsRatio_working_3-way'!AB2+'OddsRatio_working_3-way'!AH2</f>
        <v>-0.37374019146925408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1.0555234982600101</v>
      </c>
      <c r="AS2" s="11">
        <f>IF(('OddsRatio_working_3-way'!X2=0),IF(Q2&gt;0,-Q2^(1/3),(-Q2)^(1/3)),'OddsRatio_working_3-way'!AM2-'OddsRatio_working_3-way'!R2/3)</f>
        <v>-0.68178330679075638</v>
      </c>
      <c r="AT2" s="11">
        <f>IF(('OddsRatio_working_3-way'!X2=0),IF(Q2&gt;0,-Q2^(1/3),(-Q2)^(1/3)),'OddsRatio_working_3-way'!AN2-'OddsRatio_working_3-way'!R2/3)</f>
        <v>-0.37374019146925408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3.6</v>
      </c>
      <c r="B3" s="4">
        <f>IF('True_Odds_Calculator_3-way'!B4="","",'True_Odds_Calculator_3-way'!B4)</f>
        <v>3.53</v>
      </c>
      <c r="C3" s="4">
        <f>IF('True_Odds_Calculator_3-way'!C4="","",'True_Odds_Calculator_3-way'!C4)</f>
        <v>2.17</v>
      </c>
      <c r="D3" s="9">
        <f t="shared" ref="D3" si="0">(K3/(AR3+K3-(AR3*K3)))</f>
        <v>0.27105868385822451</v>
      </c>
      <c r="E3" s="9">
        <f t="shared" ref="E3" si="1">(L3/(AR3+L3-(AR3*L3)))</f>
        <v>0.27648479278601829</v>
      </c>
      <c r="F3" s="9">
        <f t="shared" ref="F3" si="2">(M3/(AR3+M3-(AR3*M3)))</f>
        <v>0.4524565233557572</v>
      </c>
      <c r="G3" s="9">
        <f t="shared" ref="G3" si="3">AR3</f>
        <v>1.0343223123467804</v>
      </c>
      <c r="H3" s="9">
        <f t="shared" ref="H3" si="4">IF(A3="","",1/D3)</f>
        <v>3.6892380121016286</v>
      </c>
      <c r="I3" s="9">
        <f t="shared" ref="I3" si="5">IF(B3="","",1/E3)</f>
        <v>3.6168354502373541</v>
      </c>
      <c r="J3" s="9">
        <f t="shared" ref="J3" si="6">IF(C3="","",1/F3)</f>
        <v>2.2101571054457327</v>
      </c>
      <c r="K3" s="11">
        <f t="shared" ref="K3" si="7">1/A3</f>
        <v>0.27777777777777779</v>
      </c>
      <c r="L3" s="11">
        <f t="shared" ref="L3" si="8">1/B3</f>
        <v>0.28328611898016998</v>
      </c>
      <c r="M3" s="11">
        <f t="shared" ref="M3" si="9">1/C3</f>
        <v>0.46082949308755761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-0.27908904583491079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0.22845654756465322</v>
      </c>
      <c r="Q3" s="11">
        <f>2*'OddsRatio_working_3-way'!K3*'OddsRatio_working_3-way'!L3*'OddsRatio_working_3-way'!M3</f>
        <v>7.2525888115762924E-2</v>
      </c>
      <c r="R3" s="11">
        <f t="shared" ref="R3" si="10">O3/N3</f>
        <v>0</v>
      </c>
      <c r="S3" s="11">
        <f t="shared" ref="S3" si="11">P3/N3</f>
        <v>-0.81857941389713973</v>
      </c>
      <c r="T3" s="11">
        <f t="shared" ref="T3" si="12">Q3/N3</f>
        <v>-0.25986648060226653</v>
      </c>
      <c r="U3" s="11">
        <f>'OddsRatio_working_3-way'!S3-'OddsRatio_working_3-way'!R3^2/3</f>
        <v>-0.81857941389713973</v>
      </c>
      <c r="V3" s="11">
        <f>'OddsRatio_working_3-way'!S3*'OddsRatio_working_3-way'!R3/3-2*'OddsRatio_working_3-way'!R3^3/27-'OddsRatio_working_3-way'!T3</f>
        <v>0.25986648060226653</v>
      </c>
      <c r="W3" s="11">
        <f>'OddsRatio_working_3-way'!V3^2+4*'OddsRatio_working_3-way'!U3^3/27</f>
        <v>-1.3729761190661383E-2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0.14253100446154648</v>
      </c>
      <c r="Y3" s="11">
        <f>IF('OddsRatio_working_3-way'!W3&gt;=0,IF('OddsRatio_working_3-way'!V3+SQRT('OddsRatio_working_3-way'!W3)&gt;0,0,PI()),ACOS('OddsRatio_working_3-way'!V3/(2*'OddsRatio_working_3-way'!X3)))</f>
        <v>0.42360297033159555</v>
      </c>
      <c r="Z3" s="11">
        <f>'OddsRatio_working_3-way'!X3^(1/3)*COS('OddsRatio_working_3-way'!Y3/3)</f>
        <v>0.51716115617339009</v>
      </c>
      <c r="AA3" s="11">
        <f>'OddsRatio_working_3-way'!X3^(1/3)*COS(('OddsRatio_working_3-way'!Y3+2*PI())/3)</f>
        <v>-0.32224459762156799</v>
      </c>
      <c r="AB3" s="11">
        <f>'OddsRatio_working_3-way'!X3^(1/3)*COS(('OddsRatio_working_3-way'!Y3+4*PI())/3)</f>
        <v>-0.19491655855182224</v>
      </c>
      <c r="AC3" s="11">
        <f>'OddsRatio_working_3-way'!X3^(1/3)*SIN('OddsRatio_working_3-way'!Y3/3)</f>
        <v>7.3512877632305143E-2</v>
      </c>
      <c r="AD3" s="11">
        <f>'OddsRatio_working_3-way'!X3^(1/3)*SIN(('OddsRatio_working_3-way'!Y3+2*PI())/3)</f>
        <v>0.41111826028053483</v>
      </c>
      <c r="AE3" s="11">
        <f>'OddsRatio_working_3-way'!X3^(1/3)*SIN(('OddsRatio_working_3-way'!Y3+4*PI())/3)</f>
        <v>-0.48463113791283979</v>
      </c>
      <c r="AF3" s="11">
        <f>-'OddsRatio_working_3-way'!U3/(3*'OddsRatio_working_3-way'!X3^(1/3))*COS(('OddsRatio_working_3-way'!Y3)/3)</f>
        <v>0.5171611561733902</v>
      </c>
      <c r="AG3" s="11">
        <f>-'OddsRatio_working_3-way'!U3/(3*'OddsRatio_working_3-way'!X3^(1/3))*COS(('OddsRatio_working_3-way'!Y3+2*PI())/3)</f>
        <v>-0.32224459762156804</v>
      </c>
      <c r="AH3" s="11">
        <f>-'OddsRatio_working_3-way'!U3/(3*'OddsRatio_working_3-way'!X3^(1/3))*COS(('OddsRatio_working_3-way'!Y3+4*PI())/3)</f>
        <v>-0.19491655855182227</v>
      </c>
      <c r="AI3" s="11">
        <f>'OddsRatio_working_3-way'!U3/(3*'OddsRatio_working_3-way'!X3^(1/3))*SIN(('OddsRatio_working_3-way'!Y3)/3)</f>
        <v>-7.3512877632305157E-2</v>
      </c>
      <c r="AJ3" s="11">
        <f>'OddsRatio_working_3-way'!U3/(3*'OddsRatio_working_3-way'!X3^(1/3))*SIN(('OddsRatio_working_3-way'!Y3+2*PI())/3)</f>
        <v>-0.41111826028053494</v>
      </c>
      <c r="AK3" s="11">
        <f>'OddsRatio_working_3-way'!U3/(3*'OddsRatio_working_3-way'!X3^(1/3))*SIN(('OddsRatio_working_3-way'!Y3+4*PI())/3)</f>
        <v>0.4846311379128399</v>
      </c>
      <c r="AL3" s="11">
        <f>'OddsRatio_working_3-way'!Z3+'OddsRatio_working_3-way'!AF3</f>
        <v>1.0343223123467804</v>
      </c>
      <c r="AM3" s="11">
        <f>'OddsRatio_working_3-way'!AA3+'OddsRatio_working_3-way'!AG3</f>
        <v>-0.64448919524313597</v>
      </c>
      <c r="AN3" s="11">
        <f>'OddsRatio_working_3-way'!AB3+'OddsRatio_working_3-way'!AH3</f>
        <v>-0.38983311710364454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1.0343223123467804</v>
      </c>
      <c r="AS3" s="11">
        <f>IF(('OddsRatio_working_3-way'!X3=0),IF(Q3&gt;0,-Q3^(1/3),(-Q3)^(1/3)),'OddsRatio_working_3-way'!AM3-'OddsRatio_working_3-way'!R3/3)</f>
        <v>-0.64448919524313597</v>
      </c>
      <c r="AT3" s="11">
        <f>IF(('OddsRatio_working_3-way'!X3=0),IF(Q3&gt;0,-Q3^(1/3),(-Q3)^(1/3)),'OddsRatio_working_3-way'!AN3-'OddsRatio_working_3-way'!R3/3)</f>
        <v>-0.38983311710364454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1.93</v>
      </c>
      <c r="B4" s="4">
        <f>IF('True_Odds_Calculator_3-way'!B5="","",'True_Odds_Calculator_3-way'!B5)</f>
        <v>3.93</v>
      </c>
      <c r="C4" s="4">
        <f>IF('True_Odds_Calculator_3-way'!C5="","",'True_Odds_Calculator_3-way'!C5)</f>
        <v>3.92</v>
      </c>
      <c r="D4" s="9">
        <f t="shared" ref="D4:D67" si="13">(K4/(AR4+K4-(AR4*K4)))</f>
        <v>0.50707382716415805</v>
      </c>
      <c r="E4" s="9">
        <f t="shared" ref="E4:E67" si="14">(L4/(AR4+L4-(AR4*L4)))</f>
        <v>0.24614561781238664</v>
      </c>
      <c r="F4" s="9">
        <f t="shared" ref="F4:F67" si="15">(M4/(AR4+M4-(AR4*M4)))</f>
        <v>0.24678055502345539</v>
      </c>
      <c r="G4" s="9">
        <f t="shared" ref="G4:G67" si="16">AR4</f>
        <v>1.0452681925992007</v>
      </c>
      <c r="H4" s="9">
        <f t="shared" ref="H4:H67" si="17">IF(A4="","",1/D4)</f>
        <v>1.9720994191172561</v>
      </c>
      <c r="I4" s="9">
        <f t="shared" ref="I4:I67" si="18">IF(B4="","",1/E4)</f>
        <v>4.0626358043156579</v>
      </c>
      <c r="J4" s="9">
        <f t="shared" ref="J4:J67" si="19">IF(C4="","",1/F4)</f>
        <v>4.0521831223896649</v>
      </c>
      <c r="K4" s="11">
        <f t="shared" ref="K4:K67" si="20">1/A4</f>
        <v>0.5181347150259068</v>
      </c>
      <c r="L4" s="11">
        <f t="shared" ref="L4:L67" si="21">1/B4</f>
        <v>0.2544529262086514</v>
      </c>
      <c r="M4" s="11">
        <f t="shared" ref="M4:M67" si="22">1/C4</f>
        <v>0.25510204081632654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-0.26760701511945983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0.22803093471696317</v>
      </c>
      <c r="Q4" s="11">
        <f>2*'OddsRatio_working_3-way'!K4*'OddsRatio_working_3-way'!L4*'OddsRatio_working_3-way'!M4</f>
        <v>6.7265762453381464E-2</v>
      </c>
      <c r="R4" s="11">
        <f t="shared" ref="R4:R67" si="23">O4/N4</f>
        <v>0</v>
      </c>
      <c r="S4" s="11">
        <f t="shared" ref="S4:S67" si="24">P4/N4</f>
        <v>-0.85211119975748806</v>
      </c>
      <c r="T4" s="11">
        <f t="shared" ref="T4:T67" si="25">Q4/N4</f>
        <v>-0.25136023591666312</v>
      </c>
      <c r="U4" s="11">
        <f>'OddsRatio_working_3-way'!S4-'OddsRatio_working_3-way'!R4^2/3</f>
        <v>-0.85211119975748806</v>
      </c>
      <c r="V4" s="11">
        <f>'OddsRatio_working_3-way'!S4*'OddsRatio_working_3-way'!R4/3-2*'OddsRatio_working_3-way'!R4^3/27-'OddsRatio_working_3-way'!T4</f>
        <v>0.25136023591666312</v>
      </c>
      <c r="W4" s="11">
        <f>'OddsRatio_working_3-way'!V4^2+4*'OddsRatio_working_3-way'!U4^3/27</f>
        <v>-2.8479128193042519E-2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0.15137791813299839</v>
      </c>
      <c r="Y4" s="11">
        <f>IF('OddsRatio_working_3-way'!W4&gt;=0,IF('OddsRatio_working_3-way'!V4+SQRT('OddsRatio_working_3-way'!W4)&gt;0,0,PI()),ACOS('OddsRatio_working_3-way'!V4/(2*'OddsRatio_working_3-way'!X4)))</f>
        <v>0.59125684922219934</v>
      </c>
      <c r="Z4" s="11">
        <f>'OddsRatio_working_3-way'!X4^(1/3)*COS('OddsRatio_working_3-way'!Y4/3)</f>
        <v>0.52263409629960034</v>
      </c>
      <c r="AA4" s="11">
        <f>'OddsRatio_working_3-way'!X4^(1/3)*COS(('OddsRatio_working_3-way'!Y4+2*PI())/3)</f>
        <v>-0.35169404178311958</v>
      </c>
      <c r="AB4" s="11">
        <f>'OddsRatio_working_3-way'!X4^(1/3)*COS(('OddsRatio_working_3-way'!Y4+4*PI())/3)</f>
        <v>-0.17094005451648084</v>
      </c>
      <c r="AC4" s="11">
        <f>'OddsRatio_working_3-way'!X4^(1/3)*SIN('OddsRatio_working_3-way'!Y4/3)</f>
        <v>0.10435836320549208</v>
      </c>
      <c r="AD4" s="11">
        <f>'OddsRatio_working_3-way'!X4^(1/3)*SIN(('OddsRatio_working_3-way'!Y4+2*PI())/3)</f>
        <v>0.40043522267663045</v>
      </c>
      <c r="AE4" s="11">
        <f>'OddsRatio_working_3-way'!X4^(1/3)*SIN(('OddsRatio_working_3-way'!Y4+4*PI())/3)</f>
        <v>-0.50479358588212264</v>
      </c>
      <c r="AF4" s="11">
        <f>-'OddsRatio_working_3-way'!U4/(3*'OddsRatio_working_3-way'!X4^(1/3))*COS(('OddsRatio_working_3-way'!Y4)/3)</f>
        <v>0.52263409629960034</v>
      </c>
      <c r="AG4" s="11">
        <f>-'OddsRatio_working_3-way'!U4/(3*'OddsRatio_working_3-way'!X4^(1/3))*COS(('OddsRatio_working_3-way'!Y4+2*PI())/3)</f>
        <v>-0.35169404178311958</v>
      </c>
      <c r="AH4" s="11">
        <f>-'OddsRatio_working_3-way'!U4/(3*'OddsRatio_working_3-way'!X4^(1/3))*COS(('OddsRatio_working_3-way'!Y4+4*PI())/3)</f>
        <v>-0.17094005451648084</v>
      </c>
      <c r="AI4" s="11">
        <f>'OddsRatio_working_3-way'!U4/(3*'OddsRatio_working_3-way'!X4^(1/3))*SIN(('OddsRatio_working_3-way'!Y4)/3)</f>
        <v>-0.10435836320549208</v>
      </c>
      <c r="AJ4" s="11">
        <f>'OddsRatio_working_3-way'!U4/(3*'OddsRatio_working_3-way'!X4^(1/3))*SIN(('OddsRatio_working_3-way'!Y4+2*PI())/3)</f>
        <v>-0.40043522267663045</v>
      </c>
      <c r="AK4" s="11">
        <f>'OddsRatio_working_3-way'!U4/(3*'OddsRatio_working_3-way'!X4^(1/3))*SIN(('OddsRatio_working_3-way'!Y4+4*PI())/3)</f>
        <v>0.50479358588212264</v>
      </c>
      <c r="AL4" s="11">
        <f>'OddsRatio_working_3-way'!Z4+'OddsRatio_working_3-way'!AF4</f>
        <v>1.0452681925992007</v>
      </c>
      <c r="AM4" s="11">
        <f>'OddsRatio_working_3-way'!AA4+'OddsRatio_working_3-way'!AG4</f>
        <v>-0.70338808356623916</v>
      </c>
      <c r="AN4" s="11">
        <f>'OddsRatio_working_3-way'!AB4+'OddsRatio_working_3-way'!AH4</f>
        <v>-0.34188010903296168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1.0452681925992007</v>
      </c>
      <c r="AS4" s="11">
        <f>IF(('OddsRatio_working_3-way'!X4=0),IF(Q4&gt;0,-Q4^(1/3),(-Q4)^(1/3)),'OddsRatio_working_3-way'!AM4-'OddsRatio_working_3-way'!R4/3)</f>
        <v>-0.70338808356623916</v>
      </c>
      <c r="AT4" s="11">
        <f>IF(('OddsRatio_working_3-way'!X4=0),IF(Q4&gt;0,-Q4^(1/3),(-Q4)^(1/3)),'OddsRatio_working_3-way'!AN4-'OddsRatio_working_3-way'!R4/3)</f>
        <v>-0.34188010903296168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1.42</v>
      </c>
      <c r="B5" s="4">
        <f>IF('True_Odds_Calculator_3-way'!B6="","",'True_Odds_Calculator_3-way'!B6)</f>
        <v>4.8899999999999997</v>
      </c>
      <c r="C5" s="4">
        <f>IF('True_Odds_Calculator_3-way'!C6="","",'True_Odds_Calculator_3-way'!C6)</f>
        <v>8.02</v>
      </c>
      <c r="D5" s="9">
        <f t="shared" si="13"/>
        <v>0.68942456900671722</v>
      </c>
      <c r="E5" s="9">
        <f t="shared" si="14"/>
        <v>0.19333574693528907</v>
      </c>
      <c r="F5" s="9">
        <f t="shared" si="15"/>
        <v>0.11723968405799408</v>
      </c>
      <c r="G5" s="9">
        <f t="shared" si="16"/>
        <v>1.0725833472313693</v>
      </c>
      <c r="H5" s="9">
        <f t="shared" si="17"/>
        <v>1.4504850058371748</v>
      </c>
      <c r="I5" s="9">
        <f t="shared" si="18"/>
        <v>5.1723492207300259</v>
      </c>
      <c r="J5" s="9">
        <f t="shared" si="19"/>
        <v>8.5295350975642119</v>
      </c>
      <c r="K5" s="11">
        <f t="shared" si="20"/>
        <v>0.70422535211267612</v>
      </c>
      <c r="L5" s="11">
        <f t="shared" si="21"/>
        <v>0.20449897750511248</v>
      </c>
      <c r="M5" s="11">
        <f t="shared" si="22"/>
        <v>0.12468827930174564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-0.20595124993185421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0.20345030163437569</v>
      </c>
      <c r="Q5" s="11">
        <f>2*'OddsRatio_working_3-way'!K5*'OddsRatio_working_3-way'!L5*'OddsRatio_working_3-way'!M5</f>
        <v>3.5913557217012483E-2</v>
      </c>
      <c r="R5" s="11">
        <f t="shared" si="23"/>
        <v>0</v>
      </c>
      <c r="S5" s="11">
        <f t="shared" si="24"/>
        <v>-0.9878566005386904</v>
      </c>
      <c r="T5" s="11">
        <f t="shared" si="25"/>
        <v>-0.17437892330780061</v>
      </c>
      <c r="U5" s="11">
        <f>'OddsRatio_working_3-way'!S5-'OddsRatio_working_3-way'!R5^2/3</f>
        <v>-0.9878566005386904</v>
      </c>
      <c r="V5" s="11">
        <f>'OddsRatio_working_3-way'!S5*'OddsRatio_working_3-way'!R5/3-2*'OddsRatio_working_3-way'!R5^3/27-'OddsRatio_working_3-way'!T5</f>
        <v>0.17437892330780061</v>
      </c>
      <c r="W5" s="11">
        <f>'OddsRatio_working_3-way'!V5^2+4*'OddsRatio_working_3-way'!U5^3/27</f>
        <v>-0.11240834627278304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0.18895525605733415</v>
      </c>
      <c r="Y5" s="11">
        <f>IF('OddsRatio_working_3-way'!W5&gt;=0,IF('OddsRatio_working_3-way'!V5+SQRT('OddsRatio_working_3-way'!W5)&gt;0,0,PI()),ACOS('OddsRatio_working_3-way'!V5/(2*'OddsRatio_working_3-way'!X5)))</f>
        <v>1.0911909149988934</v>
      </c>
      <c r="Z5" s="11">
        <f>'OddsRatio_working_3-way'!X5^(1/3)*COS('OddsRatio_working_3-way'!Y5/3)</f>
        <v>0.53629167361568475</v>
      </c>
      <c r="AA5" s="11">
        <f>'OddsRatio_working_3-way'!X5^(1/3)*COS(('OddsRatio_working_3-way'!Y5+2*PI())/3)</f>
        <v>-0.44494397238211403</v>
      </c>
      <c r="AB5" s="11">
        <f>'OddsRatio_working_3-way'!X5^(1/3)*COS(('OddsRatio_working_3-way'!Y5+4*PI())/3)</f>
        <v>-9.1347701233570944E-2</v>
      </c>
      <c r="AC5" s="11">
        <f>'OddsRatio_working_3-way'!X5^(1/3)*SIN('OddsRatio_working_3-way'!Y5/3)</f>
        <v>0.2041489023320594</v>
      </c>
      <c r="AD5" s="11">
        <f>'OddsRatio_working_3-way'!X5^(1/3)*SIN(('OddsRatio_working_3-way'!Y5+2*PI())/3)</f>
        <v>0.36236776202322618</v>
      </c>
      <c r="AE5" s="11">
        <f>'OddsRatio_working_3-way'!X5^(1/3)*SIN(('OddsRatio_working_3-way'!Y5+4*PI())/3)</f>
        <v>-0.56651666435528547</v>
      </c>
      <c r="AF5" s="11">
        <f>-'OddsRatio_working_3-way'!U5/(3*'OddsRatio_working_3-way'!X5^(1/3))*COS(('OddsRatio_working_3-way'!Y5)/3)</f>
        <v>0.53629167361568453</v>
      </c>
      <c r="AG5" s="11">
        <f>-'OddsRatio_working_3-way'!U5/(3*'OddsRatio_working_3-way'!X5^(1/3))*COS(('OddsRatio_working_3-way'!Y5+2*PI())/3)</f>
        <v>-0.44494397238211386</v>
      </c>
      <c r="AH5" s="11">
        <f>-'OddsRatio_working_3-way'!U5/(3*'OddsRatio_working_3-way'!X5^(1/3))*COS(('OddsRatio_working_3-way'!Y5+4*PI())/3)</f>
        <v>-9.1347701233570902E-2</v>
      </c>
      <c r="AI5" s="11">
        <f>'OddsRatio_working_3-way'!U5/(3*'OddsRatio_working_3-way'!X5^(1/3))*SIN(('OddsRatio_working_3-way'!Y5)/3)</f>
        <v>-0.20414890233205932</v>
      </c>
      <c r="AJ5" s="11">
        <f>'OddsRatio_working_3-way'!U5/(3*'OddsRatio_working_3-way'!X5^(1/3))*SIN(('OddsRatio_working_3-way'!Y5+2*PI())/3)</f>
        <v>-0.36236776202322601</v>
      </c>
      <c r="AK5" s="11">
        <f>'OddsRatio_working_3-way'!U5/(3*'OddsRatio_working_3-way'!X5^(1/3))*SIN(('OddsRatio_working_3-way'!Y5+4*PI())/3)</f>
        <v>0.56651666435528525</v>
      </c>
      <c r="AL5" s="11">
        <f>'OddsRatio_working_3-way'!Z5+'OddsRatio_working_3-way'!AF5</f>
        <v>1.0725833472313693</v>
      </c>
      <c r="AM5" s="11">
        <f>'OddsRatio_working_3-way'!AA5+'OddsRatio_working_3-way'!AG5</f>
        <v>-0.88988794476422783</v>
      </c>
      <c r="AN5" s="11">
        <f>'OddsRatio_working_3-way'!AB5+'OddsRatio_working_3-way'!AH5</f>
        <v>-0.18269540246714183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1.0725833472313693</v>
      </c>
      <c r="AS5" s="11">
        <f>IF(('OddsRatio_working_3-way'!X5=0),IF(Q5&gt;0,-Q5^(1/3),(-Q5)^(1/3)),'OddsRatio_working_3-way'!AM5-'OddsRatio_working_3-way'!R5/3)</f>
        <v>-0.88988794476422783</v>
      </c>
      <c r="AT5" s="11">
        <f>IF(('OddsRatio_working_3-way'!X5=0),IF(Q5&gt;0,-Q5^(1/3),(-Q5)^(1/3)),'OddsRatio_working_3-way'!AN5-'OddsRatio_working_3-way'!R5/3)</f>
        <v>-0.18269540246714183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1.84</v>
      </c>
      <c r="B6" s="4">
        <f>IF('True_Odds_Calculator_3-way'!B7="","",'True_Odds_Calculator_3-way'!B7)</f>
        <v>3.67</v>
      </c>
      <c r="C6" s="4">
        <f>IF('True_Odds_Calculator_3-way'!C7="","",'True_Odds_Calculator_3-way'!C7)</f>
        <v>4.6500000000000004</v>
      </c>
      <c r="D6" s="9">
        <f t="shared" si="13"/>
        <v>0.5308580910839702</v>
      </c>
      <c r="E6" s="9">
        <f t="shared" si="14"/>
        <v>0.26253341243619144</v>
      </c>
      <c r="F6" s="9">
        <f t="shared" si="15"/>
        <v>0.20660849647983848</v>
      </c>
      <c r="G6" s="9">
        <f t="shared" si="16"/>
        <v>1.0520745221734602</v>
      </c>
      <c r="H6" s="9">
        <f t="shared" si="17"/>
        <v>1.8837425986257066</v>
      </c>
      <c r="I6" s="9">
        <f t="shared" si="18"/>
        <v>3.8090389742031379</v>
      </c>
      <c r="J6" s="9">
        <f t="shared" si="19"/>
        <v>4.8400720059331306</v>
      </c>
      <c r="K6" s="11">
        <f t="shared" si="20"/>
        <v>0.54347826086956519</v>
      </c>
      <c r="L6" s="11">
        <f t="shared" si="21"/>
        <v>0.27247956403269757</v>
      </c>
      <c r="M6" s="11">
        <f t="shared" si="22"/>
        <v>0.21505376344086019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-0.26070332593218204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0.2280217015514393</v>
      </c>
      <c r="Q6" s="11">
        <f>2*'OddsRatio_working_3-way'!K6*'OddsRatio_working_3-way'!L6*'OddsRatio_working_3-way'!M6</f>
        <v>6.3693212723865716E-2</v>
      </c>
      <c r="R6" s="11">
        <f t="shared" si="23"/>
        <v>0</v>
      </c>
      <c r="S6" s="11">
        <f t="shared" si="24"/>
        <v>-0.87464055449279399</v>
      </c>
      <c r="T6" s="11">
        <f t="shared" si="25"/>
        <v>-0.24431300404826645</v>
      </c>
      <c r="U6" s="11">
        <f>'OddsRatio_working_3-way'!S6-'OddsRatio_working_3-way'!R6^2/3</f>
        <v>-0.87464055449279399</v>
      </c>
      <c r="V6" s="11">
        <f>'OddsRatio_working_3-way'!S6*'OddsRatio_working_3-way'!R6/3-2*'OddsRatio_working_3-way'!R6^3/27-'OddsRatio_working_3-way'!T6</f>
        <v>0.24431300404826645</v>
      </c>
      <c r="W6" s="11">
        <f>'OddsRatio_working_3-way'!V6^2+4*'OddsRatio_working_3-way'!U6^3/27</f>
        <v>-3.9436580157654139E-2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0.15742095167475517</v>
      </c>
      <c r="Y6" s="11">
        <f>IF('OddsRatio_working_3-way'!W6&gt;=0,IF('OddsRatio_working_3-way'!V6+SQRT('OddsRatio_working_3-way'!W6)&gt;0,0,PI()),ACOS('OddsRatio_working_3-way'!V6/(2*'OddsRatio_working_3-way'!X6)))</f>
        <v>0.68251903581952456</v>
      </c>
      <c r="Z6" s="11">
        <f>'OddsRatio_working_3-way'!X6^(1/3)*COS('OddsRatio_working_3-way'!Y6/3)</f>
        <v>0.52603726108673021</v>
      </c>
      <c r="AA6" s="11">
        <f>'OddsRatio_working_3-way'!X6^(1/3)*COS(('OddsRatio_working_3-way'!Y6+2*PI())/3)</f>
        <v>-0.36848776623943946</v>
      </c>
      <c r="AB6" s="11">
        <f>'OddsRatio_working_3-way'!X6^(1/3)*COS(('OddsRatio_working_3-way'!Y6+4*PI())/3)</f>
        <v>-0.15754949484729067</v>
      </c>
      <c r="AC6" s="11">
        <f>'OddsRatio_working_3-way'!X6^(1/3)*SIN('OddsRatio_working_3-way'!Y6/3)</f>
        <v>0.12178526777065148</v>
      </c>
      <c r="AD6" s="11">
        <f>'OddsRatio_working_3-way'!X6^(1/3)*SIN(('OddsRatio_working_3-way'!Y6+2*PI())/3)</f>
        <v>0.39466899755297002</v>
      </c>
      <c r="AE6" s="11">
        <f>'OddsRatio_working_3-way'!X6^(1/3)*SIN(('OddsRatio_working_3-way'!Y6+4*PI())/3)</f>
        <v>-0.51645426532362149</v>
      </c>
      <c r="AF6" s="11">
        <f>-'OddsRatio_working_3-way'!U6/(3*'OddsRatio_working_3-way'!X6^(1/3))*COS(('OddsRatio_working_3-way'!Y6)/3)</f>
        <v>0.52603726108672999</v>
      </c>
      <c r="AG6" s="11">
        <f>-'OddsRatio_working_3-way'!U6/(3*'OddsRatio_working_3-way'!X6^(1/3))*COS(('OddsRatio_working_3-way'!Y6+2*PI())/3)</f>
        <v>-0.36848776623943935</v>
      </c>
      <c r="AH6" s="11">
        <f>-'OddsRatio_working_3-way'!U6/(3*'OddsRatio_working_3-way'!X6^(1/3))*COS(('OddsRatio_working_3-way'!Y6+4*PI())/3)</f>
        <v>-0.15754949484729061</v>
      </c>
      <c r="AI6" s="11">
        <f>'OddsRatio_working_3-way'!U6/(3*'OddsRatio_working_3-way'!X6^(1/3))*SIN(('OddsRatio_working_3-way'!Y6)/3)</f>
        <v>-0.12178526777065143</v>
      </c>
      <c r="AJ6" s="11">
        <f>'OddsRatio_working_3-way'!U6/(3*'OddsRatio_working_3-way'!X6^(1/3))*SIN(('OddsRatio_working_3-way'!Y6+2*PI())/3)</f>
        <v>-0.39466899755296986</v>
      </c>
      <c r="AK6" s="11">
        <f>'OddsRatio_working_3-way'!U6/(3*'OddsRatio_working_3-way'!X6^(1/3))*SIN(('OddsRatio_working_3-way'!Y6+4*PI())/3)</f>
        <v>0.51645426532362126</v>
      </c>
      <c r="AL6" s="11">
        <f>'OddsRatio_working_3-way'!Z6+'OddsRatio_working_3-way'!AF6</f>
        <v>1.0520745221734602</v>
      </c>
      <c r="AM6" s="11">
        <f>'OddsRatio_working_3-way'!AA6+'OddsRatio_working_3-way'!AG6</f>
        <v>-0.73697553247887881</v>
      </c>
      <c r="AN6" s="11">
        <f>'OddsRatio_working_3-way'!AB6+'OddsRatio_working_3-way'!AH6</f>
        <v>-0.31509898969458128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1.0520745221734602</v>
      </c>
      <c r="AS6" s="11">
        <f>IF(('OddsRatio_working_3-way'!X6=0),IF(Q6&gt;0,-Q6^(1/3),(-Q6)^(1/3)),'OddsRatio_working_3-way'!AM6-'OddsRatio_working_3-way'!R6/3)</f>
        <v>-0.73697553247887881</v>
      </c>
      <c r="AT6" s="11">
        <f>IF(('OddsRatio_working_3-way'!X6=0),IF(Q6&gt;0,-Q6^(1/3),(-Q6)^(1/3)),'OddsRatio_working_3-way'!AN6-'OddsRatio_working_3-way'!R6/3)</f>
        <v>-0.31509898969458128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1.85</v>
      </c>
      <c r="B7" s="4">
        <f>IF('True_Odds_Calculator_3-way'!B8="","",'True_Odds_Calculator_3-way'!B8)</f>
        <v>3.21</v>
      </c>
      <c r="C7" s="4">
        <f>IF('True_Odds_Calculator_3-way'!C8="","",'True_Odds_Calculator_3-way'!C8)</f>
        <v>5.4</v>
      </c>
      <c r="D7" s="9">
        <f t="shared" si="13"/>
        <v>0.52531215134018561</v>
      </c>
      <c r="E7" s="9">
        <f t="shared" si="14"/>
        <v>0.298557536111487</v>
      </c>
      <c r="F7" s="9">
        <f t="shared" si="15"/>
        <v>0.17613031254832751</v>
      </c>
      <c r="G7" s="9">
        <f t="shared" si="16"/>
        <v>1.0630941833654801</v>
      </c>
      <c r="H7" s="9">
        <f t="shared" si="17"/>
        <v>1.903630055860658</v>
      </c>
      <c r="I7" s="9">
        <f t="shared" si="18"/>
        <v>3.3494381452377113</v>
      </c>
      <c r="J7" s="9">
        <f t="shared" si="19"/>
        <v>5.6776144068081127</v>
      </c>
      <c r="K7" s="11">
        <f t="shared" si="20"/>
        <v>0.54054054054054046</v>
      </c>
      <c r="L7" s="11">
        <f t="shared" si="21"/>
        <v>0.3115264797507788</v>
      </c>
      <c r="M7" s="11">
        <f t="shared" si="22"/>
        <v>0.18518518518518517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-0.25774684341662546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0.23263138527936028</v>
      </c>
      <c r="Q7" s="11">
        <f>2*'OddsRatio_working_3-way'!K7*'OddsRatio_working_3-way'!L7*'OddsRatio_working_3-way'!M7</f>
        <v>6.2367663613769511E-2</v>
      </c>
      <c r="R7" s="11">
        <f t="shared" si="23"/>
        <v>0</v>
      </c>
      <c r="S7" s="11">
        <f t="shared" si="24"/>
        <v>-0.90255764996249355</v>
      </c>
      <c r="T7" s="11">
        <f t="shared" si="25"/>
        <v>-0.24197256031166048</v>
      </c>
      <c r="U7" s="11">
        <f>'OddsRatio_working_3-way'!S7-'OddsRatio_working_3-way'!R7^2/3</f>
        <v>-0.90255764996249355</v>
      </c>
      <c r="V7" s="11">
        <f>'OddsRatio_working_3-way'!S7*'OddsRatio_working_3-way'!R7/3-2*'OddsRatio_working_3-way'!R7^3/27-'OddsRatio_working_3-way'!T7</f>
        <v>0.24197256031166048</v>
      </c>
      <c r="W7" s="11">
        <f>'OddsRatio_working_3-way'!V7^2+4*'OddsRatio_working_3-way'!U7^3/27</f>
        <v>-5.0372653150724533E-2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0.16501770593977536</v>
      </c>
      <c r="Y7" s="11">
        <f>IF('OddsRatio_working_3-way'!W7&gt;=0,IF('OddsRatio_working_3-way'!V7+SQRT('OddsRatio_working_3-way'!W7)&gt;0,0,PI()),ACOS('OddsRatio_working_3-way'!V7/(2*'OddsRatio_working_3-way'!X7)))</f>
        <v>0.74782234469461462</v>
      </c>
      <c r="Z7" s="11">
        <f>'OddsRatio_working_3-way'!X7^(1/3)*COS('OddsRatio_working_3-way'!Y7/3)</f>
        <v>0.53154709168274006</v>
      </c>
      <c r="AA7" s="11">
        <f>'OddsRatio_working_3-way'!X7^(1/3)*COS(('OddsRatio_working_3-way'!Y7+2*PI())/3)</f>
        <v>-0.38296006163281665</v>
      </c>
      <c r="AB7" s="11">
        <f>'OddsRatio_working_3-way'!X7^(1/3)*COS(('OddsRatio_working_3-way'!Y7+4*PI())/3)</f>
        <v>-0.1485870300499233</v>
      </c>
      <c r="AC7" s="11">
        <f>'OddsRatio_working_3-way'!X7^(1/3)*SIN('OddsRatio_working_3-way'!Y7/3)</f>
        <v>0.13531533287517214</v>
      </c>
      <c r="AD7" s="11">
        <f>'OddsRatio_working_3-way'!X7^(1/3)*SIN(('OddsRatio_working_3-way'!Y7+2*PI())/3)</f>
        <v>0.39267561826740294</v>
      </c>
      <c r="AE7" s="11">
        <f>'OddsRatio_working_3-way'!X7^(1/3)*SIN(('OddsRatio_working_3-way'!Y7+4*PI())/3)</f>
        <v>-0.5279909511425751</v>
      </c>
      <c r="AF7" s="11">
        <f>-'OddsRatio_working_3-way'!U7/(3*'OddsRatio_working_3-way'!X7^(1/3))*COS(('OddsRatio_working_3-way'!Y7)/3)</f>
        <v>0.53154709168274006</v>
      </c>
      <c r="AG7" s="11">
        <f>-'OddsRatio_working_3-way'!U7/(3*'OddsRatio_working_3-way'!X7^(1/3))*COS(('OddsRatio_working_3-way'!Y7+2*PI())/3)</f>
        <v>-0.38296006163281665</v>
      </c>
      <c r="AH7" s="11">
        <f>-'OddsRatio_working_3-way'!U7/(3*'OddsRatio_working_3-way'!X7^(1/3))*COS(('OddsRatio_working_3-way'!Y7+4*PI())/3)</f>
        <v>-0.1485870300499233</v>
      </c>
      <c r="AI7" s="11">
        <f>'OddsRatio_working_3-way'!U7/(3*'OddsRatio_working_3-way'!X7^(1/3))*SIN(('OddsRatio_working_3-way'!Y7)/3)</f>
        <v>-0.13531533287517214</v>
      </c>
      <c r="AJ7" s="11">
        <f>'OddsRatio_working_3-way'!U7/(3*'OddsRatio_working_3-way'!X7^(1/3))*SIN(('OddsRatio_working_3-way'!Y7+2*PI())/3)</f>
        <v>-0.39267561826740294</v>
      </c>
      <c r="AK7" s="11">
        <f>'OddsRatio_working_3-way'!U7/(3*'OddsRatio_working_3-way'!X7^(1/3))*SIN(('OddsRatio_working_3-way'!Y7+4*PI())/3)</f>
        <v>0.5279909511425751</v>
      </c>
      <c r="AL7" s="11">
        <f>'OddsRatio_working_3-way'!Z7+'OddsRatio_working_3-way'!AF7</f>
        <v>1.0630941833654801</v>
      </c>
      <c r="AM7" s="11">
        <f>'OddsRatio_working_3-way'!AA7+'OddsRatio_working_3-way'!AG7</f>
        <v>-0.7659201232656333</v>
      </c>
      <c r="AN7" s="11">
        <f>'OddsRatio_working_3-way'!AB7+'OddsRatio_working_3-way'!AH7</f>
        <v>-0.29717406009984659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1.0630941833654801</v>
      </c>
      <c r="AS7" s="11">
        <f>IF(('OddsRatio_working_3-way'!X7=0),IF(Q7&gt;0,-Q7^(1/3),(-Q7)^(1/3)),'OddsRatio_working_3-way'!AM7-'OddsRatio_working_3-way'!R7/3)</f>
        <v>-0.7659201232656333</v>
      </c>
      <c r="AT7" s="11">
        <f>IF(('OddsRatio_working_3-way'!X7=0),IF(Q7&gt;0,-Q7^(1/3),(-Q7)^(1/3)),'OddsRatio_working_3-way'!AN7-'OddsRatio_working_3-way'!R7/3)</f>
        <v>-0.29717406009984659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2.13</v>
      </c>
      <c r="B8" s="4">
        <f>IF('True_Odds_Calculator_3-way'!B9="","",'True_Odds_Calculator_3-way'!B9)</f>
        <v>3.11</v>
      </c>
      <c r="C8" s="4">
        <f>IF('True_Odds_Calculator_3-way'!C9="","",'True_Odds_Calculator_3-way'!C9)</f>
        <v>4.0999999999999996</v>
      </c>
      <c r="D8" s="9">
        <f t="shared" si="13"/>
        <v>0.45605154378917784</v>
      </c>
      <c r="E8" s="9">
        <f t="shared" si="14"/>
        <v>0.30987174527779332</v>
      </c>
      <c r="F8" s="9">
        <f t="shared" si="15"/>
        <v>0.23407671093302904</v>
      </c>
      <c r="G8" s="9">
        <f t="shared" si="16"/>
        <v>1.0555173462001095</v>
      </c>
      <c r="H8" s="9">
        <f t="shared" si="17"/>
        <v>2.1927346012061237</v>
      </c>
      <c r="I8" s="9">
        <f t="shared" si="18"/>
        <v>3.2271416004822306</v>
      </c>
      <c r="J8" s="9">
        <f t="shared" si="19"/>
        <v>4.2721037732203397</v>
      </c>
      <c r="K8" s="11">
        <f t="shared" si="20"/>
        <v>0.46948356807511737</v>
      </c>
      <c r="L8" s="11">
        <f t="shared" si="21"/>
        <v>0.32154340836012862</v>
      </c>
      <c r="M8" s="11">
        <f t="shared" si="22"/>
        <v>0.24390243902439027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-0.27214398723399402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0.2334346970117045</v>
      </c>
      <c r="Q8" s="11">
        <f>2*'OddsRatio_working_3-way'!K8*'OddsRatio_working_3-way'!L8*'OddsRatio_working_3-way'!M8</f>
        <v>7.3638705681925723E-2</v>
      </c>
      <c r="R8" s="11">
        <f t="shared" si="23"/>
        <v>0</v>
      </c>
      <c r="S8" s="11">
        <f t="shared" si="24"/>
        <v>-0.85776172894458758</v>
      </c>
      <c r="T8" s="11">
        <f t="shared" si="25"/>
        <v>-0.27058729619703087</v>
      </c>
      <c r="U8" s="11">
        <f>'OddsRatio_working_3-way'!S8-'OddsRatio_working_3-way'!R8^2/3</f>
        <v>-0.85776172894458758</v>
      </c>
      <c r="V8" s="11">
        <f>'OddsRatio_working_3-way'!S8*'OddsRatio_working_3-way'!R8/3-2*'OddsRatio_working_3-way'!R8^3/27-'OddsRatio_working_3-way'!T8</f>
        <v>0.27058729619703087</v>
      </c>
      <c r="W8" s="11">
        <f>'OddsRatio_working_3-way'!V8^2+4*'OddsRatio_working_3-way'!U8^3/27</f>
        <v>-2.0279202307256036E-2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0.15288613996245357</v>
      </c>
      <c r="Y8" s="11">
        <f>IF('OddsRatio_working_3-way'!W8&gt;=0,IF('OddsRatio_working_3-way'!V8+SQRT('OddsRatio_working_3-way'!W8)&gt;0,0,PI()),ACOS('OddsRatio_working_3-way'!V8/(2*'OddsRatio_working_3-way'!X8)))</f>
        <v>0.48445100798498575</v>
      </c>
      <c r="Z8" s="11">
        <f>'OddsRatio_working_3-way'!X8^(1/3)*COS('OddsRatio_working_3-way'!Y8/3)</f>
        <v>0.52775867310005475</v>
      </c>
      <c r="AA8" s="11">
        <f>'OddsRatio_working_3-way'!X8^(1/3)*COS(('OddsRatio_working_3-way'!Y8+2*PI())/3)</f>
        <v>-0.33833415145073725</v>
      </c>
      <c r="AB8" s="11">
        <f>'OddsRatio_working_3-way'!X8^(1/3)*COS(('OddsRatio_working_3-way'!Y8+4*PI())/3)</f>
        <v>-0.18942452164931783</v>
      </c>
      <c r="AC8" s="11">
        <f>'OddsRatio_working_3-way'!X8^(1/3)*SIN('OddsRatio_working_3-way'!Y8/3)</f>
        <v>8.5973014850777241E-2</v>
      </c>
      <c r="AD8" s="11">
        <f>'OddsRatio_working_3-way'!X8^(1/3)*SIN(('OddsRatio_working_3-way'!Y8+2*PI())/3)</f>
        <v>0.4140659105468259</v>
      </c>
      <c r="AE8" s="11">
        <f>'OddsRatio_working_3-way'!X8^(1/3)*SIN(('OddsRatio_working_3-way'!Y8+4*PI())/3)</f>
        <v>-0.50003892539760297</v>
      </c>
      <c r="AF8" s="11">
        <f>-'OddsRatio_working_3-way'!U8/(3*'OddsRatio_working_3-way'!X8^(1/3))*COS(('OddsRatio_working_3-way'!Y8)/3)</f>
        <v>0.52775867310005486</v>
      </c>
      <c r="AG8" s="11">
        <f>-'OddsRatio_working_3-way'!U8/(3*'OddsRatio_working_3-way'!X8^(1/3))*COS(('OddsRatio_working_3-way'!Y8+2*PI())/3)</f>
        <v>-0.33833415145073736</v>
      </c>
      <c r="AH8" s="11">
        <f>-'OddsRatio_working_3-way'!U8/(3*'OddsRatio_working_3-way'!X8^(1/3))*COS(('OddsRatio_working_3-way'!Y8+4*PI())/3)</f>
        <v>-0.18942452164931789</v>
      </c>
      <c r="AI8" s="11">
        <f>'OddsRatio_working_3-way'!U8/(3*'OddsRatio_working_3-way'!X8^(1/3))*SIN(('OddsRatio_working_3-way'!Y8)/3)</f>
        <v>-8.5973014850777255E-2</v>
      </c>
      <c r="AJ8" s="11">
        <f>'OddsRatio_working_3-way'!U8/(3*'OddsRatio_working_3-way'!X8^(1/3))*SIN(('OddsRatio_working_3-way'!Y8+2*PI())/3)</f>
        <v>-0.41406591054682595</v>
      </c>
      <c r="AK8" s="11">
        <f>'OddsRatio_working_3-way'!U8/(3*'OddsRatio_working_3-way'!X8^(1/3))*SIN(('OddsRatio_working_3-way'!Y8+4*PI())/3)</f>
        <v>0.50003892539760308</v>
      </c>
      <c r="AL8" s="11">
        <f>'OddsRatio_working_3-way'!Z8+'OddsRatio_working_3-way'!AF8</f>
        <v>1.0555173462001095</v>
      </c>
      <c r="AM8" s="11">
        <f>'OddsRatio_working_3-way'!AA8+'OddsRatio_working_3-way'!AG8</f>
        <v>-0.67666830290147462</v>
      </c>
      <c r="AN8" s="11">
        <f>'OddsRatio_working_3-way'!AB8+'OddsRatio_working_3-way'!AH8</f>
        <v>-0.37884904329863572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1.0555173462001095</v>
      </c>
      <c r="AS8" s="11">
        <f>IF(('OddsRatio_working_3-way'!X8=0),IF(Q8&gt;0,-Q8^(1/3),(-Q8)^(1/3)),'OddsRatio_working_3-way'!AM8-'OddsRatio_working_3-way'!R8/3)</f>
        <v>-0.67666830290147462</v>
      </c>
      <c r="AT8" s="11">
        <f>IF(('OddsRatio_working_3-way'!X8=0),IF(Q8&gt;0,-Q8^(1/3),(-Q8)^(1/3)),'OddsRatio_working_3-way'!AN8-'OddsRatio_working_3-way'!R8/3)</f>
        <v>-0.37884904329863572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2.77</v>
      </c>
      <c r="B9" s="4">
        <f>IF('True_Odds_Calculator_3-way'!B10="","",'True_Odds_Calculator_3-way'!B10)</f>
        <v>2.82</v>
      </c>
      <c r="C9" s="4">
        <f>IF('True_Odds_Calculator_3-way'!C10="","",'True_Odds_Calculator_3-way'!C10)</f>
        <v>3.16</v>
      </c>
      <c r="D9" s="9">
        <f t="shared" si="13"/>
        <v>0.35005400368864426</v>
      </c>
      <c r="E9" s="9">
        <f t="shared" si="14"/>
        <v>0.34374286529710613</v>
      </c>
      <c r="F9" s="9">
        <f t="shared" si="15"/>
        <v>0.30620313101424979</v>
      </c>
      <c r="G9" s="9">
        <f t="shared" si="16"/>
        <v>1.0489842252629407</v>
      </c>
      <c r="H9" s="9">
        <f t="shared" si="17"/>
        <v>2.8567020787154047</v>
      </c>
      <c r="I9" s="9">
        <f t="shared" si="18"/>
        <v>2.9091512899785523</v>
      </c>
      <c r="J9" s="9">
        <f t="shared" si="19"/>
        <v>3.265805926567952</v>
      </c>
      <c r="K9" s="11">
        <f t="shared" si="20"/>
        <v>0.36101083032490977</v>
      </c>
      <c r="L9" s="11">
        <f t="shared" si="21"/>
        <v>0.3546099290780142</v>
      </c>
      <c r="M9" s="11">
        <f t="shared" si="22"/>
        <v>0.31645569620253161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-0.2818918017580927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0.2329441909471486</v>
      </c>
      <c r="Q9" s="11">
        <f>2*'OddsRatio_working_3-way'!K9*'OddsRatio_working_3-way'!L9*'OddsRatio_working_3-way'!M9</f>
        <v>8.1024066416399518E-2</v>
      </c>
      <c r="R9" s="11">
        <f t="shared" si="23"/>
        <v>0</v>
      </c>
      <c r="S9" s="11">
        <f t="shared" si="24"/>
        <v>-0.82636028963712538</v>
      </c>
      <c r="T9" s="11">
        <f t="shared" si="25"/>
        <v>-0.28742966596073927</v>
      </c>
      <c r="U9" s="11">
        <f>'OddsRatio_working_3-way'!S9-'OddsRatio_working_3-way'!R9^2/3</f>
        <v>-0.82636028963712538</v>
      </c>
      <c r="V9" s="11">
        <f>'OddsRatio_working_3-way'!S9*'OddsRatio_working_3-way'!R9/3-2*'OddsRatio_working_3-way'!R9^3/27-'OddsRatio_working_3-way'!T9</f>
        <v>0.28742966596073927</v>
      </c>
      <c r="W9" s="11">
        <f>'OddsRatio_working_3-way'!V9^2+4*'OddsRatio_working_3-way'!U9^3/27</f>
        <v>-9.8385358938875289E-4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0.14456803455786044</v>
      </c>
      <c r="Y9" s="11">
        <f>IF('OddsRatio_working_3-way'!W9&gt;=0,IF('OddsRatio_working_3-way'!V9+SQRT('OddsRatio_working_3-way'!W9)&gt;0,0,PI()),ACOS('OddsRatio_working_3-way'!V9/(2*'OddsRatio_working_3-way'!X9)))</f>
        <v>0.10869723744644721</v>
      </c>
      <c r="Z9" s="11">
        <f>'OddsRatio_working_3-way'!X9^(1/3)*COS('OddsRatio_working_3-way'!Y9/3)</f>
        <v>0.52449211263147044</v>
      </c>
      <c r="AA9" s="11">
        <f>'OddsRatio_working_3-way'!X9^(1/3)*COS(('OddsRatio_working_3-way'!Y9+2*PI())/3)</f>
        <v>-0.27871087486360008</v>
      </c>
      <c r="AB9" s="11">
        <f>'OddsRatio_working_3-way'!X9^(1/3)*COS(('OddsRatio_working_3-way'!Y9+4*PI())/3)</f>
        <v>-0.24578123776787025</v>
      </c>
      <c r="AC9" s="11">
        <f>'OddsRatio_working_3-way'!X9^(1/3)*SIN('OddsRatio_working_3-way'!Y9/3)</f>
        <v>1.901193484153622E-2</v>
      </c>
      <c r="AD9" s="11">
        <f>'OddsRatio_working_3-way'!X9^(1/3)*SIN(('OddsRatio_working_3-way'!Y9+2*PI())/3)</f>
        <v>0.44471752620265431</v>
      </c>
      <c r="AE9" s="11">
        <f>'OddsRatio_working_3-way'!X9^(1/3)*SIN(('OddsRatio_working_3-way'!Y9+4*PI())/3)</f>
        <v>-0.46372946104419061</v>
      </c>
      <c r="AF9" s="11">
        <f>-'OddsRatio_working_3-way'!U9/(3*'OddsRatio_working_3-way'!X9^(1/3))*COS(('OddsRatio_working_3-way'!Y9)/3)</f>
        <v>0.52449211263147033</v>
      </c>
      <c r="AG9" s="11">
        <f>-'OddsRatio_working_3-way'!U9/(3*'OddsRatio_working_3-way'!X9^(1/3))*COS(('OddsRatio_working_3-way'!Y9+2*PI())/3)</f>
        <v>-0.27871087486360002</v>
      </c>
      <c r="AH9" s="11">
        <f>-'OddsRatio_working_3-way'!U9/(3*'OddsRatio_working_3-way'!X9^(1/3))*COS(('OddsRatio_working_3-way'!Y9+4*PI())/3)</f>
        <v>-0.2457812377678702</v>
      </c>
      <c r="AI9" s="11">
        <f>'OddsRatio_working_3-way'!U9/(3*'OddsRatio_working_3-way'!X9^(1/3))*SIN(('OddsRatio_working_3-way'!Y9)/3)</f>
        <v>-1.9011934841536217E-2</v>
      </c>
      <c r="AJ9" s="11">
        <f>'OddsRatio_working_3-way'!U9/(3*'OddsRatio_working_3-way'!X9^(1/3))*SIN(('OddsRatio_working_3-way'!Y9+2*PI())/3)</f>
        <v>-0.4447175262026542</v>
      </c>
      <c r="AK9" s="11">
        <f>'OddsRatio_working_3-way'!U9/(3*'OddsRatio_working_3-way'!X9^(1/3))*SIN(('OddsRatio_working_3-way'!Y9+4*PI())/3)</f>
        <v>0.46372946104419055</v>
      </c>
      <c r="AL9" s="11">
        <f>'OddsRatio_working_3-way'!Z9+'OddsRatio_working_3-way'!AF9</f>
        <v>1.0489842252629407</v>
      </c>
      <c r="AM9" s="11">
        <f>'OddsRatio_working_3-way'!AA9+'OddsRatio_working_3-way'!AG9</f>
        <v>-0.55742174972720004</v>
      </c>
      <c r="AN9" s="11">
        <f>'OddsRatio_working_3-way'!AB9+'OddsRatio_working_3-way'!AH9</f>
        <v>-0.49156247553574045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1.0489842252629407</v>
      </c>
      <c r="AS9" s="11">
        <f>IF(('OddsRatio_working_3-way'!X9=0),IF(Q9&gt;0,-Q9^(1/3),(-Q9)^(1/3)),'OddsRatio_working_3-way'!AM9-'OddsRatio_working_3-way'!R9/3)</f>
        <v>-0.55742174972720004</v>
      </c>
      <c r="AT9" s="11">
        <f>IF(('OddsRatio_working_3-way'!X9=0),IF(Q9&gt;0,-Q9^(1/3),(-Q9)^(1/3)),'OddsRatio_working_3-way'!AN9-'OddsRatio_working_3-way'!R9/3)</f>
        <v>-0.49156247553574045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2.38</v>
      </c>
      <c r="B10" s="4">
        <f>IF('True_Odds_Calculator_3-way'!B11="","",'True_Odds_Calculator_3-way'!B11)</f>
        <v>3.17</v>
      </c>
      <c r="C10" s="4">
        <f>IF('True_Odds_Calculator_3-way'!C11="","",'True_Odds_Calculator_3-way'!C11)</f>
        <v>3.37</v>
      </c>
      <c r="D10" s="9">
        <f t="shared" si="13"/>
        <v>0.40832859971396002</v>
      </c>
      <c r="E10" s="9">
        <f t="shared" si="14"/>
        <v>0.30501637077637633</v>
      </c>
      <c r="F10" s="9">
        <f t="shared" si="15"/>
        <v>0.28665502950966371</v>
      </c>
      <c r="G10" s="9">
        <f t="shared" si="16"/>
        <v>1.050005784096355</v>
      </c>
      <c r="H10" s="9">
        <f t="shared" si="17"/>
        <v>2.4490079820529695</v>
      </c>
      <c r="I10" s="9">
        <f t="shared" si="18"/>
        <v>3.2785125514890905</v>
      </c>
      <c r="J10" s="9">
        <f t="shared" si="19"/>
        <v>3.4885137083083624</v>
      </c>
      <c r="K10" s="11">
        <f t="shared" si="20"/>
        <v>0.42016806722689076</v>
      </c>
      <c r="L10" s="11">
        <f t="shared" si="21"/>
        <v>0.31545741324921134</v>
      </c>
      <c r="M10" s="11">
        <f t="shared" si="22"/>
        <v>0.29673590504451036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-0.27913933922987422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0.23283892557107086</v>
      </c>
      <c r="Q10" s="11">
        <f>2*'OddsRatio_working_3-way'!K10*'OddsRatio_working_3-way'!L10*'OddsRatio_working_3-way'!M10</f>
        <v>7.8661799179415834E-2</v>
      </c>
      <c r="R10" s="11">
        <f t="shared" si="23"/>
        <v>0</v>
      </c>
      <c r="S10" s="11">
        <f t="shared" si="24"/>
        <v>-0.83413153521627248</v>
      </c>
      <c r="T10" s="11">
        <f t="shared" si="25"/>
        <v>-0.28180119432982181</v>
      </c>
      <c r="U10" s="11">
        <f>'OddsRatio_working_3-way'!S10-'OddsRatio_working_3-way'!R10^2/3</f>
        <v>-0.83413153521627248</v>
      </c>
      <c r="V10" s="11">
        <f>'OddsRatio_working_3-way'!S10*'OddsRatio_working_3-way'!R10/3-2*'OddsRatio_working_3-way'!R10^3/27-'OddsRatio_working_3-way'!T10</f>
        <v>0.28180119432982181</v>
      </c>
      <c r="W10" s="11">
        <f>'OddsRatio_working_3-way'!V10^2+4*'OddsRatio_working_3-way'!U10^3/27</f>
        <v>-6.5685635583349611E-3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0.14661213855275504</v>
      </c>
      <c r="Y10" s="11">
        <f>IF('OddsRatio_working_3-way'!W10&gt;=0,IF('OddsRatio_working_3-way'!V10+SQRT('OddsRatio_working_3-way'!W10)&gt;0,0,PI()),ACOS('OddsRatio_working_3-way'!V10/(2*'OddsRatio_working_3-way'!X10)))</f>
        <v>0.28004432142280566</v>
      </c>
      <c r="Z10" s="11">
        <f>'OddsRatio_working_3-way'!X10^(1/3)*COS('OddsRatio_working_3-way'!Y10/3)</f>
        <v>0.52500289204817752</v>
      </c>
      <c r="AA10" s="11">
        <f>'OddsRatio_working_3-way'!X10^(1/3)*COS(('OddsRatio_working_3-way'!Y10+2*PI())/3)</f>
        <v>-0.30506735151023257</v>
      </c>
      <c r="AB10" s="11">
        <f>'OddsRatio_working_3-way'!X10^(1/3)*COS(('OddsRatio_working_3-way'!Y10+4*PI())/3)</f>
        <v>-0.21993554053794526</v>
      </c>
      <c r="AC10" s="11">
        <f>'OddsRatio_working_3-way'!X10^(1/3)*SIN('OddsRatio_working_3-way'!Y10/3)</f>
        <v>4.9150873981450627E-2</v>
      </c>
      <c r="AD10" s="11">
        <f>'OddsRatio_working_3-way'!X10^(1/3)*SIN(('OddsRatio_working_3-way'!Y10+2*PI())/3)</f>
        <v>0.43009040458329567</v>
      </c>
      <c r="AE10" s="11">
        <f>'OddsRatio_working_3-way'!X10^(1/3)*SIN(('OddsRatio_working_3-way'!Y10+4*PI())/3)</f>
        <v>-0.47924127856474613</v>
      </c>
      <c r="AF10" s="11">
        <f>-'OddsRatio_working_3-way'!U10/(3*'OddsRatio_working_3-way'!X10^(1/3))*COS(('OddsRatio_working_3-way'!Y10)/3)</f>
        <v>0.52500289204817763</v>
      </c>
      <c r="AG10" s="11">
        <f>-'OddsRatio_working_3-way'!U10/(3*'OddsRatio_working_3-way'!X10^(1/3))*COS(('OddsRatio_working_3-way'!Y10+2*PI())/3)</f>
        <v>-0.30506735151023262</v>
      </c>
      <c r="AH10" s="11">
        <f>-'OddsRatio_working_3-way'!U10/(3*'OddsRatio_working_3-way'!X10^(1/3))*COS(('OddsRatio_working_3-way'!Y10+4*PI())/3)</f>
        <v>-0.21993554053794528</v>
      </c>
      <c r="AI10" s="11">
        <f>'OddsRatio_working_3-way'!U10/(3*'OddsRatio_working_3-way'!X10^(1/3))*SIN(('OddsRatio_working_3-way'!Y10)/3)</f>
        <v>-4.9150873981450641E-2</v>
      </c>
      <c r="AJ10" s="11">
        <f>'OddsRatio_working_3-way'!U10/(3*'OddsRatio_working_3-way'!X10^(1/3))*SIN(('OddsRatio_working_3-way'!Y10+2*PI())/3)</f>
        <v>-0.43009040458329578</v>
      </c>
      <c r="AK10" s="11">
        <f>'OddsRatio_working_3-way'!U10/(3*'OddsRatio_working_3-way'!X10^(1/3))*SIN(('OddsRatio_working_3-way'!Y10+4*PI())/3)</f>
        <v>0.47924127856474624</v>
      </c>
      <c r="AL10" s="11">
        <f>'OddsRatio_working_3-way'!Z10+'OddsRatio_working_3-way'!AF10</f>
        <v>1.050005784096355</v>
      </c>
      <c r="AM10" s="11">
        <f>'OddsRatio_working_3-way'!AA10+'OddsRatio_working_3-way'!AG10</f>
        <v>-0.61013470302046513</v>
      </c>
      <c r="AN10" s="11">
        <f>'OddsRatio_working_3-way'!AB10+'OddsRatio_working_3-way'!AH10</f>
        <v>-0.43987108107589057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1.050005784096355</v>
      </c>
      <c r="AS10" s="11">
        <f>IF(('OddsRatio_working_3-way'!X10=0),IF(Q10&gt;0,-Q10^(1/3),(-Q10)^(1/3)),'OddsRatio_working_3-way'!AM10-'OddsRatio_working_3-way'!R10/3)</f>
        <v>-0.61013470302046513</v>
      </c>
      <c r="AT10" s="11">
        <f>IF(('OddsRatio_working_3-way'!X10=0),IF(Q10&gt;0,-Q10^(1/3),(-Q10)^(1/3)),'OddsRatio_working_3-way'!AN10-'OddsRatio_working_3-way'!R10/3)</f>
        <v>-0.43987108107589057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2.2400000000000002</v>
      </c>
      <c r="B11" s="4">
        <f>IF('True_Odds_Calculator_3-way'!B12="","",'True_Odds_Calculator_3-way'!B12)</f>
        <v>3</v>
      </c>
      <c r="C11" s="4">
        <f>IF('True_Odds_Calculator_3-way'!C12="","",'True_Odds_Calculator_3-way'!C12)</f>
        <v>3.94</v>
      </c>
      <c r="D11" s="9">
        <f t="shared" si="13"/>
        <v>0.43377488406240494</v>
      </c>
      <c r="E11" s="9">
        <f t="shared" si="14"/>
        <v>0.32202050244132885</v>
      </c>
      <c r="F11" s="9">
        <f t="shared" si="15"/>
        <v>0.2442046134962661</v>
      </c>
      <c r="G11" s="9">
        <f t="shared" si="16"/>
        <v>1.0526961675090809</v>
      </c>
      <c r="H11" s="9">
        <f t="shared" si="17"/>
        <v>2.3053432477112601</v>
      </c>
      <c r="I11" s="9">
        <f t="shared" si="18"/>
        <v>3.1053923350181623</v>
      </c>
      <c r="J11" s="9">
        <f t="shared" si="19"/>
        <v>4.0949267324766989</v>
      </c>
      <c r="K11" s="11">
        <f t="shared" si="20"/>
        <v>0.4464285714285714</v>
      </c>
      <c r="L11" s="11">
        <f t="shared" si="21"/>
        <v>0.33333333333333331</v>
      </c>
      <c r="M11" s="11">
        <f t="shared" si="22"/>
        <v>0.25380710659898476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-0.27538071065989833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0.23341189267585197</v>
      </c>
      <c r="Q11" s="11">
        <f>2*'OddsRatio_working_3-way'!K11*'OddsRatio_working_3-way'!L11*'OddsRatio_working_3-way'!M11</f>
        <v>7.5537829344935928E-2</v>
      </c>
      <c r="R11" s="11">
        <f t="shared" si="23"/>
        <v>0</v>
      </c>
      <c r="S11" s="11">
        <f t="shared" si="24"/>
        <v>-0.84759710335747207</v>
      </c>
      <c r="T11" s="11">
        <f t="shared" si="25"/>
        <v>-0.27430326969497487</v>
      </c>
      <c r="U11" s="11">
        <f>'OddsRatio_working_3-way'!S11-'OddsRatio_working_3-way'!R11^2/3</f>
        <v>-0.84759710335747207</v>
      </c>
      <c r="V11" s="11">
        <f>'OddsRatio_working_3-way'!S11*'OddsRatio_working_3-way'!R11/3-2*'OddsRatio_working_3-way'!R11^3/27-'OddsRatio_working_3-way'!T11</f>
        <v>0.27430326969497487</v>
      </c>
      <c r="W11" s="11">
        <f>'OddsRatio_working_3-way'!V11^2+4*'OddsRatio_working_3-way'!U11^3/27</f>
        <v>-1.4969780105683922E-2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0.15017661591525996</v>
      </c>
      <c r="Y11" s="11">
        <f>IF('OddsRatio_working_3-way'!W11&gt;=0,IF('OddsRatio_working_3-way'!V11+SQRT('OddsRatio_working_3-way'!W11)&gt;0,0,PI()),ACOS('OddsRatio_working_3-way'!V11/(2*'OddsRatio_working_3-way'!X11)))</f>
        <v>0.41955841180415576</v>
      </c>
      <c r="Z11" s="11">
        <f>'OddsRatio_working_3-way'!X11^(1/3)*COS('OddsRatio_working_3-way'!Y11/3)</f>
        <v>0.52634808375454045</v>
      </c>
      <c r="AA11" s="11">
        <f>'OddsRatio_working_3-way'!X11^(1/3)*COS(('OddsRatio_working_3-way'!Y11+2*PI())/3)</f>
        <v>-0.32734215611877232</v>
      </c>
      <c r="AB11" s="11">
        <f>'OddsRatio_working_3-way'!X11^(1/3)*COS(('OddsRatio_working_3-way'!Y11+4*PI())/3)</f>
        <v>-0.19900592763576802</v>
      </c>
      <c r="AC11" s="11">
        <f>'OddsRatio_working_3-way'!X11^(1/3)*SIN('OddsRatio_working_3-way'!Y11/3)</f>
        <v>7.4094956061443881E-2</v>
      </c>
      <c r="AD11" s="11">
        <f>'OddsRatio_working_3-way'!X11^(1/3)*SIN(('OddsRatio_working_3-way'!Y11+2*PI())/3)</f>
        <v>0.41878333373396953</v>
      </c>
      <c r="AE11" s="11">
        <f>'OddsRatio_working_3-way'!X11^(1/3)*SIN(('OddsRatio_working_3-way'!Y11+4*PI())/3)</f>
        <v>-0.49287828979541337</v>
      </c>
      <c r="AF11" s="11">
        <f>-'OddsRatio_working_3-way'!U11/(3*'OddsRatio_working_3-way'!X11^(1/3))*COS(('OddsRatio_working_3-way'!Y11)/3)</f>
        <v>0.52634808375454056</v>
      </c>
      <c r="AG11" s="11">
        <f>-'OddsRatio_working_3-way'!U11/(3*'OddsRatio_working_3-way'!X11^(1/3))*COS(('OddsRatio_working_3-way'!Y11+2*PI())/3)</f>
        <v>-0.32734215611877238</v>
      </c>
      <c r="AH11" s="11">
        <f>-'OddsRatio_working_3-way'!U11/(3*'OddsRatio_working_3-way'!X11^(1/3))*COS(('OddsRatio_working_3-way'!Y11+4*PI())/3)</f>
        <v>-0.19900592763576805</v>
      </c>
      <c r="AI11" s="11">
        <f>'OddsRatio_working_3-way'!U11/(3*'OddsRatio_working_3-way'!X11^(1/3))*SIN(('OddsRatio_working_3-way'!Y11)/3)</f>
        <v>-7.4094956061443895E-2</v>
      </c>
      <c r="AJ11" s="11">
        <f>'OddsRatio_working_3-way'!U11/(3*'OddsRatio_working_3-way'!X11^(1/3))*SIN(('OddsRatio_working_3-way'!Y11+2*PI())/3)</f>
        <v>-0.41878333373396959</v>
      </c>
      <c r="AK11" s="11">
        <f>'OddsRatio_working_3-way'!U11/(3*'OddsRatio_working_3-way'!X11^(1/3))*SIN(('OddsRatio_working_3-way'!Y11+4*PI())/3)</f>
        <v>0.49287828979541348</v>
      </c>
      <c r="AL11" s="11">
        <f>'OddsRatio_working_3-way'!Z11+'OddsRatio_working_3-way'!AF11</f>
        <v>1.0526961675090809</v>
      </c>
      <c r="AM11" s="11">
        <f>'OddsRatio_working_3-way'!AA11+'OddsRatio_working_3-way'!AG11</f>
        <v>-0.65468431223754475</v>
      </c>
      <c r="AN11" s="11">
        <f>'OddsRatio_working_3-way'!AB11+'OddsRatio_working_3-way'!AH11</f>
        <v>-0.39801185527153604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1.0526961675090809</v>
      </c>
      <c r="AS11" s="11">
        <f>IF(('OddsRatio_working_3-way'!X11=0),IF(Q11&gt;0,-Q11^(1/3),(-Q11)^(1/3)),'OddsRatio_working_3-way'!AM11-'OddsRatio_working_3-way'!R11/3)</f>
        <v>-0.65468431223754475</v>
      </c>
      <c r="AT11" s="11">
        <f>IF(('OddsRatio_working_3-way'!X11=0),IF(Q11&gt;0,-Q11^(1/3),(-Q11)^(1/3)),'OddsRatio_working_3-way'!AN11-'OddsRatio_working_3-way'!R11/3)</f>
        <v>-0.39801185527153604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2.93</v>
      </c>
      <c r="B12" s="4">
        <f>IF('True_Odds_Calculator_3-way'!B13="","",'True_Odds_Calculator_3-way'!B13)</f>
        <v>2.93</v>
      </c>
      <c r="C12" s="4">
        <f>IF('True_Odds_Calculator_3-way'!C13="","",'True_Odds_Calculator_3-way'!C13)</f>
        <v>2.86</v>
      </c>
      <c r="D12" s="9">
        <f t="shared" si="13"/>
        <v>0.33059127548393313</v>
      </c>
      <c r="E12" s="9">
        <f t="shared" si="14"/>
        <v>0.33059127548393313</v>
      </c>
      <c r="F12" s="9">
        <f t="shared" si="15"/>
        <v>0.33881744903213373</v>
      </c>
      <c r="G12" s="9">
        <f t="shared" si="16"/>
        <v>1.0491622871936459</v>
      </c>
      <c r="H12" s="9">
        <f t="shared" si="17"/>
        <v>3.024883214283737</v>
      </c>
      <c r="I12" s="9">
        <f t="shared" si="18"/>
        <v>3.024883214283737</v>
      </c>
      <c r="J12" s="9">
        <f t="shared" si="19"/>
        <v>2.9514418541801817</v>
      </c>
      <c r="K12" s="11">
        <f t="shared" si="20"/>
        <v>0.34129692832764502</v>
      </c>
      <c r="L12" s="11">
        <f t="shared" si="21"/>
        <v>0.34129692832764502</v>
      </c>
      <c r="M12" s="11">
        <f t="shared" si="22"/>
        <v>0.34965034965034969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-0.28218003850800988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0.2329671865717714</v>
      </c>
      <c r="Q12" s="11">
        <f>2*'OddsRatio_working_3-way'!K12*'OddsRatio_working_3-way'!L12*'OddsRatio_working_3-way'!M12</f>
        <v>8.1457058241878086E-2</v>
      </c>
      <c r="R12" s="11">
        <f t="shared" si="23"/>
        <v>0</v>
      </c>
      <c r="S12" s="11">
        <f t="shared" si="24"/>
        <v>-0.82559768509337161</v>
      </c>
      <c r="T12" s="11">
        <f t="shared" si="25"/>
        <v>-0.28867051926341653</v>
      </c>
      <c r="U12" s="11">
        <f>'OddsRatio_working_3-way'!S12-'OddsRatio_working_3-way'!R12^2/3</f>
        <v>-0.82559768509337161</v>
      </c>
      <c r="V12" s="11">
        <f>'OddsRatio_working_3-way'!S12*'OddsRatio_working_3-way'!R12/3-2*'OddsRatio_working_3-way'!R12^3/27-'OddsRatio_working_3-way'!T12</f>
        <v>0.28867051926341653</v>
      </c>
      <c r="W12" s="11">
        <f>'OddsRatio_working_3-way'!V12^2+4*'OddsRatio_working_3-way'!U12^3/27</f>
        <v>-3.7762063971394366E-5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0.14436795935714228</v>
      </c>
      <c r="Y12" s="11">
        <f>IF('OddsRatio_working_3-way'!W12&gt;=0,IF('OddsRatio_working_3-way'!V12+SQRT('OddsRatio_working_3-way'!W12)&gt;0,0,PI()),ACOS('OddsRatio_working_3-way'!V12/(2*'OddsRatio_working_3-way'!X12)))</f>
        <v>2.1284322941479639E-2</v>
      </c>
      <c r="Z12" s="11">
        <f>'OddsRatio_working_3-way'!X12^(1/3)*COS('OddsRatio_working_3-way'!Y12/3)</f>
        <v>0.52458114359682295</v>
      </c>
      <c r="AA12" s="11">
        <f>'OddsRatio_working_3-way'!X12^(1/3)*COS(('OddsRatio_working_3-way'!Y12+2*PI())/3)</f>
        <v>-0.26551378608387172</v>
      </c>
      <c r="AB12" s="11">
        <f>'OddsRatio_working_3-way'!X12^(1/3)*COS(('OddsRatio_working_3-way'!Y12+4*PI())/3)</f>
        <v>-0.25906735751295129</v>
      </c>
      <c r="AC12" s="11">
        <f>'OddsRatio_working_3-way'!X12^(1/3)*SIN('OddsRatio_working_3-way'!Y12/3)</f>
        <v>3.7218472707326619E-3</v>
      </c>
      <c r="AD12" s="11">
        <f>'OddsRatio_working_3-way'!X12^(1/3)*SIN(('OddsRatio_working_3-way'!Y12+2*PI())/3)</f>
        <v>0.45243967306577482</v>
      </c>
      <c r="AE12" s="11">
        <f>'OddsRatio_working_3-way'!X12^(1/3)*SIN(('OddsRatio_working_3-way'!Y12+4*PI())/3)</f>
        <v>-0.45616152033650748</v>
      </c>
      <c r="AF12" s="11">
        <f>-'OddsRatio_working_3-way'!U12/(3*'OddsRatio_working_3-way'!X12^(1/3))*COS(('OddsRatio_working_3-way'!Y12)/3)</f>
        <v>0.52458114359682295</v>
      </c>
      <c r="AG12" s="11">
        <f>-'OddsRatio_working_3-way'!U12/(3*'OddsRatio_working_3-way'!X12^(1/3))*COS(('OddsRatio_working_3-way'!Y12+2*PI())/3)</f>
        <v>-0.26551378608387172</v>
      </c>
      <c r="AH12" s="11">
        <f>-'OddsRatio_working_3-way'!U12/(3*'OddsRatio_working_3-way'!X12^(1/3))*COS(('OddsRatio_working_3-way'!Y12+4*PI())/3)</f>
        <v>-0.25906735751295129</v>
      </c>
      <c r="AI12" s="11">
        <f>'OddsRatio_working_3-way'!U12/(3*'OddsRatio_working_3-way'!X12^(1/3))*SIN(('OddsRatio_working_3-way'!Y12)/3)</f>
        <v>-3.7218472707326619E-3</v>
      </c>
      <c r="AJ12" s="11">
        <f>'OddsRatio_working_3-way'!U12/(3*'OddsRatio_working_3-way'!X12^(1/3))*SIN(('OddsRatio_working_3-way'!Y12+2*PI())/3)</f>
        <v>-0.45243967306577482</v>
      </c>
      <c r="AK12" s="11">
        <f>'OddsRatio_working_3-way'!U12/(3*'OddsRatio_working_3-way'!X12^(1/3))*SIN(('OddsRatio_working_3-way'!Y12+4*PI())/3)</f>
        <v>0.45616152033650748</v>
      </c>
      <c r="AL12" s="11">
        <f>'OddsRatio_working_3-way'!Z12+'OddsRatio_working_3-way'!AF12</f>
        <v>1.0491622871936459</v>
      </c>
      <c r="AM12" s="11">
        <f>'OddsRatio_working_3-way'!AA12+'OddsRatio_working_3-way'!AG12</f>
        <v>-0.53102757216774343</v>
      </c>
      <c r="AN12" s="11">
        <f>'OddsRatio_working_3-way'!AB12+'OddsRatio_working_3-way'!AH12</f>
        <v>-0.51813471502590258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1.0491622871936459</v>
      </c>
      <c r="AS12" s="11">
        <f>IF(('OddsRatio_working_3-way'!X12=0),IF(Q12&gt;0,-Q12^(1/3),(-Q12)^(1/3)),'OddsRatio_working_3-way'!AM12-'OddsRatio_working_3-way'!R12/3)</f>
        <v>-0.53102757216774343</v>
      </c>
      <c r="AT12" s="11">
        <f>IF(('OddsRatio_working_3-way'!X12=0),IF(Q12&gt;0,-Q12^(1/3),(-Q12)^(1/3)),'OddsRatio_working_3-way'!AN12-'OddsRatio_working_3-way'!R12/3)</f>
        <v>-0.51813471502590258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2.2799999999999998</v>
      </c>
      <c r="B13" s="4">
        <f>IF('True_Odds_Calculator_3-way'!B14="","",'True_Odds_Calculator_3-way'!B14)</f>
        <v>3.1</v>
      </c>
      <c r="C13" s="4">
        <f>IF('True_Odds_Calculator_3-way'!C14="","",'True_Odds_Calculator_3-way'!C14)</f>
        <v>3.69</v>
      </c>
      <c r="D13" s="9">
        <f t="shared" si="13"/>
        <v>0.42658151597619087</v>
      </c>
      <c r="E13" s="9">
        <f t="shared" si="14"/>
        <v>0.31197769144514848</v>
      </c>
      <c r="F13" s="9">
        <f t="shared" si="15"/>
        <v>0.26144079257866076</v>
      </c>
      <c r="G13" s="9">
        <f t="shared" si="16"/>
        <v>1.0501701875629428</v>
      </c>
      <c r="H13" s="9">
        <f t="shared" si="17"/>
        <v>2.3442178400805669</v>
      </c>
      <c r="I13" s="9">
        <f t="shared" si="18"/>
        <v>3.20535739388218</v>
      </c>
      <c r="J13" s="9">
        <f t="shared" si="19"/>
        <v>3.8249578045443151</v>
      </c>
      <c r="K13" s="11">
        <f t="shared" si="20"/>
        <v>0.43859649122807021</v>
      </c>
      <c r="L13" s="11">
        <f t="shared" si="21"/>
        <v>0.32258064516129031</v>
      </c>
      <c r="M13" s="11">
        <f t="shared" si="22"/>
        <v>0.2710027100271003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-0.27724175374181603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0.23273718871880289</v>
      </c>
      <c r="Q13" s="11">
        <f>2*'OddsRatio_working_3-way'!K13*'OddsRatio_working_3-way'!L13*'OddsRatio_working_3-way'!M13</f>
        <v>7.6684411439473771E-2</v>
      </c>
      <c r="R13" s="11">
        <f t="shared" si="23"/>
        <v>0</v>
      </c>
      <c r="S13" s="11">
        <f t="shared" si="24"/>
        <v>-0.83947380067268496</v>
      </c>
      <c r="T13" s="11">
        <f t="shared" si="25"/>
        <v>-0.27659762789874298</v>
      </c>
      <c r="U13" s="11">
        <f>'OddsRatio_working_3-way'!S13-'OddsRatio_working_3-way'!R13^2/3</f>
        <v>-0.83947380067268496</v>
      </c>
      <c r="V13" s="11">
        <f>'OddsRatio_working_3-way'!S13*'OddsRatio_working_3-way'!R13/3-2*'OddsRatio_working_3-way'!R13^3/27-'OddsRatio_working_3-way'!T13</f>
        <v>0.27659762789874298</v>
      </c>
      <c r="W13" s="11">
        <f>'OddsRatio_working_3-way'!V13^2+4*'OddsRatio_working_3-way'!U13^3/27</f>
        <v>-1.1136839480831079E-2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0.14802287596858346</v>
      </c>
      <c r="Y13" s="11">
        <f>IF('OddsRatio_working_3-way'!W13&gt;=0,IF('OddsRatio_working_3-way'!V13+SQRT('OddsRatio_working_3-way'!W13)&gt;0,0,PI()),ACOS('OddsRatio_working_3-way'!V13/(2*'OddsRatio_working_3-way'!X13)))</f>
        <v>0.36448621730129638</v>
      </c>
      <c r="Z13" s="11">
        <f>'OddsRatio_working_3-way'!X13^(1/3)*COS('OddsRatio_working_3-way'!Y13/3)</f>
        <v>0.52508509378147139</v>
      </c>
      <c r="AA13" s="11">
        <f>'OddsRatio_working_3-way'!X13^(1/3)*COS(('OddsRatio_working_3-way'!Y13+2*PI())/3)</f>
        <v>-0.31806446494612023</v>
      </c>
      <c r="AB13" s="11">
        <f>'OddsRatio_working_3-way'!X13^(1/3)*COS(('OddsRatio_working_3-way'!Y13+4*PI())/3)</f>
        <v>-0.20702062883535108</v>
      </c>
      <c r="AC13" s="11">
        <f>'OddsRatio_working_3-way'!X13^(1/3)*SIN('OddsRatio_working_3-way'!Y13/3)</f>
        <v>6.4111188670401206E-2</v>
      </c>
      <c r="AD13" s="11">
        <f>'OddsRatio_working_3-way'!X13^(1/3)*SIN(('OddsRatio_working_3-way'!Y13+2*PI())/3)</f>
        <v>0.422681436028088</v>
      </c>
      <c r="AE13" s="11">
        <f>'OddsRatio_working_3-way'!X13^(1/3)*SIN(('OddsRatio_working_3-way'!Y13+4*PI())/3)</f>
        <v>-0.48679262469848922</v>
      </c>
      <c r="AF13" s="11">
        <f>-'OddsRatio_working_3-way'!U13/(3*'OddsRatio_working_3-way'!X13^(1/3))*COS(('OddsRatio_working_3-way'!Y13)/3)</f>
        <v>0.52508509378147139</v>
      </c>
      <c r="AG13" s="11">
        <f>-'OddsRatio_working_3-way'!U13/(3*'OddsRatio_working_3-way'!X13^(1/3))*COS(('OddsRatio_working_3-way'!Y13+2*PI())/3)</f>
        <v>-0.31806446494612023</v>
      </c>
      <c r="AH13" s="11">
        <f>-'OddsRatio_working_3-way'!U13/(3*'OddsRatio_working_3-way'!X13^(1/3))*COS(('OddsRatio_working_3-way'!Y13+4*PI())/3)</f>
        <v>-0.20702062883535108</v>
      </c>
      <c r="AI13" s="11">
        <f>'OddsRatio_working_3-way'!U13/(3*'OddsRatio_working_3-way'!X13^(1/3))*SIN(('OddsRatio_working_3-way'!Y13)/3)</f>
        <v>-6.4111188670401206E-2</v>
      </c>
      <c r="AJ13" s="11">
        <f>'OddsRatio_working_3-way'!U13/(3*'OddsRatio_working_3-way'!X13^(1/3))*SIN(('OddsRatio_working_3-way'!Y13+2*PI())/3)</f>
        <v>-0.422681436028088</v>
      </c>
      <c r="AK13" s="11">
        <f>'OddsRatio_working_3-way'!U13/(3*'OddsRatio_working_3-way'!X13^(1/3))*SIN(('OddsRatio_working_3-way'!Y13+4*PI())/3)</f>
        <v>0.48679262469848922</v>
      </c>
      <c r="AL13" s="11">
        <f>'OddsRatio_working_3-way'!Z13+'OddsRatio_working_3-way'!AF13</f>
        <v>1.0501701875629428</v>
      </c>
      <c r="AM13" s="11">
        <f>'OddsRatio_working_3-way'!AA13+'OddsRatio_working_3-way'!AG13</f>
        <v>-0.63612892989224046</v>
      </c>
      <c r="AN13" s="11">
        <f>'OddsRatio_working_3-way'!AB13+'OddsRatio_working_3-way'!AH13</f>
        <v>-0.41404125767070216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1.0501701875629428</v>
      </c>
      <c r="AS13" s="11">
        <f>IF(('OddsRatio_working_3-way'!X13=0),IF(Q13&gt;0,-Q13^(1/3),(-Q13)^(1/3)),'OddsRatio_working_3-way'!AM13-'OddsRatio_working_3-way'!R13/3)</f>
        <v>-0.63612892989224046</v>
      </c>
      <c r="AT13" s="11">
        <f>IF(('OddsRatio_working_3-way'!X13=0),IF(Q13&gt;0,-Q13^(1/3),(-Q13)^(1/3)),'OddsRatio_working_3-way'!AN13-'OddsRatio_working_3-way'!R13/3)</f>
        <v>-0.41404125767070216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1.99</v>
      </c>
      <c r="B14" s="4">
        <f>IF('True_Odds_Calculator_3-way'!B15="","",'True_Odds_Calculator_3-way'!B15)</f>
        <v>3.07</v>
      </c>
      <c r="C14" s="4">
        <f>IF('True_Odds_Calculator_3-way'!C15="","",'True_Odds_Calculator_3-way'!C15)</f>
        <v>4.8600000000000003</v>
      </c>
      <c r="D14" s="9">
        <f t="shared" si="13"/>
        <v>0.48898344587682396</v>
      </c>
      <c r="E14" s="9">
        <f t="shared" si="14"/>
        <v>0.31395958071084568</v>
      </c>
      <c r="F14" s="9">
        <f t="shared" si="15"/>
        <v>0.19705697341233</v>
      </c>
      <c r="G14" s="9">
        <f t="shared" si="16"/>
        <v>1.055615158039898</v>
      </c>
      <c r="H14" s="9">
        <f t="shared" si="17"/>
        <v>2.0450590064594993</v>
      </c>
      <c r="I14" s="9">
        <f t="shared" si="18"/>
        <v>3.1851233771425891</v>
      </c>
      <c r="J14" s="9">
        <f t="shared" si="19"/>
        <v>5.0746745100340069</v>
      </c>
      <c r="K14" s="11">
        <f t="shared" si="20"/>
        <v>0.50251256281407031</v>
      </c>
      <c r="L14" s="11">
        <f t="shared" si="21"/>
        <v>0.32573289902280134</v>
      </c>
      <c r="M14" s="11">
        <f t="shared" si="22"/>
        <v>0.20576131687242796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-0.26641895689086026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0.23306570519653672</v>
      </c>
      <c r="Q14" s="11">
        <f>2*'OddsRatio_working_3-way'!K14*'OddsRatio_working_3-way'!L14*'OddsRatio_working_3-way'!M14</f>
        <v>6.7360030403623317E-2</v>
      </c>
      <c r="R14" s="11">
        <f t="shared" si="23"/>
        <v>0</v>
      </c>
      <c r="S14" s="11">
        <f t="shared" si="24"/>
        <v>-0.87480901478048034</v>
      </c>
      <c r="T14" s="11">
        <f t="shared" si="25"/>
        <v>-0.25283497537008098</v>
      </c>
      <c r="U14" s="11">
        <f>'OddsRatio_working_3-way'!S14-'OddsRatio_working_3-way'!R14^2/3</f>
        <v>-0.87480901478048034</v>
      </c>
      <c r="V14" s="11">
        <f>'OddsRatio_working_3-way'!S14*'OddsRatio_working_3-way'!R14/3-2*'OddsRatio_working_3-way'!R14^3/27-'OddsRatio_working_3-way'!T14</f>
        <v>0.25283497537008098</v>
      </c>
      <c r="W14" s="11">
        <f>'OddsRatio_working_3-way'!V14^2+4*'OddsRatio_working_3-way'!U14^3/27</f>
        <v>-3.5257186572537055E-2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0.15746643399700022</v>
      </c>
      <c r="Y14" s="11">
        <f>IF('OddsRatio_working_3-way'!W14&gt;=0,IF('OddsRatio_working_3-way'!V14+SQRT('OddsRatio_working_3-way'!W14)&gt;0,0,PI()),ACOS('OddsRatio_working_3-way'!V14/(2*'OddsRatio_working_3-way'!X14)))</f>
        <v>0.63878323439077656</v>
      </c>
      <c r="Z14" s="11">
        <f>'OddsRatio_working_3-way'!X14^(1/3)*COS('OddsRatio_working_3-way'!Y14/3)</f>
        <v>0.52780757901994901</v>
      </c>
      <c r="AA14" s="11">
        <f>'OddsRatio_working_3-way'!X14^(1/3)*COS(('OddsRatio_working_3-way'!Y14+2*PI())/3)</f>
        <v>-0.36273001751623479</v>
      </c>
      <c r="AB14" s="11">
        <f>'OddsRatio_working_3-way'!X14^(1/3)*COS(('OddsRatio_working_3-way'!Y14+4*PI())/3)</f>
        <v>-0.16507756150371405</v>
      </c>
      <c r="AC14" s="11">
        <f>'OddsRatio_working_3-way'!X14^(1/3)*SIN('OddsRatio_working_3-way'!Y14/3)</f>
        <v>0.11411469868481959</v>
      </c>
      <c r="AD14" s="11">
        <f>'OddsRatio_working_3-way'!X14^(1/3)*SIN(('OddsRatio_working_3-way'!Y14+2*PI())/3)</f>
        <v>0.40003742239882861</v>
      </c>
      <c r="AE14" s="11">
        <f>'OddsRatio_working_3-way'!X14^(1/3)*SIN(('OddsRatio_working_3-way'!Y14+4*PI())/3)</f>
        <v>-0.51415212108364816</v>
      </c>
      <c r="AF14" s="11">
        <f>-'OddsRatio_working_3-way'!U14/(3*'OddsRatio_working_3-way'!X14^(1/3))*COS(('OddsRatio_working_3-way'!Y14)/3)</f>
        <v>0.5278075790199489</v>
      </c>
      <c r="AG14" s="11">
        <f>-'OddsRatio_working_3-way'!U14/(3*'OddsRatio_working_3-way'!X14^(1/3))*COS(('OddsRatio_working_3-way'!Y14+2*PI())/3)</f>
        <v>-0.36273001751623474</v>
      </c>
      <c r="AH14" s="11">
        <f>-'OddsRatio_working_3-way'!U14/(3*'OddsRatio_working_3-way'!X14^(1/3))*COS(('OddsRatio_working_3-way'!Y14+4*PI())/3)</f>
        <v>-0.16507756150371403</v>
      </c>
      <c r="AI14" s="11">
        <f>'OddsRatio_working_3-way'!U14/(3*'OddsRatio_working_3-way'!X14^(1/3))*SIN(('OddsRatio_working_3-way'!Y14)/3)</f>
        <v>-0.11411469868481956</v>
      </c>
      <c r="AJ14" s="11">
        <f>'OddsRatio_working_3-way'!U14/(3*'OddsRatio_working_3-way'!X14^(1/3))*SIN(('OddsRatio_working_3-way'!Y14+2*PI())/3)</f>
        <v>-0.40003742239882856</v>
      </c>
      <c r="AK14" s="11">
        <f>'OddsRatio_working_3-way'!U14/(3*'OddsRatio_working_3-way'!X14^(1/3))*SIN(('OddsRatio_working_3-way'!Y14+4*PI())/3)</f>
        <v>0.51415212108364805</v>
      </c>
      <c r="AL14" s="11">
        <f>'OddsRatio_working_3-way'!Z14+'OddsRatio_working_3-way'!AF14</f>
        <v>1.055615158039898</v>
      </c>
      <c r="AM14" s="11">
        <f>'OddsRatio_working_3-way'!AA14+'OddsRatio_working_3-way'!AG14</f>
        <v>-0.72546003503246959</v>
      </c>
      <c r="AN14" s="11">
        <f>'OddsRatio_working_3-way'!AB14+'OddsRatio_working_3-way'!AH14</f>
        <v>-0.33015512300742811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1.055615158039898</v>
      </c>
      <c r="AS14" s="11">
        <f>IF(('OddsRatio_working_3-way'!X14=0),IF(Q14&gt;0,-Q14^(1/3),(-Q14)^(1/3)),'OddsRatio_working_3-way'!AM14-'OddsRatio_working_3-way'!R14/3)</f>
        <v>-0.72546003503246959</v>
      </c>
      <c r="AT14" s="11">
        <f>IF(('OddsRatio_working_3-way'!X14=0),IF(Q14&gt;0,-Q14^(1/3),(-Q14)^(1/3)),'OddsRatio_working_3-way'!AN14-'OddsRatio_working_3-way'!R14/3)</f>
        <v>-0.33015512300742811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2.0499999999999998</v>
      </c>
      <c r="B15" s="4">
        <f>IF('True_Odds_Calculator_3-way'!B16="","",'True_Odds_Calculator_3-way'!B16)</f>
        <v>3.09</v>
      </c>
      <c r="C15" s="4">
        <f>IF('True_Odds_Calculator_3-way'!C16="","",'True_Odds_Calculator_3-way'!C16)</f>
        <v>4.59</v>
      </c>
      <c r="D15" s="9">
        <f t="shared" si="13"/>
        <v>0.4762858365881526</v>
      </c>
      <c r="E15" s="9">
        <f t="shared" si="14"/>
        <v>0.3136087142600788</v>
      </c>
      <c r="F15" s="9">
        <f t="shared" si="15"/>
        <v>0.21010544915176832</v>
      </c>
      <c r="G15" s="9">
        <f t="shared" si="16"/>
        <v>1.0472186141383482</v>
      </c>
      <c r="H15" s="9">
        <f t="shared" si="17"/>
        <v>2.0995795448452657</v>
      </c>
      <c r="I15" s="9">
        <f t="shared" si="18"/>
        <v>3.1886869035491472</v>
      </c>
      <c r="J15" s="9">
        <f t="shared" si="19"/>
        <v>4.7595148247566694</v>
      </c>
      <c r="K15" s="11">
        <f t="shared" si="20"/>
        <v>0.48780487804878053</v>
      </c>
      <c r="L15" s="11">
        <f t="shared" si="21"/>
        <v>0.3236245954692557</v>
      </c>
      <c r="M15" s="11">
        <f t="shared" si="22"/>
        <v>0.2178649237472767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-0.27095989025757361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0.23146750916712794</v>
      </c>
      <c r="Q15" s="11">
        <f>2*'OddsRatio_working_3-way'!K15*'OddsRatio_working_3-way'!L15*'OddsRatio_working_3-way'!M15</f>
        <v>6.8786778355758707E-2</v>
      </c>
      <c r="R15" s="11">
        <f t="shared" si="23"/>
        <v>0</v>
      </c>
      <c r="S15" s="11">
        <f t="shared" si="24"/>
        <v>-0.85425008456822027</v>
      </c>
      <c r="T15" s="11">
        <f t="shared" si="25"/>
        <v>-0.25386332379441923</v>
      </c>
      <c r="U15" s="11">
        <f>'OddsRatio_working_3-way'!S15-'OddsRatio_working_3-way'!R15^2/3</f>
        <v>-0.85425008456822027</v>
      </c>
      <c r="V15" s="11">
        <f>'OddsRatio_working_3-way'!S15*'OddsRatio_working_3-way'!R15/3-2*'OddsRatio_working_3-way'!R15^3/27-'OddsRatio_working_3-way'!T15</f>
        <v>0.25386332379441923</v>
      </c>
      <c r="W15" s="11">
        <f>'OddsRatio_working_3-way'!V15^2+4*'OddsRatio_working_3-way'!U15^3/27</f>
        <v>-2.7906478947584579E-2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0.15194823634673646</v>
      </c>
      <c r="Y15" s="11">
        <f>IF('OddsRatio_working_3-way'!W15&gt;=0,IF('OddsRatio_working_3-way'!V15+SQRT('OddsRatio_working_3-way'!W15)&gt;0,0,PI()),ACOS('OddsRatio_working_3-way'!V15/(2*'OddsRatio_working_3-way'!X15)))</f>
        <v>0.58200677514615817</v>
      </c>
      <c r="Z15" s="11">
        <f>'OddsRatio_working_3-way'!X15^(1/3)*COS('OddsRatio_working_3-way'!Y15/3)</f>
        <v>0.52360930706917408</v>
      </c>
      <c r="AA15" s="11">
        <f>'OddsRatio_working_3-way'!X15^(1/3)*COS(('OddsRatio_working_3-way'!Y15+2*PI())/3)</f>
        <v>-0.3508972531428578</v>
      </c>
      <c r="AB15" s="11">
        <f>'OddsRatio_working_3-way'!X15^(1/3)*COS(('OddsRatio_working_3-way'!Y15+4*PI())/3)</f>
        <v>-0.17271205392631642</v>
      </c>
      <c r="AC15" s="11">
        <f>'OddsRatio_working_3-way'!X15^(1/3)*SIN('OddsRatio_working_3-way'!Y15/3)</f>
        <v>0.10287527273327736</v>
      </c>
      <c r="AD15" s="11">
        <f>'OddsRatio_working_3-way'!X15^(1/3)*SIN(('OddsRatio_working_3-way'!Y15+2*PI())/3)</f>
        <v>0.40202132521323292</v>
      </c>
      <c r="AE15" s="11">
        <f>'OddsRatio_working_3-way'!X15^(1/3)*SIN(('OddsRatio_working_3-way'!Y15+4*PI())/3)</f>
        <v>-0.50489659794651021</v>
      </c>
      <c r="AF15" s="11">
        <f>-'OddsRatio_working_3-way'!U15/(3*'OddsRatio_working_3-way'!X15^(1/3))*COS(('OddsRatio_working_3-way'!Y15)/3)</f>
        <v>0.52360930706917397</v>
      </c>
      <c r="AG15" s="11">
        <f>-'OddsRatio_working_3-way'!U15/(3*'OddsRatio_working_3-way'!X15^(1/3))*COS(('OddsRatio_working_3-way'!Y15+2*PI())/3)</f>
        <v>-0.35089725314285769</v>
      </c>
      <c r="AH15" s="11">
        <f>-'OddsRatio_working_3-way'!U15/(3*'OddsRatio_working_3-way'!X15^(1/3))*COS(('OddsRatio_working_3-way'!Y15+4*PI())/3)</f>
        <v>-0.17271205392631639</v>
      </c>
      <c r="AI15" s="11">
        <f>'OddsRatio_working_3-way'!U15/(3*'OddsRatio_working_3-way'!X15^(1/3))*SIN(('OddsRatio_working_3-way'!Y15)/3)</f>
        <v>-0.10287527273327735</v>
      </c>
      <c r="AJ15" s="11">
        <f>'OddsRatio_working_3-way'!U15/(3*'OddsRatio_working_3-way'!X15^(1/3))*SIN(('OddsRatio_working_3-way'!Y15+2*PI())/3)</f>
        <v>-0.40202132521323286</v>
      </c>
      <c r="AK15" s="11">
        <f>'OddsRatio_working_3-way'!U15/(3*'OddsRatio_working_3-way'!X15^(1/3))*SIN(('OddsRatio_working_3-way'!Y15+4*PI())/3)</f>
        <v>0.5048965979465101</v>
      </c>
      <c r="AL15" s="11">
        <f>'OddsRatio_working_3-way'!Z15+'OddsRatio_working_3-way'!AF15</f>
        <v>1.0472186141383482</v>
      </c>
      <c r="AM15" s="11">
        <f>'OddsRatio_working_3-way'!AA15+'OddsRatio_working_3-way'!AG15</f>
        <v>-0.70179450628571549</v>
      </c>
      <c r="AN15" s="11">
        <f>'OddsRatio_working_3-way'!AB15+'OddsRatio_working_3-way'!AH15</f>
        <v>-0.34542410785263278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1.0472186141383482</v>
      </c>
      <c r="AS15" s="11">
        <f>IF(('OddsRatio_working_3-way'!X15=0),IF(Q15&gt;0,-Q15^(1/3),(-Q15)^(1/3)),'OddsRatio_working_3-way'!AM15-'OddsRatio_working_3-way'!R15/3)</f>
        <v>-0.70179450628571549</v>
      </c>
      <c r="AT15" s="11">
        <f>IF(('OddsRatio_working_3-way'!X15=0),IF(Q15&gt;0,-Q15^(1/3),(-Q15)^(1/3)),'OddsRatio_working_3-way'!AN15-'OddsRatio_working_3-way'!R15/3)</f>
        <v>-0.34542410785263278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1.79</v>
      </c>
      <c r="B16" s="4">
        <f>IF('True_Odds_Calculator_3-way'!B17="","",'True_Odds_Calculator_3-way'!B17)</f>
        <v>3.59</v>
      </c>
      <c r="C16" s="4">
        <f>IF('True_Odds_Calculator_3-way'!C17="","",'True_Odds_Calculator_3-way'!C17)</f>
        <v>5.14</v>
      </c>
      <c r="D16" s="9">
        <f t="shared" si="13"/>
        <v>0.54556970433902752</v>
      </c>
      <c r="E16" s="9">
        <f t="shared" si="14"/>
        <v>0.26803911243599926</v>
      </c>
      <c r="F16" s="9">
        <f t="shared" si="15"/>
        <v>0.1863911832249735</v>
      </c>
      <c r="G16" s="9">
        <f t="shared" si="16"/>
        <v>1.0543624724407414</v>
      </c>
      <c r="H16" s="9">
        <f t="shared" si="17"/>
        <v>1.8329463532281858</v>
      </c>
      <c r="I16" s="9">
        <f t="shared" si="18"/>
        <v>3.7307988036215196</v>
      </c>
      <c r="J16" s="9">
        <f t="shared" si="19"/>
        <v>5.3650606359046691</v>
      </c>
      <c r="K16" s="11">
        <f t="shared" si="20"/>
        <v>0.55865921787709494</v>
      </c>
      <c r="L16" s="11">
        <f t="shared" si="21"/>
        <v>0.2785515320334262</v>
      </c>
      <c r="M16" s="11">
        <f t="shared" si="22"/>
        <v>0.19455252918287938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-0.25645820482701964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0.22767075200436543</v>
      </c>
      <c r="Q16" s="11">
        <f>2*'OddsRatio_working_3-way'!K16*'OddsRatio_working_3-way'!L16*'OddsRatio_working_3-way'!M16</f>
        <v>6.0550731916054638E-2</v>
      </c>
      <c r="R16" s="11">
        <f t="shared" si="23"/>
        <v>0</v>
      </c>
      <c r="S16" s="11">
        <f t="shared" si="24"/>
        <v>-0.88774992462389235</v>
      </c>
      <c r="T16" s="11">
        <f t="shared" si="25"/>
        <v>-0.23610370335741818</v>
      </c>
      <c r="U16" s="11">
        <f>'OddsRatio_working_3-way'!S16-'OddsRatio_working_3-way'!R16^2/3</f>
        <v>-0.88774992462389235</v>
      </c>
      <c r="V16" s="11">
        <f>'OddsRatio_working_3-way'!S16*'OddsRatio_working_3-way'!R16/3-2*'OddsRatio_working_3-way'!R16^3/27-'OddsRatio_working_3-way'!T16</f>
        <v>0.23610370335741818</v>
      </c>
      <c r="W16" s="11">
        <f>'OddsRatio_working_3-way'!V16^2+4*'OddsRatio_working_3-way'!U16^3/27</f>
        <v>-4.7904767523526307E-2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0.16097338775603098</v>
      </c>
      <c r="Y16" s="11">
        <f>IF('OddsRatio_working_3-way'!W16&gt;=0,IF('OddsRatio_working_3-way'!V16+SQRT('OddsRatio_working_3-way'!W16)&gt;0,0,PI()),ACOS('OddsRatio_working_3-way'!V16/(2*'OddsRatio_working_3-way'!X16)))</f>
        <v>0.7475413970958974</v>
      </c>
      <c r="Z16" s="11">
        <f>'OddsRatio_working_3-way'!X16^(1/3)*COS('OddsRatio_working_3-way'!Y16/3)</f>
        <v>0.52718123622037072</v>
      </c>
      <c r="AA16" s="11">
        <f>'OddsRatio_working_3-way'!X16^(1/3)*COS(('OddsRatio_working_3-way'!Y16+2*PI())/3)</f>
        <v>-0.37976909842751544</v>
      </c>
      <c r="AB16" s="11">
        <f>'OddsRatio_working_3-way'!X16^(1/3)*COS(('OddsRatio_working_3-way'!Y16+4*PI())/3)</f>
        <v>-0.14741213779285542</v>
      </c>
      <c r="AC16" s="11">
        <f>'OddsRatio_working_3-way'!X16^(1/3)*SIN('OddsRatio_working_3-way'!Y16/3)</f>
        <v>0.13415135377050447</v>
      </c>
      <c r="AD16" s="11">
        <f>'OddsRatio_working_3-way'!X16^(1/3)*SIN(('OddsRatio_working_3-way'!Y16+2*PI())/3)</f>
        <v>0.38947666608007397</v>
      </c>
      <c r="AE16" s="11">
        <f>'OddsRatio_working_3-way'!X16^(1/3)*SIN(('OddsRatio_working_3-way'!Y16+4*PI())/3)</f>
        <v>-0.52362801985057827</v>
      </c>
      <c r="AF16" s="11">
        <f>-'OddsRatio_working_3-way'!U16/(3*'OddsRatio_working_3-way'!X16^(1/3))*COS(('OddsRatio_working_3-way'!Y16)/3)</f>
        <v>0.52718123622037083</v>
      </c>
      <c r="AG16" s="11">
        <f>-'OddsRatio_working_3-way'!U16/(3*'OddsRatio_working_3-way'!X16^(1/3))*COS(('OddsRatio_working_3-way'!Y16+2*PI())/3)</f>
        <v>-0.37976909842751555</v>
      </c>
      <c r="AH16" s="11">
        <f>-'OddsRatio_working_3-way'!U16/(3*'OddsRatio_working_3-way'!X16^(1/3))*COS(('OddsRatio_working_3-way'!Y16+4*PI())/3)</f>
        <v>-0.14741213779285545</v>
      </c>
      <c r="AI16" s="11">
        <f>'OddsRatio_working_3-way'!U16/(3*'OddsRatio_working_3-way'!X16^(1/3))*SIN(('OddsRatio_working_3-way'!Y16)/3)</f>
        <v>-0.13415135377050449</v>
      </c>
      <c r="AJ16" s="11">
        <f>'OddsRatio_working_3-way'!U16/(3*'OddsRatio_working_3-way'!X16^(1/3))*SIN(('OddsRatio_working_3-way'!Y16+2*PI())/3)</f>
        <v>-0.38947666608007409</v>
      </c>
      <c r="AK16" s="11">
        <f>'OddsRatio_working_3-way'!U16/(3*'OddsRatio_working_3-way'!X16^(1/3))*SIN(('OddsRatio_working_3-way'!Y16+4*PI())/3)</f>
        <v>0.52362801985057839</v>
      </c>
      <c r="AL16" s="11">
        <f>'OddsRatio_working_3-way'!Z16+'OddsRatio_working_3-way'!AF16</f>
        <v>1.0543624724407414</v>
      </c>
      <c r="AM16" s="11">
        <f>'OddsRatio_working_3-way'!AA16+'OddsRatio_working_3-way'!AG16</f>
        <v>-0.75953819685503099</v>
      </c>
      <c r="AN16" s="11">
        <f>'OddsRatio_working_3-way'!AB16+'OddsRatio_working_3-way'!AH16</f>
        <v>-0.29482427558571089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1.0543624724407414</v>
      </c>
      <c r="AS16" s="11">
        <f>IF(('OddsRatio_working_3-way'!X16=0),IF(Q16&gt;0,-Q16^(1/3),(-Q16)^(1/3)),'OddsRatio_working_3-way'!AM16-'OddsRatio_working_3-way'!R16/3)</f>
        <v>-0.75953819685503099</v>
      </c>
      <c r="AT16" s="11">
        <f>IF(('OddsRatio_working_3-way'!X16=0),IF(Q16&gt;0,-Q16^(1/3),(-Q16)^(1/3)),'OddsRatio_working_3-way'!AN16-'OddsRatio_working_3-way'!R16/3)</f>
        <v>-0.29482427558571089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9.59</v>
      </c>
      <c r="B17" s="4">
        <f>IF('True_Odds_Calculator_3-way'!B18="","",'True_Odds_Calculator_3-way'!B18)</f>
        <v>4.7699999999999996</v>
      </c>
      <c r="C17" s="4">
        <f>IF('True_Odds_Calculator_3-way'!C18="","",'True_Odds_Calculator_3-way'!C18)</f>
        <v>1.39</v>
      </c>
      <c r="D17" s="9">
        <f t="shared" si="13"/>
        <v>9.7668374578249909E-2</v>
      </c>
      <c r="E17" s="9">
        <f t="shared" si="14"/>
        <v>0.19783506445138829</v>
      </c>
      <c r="F17" s="9">
        <f t="shared" si="15"/>
        <v>0.70449656097036173</v>
      </c>
      <c r="G17" s="9">
        <f t="shared" si="16"/>
        <v>1.0755213973981315</v>
      </c>
      <c r="H17" s="9">
        <f t="shared" si="17"/>
        <v>10.238728803649952</v>
      </c>
      <c r="I17" s="9">
        <f t="shared" si="18"/>
        <v>5.0547156681909557</v>
      </c>
      <c r="J17" s="9">
        <f t="shared" si="19"/>
        <v>1.4194533449852711</v>
      </c>
      <c r="K17" s="11">
        <f t="shared" si="20"/>
        <v>0.10427528675703858</v>
      </c>
      <c r="L17" s="11">
        <f t="shared" si="21"/>
        <v>0.20964360587002098</v>
      </c>
      <c r="M17" s="11">
        <f t="shared" si="22"/>
        <v>0.71942446043165476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-0.19863113974950242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0.20052032429184832</v>
      </c>
      <c r="Q17" s="11">
        <f>2*'OddsRatio_working_3-way'!K17*'OddsRatio_working_3-way'!L17*'OddsRatio_working_3-way'!M17</f>
        <v>3.1454168516368369E-2</v>
      </c>
      <c r="R17" s="11">
        <f t="shared" si="23"/>
        <v>0</v>
      </c>
      <c r="S17" s="11">
        <f t="shared" si="24"/>
        <v>-1.0095110189909215</v>
      </c>
      <c r="T17" s="11">
        <f t="shared" si="25"/>
        <v>-0.15835466964563477</v>
      </c>
      <c r="U17" s="11">
        <f>'OddsRatio_working_3-way'!S17-'OddsRatio_working_3-way'!R17^2/3</f>
        <v>-1.0095110189909215</v>
      </c>
      <c r="V17" s="11">
        <f>'OddsRatio_working_3-way'!S17*'OddsRatio_working_3-way'!R17/3-2*'OddsRatio_working_3-way'!R17^3/27-'OddsRatio_working_3-way'!T17</f>
        <v>0.15835466964563477</v>
      </c>
      <c r="W17" s="11">
        <f>'OddsRatio_working_3-way'!V17^2+4*'OddsRatio_working_3-way'!U17^3/27</f>
        <v>-0.12733939797643751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0.19520220245620667</v>
      </c>
      <c r="Y17" s="11">
        <f>IF('OddsRatio_working_3-way'!W17&gt;=0,IF('OddsRatio_working_3-way'!V17+SQRT('OddsRatio_working_3-way'!W17)&gt;0,0,PI()),ACOS('OddsRatio_working_3-way'!V17/(2*'OddsRatio_working_3-way'!X17)))</f>
        <v>1.1531425571443288</v>
      </c>
      <c r="Z17" s="11">
        <f>'OddsRatio_working_3-way'!X17^(1/3)*COS('OddsRatio_working_3-way'!Y17/3)</f>
        <v>0.53776069869906573</v>
      </c>
      <c r="AA17" s="11">
        <f>'OddsRatio_working_3-way'!X17^(1/3)*COS(('OddsRatio_working_3-way'!Y17+2*PI())/3)</f>
        <v>-0.45726248212424653</v>
      </c>
      <c r="AB17" s="11">
        <f>'OddsRatio_working_3-way'!X17^(1/3)*COS(('OddsRatio_working_3-way'!Y17+4*PI())/3)</f>
        <v>-8.049821657481937E-2</v>
      </c>
      <c r="AC17" s="11">
        <f>'OddsRatio_working_3-way'!X17^(1/3)*SIN('OddsRatio_working_3-way'!Y17/3)</f>
        <v>0.21752495013599363</v>
      </c>
      <c r="AD17" s="11">
        <f>'OddsRatio_working_3-way'!X17^(1/3)*SIN(('OddsRatio_working_3-way'!Y17+2*PI())/3)</f>
        <v>0.35695195116226353</v>
      </c>
      <c r="AE17" s="11">
        <f>'OddsRatio_working_3-way'!X17^(1/3)*SIN(('OddsRatio_working_3-way'!Y17+4*PI())/3)</f>
        <v>-0.57447690129825701</v>
      </c>
      <c r="AF17" s="11">
        <f>-'OddsRatio_working_3-way'!U17/(3*'OddsRatio_working_3-way'!X17^(1/3))*COS(('OddsRatio_working_3-way'!Y17)/3)</f>
        <v>0.53776069869906573</v>
      </c>
      <c r="AG17" s="11">
        <f>-'OddsRatio_working_3-way'!U17/(3*'OddsRatio_working_3-way'!X17^(1/3))*COS(('OddsRatio_working_3-way'!Y17+2*PI())/3)</f>
        <v>-0.45726248212424653</v>
      </c>
      <c r="AH17" s="11">
        <f>-'OddsRatio_working_3-way'!U17/(3*'OddsRatio_working_3-way'!X17^(1/3))*COS(('OddsRatio_working_3-way'!Y17+4*PI())/3)</f>
        <v>-8.049821657481937E-2</v>
      </c>
      <c r="AI17" s="11">
        <f>'OddsRatio_working_3-way'!U17/(3*'OddsRatio_working_3-way'!X17^(1/3))*SIN(('OddsRatio_working_3-way'!Y17)/3)</f>
        <v>-0.21752495013599363</v>
      </c>
      <c r="AJ17" s="11">
        <f>'OddsRatio_working_3-way'!U17/(3*'OddsRatio_working_3-way'!X17^(1/3))*SIN(('OddsRatio_working_3-way'!Y17+2*PI())/3)</f>
        <v>-0.35695195116226353</v>
      </c>
      <c r="AK17" s="11">
        <f>'OddsRatio_working_3-way'!U17/(3*'OddsRatio_working_3-way'!X17^(1/3))*SIN(('OddsRatio_working_3-way'!Y17+4*PI())/3)</f>
        <v>0.57447690129825701</v>
      </c>
      <c r="AL17" s="11">
        <f>'OddsRatio_working_3-way'!Z17+'OddsRatio_working_3-way'!AF17</f>
        <v>1.0755213973981315</v>
      </c>
      <c r="AM17" s="11">
        <f>'OddsRatio_working_3-way'!AA17+'OddsRatio_working_3-way'!AG17</f>
        <v>-0.91452496424849306</v>
      </c>
      <c r="AN17" s="11">
        <f>'OddsRatio_working_3-way'!AB17+'OddsRatio_working_3-way'!AH17</f>
        <v>-0.16099643314963874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1.0755213973981315</v>
      </c>
      <c r="AS17" s="11">
        <f>IF(('OddsRatio_working_3-way'!X17=0),IF(Q17&gt;0,-Q17^(1/3),(-Q17)^(1/3)),'OddsRatio_working_3-way'!AM17-'OddsRatio_working_3-way'!R17/3)</f>
        <v>-0.91452496424849306</v>
      </c>
      <c r="AT17" s="11">
        <f>IF(('OddsRatio_working_3-way'!X17=0),IF(Q17&gt;0,-Q17^(1/3),(-Q17)^(1/3)),'OddsRatio_working_3-way'!AN17-'OddsRatio_working_3-way'!R17/3)</f>
        <v>-0.16099643314963874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2.02</v>
      </c>
      <c r="B18" s="4">
        <f>IF('True_Odds_Calculator_3-way'!B19="","",'True_Odds_Calculator_3-way'!B19)</f>
        <v>3.48</v>
      </c>
      <c r="C18" s="4">
        <f>IF('True_Odds_Calculator_3-way'!C19="","",'True_Odds_Calculator_3-way'!C19)</f>
        <v>4.0599999999999996</v>
      </c>
      <c r="D18" s="9">
        <f t="shared" si="13"/>
        <v>0.48377248006686946</v>
      </c>
      <c r="E18" s="9">
        <f t="shared" si="14"/>
        <v>0.27820381432697688</v>
      </c>
      <c r="F18" s="9">
        <f t="shared" si="15"/>
        <v>0.23802370560615341</v>
      </c>
      <c r="G18" s="9">
        <f t="shared" si="16"/>
        <v>1.0461641216738724</v>
      </c>
      <c r="H18" s="9">
        <f t="shared" si="17"/>
        <v>2.0670874041073501</v>
      </c>
      <c r="I18" s="9">
        <f t="shared" si="18"/>
        <v>3.5944870217512039</v>
      </c>
      <c r="J18" s="9">
        <f t="shared" si="19"/>
        <v>4.2012622123220487</v>
      </c>
      <c r="K18" s="11">
        <f t="shared" si="20"/>
        <v>0.49504950495049505</v>
      </c>
      <c r="L18" s="11">
        <f t="shared" si="21"/>
        <v>0.28735632183908044</v>
      </c>
      <c r="M18" s="11">
        <f t="shared" si="22"/>
        <v>0.24630541871921185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-0.27121682781493694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0.22985142067799447</v>
      </c>
      <c r="Q18" s="11">
        <f>2*'OddsRatio_working_3-way'!K18*'OddsRatio_working_3-way'!L18*'OddsRatio_working_3-way'!M18</f>
        <v>7.0076652645730014E-2</v>
      </c>
      <c r="R18" s="11">
        <f t="shared" si="23"/>
        <v>0</v>
      </c>
      <c r="S18" s="11">
        <f t="shared" si="24"/>
        <v>-0.84748215119908454</v>
      </c>
      <c r="T18" s="11">
        <f t="shared" si="25"/>
        <v>-0.2583787046338672</v>
      </c>
      <c r="U18" s="11">
        <f>'OddsRatio_working_3-way'!S18-'OddsRatio_working_3-way'!R18^2/3</f>
        <v>-0.84748215119908454</v>
      </c>
      <c r="V18" s="11">
        <f>'OddsRatio_working_3-way'!S18*'OddsRatio_working_3-way'!R18/3-2*'OddsRatio_working_3-way'!R18^3/27-'OddsRatio_working_3-way'!T18</f>
        <v>0.2583787046338672</v>
      </c>
      <c r="W18" s="11">
        <f>'OddsRatio_working_3-way'!V18^2+4*'OddsRatio_working_3-way'!U18^3/27</f>
        <v>-2.3415809828250089E-2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0.1501460662459437</v>
      </c>
      <c r="Y18" s="11">
        <f>IF('OddsRatio_working_3-way'!W18&gt;=0,IF('OddsRatio_working_3-way'!V18+SQRT('OddsRatio_working_3-way'!W18)&gt;0,0,PI()),ACOS('OddsRatio_working_3-way'!V18/(2*'OddsRatio_working_3-way'!X18)))</f>
        <v>0.53469421862846778</v>
      </c>
      <c r="Z18" s="11">
        <f>'OddsRatio_working_3-way'!X18^(1/3)*COS('OddsRatio_working_3-way'!Y18/3)</f>
        <v>0.5230820608369362</v>
      </c>
      <c r="AA18" s="11">
        <f>'OddsRatio_working_3-way'!X18^(1/3)*COS(('OddsRatio_working_3-way'!Y18+2*PI())/3)</f>
        <v>-0.34314621421649016</v>
      </c>
      <c r="AB18" s="11">
        <f>'OddsRatio_working_3-way'!X18^(1/3)*COS(('OddsRatio_working_3-way'!Y18+4*PI())/3)</f>
        <v>-0.17993584662044609</v>
      </c>
      <c r="AC18" s="11">
        <f>'OddsRatio_working_3-way'!X18^(1/3)*SIN('OddsRatio_working_3-way'!Y18/3)</f>
        <v>9.4229549666113951E-2</v>
      </c>
      <c r="AD18" s="11">
        <f>'OddsRatio_working_3-way'!X18^(1/3)*SIN(('OddsRatio_working_3-way'!Y18+2*PI())/3)</f>
        <v>0.40588757811564702</v>
      </c>
      <c r="AE18" s="11">
        <f>'OddsRatio_working_3-way'!X18^(1/3)*SIN(('OddsRatio_working_3-way'!Y18+4*PI())/3)</f>
        <v>-0.50011712778176087</v>
      </c>
      <c r="AF18" s="11">
        <f>-'OddsRatio_working_3-way'!U18/(3*'OddsRatio_working_3-way'!X18^(1/3))*COS(('OddsRatio_working_3-way'!Y18)/3)</f>
        <v>0.52308206083693631</v>
      </c>
      <c r="AG18" s="11">
        <f>-'OddsRatio_working_3-way'!U18/(3*'OddsRatio_working_3-way'!X18^(1/3))*COS(('OddsRatio_working_3-way'!Y18+2*PI())/3)</f>
        <v>-0.34314621421649028</v>
      </c>
      <c r="AH18" s="11">
        <f>-'OddsRatio_working_3-way'!U18/(3*'OddsRatio_working_3-way'!X18^(1/3))*COS(('OddsRatio_working_3-way'!Y18+4*PI())/3)</f>
        <v>-0.17993584662044612</v>
      </c>
      <c r="AI18" s="11">
        <f>'OddsRatio_working_3-way'!U18/(3*'OddsRatio_working_3-way'!X18^(1/3))*SIN(('OddsRatio_working_3-way'!Y18)/3)</f>
        <v>-9.4229549666113979E-2</v>
      </c>
      <c r="AJ18" s="11">
        <f>'OddsRatio_working_3-way'!U18/(3*'OddsRatio_working_3-way'!X18^(1/3))*SIN(('OddsRatio_working_3-way'!Y18+2*PI())/3)</f>
        <v>-0.40588757811564713</v>
      </c>
      <c r="AK18" s="11">
        <f>'OddsRatio_working_3-way'!U18/(3*'OddsRatio_working_3-way'!X18^(1/3))*SIN(('OddsRatio_working_3-way'!Y18+4*PI())/3)</f>
        <v>0.50011712778176098</v>
      </c>
      <c r="AL18" s="11">
        <f>'OddsRatio_working_3-way'!Z18+'OddsRatio_working_3-way'!AF18</f>
        <v>1.0461641216738724</v>
      </c>
      <c r="AM18" s="11">
        <f>'OddsRatio_working_3-way'!AA18+'OddsRatio_working_3-way'!AG18</f>
        <v>-0.68629242843298044</v>
      </c>
      <c r="AN18" s="11">
        <f>'OddsRatio_working_3-way'!AB18+'OddsRatio_working_3-way'!AH18</f>
        <v>-0.35987169324089219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1.0461641216738724</v>
      </c>
      <c r="AS18" s="11">
        <f>IF(('OddsRatio_working_3-way'!X18=0),IF(Q18&gt;0,-Q18^(1/3),(-Q18)^(1/3)),'OddsRatio_working_3-way'!AM18-'OddsRatio_working_3-way'!R18/3)</f>
        <v>-0.68629242843298044</v>
      </c>
      <c r="AT18" s="11">
        <f>IF(('OddsRatio_working_3-way'!X18=0),IF(Q18&gt;0,-Q18^(1/3),(-Q18)^(1/3)),'OddsRatio_working_3-way'!AN18-'OddsRatio_working_3-way'!R18/3)</f>
        <v>-0.35987169324089219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2.4500000000000002</v>
      </c>
      <c r="B19" s="4">
        <f>IF('True_Odds_Calculator_3-way'!B20="","",'True_Odds_Calculator_3-way'!B20)</f>
        <v>3.05</v>
      </c>
      <c r="C19" s="4">
        <f>IF('True_Odds_Calculator_3-way'!C20="","",'True_Odds_Calculator_3-way'!C20)</f>
        <v>3.25</v>
      </c>
      <c r="D19" s="9">
        <f t="shared" si="13"/>
        <v>0.39245549478527425</v>
      </c>
      <c r="E19" s="9">
        <f t="shared" si="14"/>
        <v>0.31361371891491152</v>
      </c>
      <c r="F19" s="9">
        <f t="shared" si="15"/>
        <v>0.29393078629981439</v>
      </c>
      <c r="G19" s="9">
        <f t="shared" si="16"/>
        <v>1.0676273260542863</v>
      </c>
      <c r="H19" s="9">
        <f t="shared" si="17"/>
        <v>2.5480596227787156</v>
      </c>
      <c r="I19" s="9">
        <f t="shared" si="18"/>
        <v>3.188636018411287</v>
      </c>
      <c r="J19" s="9">
        <f t="shared" si="19"/>
        <v>3.4021614836221445</v>
      </c>
      <c r="K19" s="11">
        <f t="shared" si="20"/>
        <v>0.4081632653061224</v>
      </c>
      <c r="L19" s="11">
        <f t="shared" si="21"/>
        <v>0.32786885245901642</v>
      </c>
      <c r="M19" s="11">
        <f t="shared" si="22"/>
        <v>0.30769230769230771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-0.27539439483233408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0.23676557634403067</v>
      </c>
      <c r="Q19" s="11">
        <f>2*'OddsRatio_working_3-way'!K19*'OddsRatio_working_3-way'!L19*'OddsRatio_working_3-way'!M19</f>
        <v>8.2353243945749804E-2</v>
      </c>
      <c r="R19" s="11">
        <f t="shared" si="23"/>
        <v>0</v>
      </c>
      <c r="S19" s="11">
        <f t="shared" si="24"/>
        <v>-0.85973273525838667</v>
      </c>
      <c r="T19" s="11">
        <f t="shared" si="25"/>
        <v>-0.29903747313335188</v>
      </c>
      <c r="U19" s="11">
        <f>'OddsRatio_working_3-way'!S19-'OddsRatio_working_3-way'!R19^2/3</f>
        <v>-0.85973273525838667</v>
      </c>
      <c r="V19" s="11">
        <f>'OddsRatio_working_3-way'!S19*'OddsRatio_working_3-way'!R19/3-2*'OddsRatio_working_3-way'!R19^3/27-'OddsRatio_working_3-way'!T19</f>
        <v>0.29903747313335188</v>
      </c>
      <c r="W19" s="11">
        <f>'OddsRatio_working_3-way'!V19^2+4*'OddsRatio_working_3-way'!U19^3/27</f>
        <v>-4.7192825898358659E-3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0.15341340629799602</v>
      </c>
      <c r="Y19" s="11">
        <f>IF('OddsRatio_working_3-way'!W19&gt;=0,IF('OddsRatio_working_3-way'!V19+SQRT('OddsRatio_working_3-way'!W19)&gt;0,0,PI()),ACOS('OddsRatio_working_3-way'!V19/(2*'OddsRatio_working_3-way'!X19)))</f>
        <v>0.22580925765880311</v>
      </c>
      <c r="Z19" s="11">
        <f>'OddsRatio_working_3-way'!X19^(1/3)*COS('OddsRatio_working_3-way'!Y19/3)</f>
        <v>0.53381366302714317</v>
      </c>
      <c r="AA19" s="11">
        <f>'OddsRatio_working_3-way'!X19^(1/3)*COS(('OddsRatio_working_3-way'!Y19+2*PI())/3)</f>
        <v>-0.30176961523424345</v>
      </c>
      <c r="AB19" s="11">
        <f>'OddsRatio_working_3-way'!X19^(1/3)*COS(('OddsRatio_working_3-way'!Y19+4*PI())/3)</f>
        <v>-0.23204404779289983</v>
      </c>
      <c r="AC19" s="11">
        <f>'OddsRatio_working_3-way'!X19^(1/3)*SIN('OddsRatio_working_3-way'!Y19/3)</f>
        <v>4.0256075131659408E-2</v>
      </c>
      <c r="AD19" s="11">
        <f>'OddsRatio_working_3-way'!X19^(1/3)*SIN(('OddsRatio_working_3-way'!Y19+2*PI())/3)</f>
        <v>0.44216815550290239</v>
      </c>
      <c r="AE19" s="11">
        <f>'OddsRatio_working_3-way'!X19^(1/3)*SIN(('OddsRatio_working_3-way'!Y19+4*PI())/3)</f>
        <v>-0.48242423063456152</v>
      </c>
      <c r="AF19" s="11">
        <f>-'OddsRatio_working_3-way'!U19/(3*'OddsRatio_working_3-way'!X19^(1/3))*COS(('OddsRatio_working_3-way'!Y19)/3)</f>
        <v>0.53381366302714317</v>
      </c>
      <c r="AG19" s="11">
        <f>-'OddsRatio_working_3-way'!U19/(3*'OddsRatio_working_3-way'!X19^(1/3))*COS(('OddsRatio_working_3-way'!Y19+2*PI())/3)</f>
        <v>-0.30176961523424345</v>
      </c>
      <c r="AH19" s="11">
        <f>-'OddsRatio_working_3-way'!U19/(3*'OddsRatio_working_3-way'!X19^(1/3))*COS(('OddsRatio_working_3-way'!Y19+4*PI())/3)</f>
        <v>-0.23204404779289983</v>
      </c>
      <c r="AI19" s="11">
        <f>'OddsRatio_working_3-way'!U19/(3*'OddsRatio_working_3-way'!X19^(1/3))*SIN(('OddsRatio_working_3-way'!Y19)/3)</f>
        <v>-4.0256075131659408E-2</v>
      </c>
      <c r="AJ19" s="11">
        <f>'OddsRatio_working_3-way'!U19/(3*'OddsRatio_working_3-way'!X19^(1/3))*SIN(('OddsRatio_working_3-way'!Y19+2*PI())/3)</f>
        <v>-0.44216815550290239</v>
      </c>
      <c r="AK19" s="11">
        <f>'OddsRatio_working_3-way'!U19/(3*'OddsRatio_working_3-way'!X19^(1/3))*SIN(('OddsRatio_working_3-way'!Y19+4*PI())/3)</f>
        <v>0.48242423063456152</v>
      </c>
      <c r="AL19" s="11">
        <f>'OddsRatio_working_3-way'!Z19+'OddsRatio_working_3-way'!AF19</f>
        <v>1.0676273260542863</v>
      </c>
      <c r="AM19" s="11">
        <f>'OddsRatio_working_3-way'!AA19+'OddsRatio_working_3-way'!AG19</f>
        <v>-0.6035392304684869</v>
      </c>
      <c r="AN19" s="11">
        <f>'OddsRatio_working_3-way'!AB19+'OddsRatio_working_3-way'!AH19</f>
        <v>-0.46408809558579966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1.0676273260542863</v>
      </c>
      <c r="AS19" s="11">
        <f>IF(('OddsRatio_working_3-way'!X19=0),IF(Q19&gt;0,-Q19^(1/3),(-Q19)^(1/3)),'OddsRatio_working_3-way'!AM19-'OddsRatio_working_3-way'!R19/3)</f>
        <v>-0.6035392304684869</v>
      </c>
      <c r="AT19" s="11">
        <f>IF(('OddsRatio_working_3-way'!X19=0),IF(Q19&gt;0,-Q19^(1/3),(-Q19)^(1/3)),'OddsRatio_working_3-way'!AN19-'OddsRatio_working_3-way'!R19/3)</f>
        <v>-0.46408809558579966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2.5299999999999998</v>
      </c>
      <c r="B20" s="4">
        <f>IF('True_Odds_Calculator_3-way'!B21="","",'True_Odds_Calculator_3-way'!B21)</f>
        <v>3.37</v>
      </c>
      <c r="C20" s="4">
        <f>IF('True_Odds_Calculator_3-way'!C21="","",'True_Odds_Calculator_3-way'!C21)</f>
        <v>2.69</v>
      </c>
      <c r="D20" s="9">
        <f t="shared" si="13"/>
        <v>0.37281306375332612</v>
      </c>
      <c r="E20" s="9">
        <f t="shared" si="14"/>
        <v>0.27732094483336528</v>
      </c>
      <c r="F20" s="9">
        <f t="shared" si="15"/>
        <v>0.34986599141330849</v>
      </c>
      <c r="G20" s="9">
        <f t="shared" si="16"/>
        <v>1.0995486531374317</v>
      </c>
      <c r="H20" s="9">
        <f t="shared" si="17"/>
        <v>2.68230943930027</v>
      </c>
      <c r="I20" s="9">
        <f t="shared" si="18"/>
        <v>3.6059303079357141</v>
      </c>
      <c r="J20" s="9">
        <f t="shared" si="19"/>
        <v>2.8582372238022593</v>
      </c>
      <c r="K20" s="11">
        <f t="shared" si="20"/>
        <v>0.39525691699604748</v>
      </c>
      <c r="L20" s="11">
        <f t="shared" si="21"/>
        <v>0.29673590504451036</v>
      </c>
      <c r="M20" s="11">
        <f t="shared" si="22"/>
        <v>0.37174721189591081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-0.26719220217265072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0.24373006585638701</v>
      </c>
      <c r="Q20" s="11">
        <f>2*'OddsRatio_working_3-way'!K20*'OddsRatio_working_3-way'!L20*'OddsRatio_working_3-way'!M20</f>
        <v>8.72021702527324E-2</v>
      </c>
      <c r="R20" s="11">
        <f t="shared" si="23"/>
        <v>0</v>
      </c>
      <c r="S20" s="11">
        <f t="shared" si="24"/>
        <v>-0.91219004100612466</v>
      </c>
      <c r="T20" s="11">
        <f t="shared" si="25"/>
        <v>-0.32636495205943644</v>
      </c>
      <c r="U20" s="11">
        <f>'OddsRatio_working_3-way'!S20-'OddsRatio_working_3-way'!R20^2/3</f>
        <v>-0.91219004100612466</v>
      </c>
      <c r="V20" s="11">
        <f>'OddsRatio_working_3-way'!S20*'OddsRatio_working_3-way'!R20/3-2*'OddsRatio_working_3-way'!R20^3/27-'OddsRatio_working_3-way'!T20</f>
        <v>0.32636495205943644</v>
      </c>
      <c r="W20" s="11">
        <f>'OddsRatio_working_3-way'!V20^2+4*'OddsRatio_working_3-way'!U20^3/27</f>
        <v>-5.9340400255966791E-3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0.16766642624445935</v>
      </c>
      <c r="Y20" s="11">
        <f>IF('OddsRatio_working_3-way'!W20&gt;=0,IF('OddsRatio_working_3-way'!V20+SQRT('OddsRatio_working_3-way'!W20)&gt;0,0,PI()),ACOS('OddsRatio_working_3-way'!V20/(2*'OddsRatio_working_3-way'!X20)))</f>
        <v>0.23179015575364215</v>
      </c>
      <c r="Z20" s="11">
        <f>'OddsRatio_working_3-way'!X20^(1/3)*COS('OddsRatio_working_3-way'!Y20/3)</f>
        <v>0.54977432656871583</v>
      </c>
      <c r="AA20" s="11">
        <f>'OddsRatio_working_3-way'!X20^(1/3)*COS(('OddsRatio_working_3-way'!Y20+2*PI())/3)</f>
        <v>-0.31174706881824965</v>
      </c>
      <c r="AB20" s="11">
        <f>'OddsRatio_working_3-way'!X20^(1/3)*COS(('OddsRatio_working_3-way'!Y20+4*PI())/3)</f>
        <v>-0.23802725775046635</v>
      </c>
      <c r="AC20" s="11">
        <f>'OddsRatio_working_3-way'!X20^(1/3)*SIN('OddsRatio_working_3-way'!Y20/3)</f>
        <v>4.2562152764593048E-2</v>
      </c>
      <c r="AD20" s="11">
        <f>'OddsRatio_working_3-way'!X20^(1/3)*SIN(('OddsRatio_working_3-way'!Y20+2*PI())/3)</f>
        <v>0.45483745677469345</v>
      </c>
      <c r="AE20" s="11">
        <f>'OddsRatio_working_3-way'!X20^(1/3)*SIN(('OddsRatio_working_3-way'!Y20+4*PI())/3)</f>
        <v>-0.49739960953928647</v>
      </c>
      <c r="AF20" s="11">
        <f>-'OddsRatio_working_3-way'!U20/(3*'OddsRatio_working_3-way'!X20^(1/3))*COS(('OddsRatio_working_3-way'!Y20)/3)</f>
        <v>0.54977432656871572</v>
      </c>
      <c r="AG20" s="11">
        <f>-'OddsRatio_working_3-way'!U20/(3*'OddsRatio_working_3-way'!X20^(1/3))*COS(('OddsRatio_working_3-way'!Y20+2*PI())/3)</f>
        <v>-0.3117470688182496</v>
      </c>
      <c r="AH20" s="11">
        <f>-'OddsRatio_working_3-way'!U20/(3*'OddsRatio_working_3-way'!X20^(1/3))*COS(('OddsRatio_working_3-way'!Y20+4*PI())/3)</f>
        <v>-0.23802725775046629</v>
      </c>
      <c r="AI20" s="11">
        <f>'OddsRatio_working_3-way'!U20/(3*'OddsRatio_working_3-way'!X20^(1/3))*SIN(('OddsRatio_working_3-way'!Y20)/3)</f>
        <v>-4.2562152764593041E-2</v>
      </c>
      <c r="AJ20" s="11">
        <f>'OddsRatio_working_3-way'!U20/(3*'OddsRatio_working_3-way'!X20^(1/3))*SIN(('OddsRatio_working_3-way'!Y20+2*PI())/3)</f>
        <v>-0.45483745677469334</v>
      </c>
      <c r="AK20" s="11">
        <f>'OddsRatio_working_3-way'!U20/(3*'OddsRatio_working_3-way'!X20^(1/3))*SIN(('OddsRatio_working_3-way'!Y20+4*PI())/3)</f>
        <v>0.49739960953928641</v>
      </c>
      <c r="AL20" s="11">
        <f>'OddsRatio_working_3-way'!Z20+'OddsRatio_working_3-way'!AF20</f>
        <v>1.0995486531374317</v>
      </c>
      <c r="AM20" s="11">
        <f>'OddsRatio_working_3-way'!AA20+'OddsRatio_working_3-way'!AG20</f>
        <v>-0.6234941376364993</v>
      </c>
      <c r="AN20" s="11">
        <f>'OddsRatio_working_3-way'!AB20+'OddsRatio_working_3-way'!AH20</f>
        <v>-0.47605451550093264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1.0995486531374317</v>
      </c>
      <c r="AS20" s="11">
        <f>IF(('OddsRatio_working_3-way'!X20=0),IF(Q20&gt;0,-Q20^(1/3),(-Q20)^(1/3)),'OddsRatio_working_3-way'!AM20-'OddsRatio_working_3-way'!R20/3)</f>
        <v>-0.6234941376364993</v>
      </c>
      <c r="AT20" s="11">
        <f>IF(('OddsRatio_working_3-way'!X20=0),IF(Q20&gt;0,-Q20^(1/3),(-Q20)^(1/3)),'OddsRatio_working_3-way'!AN20-'OddsRatio_working_3-way'!R20/3)</f>
        <v>-0.47605451550093264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3.16</v>
      </c>
      <c r="C21" s="4">
        <f>IF('True_Odds_Calculator_3-way'!C22="","",'True_Odds_Calculator_3-way'!C22)</f>
        <v>3.32</v>
      </c>
      <c r="D21" s="9">
        <f t="shared" si="13"/>
        <v>0.39671576939857589</v>
      </c>
      <c r="E21" s="9">
        <f t="shared" si="14"/>
        <v>0.30916750033633922</v>
      </c>
      <c r="F21" s="9">
        <f t="shared" si="15"/>
        <v>0.29411673026508506</v>
      </c>
      <c r="G21" s="9">
        <f t="shared" si="16"/>
        <v>1.0344873267968331</v>
      </c>
      <c r="H21" s="9">
        <f t="shared" si="17"/>
        <v>2.5206963703913448</v>
      </c>
      <c r="I21" s="9">
        <f t="shared" si="18"/>
        <v>3.2344926258811593</v>
      </c>
      <c r="J21" s="9">
        <f t="shared" si="19"/>
        <v>3.4000105981686524</v>
      </c>
      <c r="K21" s="11">
        <f t="shared" si="20"/>
        <v>0.40485829959514169</v>
      </c>
      <c r="L21" s="11">
        <f t="shared" si="21"/>
        <v>0.31645569620253161</v>
      </c>
      <c r="M21" s="11">
        <f t="shared" si="22"/>
        <v>0.30120481927710846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-0.28427387611224897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0.22961213994501042</v>
      </c>
      <c r="Q21" s="11">
        <f>2*'OddsRatio_working_3-way'!K21*'OddsRatio_working_3-way'!L21*'OddsRatio_working_3-way'!M21</f>
        <v>7.7180551242020293E-2</v>
      </c>
      <c r="R21" s="11">
        <f t="shared" si="23"/>
        <v>0</v>
      </c>
      <c r="S21" s="11">
        <f t="shared" si="24"/>
        <v>-0.80771452897889673</v>
      </c>
      <c r="T21" s="11">
        <f t="shared" si="25"/>
        <v>-0.27150068200971311</v>
      </c>
      <c r="U21" s="11">
        <f>'OddsRatio_working_3-way'!S21-'OddsRatio_working_3-way'!R21^2/3</f>
        <v>-0.80771452897889673</v>
      </c>
      <c r="V21" s="11">
        <f>'OddsRatio_working_3-way'!S21*'OddsRatio_working_3-way'!R21/3-2*'OddsRatio_working_3-way'!R21^3/27-'OddsRatio_working_3-way'!T21</f>
        <v>0.27150068200971311</v>
      </c>
      <c r="W21" s="11">
        <f>'OddsRatio_working_3-way'!V21^2+4*'OddsRatio_working_3-way'!U21^3/27</f>
        <v>-4.3548149659361213E-3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0.13970275167089183</v>
      </c>
      <c r="Y21" s="11">
        <f>IF('OddsRatio_working_3-way'!W21&gt;=0,IF('OddsRatio_working_3-way'!V21+SQRT('OddsRatio_working_3-way'!W21)&gt;0,0,PI()),ACOS('OddsRatio_working_3-way'!V21/(2*'OddsRatio_working_3-way'!X21)))</f>
        <v>0.23843653817584798</v>
      </c>
      <c r="Z21" s="11">
        <f>'OddsRatio_working_3-way'!X21^(1/3)*COS('OddsRatio_working_3-way'!Y21/3)</f>
        <v>0.51724366339841654</v>
      </c>
      <c r="AA21" s="11">
        <f>'OddsRatio_working_3-way'!X21^(1/3)*COS(('OddsRatio_working_3-way'!Y21+2*PI())/3)</f>
        <v>-0.29429923001191188</v>
      </c>
      <c r="AB21" s="11">
        <f>'OddsRatio_working_3-way'!X21^(1/3)*COS(('OddsRatio_working_3-way'!Y21+4*PI())/3)</f>
        <v>-0.22294443338650485</v>
      </c>
      <c r="AC21" s="11">
        <f>'OddsRatio_working_3-way'!X21^(1/3)*SIN('OddsRatio_working_3-way'!Y21/3)</f>
        <v>4.1196711039649919E-2</v>
      </c>
      <c r="AD21" s="11">
        <f>'OddsRatio_working_3-way'!X21^(1/3)*SIN(('OddsRatio_working_3-way'!Y21+2*PI())/3)</f>
        <v>0.42734779692973107</v>
      </c>
      <c r="AE21" s="11">
        <f>'OddsRatio_working_3-way'!X21^(1/3)*SIN(('OddsRatio_working_3-way'!Y21+4*PI())/3)</f>
        <v>-0.46854450796938085</v>
      </c>
      <c r="AF21" s="11">
        <f>-'OddsRatio_working_3-way'!U21/(3*'OddsRatio_working_3-way'!X21^(1/3))*COS(('OddsRatio_working_3-way'!Y21)/3)</f>
        <v>0.51724366339841654</v>
      </c>
      <c r="AG21" s="11">
        <f>-'OddsRatio_working_3-way'!U21/(3*'OddsRatio_working_3-way'!X21^(1/3))*COS(('OddsRatio_working_3-way'!Y21+2*PI())/3)</f>
        <v>-0.29429923001191188</v>
      </c>
      <c r="AH21" s="11">
        <f>-'OddsRatio_working_3-way'!U21/(3*'OddsRatio_working_3-way'!X21^(1/3))*COS(('OddsRatio_working_3-way'!Y21+4*PI())/3)</f>
        <v>-0.22294443338650485</v>
      </c>
      <c r="AI21" s="11">
        <f>'OddsRatio_working_3-way'!U21/(3*'OddsRatio_working_3-way'!X21^(1/3))*SIN(('OddsRatio_working_3-way'!Y21)/3)</f>
        <v>-4.1196711039649919E-2</v>
      </c>
      <c r="AJ21" s="11">
        <f>'OddsRatio_working_3-way'!U21/(3*'OddsRatio_working_3-way'!X21^(1/3))*SIN(('OddsRatio_working_3-way'!Y21+2*PI())/3)</f>
        <v>-0.42734779692973107</v>
      </c>
      <c r="AK21" s="11">
        <f>'OddsRatio_working_3-way'!U21/(3*'OddsRatio_working_3-way'!X21^(1/3))*SIN(('OddsRatio_working_3-way'!Y21+4*PI())/3)</f>
        <v>0.46854450796938085</v>
      </c>
      <c r="AL21" s="11">
        <f>'OddsRatio_working_3-way'!Z21+'OddsRatio_working_3-way'!AF21</f>
        <v>1.0344873267968331</v>
      </c>
      <c r="AM21" s="11">
        <f>'OddsRatio_working_3-way'!AA21+'OddsRatio_working_3-way'!AG21</f>
        <v>-0.58859846002382377</v>
      </c>
      <c r="AN21" s="11">
        <f>'OddsRatio_working_3-way'!AB21+'OddsRatio_working_3-way'!AH21</f>
        <v>-0.44588886677300971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1.0344873267968331</v>
      </c>
      <c r="AS21" s="11">
        <f>IF(('OddsRatio_working_3-way'!X21=0),IF(Q21&gt;0,-Q21^(1/3),(-Q21)^(1/3)),'OddsRatio_working_3-way'!AM21-'OddsRatio_working_3-way'!R21/3)</f>
        <v>-0.58859846002382377</v>
      </c>
      <c r="AT21" s="11">
        <f>IF(('OddsRatio_working_3-way'!X21=0),IF(Q21&gt;0,-Q21^(1/3),(-Q21)^(1/3)),'OddsRatio_working_3-way'!AN21-'OddsRatio_working_3-way'!R21/3)</f>
        <v>-0.44588886677300971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2.82</v>
      </c>
      <c r="B22" s="4">
        <f>IF('True_Odds_Calculator_3-way'!B23="","",'True_Odds_Calculator_3-way'!B23)</f>
        <v>3.25</v>
      </c>
      <c r="C22" s="4">
        <f>IF('True_Odds_Calculator_3-way'!C23="","",'True_Odds_Calculator_3-way'!C23)</f>
        <v>2.74</v>
      </c>
      <c r="D22" s="9">
        <f t="shared" si="13"/>
        <v>0.34534253973693191</v>
      </c>
      <c r="E22" s="9">
        <f t="shared" si="14"/>
        <v>0.29908285150170771</v>
      </c>
      <c r="F22" s="9">
        <f t="shared" si="15"/>
        <v>0.35557460876136032</v>
      </c>
      <c r="G22" s="9">
        <f t="shared" si="16"/>
        <v>1.0415800541614435</v>
      </c>
      <c r="H22" s="9">
        <f t="shared" si="17"/>
        <v>2.8956756985738275</v>
      </c>
      <c r="I22" s="9">
        <f t="shared" si="18"/>
        <v>3.3435551218632478</v>
      </c>
      <c r="J22" s="9">
        <f t="shared" si="19"/>
        <v>2.8123492942409118</v>
      </c>
      <c r="K22" s="11">
        <f t="shared" si="20"/>
        <v>0.3546099290780142</v>
      </c>
      <c r="L22" s="11">
        <f t="shared" si="21"/>
        <v>0.30769230769230771</v>
      </c>
      <c r="M22" s="11">
        <f t="shared" si="22"/>
        <v>0.36496350364963503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-0.28373971113526941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0.23136257023506601</v>
      </c>
      <c r="Q22" s="11">
        <f>2*'OddsRatio_working_3-way'!K22*'OddsRatio_working_3-way'!L22*'OddsRatio_working_3-way'!M22</f>
        <v>7.9642881320160411E-2</v>
      </c>
      <c r="R22" s="11">
        <f t="shared" si="23"/>
        <v>0</v>
      </c>
      <c r="S22" s="11">
        <f t="shared" si="24"/>
        <v>-0.81540426368012608</v>
      </c>
      <c r="T22" s="11">
        <f t="shared" si="25"/>
        <v>-0.28068993586234975</v>
      </c>
      <c r="U22" s="11">
        <f>'OddsRatio_working_3-way'!S22-'OddsRatio_working_3-way'!R22^2/3</f>
        <v>-0.81540426368012608</v>
      </c>
      <c r="V22" s="11">
        <f>'OddsRatio_working_3-way'!S22*'OddsRatio_working_3-way'!R22/3-2*'OddsRatio_working_3-way'!R22^3/27-'OddsRatio_working_3-way'!T22</f>
        <v>0.28068993586234975</v>
      </c>
      <c r="W22" s="11">
        <f>'OddsRatio_working_3-way'!V22^2+4*'OddsRatio_working_3-way'!U22^3/27</f>
        <v>-1.5315807617484467E-3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0.14170252366856287</v>
      </c>
      <c r="Y22" s="11">
        <f>IF('OddsRatio_working_3-way'!W22&gt;=0,IF('OddsRatio_working_3-way'!V22+SQRT('OddsRatio_working_3-way'!W22)&gt;0,0,PI()),ACOS('OddsRatio_working_3-way'!V22/(2*'OddsRatio_working_3-way'!X22)))</f>
        <v>0.13853272405908545</v>
      </c>
      <c r="Z22" s="11">
        <f>'OddsRatio_working_3-way'!X22^(1/3)*COS('OddsRatio_working_3-way'!Y22/3)</f>
        <v>0.52079002708072175</v>
      </c>
      <c r="AA22" s="11">
        <f>'OddsRatio_working_3-way'!X22^(1/3)*COS(('OddsRatio_working_3-way'!Y22+2*PI())/3)</f>
        <v>-0.28123671908422915</v>
      </c>
      <c r="AB22" s="11">
        <f>'OddsRatio_working_3-way'!X22^(1/3)*COS(('OddsRatio_working_3-way'!Y22+4*PI())/3)</f>
        <v>-0.23955330799649238</v>
      </c>
      <c r="AC22" s="11">
        <f>'OddsRatio_working_3-way'!X22^(1/3)*SIN('OddsRatio_working_3-way'!Y22/3)</f>
        <v>2.4065928612246632E-2</v>
      </c>
      <c r="AD22" s="11">
        <f>'OddsRatio_working_3-way'!X22^(1/3)*SIN(('OddsRatio_working_3-way'!Y22+2*PI())/3)</f>
        <v>0.43898442918336761</v>
      </c>
      <c r="AE22" s="11">
        <f>'OddsRatio_working_3-way'!X22^(1/3)*SIN(('OddsRatio_working_3-way'!Y22+4*PI())/3)</f>
        <v>-0.46305035779561421</v>
      </c>
      <c r="AF22" s="11">
        <f>-'OddsRatio_working_3-way'!U22/(3*'OddsRatio_working_3-way'!X22^(1/3))*COS(('OddsRatio_working_3-way'!Y22)/3)</f>
        <v>0.52079002708072175</v>
      </c>
      <c r="AG22" s="11">
        <f>-'OddsRatio_working_3-way'!U22/(3*'OddsRatio_working_3-way'!X22^(1/3))*COS(('OddsRatio_working_3-way'!Y22+2*PI())/3)</f>
        <v>-0.28123671908422915</v>
      </c>
      <c r="AH22" s="11">
        <f>-'OddsRatio_working_3-way'!U22/(3*'OddsRatio_working_3-way'!X22^(1/3))*COS(('OddsRatio_working_3-way'!Y22+4*PI())/3)</f>
        <v>-0.23955330799649238</v>
      </c>
      <c r="AI22" s="11">
        <f>'OddsRatio_working_3-way'!U22/(3*'OddsRatio_working_3-way'!X22^(1/3))*SIN(('OddsRatio_working_3-way'!Y22)/3)</f>
        <v>-2.4065928612246632E-2</v>
      </c>
      <c r="AJ22" s="11">
        <f>'OddsRatio_working_3-way'!U22/(3*'OddsRatio_working_3-way'!X22^(1/3))*SIN(('OddsRatio_working_3-way'!Y22+2*PI())/3)</f>
        <v>-0.43898442918336761</v>
      </c>
      <c r="AK22" s="11">
        <f>'OddsRatio_working_3-way'!U22/(3*'OddsRatio_working_3-way'!X22^(1/3))*SIN(('OddsRatio_working_3-way'!Y22+4*PI())/3)</f>
        <v>0.46305035779561421</v>
      </c>
      <c r="AL22" s="11">
        <f>'OddsRatio_working_3-way'!Z22+'OddsRatio_working_3-way'!AF22</f>
        <v>1.0415800541614435</v>
      </c>
      <c r="AM22" s="11">
        <f>'OddsRatio_working_3-way'!AA22+'OddsRatio_working_3-way'!AG22</f>
        <v>-0.5624734381684583</v>
      </c>
      <c r="AN22" s="11">
        <f>'OddsRatio_working_3-way'!AB22+'OddsRatio_working_3-way'!AH22</f>
        <v>-0.47910661599298476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1.0415800541614435</v>
      </c>
      <c r="AS22" s="11">
        <f>IF(('OddsRatio_working_3-way'!X22=0),IF(Q22&gt;0,-Q22^(1/3),(-Q22)^(1/3)),'OddsRatio_working_3-way'!AM22-'OddsRatio_working_3-way'!R22/3)</f>
        <v>-0.5624734381684583</v>
      </c>
      <c r="AT22" s="11">
        <f>IF(('OddsRatio_working_3-way'!X22=0),IF(Q22&gt;0,-Q22^(1/3),(-Q22)^(1/3)),'OddsRatio_working_3-way'!AN22-'OddsRatio_working_3-way'!R22/3)</f>
        <v>-0.47910661599298476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3.6</v>
      </c>
      <c r="B23" s="4">
        <f>IF('True_Odds_Calculator_3-way'!B24="","",'True_Odds_Calculator_3-way'!B24)</f>
        <v>3.81</v>
      </c>
      <c r="C23" s="4">
        <f>IF('True_Odds_Calculator_3-way'!C24="","",'True_Odds_Calculator_3-way'!C24)</f>
        <v>2.0499999999999998</v>
      </c>
      <c r="D23" s="9">
        <f t="shared" si="13"/>
        <v>0.26906973515771426</v>
      </c>
      <c r="E23" s="9">
        <f t="shared" si="14"/>
        <v>0.25407027107671515</v>
      </c>
      <c r="F23" s="9">
        <f t="shared" si="15"/>
        <v>0.47685999376557087</v>
      </c>
      <c r="G23" s="9">
        <f t="shared" si="16"/>
        <v>1.0448110218511166</v>
      </c>
      <c r="H23" s="9">
        <f t="shared" si="17"/>
        <v>3.7165086568129024</v>
      </c>
      <c r="I23" s="9">
        <f t="shared" si="18"/>
        <v>3.9359189714016378</v>
      </c>
      <c r="J23" s="9">
        <f t="shared" si="19"/>
        <v>2.0970515729436721</v>
      </c>
      <c r="K23" s="11">
        <f t="shared" si="20"/>
        <v>0.27777777777777779</v>
      </c>
      <c r="L23" s="11">
        <f t="shared" si="21"/>
        <v>0.26246719160104987</v>
      </c>
      <c r="M23" s="11">
        <f t="shared" si="22"/>
        <v>0.48780487804878053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-0.27282717709066873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0.22974770430119001</v>
      </c>
      <c r="Q23" s="11">
        <f>2*'OddsRatio_working_3-way'!K23*'OddsRatio_working_3-way'!L23*'OddsRatio_working_3-way'!M23</f>
        <v>7.1129320217086692E-2</v>
      </c>
      <c r="R23" s="11">
        <f t="shared" si="23"/>
        <v>0</v>
      </c>
      <c r="S23" s="11">
        <f t="shared" si="24"/>
        <v>-0.84209977448411566</v>
      </c>
      <c r="T23" s="11">
        <f t="shared" si="25"/>
        <v>-0.26071200448424631</v>
      </c>
      <c r="U23" s="11">
        <f>'OddsRatio_working_3-way'!S23-'OddsRatio_working_3-way'!R23^2/3</f>
        <v>-0.84209977448411566</v>
      </c>
      <c r="V23" s="11">
        <f>'OddsRatio_working_3-way'!S23*'OddsRatio_working_3-way'!R23/3-2*'OddsRatio_working_3-way'!R23^3/27-'OddsRatio_working_3-way'!T23</f>
        <v>0.26071200448424631</v>
      </c>
      <c r="W23" s="11">
        <f>'OddsRatio_working_3-way'!V23^2+4*'OddsRatio_working_3-way'!U23^3/27</f>
        <v>-2.0497387413993109E-2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0.14871796856481967</v>
      </c>
      <c r="Y23" s="11">
        <f>IF('OddsRatio_working_3-way'!W23&gt;=0,IF('OddsRatio_working_3-way'!V23+SQRT('OddsRatio_working_3-way'!W23)&gt;0,0,PI()),ACOS('OddsRatio_working_3-way'!V23/(2*'OddsRatio_working_3-way'!X23)))</f>
        <v>0.50218770243031607</v>
      </c>
      <c r="Z23" s="11">
        <f>'OddsRatio_working_3-way'!X23^(1/3)*COS('OddsRatio_working_3-way'!Y23/3)</f>
        <v>0.52240551092555831</v>
      </c>
      <c r="AA23" s="11">
        <f>'OddsRatio_working_3-way'!X23^(1/3)*COS(('OddsRatio_working_3-way'!Y23+2*PI())/3)</f>
        <v>-0.33765081127182978</v>
      </c>
      <c r="AB23" s="11">
        <f>'OddsRatio_working_3-way'!X23^(1/3)*COS(('OddsRatio_working_3-way'!Y23+4*PI())/3)</f>
        <v>-0.18475469965372865</v>
      </c>
      <c r="AC23" s="11">
        <f>'OddsRatio_working_3-way'!X23^(1/3)*SIN('OddsRatio_working_3-way'!Y23/3)</f>
        <v>8.8274611200757816E-2</v>
      </c>
      <c r="AD23" s="11">
        <f>'OddsRatio_working_3-way'!X23^(1/3)*SIN(('OddsRatio_working_3-way'!Y23+2*PI())/3)</f>
        <v>0.40827913793814369</v>
      </c>
      <c r="AE23" s="11">
        <f>'OddsRatio_working_3-way'!X23^(1/3)*SIN(('OddsRatio_working_3-way'!Y23+4*PI())/3)</f>
        <v>-0.49655374913890149</v>
      </c>
      <c r="AF23" s="11">
        <f>-'OddsRatio_working_3-way'!U23/(3*'OddsRatio_working_3-way'!X23^(1/3))*COS(('OddsRatio_working_3-way'!Y23)/3)</f>
        <v>0.52240551092555831</v>
      </c>
      <c r="AG23" s="11">
        <f>-'OddsRatio_working_3-way'!U23/(3*'OddsRatio_working_3-way'!X23^(1/3))*COS(('OddsRatio_working_3-way'!Y23+2*PI())/3)</f>
        <v>-0.33765081127182978</v>
      </c>
      <c r="AH23" s="11">
        <f>-'OddsRatio_working_3-way'!U23/(3*'OddsRatio_working_3-way'!X23^(1/3))*COS(('OddsRatio_working_3-way'!Y23+4*PI())/3)</f>
        <v>-0.18475469965372865</v>
      </c>
      <c r="AI23" s="11">
        <f>'OddsRatio_working_3-way'!U23/(3*'OddsRatio_working_3-way'!X23^(1/3))*SIN(('OddsRatio_working_3-way'!Y23)/3)</f>
        <v>-8.8274611200757816E-2</v>
      </c>
      <c r="AJ23" s="11">
        <f>'OddsRatio_working_3-way'!U23/(3*'OddsRatio_working_3-way'!X23^(1/3))*SIN(('OddsRatio_working_3-way'!Y23+2*PI())/3)</f>
        <v>-0.40827913793814369</v>
      </c>
      <c r="AK23" s="11">
        <f>'OddsRatio_working_3-way'!U23/(3*'OddsRatio_working_3-way'!X23^(1/3))*SIN(('OddsRatio_working_3-way'!Y23+4*PI())/3)</f>
        <v>0.49655374913890149</v>
      </c>
      <c r="AL23" s="11">
        <f>'OddsRatio_working_3-way'!Z23+'OddsRatio_working_3-way'!AF23</f>
        <v>1.0448110218511166</v>
      </c>
      <c r="AM23" s="11">
        <f>'OddsRatio_working_3-way'!AA23+'OddsRatio_working_3-way'!AG23</f>
        <v>-0.67530162254365955</v>
      </c>
      <c r="AN23" s="11">
        <f>'OddsRatio_working_3-way'!AB23+'OddsRatio_working_3-way'!AH23</f>
        <v>-0.3695093993074573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1.0448110218511166</v>
      </c>
      <c r="AS23" s="11">
        <f>IF(('OddsRatio_working_3-way'!X23=0),IF(Q23&gt;0,-Q23^(1/3),(-Q23)^(1/3)),'OddsRatio_working_3-way'!AM23-'OddsRatio_working_3-way'!R23/3)</f>
        <v>-0.67530162254365955</v>
      </c>
      <c r="AT23" s="11">
        <f>IF(('OddsRatio_working_3-way'!X23=0),IF(Q23&gt;0,-Q23^(1/3),(-Q23)^(1/3)),'OddsRatio_working_3-way'!AN23-'OddsRatio_working_3-way'!R23/3)</f>
        <v>-0.3695093993074573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4.22</v>
      </c>
      <c r="B24" s="4">
        <f>IF('True_Odds_Calculator_3-way'!B25="","",'True_Odds_Calculator_3-way'!B25)</f>
        <v>4.0599999999999996</v>
      </c>
      <c r="C24" s="4">
        <f>IF('True_Odds_Calculator_3-way'!C25="","",'True_Odds_Calculator_3-way'!C25)</f>
        <v>1.77</v>
      </c>
      <c r="D24" s="9">
        <f t="shared" si="13"/>
        <v>0.22287029007717268</v>
      </c>
      <c r="E24" s="9">
        <f t="shared" si="14"/>
        <v>0.23182213445494473</v>
      </c>
      <c r="F24" s="9">
        <f t="shared" si="15"/>
        <v>0.54530757546788244</v>
      </c>
      <c r="G24" s="9">
        <f t="shared" si="16"/>
        <v>1.0828927908122981</v>
      </c>
      <c r="H24" s="9">
        <f t="shared" si="17"/>
        <v>4.4869147864155998</v>
      </c>
      <c r="I24" s="9">
        <f t="shared" si="18"/>
        <v>4.3136519398856317</v>
      </c>
      <c r="J24" s="9">
        <f t="shared" si="19"/>
        <v>1.8338274489254698</v>
      </c>
      <c r="K24" s="11">
        <f t="shared" si="20"/>
        <v>0.23696682464454977</v>
      </c>
      <c r="L24" s="11">
        <f t="shared" si="21"/>
        <v>0.24630541871921185</v>
      </c>
      <c r="M24" s="11">
        <f t="shared" si="22"/>
        <v>0.56497175141242939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-0.25018212236961279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0.23247559401965934</v>
      </c>
      <c r="Q24" s="11">
        <f>2*'OddsRatio_working_3-way'!K24*'OddsRatio_working_3-way'!L24*'OddsRatio_working_3-way'!M24</f>
        <v>6.5950523126144495E-2</v>
      </c>
      <c r="R24" s="11">
        <f t="shared" si="23"/>
        <v>0</v>
      </c>
      <c r="S24" s="11">
        <f t="shared" si="24"/>
        <v>-0.92922544511875926</v>
      </c>
      <c r="T24" s="11">
        <f t="shared" si="25"/>
        <v>-0.26361005535283949</v>
      </c>
      <c r="U24" s="11">
        <f>'OddsRatio_working_3-way'!S24-'OddsRatio_working_3-way'!R24^2/3</f>
        <v>-0.92922544511875926</v>
      </c>
      <c r="V24" s="11">
        <f>'OddsRatio_working_3-way'!S24*'OddsRatio_working_3-way'!R24/3-2*'OddsRatio_working_3-way'!R24^3/27-'OddsRatio_working_3-way'!T24</f>
        <v>0.26361005535283949</v>
      </c>
      <c r="W24" s="11">
        <f>'OddsRatio_working_3-way'!V24^2+4*'OddsRatio_working_3-way'!U24^3/27</f>
        <v>-4.9376247724924549E-2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0.17238511319720423</v>
      </c>
      <c r="Y24" s="11">
        <f>IF('OddsRatio_working_3-way'!W24&gt;=0,IF('OddsRatio_working_3-way'!V24+SQRT('OddsRatio_working_3-way'!W24)&gt;0,0,PI()),ACOS('OddsRatio_working_3-way'!V24/(2*'OddsRatio_working_3-way'!X24)))</f>
        <v>0.70038152554234889</v>
      </c>
      <c r="Z24" s="11">
        <f>'OddsRatio_working_3-way'!X24^(1/3)*COS('OddsRatio_working_3-way'!Y24/3)</f>
        <v>0.54144639540614903</v>
      </c>
      <c r="AA24" s="11">
        <f>'OddsRatio_working_3-way'!X24^(1/3)*COS(('OddsRatio_working_3-way'!Y24+2*PI())/3)</f>
        <v>-0.38222751132347182</v>
      </c>
      <c r="AB24" s="11">
        <f>'OddsRatio_working_3-way'!X24^(1/3)*COS(('OddsRatio_working_3-way'!Y24+4*PI())/3)</f>
        <v>-0.15921888408267715</v>
      </c>
      <c r="AC24" s="11">
        <f>'OddsRatio_working_3-way'!X24^(1/3)*SIN('OddsRatio_working_3-way'!Y24/3)</f>
        <v>0.12875409096908158</v>
      </c>
      <c r="AD24" s="11">
        <f>'OddsRatio_working_3-way'!X24^(1/3)*SIN(('OddsRatio_working_3-way'!Y24+2*PI())/3)</f>
        <v>0.40452928772469826</v>
      </c>
      <c r="AE24" s="11">
        <f>'OddsRatio_working_3-way'!X24^(1/3)*SIN(('OddsRatio_working_3-way'!Y24+4*PI())/3)</f>
        <v>-0.53328337869377995</v>
      </c>
      <c r="AF24" s="11">
        <f>-'OddsRatio_working_3-way'!U24/(3*'OddsRatio_working_3-way'!X24^(1/3))*COS(('OddsRatio_working_3-way'!Y24)/3)</f>
        <v>0.54144639540614892</v>
      </c>
      <c r="AG24" s="11">
        <f>-'OddsRatio_working_3-way'!U24/(3*'OddsRatio_working_3-way'!X24^(1/3))*COS(('OddsRatio_working_3-way'!Y24+2*PI())/3)</f>
        <v>-0.38222751132347177</v>
      </c>
      <c r="AH24" s="11">
        <f>-'OddsRatio_working_3-way'!U24/(3*'OddsRatio_working_3-way'!X24^(1/3))*COS(('OddsRatio_working_3-way'!Y24+4*PI())/3)</f>
        <v>-0.15921888408267712</v>
      </c>
      <c r="AI24" s="11">
        <f>'OddsRatio_working_3-way'!U24/(3*'OddsRatio_working_3-way'!X24^(1/3))*SIN(('OddsRatio_working_3-way'!Y24)/3)</f>
        <v>-0.12875409096908155</v>
      </c>
      <c r="AJ24" s="11">
        <f>'OddsRatio_working_3-way'!U24/(3*'OddsRatio_working_3-way'!X24^(1/3))*SIN(('OddsRatio_working_3-way'!Y24+2*PI())/3)</f>
        <v>-0.40452928772469821</v>
      </c>
      <c r="AK24" s="11">
        <f>'OddsRatio_working_3-way'!U24/(3*'OddsRatio_working_3-way'!X24^(1/3))*SIN(('OddsRatio_working_3-way'!Y24+4*PI())/3)</f>
        <v>0.53328337869377984</v>
      </c>
      <c r="AL24" s="11">
        <f>'OddsRatio_working_3-way'!Z24+'OddsRatio_working_3-way'!AF24</f>
        <v>1.0828927908122981</v>
      </c>
      <c r="AM24" s="11">
        <f>'OddsRatio_working_3-way'!AA24+'OddsRatio_working_3-way'!AG24</f>
        <v>-0.76445502264694354</v>
      </c>
      <c r="AN24" s="11">
        <f>'OddsRatio_working_3-way'!AB24+'OddsRatio_working_3-way'!AH24</f>
        <v>-0.3184377681653543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1.0828927908122981</v>
      </c>
      <c r="AS24" s="11">
        <f>IF(('OddsRatio_working_3-way'!X24=0),IF(Q24&gt;0,-Q24^(1/3),(-Q24)^(1/3)),'OddsRatio_working_3-way'!AM24-'OddsRatio_working_3-way'!R24/3)</f>
        <v>-0.76445502264694354</v>
      </c>
      <c r="AT24" s="11">
        <f>IF(('OddsRatio_working_3-way'!X24=0),IF(Q24&gt;0,-Q24^(1/3),(-Q24)^(1/3)),'OddsRatio_working_3-way'!AN24-'OddsRatio_working_3-way'!R24/3)</f>
        <v>-0.3184377681653543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2.56</v>
      </c>
      <c r="B25" s="4">
        <f>IF('True_Odds_Calculator_3-way'!B26="","",'True_Odds_Calculator_3-way'!B26)</f>
        <v>3.59</v>
      </c>
      <c r="C25" s="4">
        <f>IF('True_Odds_Calculator_3-way'!C26="","",'True_Odds_Calculator_3-way'!C26)</f>
        <v>2.67</v>
      </c>
      <c r="D25" s="9">
        <f t="shared" si="13"/>
        <v>0.3751322815389867</v>
      </c>
      <c r="E25" s="9">
        <f t="shared" si="14"/>
        <v>0.26556666711526794</v>
      </c>
      <c r="F25" s="9">
        <f t="shared" si="15"/>
        <v>0.35930105134574541</v>
      </c>
      <c r="G25" s="9">
        <f t="shared" si="16"/>
        <v>1.0677732882369173</v>
      </c>
      <c r="H25" s="9">
        <f t="shared" si="17"/>
        <v>2.665726329649591</v>
      </c>
      <c r="I25" s="9">
        <f t="shared" si="18"/>
        <v>3.7655328165336157</v>
      </c>
      <c r="J25" s="9">
        <f t="shared" si="19"/>
        <v>2.7831813913556513</v>
      </c>
      <c r="K25" s="11">
        <f t="shared" si="20"/>
        <v>0.390625</v>
      </c>
      <c r="L25" s="11">
        <f t="shared" si="21"/>
        <v>0.2785515320334262</v>
      </c>
      <c r="M25" s="11">
        <f t="shared" si="22"/>
        <v>0.37453183520599254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-0.27497623313824293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0.23717958749334922</v>
      </c>
      <c r="Q25" s="11">
        <f>2*'OddsRatio_working_3-way'!K25*'OddsRatio_working_3-way'!L25*'OddsRatio_working_3-way'!M25</f>
        <v>8.1505012884312444E-2</v>
      </c>
      <c r="R25" s="11">
        <f t="shared" si="23"/>
        <v>0</v>
      </c>
      <c r="S25" s="11">
        <f t="shared" si="24"/>
        <v>-0.86254577272541355</v>
      </c>
      <c r="T25" s="11">
        <f t="shared" si="25"/>
        <v>-0.29640748203622458</v>
      </c>
      <c r="U25" s="11">
        <f>'OddsRatio_working_3-way'!S25-'OddsRatio_working_3-way'!R25^2/3</f>
        <v>-0.86254577272541355</v>
      </c>
      <c r="V25" s="11">
        <f>'OddsRatio_working_3-way'!S25*'OddsRatio_working_3-way'!R25/3-2*'OddsRatio_working_3-way'!R25^3/27-'OddsRatio_working_3-way'!T25</f>
        <v>0.29640748203622458</v>
      </c>
      <c r="W25" s="11">
        <f>'OddsRatio_working_3-way'!V25^2+4*'OddsRatio_working_3-way'!U25^3/27</f>
        <v>-7.2124265034371887E-3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0.15416697271991495</v>
      </c>
      <c r="Y25" s="11">
        <f>IF('OddsRatio_working_3-way'!W25&gt;=0,IF('OddsRatio_working_3-way'!V25+SQRT('OddsRatio_working_3-way'!W25)&gt;0,0,PI()),ACOS('OddsRatio_working_3-way'!V25/(2*'OddsRatio_working_3-way'!X25)))</f>
        <v>0.27904233050087179</v>
      </c>
      <c r="Z25" s="11">
        <f>'OddsRatio_working_3-way'!X25^(1/3)*COS('OddsRatio_working_3-way'!Y25/3)</f>
        <v>0.53388664411845865</v>
      </c>
      <c r="AA25" s="11">
        <f>'OddsRatio_working_3-way'!X25^(1/3)*COS(('OddsRatio_working_3-way'!Y25+2*PI())/3)</f>
        <v>-0.31007372439100828</v>
      </c>
      <c r="AB25" s="11">
        <f>'OddsRatio_working_3-way'!X25^(1/3)*COS(('OddsRatio_working_3-way'!Y25+4*PI())/3)</f>
        <v>-0.22381291972745054</v>
      </c>
      <c r="AC25" s="11">
        <f>'OddsRatio_working_3-way'!X25^(1/3)*SIN('OddsRatio_working_3-way'!Y25/3)</f>
        <v>4.9802698793018831E-2</v>
      </c>
      <c r="AD25" s="11">
        <f>'OddsRatio_working_3-way'!X25^(1/3)*SIN(('OddsRatio_working_3-way'!Y25+2*PI())/3)</f>
        <v>0.43745804715129766</v>
      </c>
      <c r="AE25" s="11">
        <f>'OddsRatio_working_3-way'!X25^(1/3)*SIN(('OddsRatio_working_3-way'!Y25+4*PI())/3)</f>
        <v>-0.48726074594431645</v>
      </c>
      <c r="AF25" s="11">
        <f>-'OddsRatio_working_3-way'!U25/(3*'OddsRatio_working_3-way'!X25^(1/3))*COS(('OddsRatio_working_3-way'!Y25)/3)</f>
        <v>0.53388664411845854</v>
      </c>
      <c r="AG25" s="11">
        <f>-'OddsRatio_working_3-way'!U25/(3*'OddsRatio_working_3-way'!X25^(1/3))*COS(('OddsRatio_working_3-way'!Y25+2*PI())/3)</f>
        <v>-0.31007372439100822</v>
      </c>
      <c r="AH25" s="11">
        <f>-'OddsRatio_working_3-way'!U25/(3*'OddsRatio_working_3-way'!X25^(1/3))*COS(('OddsRatio_working_3-way'!Y25+4*PI())/3)</f>
        <v>-0.22381291972745052</v>
      </c>
      <c r="AI25" s="11">
        <f>'OddsRatio_working_3-way'!U25/(3*'OddsRatio_working_3-way'!X25^(1/3))*SIN(('OddsRatio_working_3-way'!Y25)/3)</f>
        <v>-4.9802698793018817E-2</v>
      </c>
      <c r="AJ25" s="11">
        <f>'OddsRatio_working_3-way'!U25/(3*'OddsRatio_working_3-way'!X25^(1/3))*SIN(('OddsRatio_working_3-way'!Y25+2*PI())/3)</f>
        <v>-0.43745804715129755</v>
      </c>
      <c r="AK25" s="11">
        <f>'OddsRatio_working_3-way'!U25/(3*'OddsRatio_working_3-way'!X25^(1/3))*SIN(('OddsRatio_working_3-way'!Y25+4*PI())/3)</f>
        <v>0.48726074594431634</v>
      </c>
      <c r="AL25" s="11">
        <f>'OddsRatio_working_3-way'!Z25+'OddsRatio_working_3-way'!AF25</f>
        <v>1.0677732882369173</v>
      </c>
      <c r="AM25" s="11">
        <f>'OddsRatio_working_3-way'!AA25+'OddsRatio_working_3-way'!AG25</f>
        <v>-0.62014744878201644</v>
      </c>
      <c r="AN25" s="11">
        <f>'OddsRatio_working_3-way'!AB25+'OddsRatio_working_3-way'!AH25</f>
        <v>-0.44762583945490109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1.0677732882369173</v>
      </c>
      <c r="AS25" s="11">
        <f>IF(('OddsRatio_working_3-way'!X25=0),IF(Q25&gt;0,-Q25^(1/3),(-Q25)^(1/3)),'OddsRatio_working_3-way'!AM25-'OddsRatio_working_3-way'!R25/3)</f>
        <v>-0.62014744878201644</v>
      </c>
      <c r="AT25" s="11">
        <f>IF(('OddsRatio_working_3-way'!X25=0),IF(Q25&gt;0,-Q25^(1/3),(-Q25)^(1/3)),'OddsRatio_working_3-way'!AN25-'OddsRatio_working_3-way'!R25/3)</f>
        <v>-0.44762583945490109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2.4500000000000002</v>
      </c>
      <c r="B26" s="4">
        <f>IF('True_Odds_Calculator_3-way'!B27="","",'True_Odds_Calculator_3-way'!B27)</f>
        <v>3.73</v>
      </c>
      <c r="C26" s="4">
        <f>IF('True_Odds_Calculator_3-way'!C27="","",'True_Odds_Calculator_3-way'!C27)</f>
        <v>2.72</v>
      </c>
      <c r="D26" s="9">
        <f t="shared" si="13"/>
        <v>0.39228212827564923</v>
      </c>
      <c r="E26" s="9">
        <f t="shared" si="14"/>
        <v>0.25531418793744337</v>
      </c>
      <c r="F26" s="9">
        <f t="shared" si="15"/>
        <v>0.35240368378690717</v>
      </c>
      <c r="G26" s="9">
        <f t="shared" si="16"/>
        <v>1.0684039455106036</v>
      </c>
      <c r="H26" s="9">
        <f t="shared" si="17"/>
        <v>2.5491857209903759</v>
      </c>
      <c r="I26" s="9">
        <f t="shared" si="18"/>
        <v>3.9167427712439475</v>
      </c>
      <c r="J26" s="9">
        <f t="shared" si="19"/>
        <v>2.8376547862782386</v>
      </c>
      <c r="K26" s="11">
        <f t="shared" si="20"/>
        <v>0.4081632653061224</v>
      </c>
      <c r="L26" s="11">
        <f t="shared" si="21"/>
        <v>0.26809651474530832</v>
      </c>
      <c r="M26" s="11">
        <f t="shared" si="22"/>
        <v>0.36764705882352938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-0.27391465969765916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0.23736035969347519</v>
      </c>
      <c r="Q26" s="11">
        <f>2*'OddsRatio_working_3-way'!K26*'OddsRatio_working_3-way'!L26*'OddsRatio_working_3-way'!M26</f>
        <v>8.0461138879144134E-2</v>
      </c>
      <c r="R26" s="11">
        <f t="shared" si="23"/>
        <v>0</v>
      </c>
      <c r="S26" s="11">
        <f t="shared" si="24"/>
        <v>-0.8665485810634167</v>
      </c>
      <c r="T26" s="11">
        <f t="shared" si="25"/>
        <v>-0.29374528171641245</v>
      </c>
      <c r="U26" s="11">
        <f>'OddsRatio_working_3-way'!S26-'OddsRatio_working_3-way'!R26^2/3</f>
        <v>-0.8665485810634167</v>
      </c>
      <c r="V26" s="11">
        <f>'OddsRatio_working_3-way'!S26*'OddsRatio_working_3-way'!R26/3-2*'OddsRatio_working_3-way'!R26^3/27-'OddsRatio_working_3-way'!T26</f>
        <v>0.29374528171641245</v>
      </c>
      <c r="W26" s="11">
        <f>'OddsRatio_working_3-way'!V26^2+4*'OddsRatio_working_3-way'!U26^3/27</f>
        <v>-1.0113252134570899E-2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0.15524137871813157</v>
      </c>
      <c r="Y26" s="11">
        <f>IF('OddsRatio_working_3-way'!W26&gt;=0,IF('OddsRatio_working_3-way'!V26+SQRT('OddsRatio_working_3-way'!W26)&gt;0,0,PI()),ACOS('OddsRatio_working_3-way'!V26/(2*'OddsRatio_working_3-way'!X26)))</f>
        <v>0.32984643927659141</v>
      </c>
      <c r="Z26" s="11">
        <f>'OddsRatio_working_3-way'!X26^(1/3)*COS('OddsRatio_working_3-way'!Y26/3)</f>
        <v>0.5342019727553019</v>
      </c>
      <c r="AA26" s="11">
        <f>'OddsRatio_working_3-way'!X26^(1/3)*COS(('OddsRatio_working_3-way'!Y26+2*PI())/3)</f>
        <v>-0.31817284256197292</v>
      </c>
      <c r="AB26" s="11">
        <f>'OddsRatio_working_3-way'!X26^(1/3)*COS(('OddsRatio_working_3-way'!Y26+4*PI())/3)</f>
        <v>-0.21602913019332901</v>
      </c>
      <c r="AC26" s="11">
        <f>'OddsRatio_working_3-way'!X26^(1/3)*SIN('OddsRatio_working_3-way'!Y26/3)</f>
        <v>5.89726998320644E-2</v>
      </c>
      <c r="AD26" s="11">
        <f>'OddsRatio_working_3-way'!X26^(1/3)*SIN(('OddsRatio_working_3-way'!Y26+2*PI())/3)</f>
        <v>0.43314612924182178</v>
      </c>
      <c r="AE26" s="11">
        <f>'OddsRatio_working_3-way'!X26^(1/3)*SIN(('OddsRatio_working_3-way'!Y26+4*PI())/3)</f>
        <v>-0.4921188290738861</v>
      </c>
      <c r="AF26" s="11">
        <f>-'OddsRatio_working_3-way'!U26/(3*'OddsRatio_working_3-way'!X26^(1/3))*COS(('OddsRatio_working_3-way'!Y26)/3)</f>
        <v>0.53420197275530179</v>
      </c>
      <c r="AG26" s="11">
        <f>-'OddsRatio_working_3-way'!U26/(3*'OddsRatio_working_3-way'!X26^(1/3))*COS(('OddsRatio_working_3-way'!Y26+2*PI())/3)</f>
        <v>-0.31817284256197287</v>
      </c>
      <c r="AH26" s="11">
        <f>-'OddsRatio_working_3-way'!U26/(3*'OddsRatio_working_3-way'!X26^(1/3))*COS(('OddsRatio_working_3-way'!Y26+4*PI())/3)</f>
        <v>-0.21602913019332895</v>
      </c>
      <c r="AI26" s="11">
        <f>'OddsRatio_working_3-way'!U26/(3*'OddsRatio_working_3-way'!X26^(1/3))*SIN(('OddsRatio_working_3-way'!Y26)/3)</f>
        <v>-5.8972699832064393E-2</v>
      </c>
      <c r="AJ26" s="11">
        <f>'OddsRatio_working_3-way'!U26/(3*'OddsRatio_working_3-way'!X26^(1/3))*SIN(('OddsRatio_working_3-way'!Y26+2*PI())/3)</f>
        <v>-0.43314612924182172</v>
      </c>
      <c r="AK26" s="11">
        <f>'OddsRatio_working_3-way'!U26/(3*'OddsRatio_working_3-way'!X26^(1/3))*SIN(('OddsRatio_working_3-way'!Y26+4*PI())/3)</f>
        <v>0.49211882907388599</v>
      </c>
      <c r="AL26" s="11">
        <f>'OddsRatio_working_3-way'!Z26+'OddsRatio_working_3-way'!AF26</f>
        <v>1.0684039455106036</v>
      </c>
      <c r="AM26" s="11">
        <f>'OddsRatio_working_3-way'!AA26+'OddsRatio_working_3-way'!AG26</f>
        <v>-0.63634568512394574</v>
      </c>
      <c r="AN26" s="11">
        <f>'OddsRatio_working_3-way'!AB26+'OddsRatio_working_3-way'!AH26</f>
        <v>-0.43205826038665796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1.0684039455106036</v>
      </c>
      <c r="AS26" s="11">
        <f>IF(('OddsRatio_working_3-way'!X26=0),IF(Q26&gt;0,-Q26^(1/3),(-Q26)^(1/3)),'OddsRatio_working_3-way'!AM26-'OddsRatio_working_3-way'!R26/3)</f>
        <v>-0.63634568512394574</v>
      </c>
      <c r="AT26" s="11">
        <f>IF(('OddsRatio_working_3-way'!X26=0),IF(Q26&gt;0,-Q26^(1/3),(-Q26)^(1/3)),'OddsRatio_working_3-way'!AN26-'OddsRatio_working_3-way'!R26/3)</f>
        <v>-0.43205826038665796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1.25</v>
      </c>
      <c r="B27" s="4">
        <f>IF('True_Odds_Calculator_3-way'!B28="","",'True_Odds_Calculator_3-way'!B28)</f>
        <v>6.06</v>
      </c>
      <c r="C27" s="4">
        <f>IF('True_Odds_Calculator_3-way'!C28="","",'True_Odds_Calculator_3-way'!C28)</f>
        <v>10.97</v>
      </c>
      <c r="D27" s="9">
        <f t="shared" si="13"/>
        <v>0.77503087856943964</v>
      </c>
      <c r="E27" s="9">
        <f t="shared" si="14"/>
        <v>0.14545267264720321</v>
      </c>
      <c r="F27" s="9">
        <f t="shared" si="15"/>
        <v>7.9516448783357188E-2</v>
      </c>
      <c r="G27" s="9">
        <f t="shared" si="16"/>
        <v>1.1610846878555903</v>
      </c>
      <c r="H27" s="9">
        <f t="shared" si="17"/>
        <v>1.2902711719638975</v>
      </c>
      <c r="I27" s="9">
        <f t="shared" si="18"/>
        <v>6.8750885205492862</v>
      </c>
      <c r="J27" s="9">
        <f t="shared" si="19"/>
        <v>12.576014337920235</v>
      </c>
      <c r="K27" s="11">
        <f t="shared" si="20"/>
        <v>0.8</v>
      </c>
      <c r="L27" s="11">
        <f t="shared" si="21"/>
        <v>0.16501650165016502</v>
      </c>
      <c r="M27" s="11">
        <f t="shared" si="22"/>
        <v>9.1157702825888781E-2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-0.15177366414854798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0.18387982827453211</v>
      </c>
      <c r="Q27" s="11">
        <f>2*'OddsRatio_working_3-way'!K27*'OddsRatio_working_3-way'!L27*'OddsRatio_working_3-way'!M27</f>
        <v>2.4068040350069649E-2</v>
      </c>
      <c r="R27" s="11">
        <f t="shared" si="23"/>
        <v>0</v>
      </c>
      <c r="S27" s="11">
        <f t="shared" si="24"/>
        <v>-1.2115397576127591</v>
      </c>
      <c r="T27" s="11">
        <f t="shared" si="25"/>
        <v>-0.15857850230533496</v>
      </c>
      <c r="U27" s="11">
        <f>'OddsRatio_working_3-way'!S27-'OddsRatio_working_3-way'!R27^2/3</f>
        <v>-1.2115397576127591</v>
      </c>
      <c r="V27" s="11">
        <f>'OddsRatio_working_3-way'!S27*'OddsRatio_working_3-way'!R27/3-2*'OddsRatio_working_3-way'!R27^3/27-'OddsRatio_working_3-way'!T27</f>
        <v>0.15857850230533496</v>
      </c>
      <c r="W27" s="11">
        <f>'OddsRatio_working_3-way'!V27^2+4*'OddsRatio_working_3-way'!U27^3/27</f>
        <v>-0.23830955300826923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0.25664016365412895</v>
      </c>
      <c r="Y27" s="11">
        <f>IF('OddsRatio_working_3-way'!W27&gt;=0,IF('OddsRatio_working_3-way'!V27+SQRT('OddsRatio_working_3-way'!W27)&gt;0,0,PI()),ACOS('OddsRatio_working_3-way'!V27/(2*'OddsRatio_working_3-way'!X27)))</f>
        <v>1.2567063858934708</v>
      </c>
      <c r="Z27" s="11">
        <f>'OddsRatio_working_3-way'!X27^(1/3)*COS('OddsRatio_working_3-way'!Y27/3)</f>
        <v>0.58054234392779513</v>
      </c>
      <c r="AA27" s="11">
        <f>'OddsRatio_working_3-way'!X27^(1/3)*COS(('OddsRatio_working_3-way'!Y27+2*PI())/3)</f>
        <v>-0.51413023383834133</v>
      </c>
      <c r="AB27" s="11">
        <f>'OddsRatio_working_3-way'!X27^(1/3)*COS(('OddsRatio_working_3-way'!Y27+4*PI())/3)</f>
        <v>-6.6412110089453802E-2</v>
      </c>
      <c r="AC27" s="11">
        <f>'OddsRatio_working_3-way'!X27^(1/3)*SIN('OddsRatio_working_3-way'!Y27/3)</f>
        <v>0.2584901792674944</v>
      </c>
      <c r="AD27" s="11">
        <f>'OddsRatio_working_3-way'!X27^(1/3)*SIN(('OddsRatio_working_3-way'!Y27+2*PI())/3)</f>
        <v>0.37351932818028588</v>
      </c>
      <c r="AE27" s="11">
        <f>'OddsRatio_working_3-way'!X27^(1/3)*SIN(('OddsRatio_working_3-way'!Y27+4*PI())/3)</f>
        <v>-0.63200950744778039</v>
      </c>
      <c r="AF27" s="11">
        <f>-'OddsRatio_working_3-way'!U27/(3*'OddsRatio_working_3-way'!X27^(1/3))*COS(('OddsRatio_working_3-way'!Y27)/3)</f>
        <v>0.58054234392779513</v>
      </c>
      <c r="AG27" s="11">
        <f>-'OddsRatio_working_3-way'!U27/(3*'OddsRatio_working_3-way'!X27^(1/3))*COS(('OddsRatio_working_3-way'!Y27+2*PI())/3)</f>
        <v>-0.51413023383834133</v>
      </c>
      <c r="AH27" s="11">
        <f>-'OddsRatio_working_3-way'!U27/(3*'OddsRatio_working_3-way'!X27^(1/3))*COS(('OddsRatio_working_3-way'!Y27+4*PI())/3)</f>
        <v>-6.6412110089453802E-2</v>
      </c>
      <c r="AI27" s="11">
        <f>'OddsRatio_working_3-way'!U27/(3*'OddsRatio_working_3-way'!X27^(1/3))*SIN(('OddsRatio_working_3-way'!Y27)/3)</f>
        <v>-0.2584901792674944</v>
      </c>
      <c r="AJ27" s="11">
        <f>'OddsRatio_working_3-way'!U27/(3*'OddsRatio_working_3-way'!X27^(1/3))*SIN(('OddsRatio_working_3-way'!Y27+2*PI())/3)</f>
        <v>-0.37351932818028588</v>
      </c>
      <c r="AK27" s="11">
        <f>'OddsRatio_working_3-way'!U27/(3*'OddsRatio_working_3-way'!X27^(1/3))*SIN(('OddsRatio_working_3-way'!Y27+4*PI())/3)</f>
        <v>0.63200950744778039</v>
      </c>
      <c r="AL27" s="11">
        <f>'OddsRatio_working_3-way'!Z27+'OddsRatio_working_3-way'!AF27</f>
        <v>1.1610846878555903</v>
      </c>
      <c r="AM27" s="11">
        <f>'OddsRatio_working_3-way'!AA27+'OddsRatio_working_3-way'!AG27</f>
        <v>-1.0282604676766827</v>
      </c>
      <c r="AN27" s="11">
        <f>'OddsRatio_working_3-way'!AB27+'OddsRatio_working_3-way'!AH27</f>
        <v>-0.1328242201789076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1.1610846878555903</v>
      </c>
      <c r="AS27" s="11">
        <f>IF(('OddsRatio_working_3-way'!X27=0),IF(Q27&gt;0,-Q27^(1/3),(-Q27)^(1/3)),'OddsRatio_working_3-way'!AM27-'OddsRatio_working_3-way'!R27/3)</f>
        <v>-1.0282604676766827</v>
      </c>
      <c r="AT27" s="11">
        <f>IF(('OddsRatio_working_3-way'!X27=0),IF(Q27&gt;0,-Q27^(1/3),(-Q27)^(1/3)),'OddsRatio_working_3-way'!AN27-'OddsRatio_working_3-way'!R27/3)</f>
        <v>-0.1328242201789076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2.38</v>
      </c>
      <c r="B28" s="4">
        <f>IF('True_Odds_Calculator_3-way'!B29="","",'True_Odds_Calculator_3-way'!B29)</f>
        <v>3.35</v>
      </c>
      <c r="C28" s="4">
        <f>IF('True_Odds_Calculator_3-way'!C29="","",'True_Odds_Calculator_3-way'!C29)</f>
        <v>3.28</v>
      </c>
      <c r="D28" s="9">
        <f t="shared" si="13"/>
        <v>0.41151551655100627</v>
      </c>
      <c r="E28" s="9">
        <f t="shared" si="14"/>
        <v>0.29110246802769724</v>
      </c>
      <c r="F28" s="9">
        <f t="shared" si="15"/>
        <v>0.29738201542129616</v>
      </c>
      <c r="G28" s="9">
        <f t="shared" si="16"/>
        <v>1.0362623384382692</v>
      </c>
      <c r="H28" s="9">
        <f t="shared" si="17"/>
        <v>2.4300420270448115</v>
      </c>
      <c r="I28" s="9">
        <f t="shared" si="18"/>
        <v>3.4352164953299331</v>
      </c>
      <c r="J28" s="9">
        <f t="shared" si="19"/>
        <v>3.362678131639254</v>
      </c>
      <c r="K28" s="11">
        <f t="shared" si="20"/>
        <v>0.42016806722689076</v>
      </c>
      <c r="L28" s="11">
        <f t="shared" si="21"/>
        <v>0.29850746268656714</v>
      </c>
      <c r="M28" s="11">
        <f t="shared" si="22"/>
        <v>0.3048780487804878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-0.28273930613381126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0.22981526065103874</v>
      </c>
      <c r="Q28" s="11">
        <f>2*'OddsRatio_working_3-way'!K28*'OddsRatio_working_3-way'!L28*'OddsRatio_working_3-way'!M28</f>
        <v>7.647762417671837E-2</v>
      </c>
      <c r="R28" s="11">
        <f t="shared" si="23"/>
        <v>0</v>
      </c>
      <c r="S28" s="11">
        <f t="shared" si="24"/>
        <v>-0.81281680921390786</v>
      </c>
      <c r="T28" s="11">
        <f t="shared" si="25"/>
        <v>-0.27048812286652502</v>
      </c>
      <c r="U28" s="11">
        <f>'OddsRatio_working_3-way'!S28-'OddsRatio_working_3-way'!R28^2/3</f>
        <v>-0.81281680921390786</v>
      </c>
      <c r="V28" s="11">
        <f>'OddsRatio_working_3-way'!S28*'OddsRatio_working_3-way'!R28/3-2*'OddsRatio_working_3-way'!R28^3/27-'OddsRatio_working_3-way'!T28</f>
        <v>0.27048812286652502</v>
      </c>
      <c r="W28" s="11">
        <f>'OddsRatio_working_3-way'!V28^2+4*'OddsRatio_working_3-way'!U28^3/27</f>
        <v>-6.3924166550835548E-3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0.14102857978698846</v>
      </c>
      <c r="Y28" s="11">
        <f>IF('OddsRatio_working_3-way'!W28&gt;=0,IF('OddsRatio_working_3-way'!V28+SQRT('OddsRatio_working_3-way'!W28)&gt;0,0,PI()),ACOS('OddsRatio_working_3-way'!V28/(2*'OddsRatio_working_3-way'!X28)))</f>
        <v>0.28740264817294126</v>
      </c>
      <c r="Z28" s="11">
        <f>'OddsRatio_working_3-way'!X28^(1/3)*COS('OddsRatio_working_3-way'!Y28/3)</f>
        <v>0.51813116921913449</v>
      </c>
      <c r="AA28" s="11">
        <f>'OddsRatio_working_3-way'!X28^(1/3)*COS(('OddsRatio_working_3-way'!Y28+2*PI())/3)</f>
        <v>-0.30218484847371962</v>
      </c>
      <c r="AB28" s="11">
        <f>'OddsRatio_working_3-way'!X28^(1/3)*COS(('OddsRatio_working_3-way'!Y28+4*PI())/3)</f>
        <v>-0.215946320745415</v>
      </c>
      <c r="AC28" s="11">
        <f>'OddsRatio_working_3-way'!X28^(1/3)*SIN('OddsRatio_working_3-way'!Y28/3)</f>
        <v>4.9789837198453861E-2</v>
      </c>
      <c r="AD28" s="11">
        <f>'OddsRatio_working_3-way'!X28^(1/3)*SIN(('OddsRatio_working_3-way'!Y28+2*PI())/3)</f>
        <v>0.42381983643707738</v>
      </c>
      <c r="AE28" s="11">
        <f>'OddsRatio_working_3-way'!X28^(1/3)*SIN(('OddsRatio_working_3-way'!Y28+4*PI())/3)</f>
        <v>-0.47360967363553114</v>
      </c>
      <c r="AF28" s="11">
        <f>-'OddsRatio_working_3-way'!U28/(3*'OddsRatio_working_3-way'!X28^(1/3))*COS(('OddsRatio_working_3-way'!Y28)/3)</f>
        <v>0.5181311692191346</v>
      </c>
      <c r="AG28" s="11">
        <f>-'OddsRatio_working_3-way'!U28/(3*'OddsRatio_working_3-way'!X28^(1/3))*COS(('OddsRatio_working_3-way'!Y28+2*PI())/3)</f>
        <v>-0.30218484847371974</v>
      </c>
      <c r="AH28" s="11">
        <f>-'OddsRatio_working_3-way'!U28/(3*'OddsRatio_working_3-way'!X28^(1/3))*COS(('OddsRatio_working_3-way'!Y28+4*PI())/3)</f>
        <v>-0.21594632074541503</v>
      </c>
      <c r="AI28" s="11">
        <f>'OddsRatio_working_3-way'!U28/(3*'OddsRatio_working_3-way'!X28^(1/3))*SIN(('OddsRatio_working_3-way'!Y28)/3)</f>
        <v>-4.9789837198453868E-2</v>
      </c>
      <c r="AJ28" s="11">
        <f>'OddsRatio_working_3-way'!U28/(3*'OddsRatio_working_3-way'!X28^(1/3))*SIN(('OddsRatio_working_3-way'!Y28+2*PI())/3)</f>
        <v>-0.42381983643707749</v>
      </c>
      <c r="AK28" s="11">
        <f>'OddsRatio_working_3-way'!U28/(3*'OddsRatio_working_3-way'!X28^(1/3))*SIN(('OddsRatio_working_3-way'!Y28+4*PI())/3)</f>
        <v>0.47360967363553125</v>
      </c>
      <c r="AL28" s="11">
        <f>'OddsRatio_working_3-way'!Z28+'OddsRatio_working_3-way'!AF28</f>
        <v>1.0362623384382692</v>
      </c>
      <c r="AM28" s="11">
        <f>'OddsRatio_working_3-way'!AA28+'OddsRatio_working_3-way'!AG28</f>
        <v>-0.60436969694743936</v>
      </c>
      <c r="AN28" s="11">
        <f>'OddsRatio_working_3-way'!AB28+'OddsRatio_working_3-way'!AH28</f>
        <v>-0.43189264149083006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1.0362623384382692</v>
      </c>
      <c r="AS28" s="11">
        <f>IF(('OddsRatio_working_3-way'!X28=0),IF(Q28&gt;0,-Q28^(1/3),(-Q28)^(1/3)),'OddsRatio_working_3-way'!AM28-'OddsRatio_working_3-way'!R28/3)</f>
        <v>-0.60436969694743936</v>
      </c>
      <c r="AT28" s="11">
        <f>IF(('OddsRatio_working_3-way'!X28=0),IF(Q28&gt;0,-Q28^(1/3),(-Q28)^(1/3)),'OddsRatio_working_3-way'!AN28-'OddsRatio_working_3-way'!R28/3)</f>
        <v>-0.43189264149083006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3.57</v>
      </c>
      <c r="B29" s="4">
        <f>IF('True_Odds_Calculator_3-way'!B30="","",'True_Odds_Calculator_3-way'!B30)</f>
        <v>3.49</v>
      </c>
      <c r="C29" s="4">
        <f>IF('True_Odds_Calculator_3-way'!C30="","",'True_Odds_Calculator_3-way'!C30)</f>
        <v>2.2000000000000002</v>
      </c>
      <c r="D29" s="9">
        <f t="shared" si="13"/>
        <v>0.27359293414372565</v>
      </c>
      <c r="E29" s="9">
        <f t="shared" si="14"/>
        <v>0.27992251206293989</v>
      </c>
      <c r="F29" s="9">
        <f t="shared" si="15"/>
        <v>0.4464845537933344</v>
      </c>
      <c r="G29" s="9">
        <f t="shared" si="16"/>
        <v>1.0330992817556552</v>
      </c>
      <c r="H29" s="9">
        <f t="shared" si="17"/>
        <v>3.6550651541120334</v>
      </c>
      <c r="I29" s="9">
        <f t="shared" si="18"/>
        <v>3.5724172115715813</v>
      </c>
      <c r="J29" s="9">
        <f t="shared" si="19"/>
        <v>2.2397191381067865</v>
      </c>
      <c r="K29" s="11">
        <f t="shared" si="20"/>
        <v>0.28011204481792717</v>
      </c>
      <c r="L29" s="11">
        <f t="shared" si="21"/>
        <v>0.28653295128939826</v>
      </c>
      <c r="M29" s="11">
        <f t="shared" si="22"/>
        <v>0.45454545454545453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-0.28015436442876174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0.22837996881482467</v>
      </c>
      <c r="Q29" s="11">
        <f>2*'OddsRatio_working_3-way'!K29*'OddsRatio_working_3-way'!L29*'OddsRatio_working_3-way'!M29</f>
        <v>7.2964846266717148E-2</v>
      </c>
      <c r="R29" s="11">
        <f t="shared" si="23"/>
        <v>0</v>
      </c>
      <c r="S29" s="11">
        <f t="shared" si="24"/>
        <v>-0.81519332843696468</v>
      </c>
      <c r="T29" s="11">
        <f t="shared" si="25"/>
        <v>-0.26044515285526032</v>
      </c>
      <c r="U29" s="11">
        <f>'OddsRatio_working_3-way'!S29-'OddsRatio_working_3-way'!R29^2/3</f>
        <v>-0.81519332843696468</v>
      </c>
      <c r="V29" s="11">
        <f>'OddsRatio_working_3-way'!S29*'OddsRatio_working_3-way'!R29/3-2*'OddsRatio_working_3-way'!R29^3/27-'OddsRatio_working_3-way'!T29</f>
        <v>0.26044515285526032</v>
      </c>
      <c r="W29" s="11">
        <f>'OddsRatio_working_3-way'!V29^2+4*'OddsRatio_working_3-way'!U29^3/27</f>
        <v>-1.2424427114850783E-2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0.14164754212538483</v>
      </c>
      <c r="Y29" s="11">
        <f>IF('OddsRatio_working_3-way'!W29&gt;=0,IF('OddsRatio_working_3-way'!V29+SQRT('OddsRatio_working_3-way'!W29)&gt;0,0,PI()),ACOS('OddsRatio_working_3-way'!V29/(2*'OddsRatio_working_3-way'!X29)))</f>
        <v>0.40439071879210498</v>
      </c>
      <c r="Z29" s="11">
        <f>'OddsRatio_working_3-way'!X29^(1/3)*COS('OddsRatio_working_3-way'!Y29/3)</f>
        <v>0.51654964087782751</v>
      </c>
      <c r="AA29" s="11">
        <f>'OddsRatio_working_3-way'!X29^(1/3)*COS(('OddsRatio_working_3-way'!Y29+2*PI())/3)</f>
        <v>-0.31894345723735906</v>
      </c>
      <c r="AB29" s="11">
        <f>'OddsRatio_working_3-way'!X29^(1/3)*COS(('OddsRatio_working_3-way'!Y29+4*PI())/3)</f>
        <v>-0.19760618364046859</v>
      </c>
      <c r="AC29" s="11">
        <f>'OddsRatio_working_3-way'!X29^(1/3)*SIN('OddsRatio_working_3-way'!Y29/3)</f>
        <v>7.0054107573900126E-2</v>
      </c>
      <c r="AD29" s="11">
        <f>'OddsRatio_working_3-way'!X29^(1/3)*SIN(('OddsRatio_working_3-way'!Y29+2*PI())/3)</f>
        <v>0.41231805752897738</v>
      </c>
      <c r="AE29" s="11">
        <f>'OddsRatio_working_3-way'!X29^(1/3)*SIN(('OddsRatio_working_3-way'!Y29+4*PI())/3)</f>
        <v>-0.48237216510287734</v>
      </c>
      <c r="AF29" s="11">
        <f>-'OddsRatio_working_3-way'!U29/(3*'OddsRatio_working_3-way'!X29^(1/3))*COS(('OddsRatio_working_3-way'!Y29)/3)</f>
        <v>0.51654964087782762</v>
      </c>
      <c r="AG29" s="11">
        <f>-'OddsRatio_working_3-way'!U29/(3*'OddsRatio_working_3-way'!X29^(1/3))*COS(('OddsRatio_working_3-way'!Y29+2*PI())/3)</f>
        <v>-0.31894345723735912</v>
      </c>
      <c r="AH29" s="11">
        <f>-'OddsRatio_working_3-way'!U29/(3*'OddsRatio_working_3-way'!X29^(1/3))*COS(('OddsRatio_working_3-way'!Y29+4*PI())/3)</f>
        <v>-0.19760618364046861</v>
      </c>
      <c r="AI29" s="11">
        <f>'OddsRatio_working_3-way'!U29/(3*'OddsRatio_working_3-way'!X29^(1/3))*SIN(('OddsRatio_working_3-way'!Y29)/3)</f>
        <v>-7.005410757390014E-2</v>
      </c>
      <c r="AJ29" s="11">
        <f>'OddsRatio_working_3-way'!U29/(3*'OddsRatio_working_3-way'!X29^(1/3))*SIN(('OddsRatio_working_3-way'!Y29+2*PI())/3)</f>
        <v>-0.41231805752897749</v>
      </c>
      <c r="AK29" s="11">
        <f>'OddsRatio_working_3-way'!U29/(3*'OddsRatio_working_3-way'!X29^(1/3))*SIN(('OddsRatio_working_3-way'!Y29+4*PI())/3)</f>
        <v>0.48237216510287745</v>
      </c>
      <c r="AL29" s="11">
        <f>'OddsRatio_working_3-way'!Z29+'OddsRatio_working_3-way'!AF29</f>
        <v>1.0330992817556552</v>
      </c>
      <c r="AM29" s="11">
        <f>'OddsRatio_working_3-way'!AA29+'OddsRatio_working_3-way'!AG29</f>
        <v>-0.63788691447471813</v>
      </c>
      <c r="AN29" s="11">
        <f>'OddsRatio_working_3-way'!AB29+'OddsRatio_working_3-way'!AH29</f>
        <v>-0.39521236728093723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1.0330992817556552</v>
      </c>
      <c r="AS29" s="11">
        <f>IF(('OddsRatio_working_3-way'!X29=0),IF(Q29&gt;0,-Q29^(1/3),(-Q29)^(1/3)),'OddsRatio_working_3-way'!AM29-'OddsRatio_working_3-way'!R29/3)</f>
        <v>-0.63788691447471813</v>
      </c>
      <c r="AT29" s="11">
        <f>IF(('OddsRatio_working_3-way'!X29=0),IF(Q29&gt;0,-Q29^(1/3),(-Q29)^(1/3)),'OddsRatio_working_3-way'!AN29-'OddsRatio_working_3-way'!R29/3)</f>
        <v>-0.39521236728093723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1.9</v>
      </c>
      <c r="B30" s="4">
        <f>IF('True_Odds_Calculator_3-way'!B31="","",'True_Odds_Calculator_3-way'!B31)</f>
        <v>4.09</v>
      </c>
      <c r="C30" s="4">
        <f>IF('True_Odds_Calculator_3-way'!C31="","",'True_Odds_Calculator_3-way'!C31)</f>
        <v>3.95</v>
      </c>
      <c r="D30" s="9">
        <f t="shared" si="13"/>
        <v>0.51665994647161684</v>
      </c>
      <c r="E30" s="9">
        <f t="shared" si="14"/>
        <v>0.23742172970892347</v>
      </c>
      <c r="F30" s="9">
        <f t="shared" si="15"/>
        <v>0.24591832381945977</v>
      </c>
      <c r="G30" s="9">
        <f t="shared" si="16"/>
        <v>1.0394544953368641</v>
      </c>
      <c r="H30" s="9">
        <f t="shared" si="17"/>
        <v>1.9355090458031778</v>
      </c>
      <c r="I30" s="9">
        <f t="shared" si="18"/>
        <v>4.2119143905909091</v>
      </c>
      <c r="J30" s="9">
        <f t="shared" si="19"/>
        <v>4.06639076124375</v>
      </c>
      <c r="K30" s="11">
        <f t="shared" si="20"/>
        <v>0.52631578947368418</v>
      </c>
      <c r="L30" s="11">
        <f t="shared" si="21"/>
        <v>0.24449877750611249</v>
      </c>
      <c r="M30" s="11">
        <f t="shared" si="22"/>
        <v>0.25316455696202528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-0.26726925326066253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0.22609214069186148</v>
      </c>
      <c r="Q30" s="11">
        <f>2*'OddsRatio_working_3-way'!K30*'OddsRatio_working_3-way'!L30*'OddsRatio_working_3-way'!M30</f>
        <v>6.5156236510622897E-2</v>
      </c>
      <c r="R30" s="11">
        <f t="shared" si="23"/>
        <v>0</v>
      </c>
      <c r="S30" s="11">
        <f t="shared" si="24"/>
        <v>-0.84593397083112354</v>
      </c>
      <c r="T30" s="11">
        <f t="shared" si="25"/>
        <v>-0.24378500600320563</v>
      </c>
      <c r="U30" s="11">
        <f>'OddsRatio_working_3-way'!S30-'OddsRatio_working_3-way'!R30^2/3</f>
        <v>-0.84593397083112354</v>
      </c>
      <c r="V30" s="11">
        <f>'OddsRatio_working_3-way'!S30*'OddsRatio_working_3-way'!R30/3-2*'OddsRatio_working_3-way'!R30^3/27-'OddsRatio_working_3-way'!T30</f>
        <v>0.24378500600320563</v>
      </c>
      <c r="W30" s="11">
        <f>'OddsRatio_working_3-way'!V30^2+4*'OddsRatio_working_3-way'!U30^3/27</f>
        <v>-3.0250940872775446E-2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0.14973482395952389</v>
      </c>
      <c r="Y30" s="11">
        <f>IF('OddsRatio_working_3-way'!W30&gt;=0,IF('OddsRatio_working_3-way'!V30+SQRT('OddsRatio_working_3-way'!W30)&gt;0,0,PI()),ACOS('OddsRatio_working_3-way'!V30/(2*'OddsRatio_working_3-way'!X30)))</f>
        <v>0.61969470249461722</v>
      </c>
      <c r="Z30" s="11">
        <f>'OddsRatio_working_3-way'!X30^(1/3)*COS('OddsRatio_working_3-way'!Y30/3)</f>
        <v>0.51972724766843204</v>
      </c>
      <c r="AA30" s="11">
        <f>'OddsRatio_working_3-way'!X30^(1/3)*COS(('OddsRatio_working_3-way'!Y30+2*PI())/3)</f>
        <v>-0.35418320680100052</v>
      </c>
      <c r="AB30" s="11">
        <f>'OddsRatio_working_3-way'!X30^(1/3)*COS(('OddsRatio_working_3-way'!Y30+4*PI())/3)</f>
        <v>-0.1655440408674316</v>
      </c>
      <c r="AC30" s="11">
        <f>'OddsRatio_working_3-way'!X30^(1/3)*SIN('OddsRatio_working_3-way'!Y30/3)</f>
        <v>0.10891087323145256</v>
      </c>
      <c r="AD30" s="11">
        <f>'OddsRatio_working_3-way'!X30^(1/3)*SIN(('OddsRatio_working_3-way'!Y30+2*PI())/3)</f>
        <v>0.39564156290410252</v>
      </c>
      <c r="AE30" s="11">
        <f>'OddsRatio_working_3-way'!X30^(1/3)*SIN(('OddsRatio_working_3-way'!Y30+4*PI())/3)</f>
        <v>-0.50455243613555512</v>
      </c>
      <c r="AF30" s="11">
        <f>-'OddsRatio_working_3-way'!U30/(3*'OddsRatio_working_3-way'!X30^(1/3))*COS(('OddsRatio_working_3-way'!Y30)/3)</f>
        <v>0.51972724766843192</v>
      </c>
      <c r="AG30" s="11">
        <f>-'OddsRatio_working_3-way'!U30/(3*'OddsRatio_working_3-way'!X30^(1/3))*COS(('OddsRatio_working_3-way'!Y30+2*PI())/3)</f>
        <v>-0.35418320680100041</v>
      </c>
      <c r="AH30" s="11">
        <f>-'OddsRatio_working_3-way'!U30/(3*'OddsRatio_working_3-way'!X30^(1/3))*COS(('OddsRatio_working_3-way'!Y30+4*PI())/3)</f>
        <v>-0.16554404086743157</v>
      </c>
      <c r="AI30" s="11">
        <f>'OddsRatio_working_3-way'!U30/(3*'OddsRatio_working_3-way'!X30^(1/3))*SIN(('OddsRatio_working_3-way'!Y30)/3)</f>
        <v>-0.10891087323145253</v>
      </c>
      <c r="AJ30" s="11">
        <f>'OddsRatio_working_3-way'!U30/(3*'OddsRatio_working_3-way'!X30^(1/3))*SIN(('OddsRatio_working_3-way'!Y30+2*PI())/3)</f>
        <v>-0.39564156290410246</v>
      </c>
      <c r="AK30" s="11">
        <f>'OddsRatio_working_3-way'!U30/(3*'OddsRatio_working_3-way'!X30^(1/3))*SIN(('OddsRatio_working_3-way'!Y30+4*PI())/3)</f>
        <v>0.504552436135555</v>
      </c>
      <c r="AL30" s="11">
        <f>'OddsRatio_working_3-way'!Z30+'OddsRatio_working_3-way'!AF30</f>
        <v>1.0394544953368641</v>
      </c>
      <c r="AM30" s="11">
        <f>'OddsRatio_working_3-way'!AA30+'OddsRatio_working_3-way'!AG30</f>
        <v>-0.70836641360200092</v>
      </c>
      <c r="AN30" s="11">
        <f>'OddsRatio_working_3-way'!AB30+'OddsRatio_working_3-way'!AH30</f>
        <v>-0.33108808173486315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1.0394544953368641</v>
      </c>
      <c r="AS30" s="11">
        <f>IF(('OddsRatio_working_3-way'!X30=0),IF(Q30&gt;0,-Q30^(1/3),(-Q30)^(1/3)),'OddsRatio_working_3-way'!AM30-'OddsRatio_working_3-way'!R30/3)</f>
        <v>-0.70836641360200092</v>
      </c>
      <c r="AT30" s="11">
        <f>IF(('OddsRatio_working_3-way'!X30=0),IF(Q30&gt;0,-Q30^(1/3),(-Q30)^(1/3)),'OddsRatio_working_3-way'!AN30-'OddsRatio_working_3-way'!R30/3)</f>
        <v>-0.33108808173486315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1.25</v>
      </c>
      <c r="B31" s="4">
        <f>IF('True_Odds_Calculator_3-way'!B32="","",'True_Odds_Calculator_3-way'!B32)</f>
        <v>6.7</v>
      </c>
      <c r="C31" s="4">
        <f>IF('True_Odds_Calculator_3-way'!C32="","",'True_Odds_Calculator_3-way'!C32)</f>
        <v>12.42</v>
      </c>
      <c r="D31" s="9">
        <f t="shared" si="13"/>
        <v>0.78639454574922008</v>
      </c>
      <c r="E31" s="9">
        <f t="shared" si="14"/>
        <v>0.13902250438482508</v>
      </c>
      <c r="F31" s="9">
        <f t="shared" si="15"/>
        <v>7.4582949865954817E-2</v>
      </c>
      <c r="G31" s="9">
        <f t="shared" si="16"/>
        <v>1.0865052684070793</v>
      </c>
      <c r="H31" s="9">
        <f t="shared" si="17"/>
        <v>1.2716263171017699</v>
      </c>
      <c r="I31" s="9">
        <f t="shared" si="18"/>
        <v>7.1930800299203534</v>
      </c>
      <c r="J31" s="9">
        <f t="shared" si="19"/>
        <v>13.407890165208846</v>
      </c>
      <c r="K31" s="11">
        <f t="shared" si="20"/>
        <v>0.8</v>
      </c>
      <c r="L31" s="11">
        <f t="shared" si="21"/>
        <v>0.14925373134328357</v>
      </c>
      <c r="M31" s="11">
        <f t="shared" si="22"/>
        <v>8.0515297906602251E-2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-0.15644963587857819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0.16699113130002161</v>
      </c>
      <c r="Q31" s="11">
        <f>2*'OddsRatio_working_3-way'!K31*'OddsRatio_working_3-way'!L31*'OddsRatio_working_3-way'!M31</f>
        <v>1.9227533828442327E-2</v>
      </c>
      <c r="R31" s="11">
        <f t="shared" si="23"/>
        <v>0</v>
      </c>
      <c r="S31" s="11">
        <f t="shared" si="24"/>
        <v>-1.0673794819799054</v>
      </c>
      <c r="T31" s="11">
        <f t="shared" si="25"/>
        <v>-0.12289919193781294</v>
      </c>
      <c r="U31" s="11">
        <f>'OddsRatio_working_3-way'!S31-'OddsRatio_working_3-way'!R31^2/3</f>
        <v>-1.0673794819799054</v>
      </c>
      <c r="V31" s="11">
        <f>'OddsRatio_working_3-way'!S31*'OddsRatio_working_3-way'!R31/3-2*'OddsRatio_working_3-way'!R31^3/27-'OddsRatio_working_3-way'!T31</f>
        <v>0.12289919193781294</v>
      </c>
      <c r="W31" s="11">
        <f>'OddsRatio_working_3-way'!V31^2+4*'OddsRatio_working_3-way'!U31^3/27</f>
        <v>-0.16505346746535113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0.21222492716709701</v>
      </c>
      <c r="Y31" s="11">
        <f>IF('OddsRatio_working_3-way'!W31&gt;=0,IF('OddsRatio_working_3-way'!V31+SQRT('OddsRatio_working_3-way'!W31)&gt;0,0,PI()),ACOS('OddsRatio_working_3-way'!V31/(2*'OddsRatio_working_3-way'!X31)))</f>
        <v>1.2770403102170285</v>
      </c>
      <c r="Z31" s="11">
        <f>'OddsRatio_working_3-way'!X31^(1/3)*COS('OddsRatio_working_3-way'!Y31/3)</f>
        <v>0.54325263420353964</v>
      </c>
      <c r="AA31" s="11">
        <f>'OddsRatio_working_3-way'!X31^(1/3)*COS(('OddsRatio_working_3-way'!Y31+2*PI())/3)</f>
        <v>-0.48493900324153688</v>
      </c>
      <c r="AB31" s="11">
        <f>'OddsRatio_working_3-way'!X31^(1/3)*COS(('OddsRatio_working_3-way'!Y31+4*PI())/3)</f>
        <v>-5.8313630962002559E-2</v>
      </c>
      <c r="AC31" s="11">
        <f>'OddsRatio_working_3-way'!X31^(1/3)*SIN('OddsRatio_working_3-way'!Y31/3)</f>
        <v>0.24631227352871343</v>
      </c>
      <c r="AD31" s="11">
        <f>'OddsRatio_working_3-way'!X31^(1/3)*SIN(('OddsRatio_working_3-way'!Y31+2*PI())/3)</f>
        <v>0.34731444512872367</v>
      </c>
      <c r="AE31" s="11">
        <f>'OddsRatio_working_3-way'!X31^(1/3)*SIN(('OddsRatio_working_3-way'!Y31+4*PI())/3)</f>
        <v>-0.59362671865743699</v>
      </c>
      <c r="AF31" s="11">
        <f>-'OddsRatio_working_3-way'!U31/(3*'OddsRatio_working_3-way'!X31^(1/3))*COS(('OddsRatio_working_3-way'!Y31)/3)</f>
        <v>0.54325263420353964</v>
      </c>
      <c r="AG31" s="11">
        <f>-'OddsRatio_working_3-way'!U31/(3*'OddsRatio_working_3-way'!X31^(1/3))*COS(('OddsRatio_working_3-way'!Y31+2*PI())/3)</f>
        <v>-0.48493900324153688</v>
      </c>
      <c r="AH31" s="11">
        <f>-'OddsRatio_working_3-way'!U31/(3*'OddsRatio_working_3-way'!X31^(1/3))*COS(('OddsRatio_working_3-way'!Y31+4*PI())/3)</f>
        <v>-5.8313630962002559E-2</v>
      </c>
      <c r="AI31" s="11">
        <f>'OddsRatio_working_3-way'!U31/(3*'OddsRatio_working_3-way'!X31^(1/3))*SIN(('OddsRatio_working_3-way'!Y31)/3)</f>
        <v>-0.24631227352871343</v>
      </c>
      <c r="AJ31" s="11">
        <f>'OddsRatio_working_3-way'!U31/(3*'OddsRatio_working_3-way'!X31^(1/3))*SIN(('OddsRatio_working_3-way'!Y31+2*PI())/3)</f>
        <v>-0.34731444512872367</v>
      </c>
      <c r="AK31" s="11">
        <f>'OddsRatio_working_3-way'!U31/(3*'OddsRatio_working_3-way'!X31^(1/3))*SIN(('OddsRatio_working_3-way'!Y31+4*PI())/3)</f>
        <v>0.59362671865743699</v>
      </c>
      <c r="AL31" s="11">
        <f>'OddsRatio_working_3-way'!Z31+'OddsRatio_working_3-way'!AF31</f>
        <v>1.0865052684070793</v>
      </c>
      <c r="AM31" s="11">
        <f>'OddsRatio_working_3-way'!AA31+'OddsRatio_working_3-way'!AG31</f>
        <v>-0.96987800648307376</v>
      </c>
      <c r="AN31" s="11">
        <f>'OddsRatio_working_3-way'!AB31+'OddsRatio_working_3-way'!AH31</f>
        <v>-0.11662726192400512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1.0865052684070793</v>
      </c>
      <c r="AS31" s="11">
        <f>IF(('OddsRatio_working_3-way'!X31=0),IF(Q31&gt;0,-Q31^(1/3),(-Q31)^(1/3)),'OddsRatio_working_3-way'!AM31-'OddsRatio_working_3-way'!R31/3)</f>
        <v>-0.96987800648307376</v>
      </c>
      <c r="AT31" s="11">
        <f>IF(('OddsRatio_working_3-way'!X31=0),IF(Q31&gt;0,-Q31^(1/3),(-Q31)^(1/3)),'OddsRatio_working_3-way'!AN31-'OddsRatio_working_3-way'!R31/3)</f>
        <v>-0.11662726192400512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2.54</v>
      </c>
      <c r="B32" s="4">
        <f>IF('True_Odds_Calculator_3-way'!B33="","",'True_Odds_Calculator_3-way'!B33)</f>
        <v>3.37</v>
      </c>
      <c r="C32" s="4">
        <f>IF('True_Odds_Calculator_3-way'!C33="","",'True_Odds_Calculator_3-way'!C33)</f>
        <v>3.02</v>
      </c>
      <c r="D32" s="9">
        <f t="shared" si="13"/>
        <v>0.38599304158928627</v>
      </c>
      <c r="E32" s="9">
        <f t="shared" si="14"/>
        <v>0.29001844685917516</v>
      </c>
      <c r="F32" s="9">
        <f t="shared" si="15"/>
        <v>0.32398851155153852</v>
      </c>
      <c r="G32" s="9">
        <f t="shared" si="16"/>
        <v>1.0329352454339182</v>
      </c>
      <c r="H32" s="9">
        <f t="shared" si="17"/>
        <v>2.5907202779682343</v>
      </c>
      <c r="I32" s="9">
        <f t="shared" si="18"/>
        <v>3.4480565316783869</v>
      </c>
      <c r="J32" s="9">
        <f t="shared" si="19"/>
        <v>3.0865291957765142</v>
      </c>
      <c r="K32" s="11">
        <f t="shared" si="20"/>
        <v>0.39370078740157477</v>
      </c>
      <c r="L32" s="11">
        <f t="shared" si="21"/>
        <v>0.29673590504451036</v>
      </c>
      <c r="M32" s="11">
        <f t="shared" si="22"/>
        <v>0.33112582781456956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-0.28520023290758933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0.22939509789252052</v>
      </c>
      <c r="Q32" s="11">
        <f>2*'OddsRatio_working_3-way'!K32*'OddsRatio_working_3-way'!L32*'OddsRatio_working_3-way'!M32</f>
        <v>7.7367655275723618E-2</v>
      </c>
      <c r="R32" s="11">
        <f t="shared" si="23"/>
        <v>0</v>
      </c>
      <c r="S32" s="11">
        <f t="shared" si="24"/>
        <v>-0.80432998091852603</v>
      </c>
      <c r="T32" s="11">
        <f t="shared" si="25"/>
        <v>-0.27127486708887893</v>
      </c>
      <c r="U32" s="11">
        <f>'OddsRatio_working_3-way'!S32-'OddsRatio_working_3-way'!R32^2/3</f>
        <v>-0.80432998091852603</v>
      </c>
      <c r="V32" s="11">
        <f>'OddsRatio_working_3-way'!S32*'OddsRatio_working_3-way'!R32/3-2*'OddsRatio_working_3-way'!R32^3/27-'OddsRatio_working_3-way'!T32</f>
        <v>0.27127486708887893</v>
      </c>
      <c r="W32" s="11">
        <f>'OddsRatio_working_3-way'!V32^2+4*'OddsRatio_working_3-way'!U32^3/27</f>
        <v>-3.5001155983029469E-3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0.13882558221775254</v>
      </c>
      <c r="Y32" s="11">
        <f>IF('OddsRatio_working_3-way'!W32&gt;=0,IF('OddsRatio_working_3-way'!V32+SQRT('OddsRatio_working_3-way'!W32)&gt;0,0,PI()),ACOS('OddsRatio_working_3-way'!V32/(2*'OddsRatio_working_3-way'!X32)))</f>
        <v>0.21472577881519284</v>
      </c>
      <c r="Z32" s="11">
        <f>'OddsRatio_working_3-way'!X32^(1/3)*COS('OddsRatio_working_3-way'!Y32/3)</f>
        <v>0.51646762271695912</v>
      </c>
      <c r="AA32" s="11">
        <f>'OddsRatio_working_3-way'!X32^(1/3)*COS(('OddsRatio_working_3-way'!Y32+2*PI())/3)</f>
        <v>-0.29030235113582331</v>
      </c>
      <c r="AB32" s="11">
        <f>'OddsRatio_working_3-way'!X32^(1/3)*COS(('OddsRatio_working_3-way'!Y32+4*PI())/3)</f>
        <v>-0.22616527158113592</v>
      </c>
      <c r="AC32" s="11">
        <f>'OddsRatio_working_3-way'!X32^(1/3)*SIN('OddsRatio_working_3-way'!Y32/3)</f>
        <v>3.7029560145935177E-2</v>
      </c>
      <c r="AD32" s="11">
        <f>'OddsRatio_working_3-way'!X32^(1/3)*SIN(('OddsRatio_working_3-way'!Y32+2*PI())/3)</f>
        <v>0.42875930143207597</v>
      </c>
      <c r="AE32" s="11">
        <f>'OddsRatio_working_3-way'!X32^(1/3)*SIN(('OddsRatio_working_3-way'!Y32+4*PI())/3)</f>
        <v>-0.46578886157801125</v>
      </c>
      <c r="AF32" s="11">
        <f>-'OddsRatio_working_3-way'!U32/(3*'OddsRatio_working_3-way'!X32^(1/3))*COS(('OddsRatio_working_3-way'!Y32)/3)</f>
        <v>0.51646762271695912</v>
      </c>
      <c r="AG32" s="11">
        <f>-'OddsRatio_working_3-way'!U32/(3*'OddsRatio_working_3-way'!X32^(1/3))*COS(('OddsRatio_working_3-way'!Y32+2*PI())/3)</f>
        <v>-0.29030235113582331</v>
      </c>
      <c r="AH32" s="11">
        <f>-'OddsRatio_working_3-way'!U32/(3*'OddsRatio_working_3-way'!X32^(1/3))*COS(('OddsRatio_working_3-way'!Y32+4*PI())/3)</f>
        <v>-0.22616527158113592</v>
      </c>
      <c r="AI32" s="11">
        <f>'OddsRatio_working_3-way'!U32/(3*'OddsRatio_working_3-way'!X32^(1/3))*SIN(('OddsRatio_working_3-way'!Y32)/3)</f>
        <v>-3.7029560145935177E-2</v>
      </c>
      <c r="AJ32" s="11">
        <f>'OddsRatio_working_3-way'!U32/(3*'OddsRatio_working_3-way'!X32^(1/3))*SIN(('OddsRatio_working_3-way'!Y32+2*PI())/3)</f>
        <v>-0.42875930143207597</v>
      </c>
      <c r="AK32" s="11">
        <f>'OddsRatio_working_3-way'!U32/(3*'OddsRatio_working_3-way'!X32^(1/3))*SIN(('OddsRatio_working_3-way'!Y32+4*PI())/3)</f>
        <v>0.46578886157801125</v>
      </c>
      <c r="AL32" s="11">
        <f>'OddsRatio_working_3-way'!Z32+'OddsRatio_working_3-way'!AF32</f>
        <v>1.0329352454339182</v>
      </c>
      <c r="AM32" s="11">
        <f>'OddsRatio_working_3-way'!AA32+'OddsRatio_working_3-way'!AG32</f>
        <v>-0.58060470227164662</v>
      </c>
      <c r="AN32" s="11">
        <f>'OddsRatio_working_3-way'!AB32+'OddsRatio_working_3-way'!AH32</f>
        <v>-0.45233054316227184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1.0329352454339182</v>
      </c>
      <c r="AS32" s="11">
        <f>IF(('OddsRatio_working_3-way'!X32=0),IF(Q32&gt;0,-Q32^(1/3),(-Q32)^(1/3)),'OddsRatio_working_3-way'!AM32-'OddsRatio_working_3-way'!R32/3)</f>
        <v>-0.58060470227164662</v>
      </c>
      <c r="AT32" s="11">
        <f>IF(('OddsRatio_working_3-way'!X32=0),IF(Q32&gt;0,-Q32^(1/3),(-Q32)^(1/3)),'OddsRatio_working_3-way'!AN32-'OddsRatio_working_3-way'!R32/3)</f>
        <v>-0.45233054316227184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4.04</v>
      </c>
      <c r="B33" s="4">
        <f>IF('True_Odds_Calculator_3-way'!B34="","",'True_Odds_Calculator_3-way'!B34)</f>
        <v>4.37</v>
      </c>
      <c r="C33" s="4">
        <f>IF('True_Odds_Calculator_3-way'!C34="","",'True_Odds_Calculator_3-way'!C34)</f>
        <v>1.83</v>
      </c>
      <c r="D33" s="9">
        <f t="shared" si="13"/>
        <v>0.24059796279587717</v>
      </c>
      <c r="E33" s="9">
        <f t="shared" si="14"/>
        <v>0.22227472586146865</v>
      </c>
      <c r="F33" s="9">
        <f t="shared" si="15"/>
        <v>0.53712731134265412</v>
      </c>
      <c r="G33" s="9">
        <f t="shared" si="16"/>
        <v>1.0382602529507499</v>
      </c>
      <c r="H33" s="9">
        <f t="shared" si="17"/>
        <v>4.1563111689702792</v>
      </c>
      <c r="I33" s="9">
        <f t="shared" si="18"/>
        <v>4.4989370524440275</v>
      </c>
      <c r="J33" s="9">
        <f t="shared" si="19"/>
        <v>1.8617560099491228</v>
      </c>
      <c r="K33" s="11">
        <f t="shared" si="20"/>
        <v>0.24752475247524752</v>
      </c>
      <c r="L33" s="11">
        <f t="shared" si="21"/>
        <v>0.22883295194508008</v>
      </c>
      <c r="M33" s="11">
        <f t="shared" si="22"/>
        <v>0.54644808743169393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-0.26318897035819055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0.22409113402618347</v>
      </c>
      <c r="Q33" s="11">
        <f>2*'OddsRatio_working_3-way'!K33*'OddsRatio_working_3-way'!L33*'OddsRatio_working_3-way'!M33</f>
        <v>6.1903628184028579E-2</v>
      </c>
      <c r="R33" s="11">
        <f t="shared" si="23"/>
        <v>0</v>
      </c>
      <c r="S33" s="11">
        <f t="shared" si="24"/>
        <v>-0.85144576431604879</v>
      </c>
      <c r="T33" s="11">
        <f t="shared" si="25"/>
        <v>-0.23520601224200241</v>
      </c>
      <c r="U33" s="11">
        <f>'OddsRatio_working_3-way'!S33-'OddsRatio_working_3-way'!R33^2/3</f>
        <v>-0.85144576431604879</v>
      </c>
      <c r="V33" s="11">
        <f>'OddsRatio_working_3-way'!S33*'OddsRatio_working_3-way'!R33/3-2*'OddsRatio_working_3-way'!R33^3/27-'OddsRatio_working_3-way'!T33</f>
        <v>0.23520601224200241</v>
      </c>
      <c r="W33" s="11">
        <f>'OddsRatio_working_3-way'!V33^2+4*'OddsRatio_working_3-way'!U33^3/27</f>
        <v>-3.6124654364457817E-2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0.15120063042134019</v>
      </c>
      <c r="Y33" s="11">
        <f>IF('OddsRatio_working_3-way'!W33&gt;=0,IF('OddsRatio_working_3-way'!V33+SQRT('OddsRatio_working_3-way'!W33)&gt;0,0,PI()),ACOS('OddsRatio_working_3-way'!V33/(2*'OddsRatio_working_3-way'!X33)))</f>
        <v>0.6796473463454813</v>
      </c>
      <c r="Z33" s="11">
        <f>'OddsRatio_working_3-way'!X33^(1/3)*COS('OddsRatio_working_3-way'!Y33/3)</f>
        <v>0.51913012647537504</v>
      </c>
      <c r="AA33" s="11">
        <f>'OddsRatio_working_3-way'!X33^(1/3)*COS(('OddsRatio_working_3-way'!Y33+2*PI())/3)</f>
        <v>-0.36319601864319428</v>
      </c>
      <c r="AB33" s="11">
        <f>'OddsRatio_working_3-way'!X33^(1/3)*COS(('OddsRatio_working_3-way'!Y33+4*PI())/3)</f>
        <v>-0.15593410783218092</v>
      </c>
      <c r="AC33" s="11">
        <f>'OddsRatio_working_3-way'!X33^(1/3)*SIN('OddsRatio_working_3-way'!Y33/3)</f>
        <v>0.11966271999949493</v>
      </c>
      <c r="AD33" s="11">
        <f>'OddsRatio_working_3-way'!X33^(1/3)*SIN(('OddsRatio_working_3-way'!Y33+2*PI())/3)</f>
        <v>0.38974851739775596</v>
      </c>
      <c r="AE33" s="11">
        <f>'OddsRatio_working_3-way'!X33^(1/3)*SIN(('OddsRatio_working_3-way'!Y33+4*PI())/3)</f>
        <v>-0.50941123739725069</v>
      </c>
      <c r="AF33" s="11">
        <f>-'OddsRatio_working_3-way'!U33/(3*'OddsRatio_working_3-way'!X33^(1/3))*COS(('OddsRatio_working_3-way'!Y33)/3)</f>
        <v>0.51913012647537482</v>
      </c>
      <c r="AG33" s="11">
        <f>-'OddsRatio_working_3-way'!U33/(3*'OddsRatio_working_3-way'!X33^(1/3))*COS(('OddsRatio_working_3-way'!Y33+2*PI())/3)</f>
        <v>-0.36319601864319412</v>
      </c>
      <c r="AH33" s="11">
        <f>-'OddsRatio_working_3-way'!U33/(3*'OddsRatio_working_3-way'!X33^(1/3))*COS(('OddsRatio_working_3-way'!Y33+4*PI())/3)</f>
        <v>-0.15593410783218087</v>
      </c>
      <c r="AI33" s="11">
        <f>'OddsRatio_working_3-way'!U33/(3*'OddsRatio_working_3-way'!X33^(1/3))*SIN(('OddsRatio_working_3-way'!Y33)/3)</f>
        <v>-0.11966271999949488</v>
      </c>
      <c r="AJ33" s="11">
        <f>'OddsRatio_working_3-way'!U33/(3*'OddsRatio_working_3-way'!X33^(1/3))*SIN(('OddsRatio_working_3-way'!Y33+2*PI())/3)</f>
        <v>-0.38974851739775579</v>
      </c>
      <c r="AK33" s="11">
        <f>'OddsRatio_working_3-way'!U33/(3*'OddsRatio_working_3-way'!X33^(1/3))*SIN(('OddsRatio_working_3-way'!Y33+4*PI())/3)</f>
        <v>0.50941123739725047</v>
      </c>
      <c r="AL33" s="11">
        <f>'OddsRatio_working_3-way'!Z33+'OddsRatio_working_3-way'!AF33</f>
        <v>1.0382602529507499</v>
      </c>
      <c r="AM33" s="11">
        <f>'OddsRatio_working_3-way'!AA33+'OddsRatio_working_3-way'!AG33</f>
        <v>-0.72639203728638835</v>
      </c>
      <c r="AN33" s="11">
        <f>'OddsRatio_working_3-way'!AB33+'OddsRatio_working_3-way'!AH33</f>
        <v>-0.31186821566436179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1.0382602529507499</v>
      </c>
      <c r="AS33" s="11">
        <f>IF(('OddsRatio_working_3-way'!X33=0),IF(Q33&gt;0,-Q33^(1/3),(-Q33)^(1/3)),'OddsRatio_working_3-way'!AM33-'OddsRatio_working_3-way'!R33/3)</f>
        <v>-0.72639203728638835</v>
      </c>
      <c r="AT33" s="11">
        <f>IF(('OddsRatio_working_3-way'!X33=0),IF(Q33&gt;0,-Q33^(1/3),(-Q33)^(1/3)),'OddsRatio_working_3-way'!AN33-'OddsRatio_working_3-way'!R33/3)</f>
        <v>-0.31186821566436179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1.49</v>
      </c>
      <c r="B34" s="4">
        <f>IF('True_Odds_Calculator_3-way'!B35="","",'True_Odds_Calculator_3-way'!B35)</f>
        <v>4.37</v>
      </c>
      <c r="C34" s="4">
        <f>IF('True_Odds_Calculator_3-way'!C35="","",'True_Odds_Calculator_3-way'!C35)</f>
        <v>7.7</v>
      </c>
      <c r="D34" s="9">
        <f t="shared" si="13"/>
        <v>0.6580233130488401</v>
      </c>
      <c r="E34" s="9">
        <f t="shared" si="14"/>
        <v>0.21861345490511419</v>
      </c>
      <c r="F34" s="9">
        <f t="shared" si="15"/>
        <v>0.12336323204604575</v>
      </c>
      <c r="G34" s="9">
        <f t="shared" si="16"/>
        <v>1.0606183583209536</v>
      </c>
      <c r="H34" s="9">
        <f t="shared" si="17"/>
        <v>1.519702995577267</v>
      </c>
      <c r="I34" s="9">
        <f t="shared" si="18"/>
        <v>4.574283867541614</v>
      </c>
      <c r="J34" s="9">
        <f t="shared" si="19"/>
        <v>8.1061430007503894</v>
      </c>
      <c r="K34" s="11">
        <f t="shared" si="20"/>
        <v>0.67114093959731547</v>
      </c>
      <c r="L34" s="11">
        <f t="shared" si="21"/>
        <v>0.22883295194508008</v>
      </c>
      <c r="M34" s="11">
        <f t="shared" si="22"/>
        <v>0.12987012987012986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-0.22066952137752116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0.2106228512629692</v>
      </c>
      <c r="Q34" s="11">
        <f>2*'OddsRatio_working_3-way'!K34*'OddsRatio_working_3-way'!L34*'OddsRatio_working_3-way'!M34</f>
        <v>3.9890691527077499E-2</v>
      </c>
      <c r="R34" s="11">
        <f t="shared" si="23"/>
        <v>0</v>
      </c>
      <c r="S34" s="11">
        <f t="shared" si="24"/>
        <v>-0.95447187245508125</v>
      </c>
      <c r="T34" s="11">
        <f t="shared" si="25"/>
        <v>-0.18077118796497751</v>
      </c>
      <c r="U34" s="11">
        <f>'OddsRatio_working_3-way'!S34-'OddsRatio_working_3-way'!R34^2/3</f>
        <v>-0.95447187245508125</v>
      </c>
      <c r="V34" s="11">
        <f>'OddsRatio_working_3-way'!S34*'OddsRatio_working_3-way'!R34/3-2*'OddsRatio_working_3-way'!R34^3/27-'OddsRatio_working_3-way'!T34</f>
        <v>0.18077118796497751</v>
      </c>
      <c r="W34" s="11">
        <f>'OddsRatio_working_3-way'!V34^2+4*'OddsRatio_working_3-way'!U34^3/27</f>
        <v>-9.6142470547259357E-2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0.17945799852996841</v>
      </c>
      <c r="Y34" s="11">
        <f>IF('OddsRatio_working_3-way'!W34&gt;=0,IF('OddsRatio_working_3-way'!V34+SQRT('OddsRatio_working_3-way'!W34)&gt;0,0,PI()),ACOS('OddsRatio_working_3-way'!V34/(2*'OddsRatio_working_3-way'!X34)))</f>
        <v>1.0429675950737347</v>
      </c>
      <c r="Z34" s="11">
        <f>'OddsRatio_working_3-way'!X34^(1/3)*COS('OddsRatio_working_3-way'!Y34/3)</f>
        <v>0.53030917916047693</v>
      </c>
      <c r="AA34" s="11">
        <f>'OddsRatio_working_3-way'!X34^(1/3)*COS(('OddsRatio_working_3-way'!Y34+2*PI())/3)</f>
        <v>-0.43157904387520157</v>
      </c>
      <c r="AB34" s="11">
        <f>'OddsRatio_working_3-way'!X34^(1/3)*COS(('OddsRatio_working_3-way'!Y34+4*PI())/3)</f>
        <v>-9.8730135285275508E-2</v>
      </c>
      <c r="AC34" s="11">
        <f>'OddsRatio_working_3-way'!X34^(1/3)*SIN('OddsRatio_working_3-way'!Y34/3)</f>
        <v>0.19217040697386689</v>
      </c>
      <c r="AD34" s="11">
        <f>'OddsRatio_working_3-way'!X34^(1/3)*SIN(('OddsRatio_working_3-way'!Y34+2*PI())/3)</f>
        <v>0.36317601752611273</v>
      </c>
      <c r="AE34" s="11">
        <f>'OddsRatio_working_3-way'!X34^(1/3)*SIN(('OddsRatio_working_3-way'!Y34+4*PI())/3)</f>
        <v>-0.55534642449997973</v>
      </c>
      <c r="AF34" s="11">
        <f>-'OddsRatio_working_3-way'!U34/(3*'OddsRatio_working_3-way'!X34^(1/3))*COS(('OddsRatio_working_3-way'!Y34)/3)</f>
        <v>0.53030917916047682</v>
      </c>
      <c r="AG34" s="11">
        <f>-'OddsRatio_working_3-way'!U34/(3*'OddsRatio_working_3-way'!X34^(1/3))*COS(('OddsRatio_working_3-way'!Y34+2*PI())/3)</f>
        <v>-0.43157904387520146</v>
      </c>
      <c r="AH34" s="11">
        <f>-'OddsRatio_working_3-way'!U34/(3*'OddsRatio_working_3-way'!X34^(1/3))*COS(('OddsRatio_working_3-way'!Y34+4*PI())/3)</f>
        <v>-9.8730135285275494E-2</v>
      </c>
      <c r="AI34" s="11">
        <f>'OddsRatio_working_3-way'!U34/(3*'OddsRatio_working_3-way'!X34^(1/3))*SIN(('OddsRatio_working_3-way'!Y34)/3)</f>
        <v>-0.19217040697386684</v>
      </c>
      <c r="AJ34" s="11">
        <f>'OddsRatio_working_3-way'!U34/(3*'OddsRatio_working_3-way'!X34^(1/3))*SIN(('OddsRatio_working_3-way'!Y34+2*PI())/3)</f>
        <v>-0.36317601752611267</v>
      </c>
      <c r="AK34" s="11">
        <f>'OddsRatio_working_3-way'!U34/(3*'OddsRatio_working_3-way'!X34^(1/3))*SIN(('OddsRatio_working_3-way'!Y34+4*PI())/3)</f>
        <v>0.55534642449997962</v>
      </c>
      <c r="AL34" s="11">
        <f>'OddsRatio_working_3-way'!Z34+'OddsRatio_working_3-way'!AF34</f>
        <v>1.0606183583209536</v>
      </c>
      <c r="AM34" s="11">
        <f>'OddsRatio_working_3-way'!AA34+'OddsRatio_working_3-way'!AG34</f>
        <v>-0.86315808775040304</v>
      </c>
      <c r="AN34" s="11">
        <f>'OddsRatio_working_3-way'!AB34+'OddsRatio_working_3-way'!AH34</f>
        <v>-0.19746027057055099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1.0606183583209536</v>
      </c>
      <c r="AS34" s="11">
        <f>IF(('OddsRatio_working_3-way'!X34=0),IF(Q34&gt;0,-Q34^(1/3),(-Q34)^(1/3)),'OddsRatio_working_3-way'!AM34-'OddsRatio_working_3-way'!R34/3)</f>
        <v>-0.86315808775040304</v>
      </c>
      <c r="AT34" s="11">
        <f>IF(('OddsRatio_working_3-way'!X34=0),IF(Q34&gt;0,-Q34^(1/3),(-Q34)^(1/3)),'OddsRatio_working_3-way'!AN34-'OddsRatio_working_3-way'!R34/3)</f>
        <v>-0.19746027057055099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2.4300000000000002</v>
      </c>
      <c r="B35" s="4">
        <f>IF('True_Odds_Calculator_3-way'!B36="","",'True_Odds_Calculator_3-way'!B36)</f>
        <v>3.36</v>
      </c>
      <c r="C35" s="4">
        <f>IF('True_Odds_Calculator_3-way'!C36="","",'True_Odds_Calculator_3-way'!C36)</f>
        <v>3.14</v>
      </c>
      <c r="D35" s="9">
        <f t="shared" si="13"/>
        <v>0.40148866562712077</v>
      </c>
      <c r="E35" s="9">
        <f t="shared" si="14"/>
        <v>0.28899843981255957</v>
      </c>
      <c r="F35" s="9">
        <f t="shared" si="15"/>
        <v>0.30951289456031977</v>
      </c>
      <c r="G35" s="9">
        <f t="shared" si="16"/>
        <v>1.0424687681097926</v>
      </c>
      <c r="H35" s="9">
        <f t="shared" si="17"/>
        <v>2.4907303383970039</v>
      </c>
      <c r="I35" s="9">
        <f t="shared" si="18"/>
        <v>3.4602262927391108</v>
      </c>
      <c r="J35" s="9">
        <f t="shared" si="19"/>
        <v>3.2308831637549558</v>
      </c>
      <c r="K35" s="11">
        <f t="shared" si="20"/>
        <v>0.41152263374485593</v>
      </c>
      <c r="L35" s="11">
        <f t="shared" si="21"/>
        <v>0.29761904761904762</v>
      </c>
      <c r="M35" s="11">
        <f t="shared" si="22"/>
        <v>0.31847133757961782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-0.2816998493455205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0.23130205661463027</v>
      </c>
      <c r="Q35" s="11">
        <f>2*'OddsRatio_working_3-way'!K35*'OddsRatio_working_3-way'!L35*'OddsRatio_working_3-way'!M35</f>
        <v>7.8010811674411568E-2</v>
      </c>
      <c r="R35" s="11">
        <f t="shared" si="23"/>
        <v>0</v>
      </c>
      <c r="S35" s="11">
        <f t="shared" si="24"/>
        <v>-0.82109400183216097</v>
      </c>
      <c r="T35" s="11">
        <f t="shared" si="25"/>
        <v>-0.27692883704288734</v>
      </c>
      <c r="U35" s="11">
        <f>'OddsRatio_working_3-way'!S35-'OddsRatio_working_3-way'!R35^2/3</f>
        <v>-0.82109400183216097</v>
      </c>
      <c r="V35" s="11">
        <f>'OddsRatio_working_3-way'!S35*'OddsRatio_working_3-way'!R35/3-2*'OddsRatio_working_3-way'!R35^3/27-'OddsRatio_working_3-way'!T35</f>
        <v>0.27692883704288734</v>
      </c>
      <c r="W35" s="11">
        <f>'OddsRatio_working_3-way'!V35^2+4*'OddsRatio_working_3-way'!U35^3/27</f>
        <v>-5.3219401076445849E-3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0.14318826845587826</v>
      </c>
      <c r="Y35" s="11">
        <f>IF('OddsRatio_working_3-way'!W35&gt;=0,IF('OddsRatio_working_3-way'!V35+SQRT('OddsRatio_working_3-way'!W35)&gt;0,0,PI()),ACOS('OddsRatio_working_3-way'!V35/(2*'OddsRatio_working_3-way'!X35)))</f>
        <v>0.25757907463292407</v>
      </c>
      <c r="Z35" s="11">
        <f>'OddsRatio_working_3-way'!X35^(1/3)*COS('OddsRatio_working_3-way'!Y35/3)</f>
        <v>0.5212343840548963</v>
      </c>
      <c r="AA35" s="11">
        <f>'OddsRatio_working_3-way'!X35^(1/3)*COS(('OddsRatio_working_3-way'!Y35+2*PI())/3)</f>
        <v>-0.29946996692480715</v>
      </c>
      <c r="AB35" s="11">
        <f>'OddsRatio_working_3-way'!X35^(1/3)*COS(('OddsRatio_working_3-way'!Y35+4*PI())/3)</f>
        <v>-0.22176441713008929</v>
      </c>
      <c r="AC35" s="11">
        <f>'OddsRatio_working_3-way'!X35^(1/3)*SIN('OddsRatio_working_3-way'!Y35/3)</f>
        <v>4.4863320091508313E-2</v>
      </c>
      <c r="AD35" s="11">
        <f>'OddsRatio_working_3-way'!X35^(1/3)*SIN(('OddsRatio_working_3-way'!Y35+2*PI())/3)</f>
        <v>0.42897055787172061</v>
      </c>
      <c r="AE35" s="11">
        <f>'OddsRatio_working_3-way'!X35^(1/3)*SIN(('OddsRatio_working_3-way'!Y35+4*PI())/3)</f>
        <v>-0.47383387796322884</v>
      </c>
      <c r="AF35" s="11">
        <f>-'OddsRatio_working_3-way'!U35/(3*'OddsRatio_working_3-way'!X35^(1/3))*COS(('OddsRatio_working_3-way'!Y35)/3)</f>
        <v>0.52123438405489642</v>
      </c>
      <c r="AG35" s="11">
        <f>-'OddsRatio_working_3-way'!U35/(3*'OddsRatio_working_3-way'!X35^(1/3))*COS(('OddsRatio_working_3-way'!Y35+2*PI())/3)</f>
        <v>-0.29946996692480721</v>
      </c>
      <c r="AH35" s="11">
        <f>-'OddsRatio_working_3-way'!U35/(3*'OddsRatio_working_3-way'!X35^(1/3))*COS(('OddsRatio_working_3-way'!Y35+4*PI())/3)</f>
        <v>-0.22176441713008935</v>
      </c>
      <c r="AI35" s="11">
        <f>'OddsRatio_working_3-way'!U35/(3*'OddsRatio_working_3-way'!X35^(1/3))*SIN(('OddsRatio_working_3-way'!Y35)/3)</f>
        <v>-4.486332009150832E-2</v>
      </c>
      <c r="AJ35" s="11">
        <f>'OddsRatio_working_3-way'!U35/(3*'OddsRatio_working_3-way'!X35^(1/3))*SIN(('OddsRatio_working_3-way'!Y35+2*PI())/3)</f>
        <v>-0.42897055787172073</v>
      </c>
      <c r="AK35" s="11">
        <f>'OddsRatio_working_3-way'!U35/(3*'OddsRatio_working_3-way'!X35^(1/3))*SIN(('OddsRatio_working_3-way'!Y35+4*PI())/3)</f>
        <v>0.47383387796322896</v>
      </c>
      <c r="AL35" s="11">
        <f>'OddsRatio_working_3-way'!Z35+'OddsRatio_working_3-way'!AF35</f>
        <v>1.0424687681097926</v>
      </c>
      <c r="AM35" s="11">
        <f>'OddsRatio_working_3-way'!AA35+'OddsRatio_working_3-way'!AG35</f>
        <v>-0.59893993384961441</v>
      </c>
      <c r="AN35" s="11">
        <f>'OddsRatio_working_3-way'!AB35+'OddsRatio_working_3-way'!AH35</f>
        <v>-0.44352883426017864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1.0424687681097926</v>
      </c>
      <c r="AS35" s="11">
        <f>IF(('OddsRatio_working_3-way'!X35=0),IF(Q35&gt;0,-Q35^(1/3),(-Q35)^(1/3)),'OddsRatio_working_3-way'!AM35-'OddsRatio_working_3-way'!R35/3)</f>
        <v>-0.59893993384961441</v>
      </c>
      <c r="AT35" s="11">
        <f>IF(('OddsRatio_working_3-way'!X35=0),IF(Q35&gt;0,-Q35^(1/3),(-Q35)^(1/3)),'OddsRatio_working_3-way'!AN35-'OddsRatio_working_3-way'!R35/3)</f>
        <v>-0.44352883426017864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3.69</v>
      </c>
      <c r="B36" s="4">
        <f>IF('True_Odds_Calculator_3-way'!B37="","",'True_Odds_Calculator_3-way'!B37)</f>
        <v>3.75</v>
      </c>
      <c r="C36" s="4">
        <f>IF('True_Odds_Calculator_3-way'!C37="","",'True_Odds_Calculator_3-way'!C37)</f>
        <v>2.04</v>
      </c>
      <c r="D36" s="9">
        <f t="shared" si="13"/>
        <v>0.26247256595106316</v>
      </c>
      <c r="E36" s="9">
        <f t="shared" si="14"/>
        <v>0.25822466027593749</v>
      </c>
      <c r="F36" s="9">
        <f t="shared" si="15"/>
        <v>0.47930277377299918</v>
      </c>
      <c r="G36" s="9">
        <f t="shared" si="16"/>
        <v>1.0445806643104785</v>
      </c>
      <c r="H36" s="9">
        <f t="shared" si="17"/>
        <v>3.8099219869951875</v>
      </c>
      <c r="I36" s="9">
        <f t="shared" si="18"/>
        <v>3.8725968268538153</v>
      </c>
      <c r="J36" s="9">
        <f t="shared" si="19"/>
        <v>2.0863638908828981</v>
      </c>
      <c r="K36" s="11">
        <f t="shared" si="20"/>
        <v>0.2710027100271003</v>
      </c>
      <c r="L36" s="11">
        <f t="shared" si="21"/>
        <v>0.26666666666666666</v>
      </c>
      <c r="M36" s="11">
        <f t="shared" si="22"/>
        <v>0.49019607843137253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-0.27254016331012976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0.22955523672883787</v>
      </c>
      <c r="Q36" s="11">
        <f>2*'OddsRatio_working_3-way'!K36*'OddsRatio_working_3-way'!L36*'OddsRatio_working_3-way'!M36</f>
        <v>7.0850381706431445E-2</v>
      </c>
      <c r="R36" s="11">
        <f t="shared" si="23"/>
        <v>0</v>
      </c>
      <c r="S36" s="11">
        <f t="shared" si="24"/>
        <v>-0.84228039618374217</v>
      </c>
      <c r="T36" s="11">
        <f t="shared" si="25"/>
        <v>-0.25996308524189571</v>
      </c>
      <c r="U36" s="11">
        <f>'OddsRatio_working_3-way'!S36-'OddsRatio_working_3-way'!R36^2/3</f>
        <v>-0.84228039618374217</v>
      </c>
      <c r="V36" s="11">
        <f>'OddsRatio_working_3-way'!S36*'OddsRatio_working_3-way'!R36/3-2*'OddsRatio_working_3-way'!R36^3/27-'OddsRatio_working_3-way'!T36</f>
        <v>0.25996308524189571</v>
      </c>
      <c r="W36" s="11">
        <f>'OddsRatio_working_3-way'!V36^2+4*'OddsRatio_working_3-way'!U36^3/27</f>
        <v>-2.0944269722077719E-2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0.14876581883161438</v>
      </c>
      <c r="Y36" s="11">
        <f>IF('OddsRatio_working_3-way'!W36&gt;=0,IF('OddsRatio_working_3-way'!V36+SQRT('OddsRatio_working_3-way'!W36)&gt;0,0,PI()),ACOS('OddsRatio_working_3-way'!V36/(2*'OddsRatio_working_3-way'!X36)))</f>
        <v>0.50797232128460346</v>
      </c>
      <c r="Z36" s="11">
        <f>'OddsRatio_working_3-way'!X36^(1/3)*COS('OddsRatio_working_3-way'!Y36/3)</f>
        <v>0.52229033215523935</v>
      </c>
      <c r="AA36" s="11">
        <f>'OddsRatio_working_3-way'!X36^(1/3)*COS(('OddsRatio_working_3-way'!Y36+2*PI())/3)</f>
        <v>-0.33847372321411945</v>
      </c>
      <c r="AB36" s="11">
        <f>'OddsRatio_working_3-way'!X36^(1/3)*COS(('OddsRatio_working_3-way'!Y36+4*PI())/3)</f>
        <v>-0.18381660894111998</v>
      </c>
      <c r="AC36" s="11">
        <f>'OddsRatio_working_3-way'!X36^(1/3)*SIN('OddsRatio_working_3-way'!Y36/3)</f>
        <v>8.9291326557607228E-2</v>
      </c>
      <c r="AD36" s="11">
        <f>'OddsRatio_working_3-way'!X36^(1/3)*SIN(('OddsRatio_working_3-way'!Y36+2*PI())/3)</f>
        <v>0.40767103251864617</v>
      </c>
      <c r="AE36" s="11">
        <f>'OddsRatio_working_3-way'!X36^(1/3)*SIN(('OddsRatio_working_3-way'!Y36+4*PI())/3)</f>
        <v>-0.49696235907625319</v>
      </c>
      <c r="AF36" s="11">
        <f>-'OddsRatio_working_3-way'!U36/(3*'OddsRatio_working_3-way'!X36^(1/3))*COS(('OddsRatio_working_3-way'!Y36)/3)</f>
        <v>0.52229033215523923</v>
      </c>
      <c r="AG36" s="11">
        <f>-'OddsRatio_working_3-way'!U36/(3*'OddsRatio_working_3-way'!X36^(1/3))*COS(('OddsRatio_working_3-way'!Y36+2*PI())/3)</f>
        <v>-0.33847372321411939</v>
      </c>
      <c r="AH36" s="11">
        <f>-'OddsRatio_working_3-way'!U36/(3*'OddsRatio_working_3-way'!X36^(1/3))*COS(('OddsRatio_working_3-way'!Y36+4*PI())/3)</f>
        <v>-0.18381660894111992</v>
      </c>
      <c r="AI36" s="11">
        <f>'OddsRatio_working_3-way'!U36/(3*'OddsRatio_working_3-way'!X36^(1/3))*SIN(('OddsRatio_working_3-way'!Y36)/3)</f>
        <v>-8.9291326557607215E-2</v>
      </c>
      <c r="AJ36" s="11">
        <f>'OddsRatio_working_3-way'!U36/(3*'OddsRatio_working_3-way'!X36^(1/3))*SIN(('OddsRatio_working_3-way'!Y36+2*PI())/3)</f>
        <v>-0.40767103251864611</v>
      </c>
      <c r="AK36" s="11">
        <f>'OddsRatio_working_3-way'!U36/(3*'OddsRatio_working_3-way'!X36^(1/3))*SIN(('OddsRatio_working_3-way'!Y36+4*PI())/3)</f>
        <v>0.49696235907625308</v>
      </c>
      <c r="AL36" s="11">
        <f>'OddsRatio_working_3-way'!Z36+'OddsRatio_working_3-way'!AF36</f>
        <v>1.0445806643104785</v>
      </c>
      <c r="AM36" s="11">
        <f>'OddsRatio_working_3-way'!AA36+'OddsRatio_working_3-way'!AG36</f>
        <v>-0.67694744642823879</v>
      </c>
      <c r="AN36" s="11">
        <f>'OddsRatio_working_3-way'!AB36+'OddsRatio_working_3-way'!AH36</f>
        <v>-0.3676332178822399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1.0445806643104785</v>
      </c>
      <c r="AS36" s="11">
        <f>IF(('OddsRatio_working_3-way'!X36=0),IF(Q36&gt;0,-Q36^(1/3),(-Q36)^(1/3)),'OddsRatio_working_3-way'!AM36-'OddsRatio_working_3-way'!R36/3)</f>
        <v>-0.67694744642823879</v>
      </c>
      <c r="AT36" s="11">
        <f>IF(('OddsRatio_working_3-way'!X36=0),IF(Q36&gt;0,-Q36^(1/3),(-Q36)^(1/3)),'OddsRatio_working_3-way'!AN36-'OddsRatio_working_3-way'!R36/3)</f>
        <v>-0.3676332178822399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2.14</v>
      </c>
      <c r="B37" s="4">
        <f>IF('True_Odds_Calculator_3-way'!B38="","",'True_Odds_Calculator_3-way'!B38)</f>
        <v>3.69</v>
      </c>
      <c r="C37" s="4">
        <f>IF('True_Odds_Calculator_3-way'!C38="","",'True_Odds_Calculator_3-way'!C38)</f>
        <v>3.45</v>
      </c>
      <c r="D37" s="9">
        <f t="shared" si="13"/>
        <v>0.45649498244103032</v>
      </c>
      <c r="E37" s="9">
        <f t="shared" si="14"/>
        <v>0.26250790743759334</v>
      </c>
      <c r="F37" s="9">
        <f t="shared" si="15"/>
        <v>0.28099711012137651</v>
      </c>
      <c r="G37" s="9">
        <f t="shared" si="16"/>
        <v>1.0443899838351824</v>
      </c>
      <c r="H37" s="9">
        <f t="shared" si="17"/>
        <v>2.1906045815721078</v>
      </c>
      <c r="I37" s="9">
        <f t="shared" si="18"/>
        <v>3.8094090565166403</v>
      </c>
      <c r="J37" s="9">
        <f t="shared" si="19"/>
        <v>3.5587554603961964</v>
      </c>
      <c r="K37" s="11">
        <f t="shared" si="20"/>
        <v>0.46728971962616822</v>
      </c>
      <c r="L37" s="11">
        <f t="shared" si="21"/>
        <v>0.2710027100271003</v>
      </c>
      <c r="M37" s="11">
        <f t="shared" si="22"/>
        <v>0.28985507246376813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-0.27578077081055252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0.23051564661657725</v>
      </c>
      <c r="Q37" s="11">
        <f>2*'OddsRatio_working_3-way'!K37*'OddsRatio_working_3-way'!L37*'OddsRatio_working_3-way'!M37</f>
        <v>7.3412626311011878E-2</v>
      </c>
      <c r="R37" s="11">
        <f t="shared" si="23"/>
        <v>0</v>
      </c>
      <c r="S37" s="11">
        <f t="shared" si="24"/>
        <v>-0.83586555342152502</v>
      </c>
      <c r="T37" s="11">
        <f t="shared" si="25"/>
        <v>-0.26619922083488062</v>
      </c>
      <c r="U37" s="11">
        <f>'OddsRatio_working_3-way'!S37-'OddsRatio_working_3-way'!R37^2/3</f>
        <v>-0.83586555342152502</v>
      </c>
      <c r="V37" s="11">
        <f>'OddsRatio_working_3-way'!S37*'OddsRatio_working_3-way'!R37/3-2*'OddsRatio_working_3-way'!R37^3/27-'OddsRatio_working_3-way'!T37</f>
        <v>0.26619922083488062</v>
      </c>
      <c r="W37" s="11">
        <f>'OddsRatio_working_3-way'!V37^2+4*'OddsRatio_working_3-way'!U37^3/27</f>
        <v>-1.5655783538628898E-2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0.14706954877856807</v>
      </c>
      <c r="Y37" s="11">
        <f>IF('OddsRatio_working_3-way'!W37&gt;=0,IF('OddsRatio_working_3-way'!V37+SQRT('OddsRatio_working_3-way'!W37)&gt;0,0,PI()),ACOS('OddsRatio_working_3-way'!V37/(2*'OddsRatio_working_3-way'!X37)))</f>
        <v>0.43938993211072908</v>
      </c>
      <c r="Z37" s="11">
        <f>'OddsRatio_working_3-way'!X37^(1/3)*COS('OddsRatio_working_3-way'!Y37/3)</f>
        <v>0.52219499191759133</v>
      </c>
      <c r="AA37" s="11">
        <f>'OddsRatio_working_3-way'!X37^(1/3)*COS(('OddsRatio_working_3-way'!Y37+2*PI())/3)</f>
        <v>-0.32781092165049086</v>
      </c>
      <c r="AB37" s="11">
        <f>'OddsRatio_working_3-way'!X37^(1/3)*COS(('OddsRatio_working_3-way'!Y37+4*PI())/3)</f>
        <v>-0.19438407026710064</v>
      </c>
      <c r="AC37" s="11">
        <f>'OddsRatio_working_3-way'!X37^(1/3)*SIN('OddsRatio_working_3-way'!Y37/3)</f>
        <v>7.7034028563324669E-2</v>
      </c>
      <c r="AD37" s="11">
        <f>'OddsRatio_working_3-way'!X37^(1/3)*SIN(('OddsRatio_working_3-way'!Y37+2*PI())/3)</f>
        <v>0.41371711444798143</v>
      </c>
      <c r="AE37" s="11">
        <f>'OddsRatio_working_3-way'!X37^(1/3)*SIN(('OddsRatio_working_3-way'!Y37+4*PI())/3)</f>
        <v>-0.49075114301130601</v>
      </c>
      <c r="AF37" s="11">
        <f>-'OddsRatio_working_3-way'!U37/(3*'OddsRatio_working_3-way'!X37^(1/3))*COS(('OddsRatio_working_3-way'!Y37)/3)</f>
        <v>0.52219499191759122</v>
      </c>
      <c r="AG37" s="11">
        <f>-'OddsRatio_working_3-way'!U37/(3*'OddsRatio_working_3-way'!X37^(1/3))*COS(('OddsRatio_working_3-way'!Y37+2*PI())/3)</f>
        <v>-0.32781092165049081</v>
      </c>
      <c r="AH37" s="11">
        <f>-'OddsRatio_working_3-way'!U37/(3*'OddsRatio_working_3-way'!X37^(1/3))*COS(('OddsRatio_working_3-way'!Y37+4*PI())/3)</f>
        <v>-0.19438407026710058</v>
      </c>
      <c r="AI37" s="11">
        <f>'OddsRatio_working_3-way'!U37/(3*'OddsRatio_working_3-way'!X37^(1/3))*SIN(('OddsRatio_working_3-way'!Y37)/3)</f>
        <v>-7.7034028563324655E-2</v>
      </c>
      <c r="AJ37" s="11">
        <f>'OddsRatio_working_3-way'!U37/(3*'OddsRatio_working_3-way'!X37^(1/3))*SIN(('OddsRatio_working_3-way'!Y37+2*PI())/3)</f>
        <v>-0.41371711444798132</v>
      </c>
      <c r="AK37" s="11">
        <f>'OddsRatio_working_3-way'!U37/(3*'OddsRatio_working_3-way'!X37^(1/3))*SIN(('OddsRatio_working_3-way'!Y37+4*PI())/3)</f>
        <v>0.4907511430113059</v>
      </c>
      <c r="AL37" s="11">
        <f>'OddsRatio_working_3-way'!Z37+'OddsRatio_working_3-way'!AF37</f>
        <v>1.0443899838351824</v>
      </c>
      <c r="AM37" s="11">
        <f>'OddsRatio_working_3-way'!AA37+'OddsRatio_working_3-way'!AG37</f>
        <v>-0.65562184330098172</v>
      </c>
      <c r="AN37" s="11">
        <f>'OddsRatio_working_3-way'!AB37+'OddsRatio_working_3-way'!AH37</f>
        <v>-0.38876814053420122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1.0443899838351824</v>
      </c>
      <c r="AS37" s="11">
        <f>IF(('OddsRatio_working_3-way'!X37=0),IF(Q37&gt;0,-Q37^(1/3),(-Q37)^(1/3)),'OddsRatio_working_3-way'!AM37-'OddsRatio_working_3-way'!R37/3)</f>
        <v>-0.65562184330098172</v>
      </c>
      <c r="AT37" s="11">
        <f>IF(('OddsRatio_working_3-way'!X37=0),IF(Q37&gt;0,-Q37^(1/3),(-Q37)^(1/3)),'OddsRatio_working_3-way'!AN37-'OddsRatio_working_3-way'!R37/3)</f>
        <v>-0.38876814053420122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4.8499999999999996</v>
      </c>
      <c r="B38" s="4">
        <f>IF('True_Odds_Calculator_3-way'!B39="","",'True_Odds_Calculator_3-way'!B39)</f>
        <v>3.58</v>
      </c>
      <c r="C38" s="4">
        <f>IF('True_Odds_Calculator_3-way'!C39="","",'True_Odds_Calculator_3-way'!C39)</f>
        <v>1.85</v>
      </c>
      <c r="D38" s="9">
        <f t="shared" si="13"/>
        <v>0.19927942709388366</v>
      </c>
      <c r="E38" s="9">
        <f t="shared" si="14"/>
        <v>0.27080932229856186</v>
      </c>
      <c r="F38" s="9">
        <f t="shared" si="15"/>
        <v>0.5299112506075544</v>
      </c>
      <c r="G38" s="9">
        <f t="shared" si="16"/>
        <v>1.0436570027272407</v>
      </c>
      <c r="H38" s="9">
        <f t="shared" si="17"/>
        <v>5.0180794604998757</v>
      </c>
      <c r="I38" s="9">
        <f t="shared" si="18"/>
        <v>3.6926350670362815</v>
      </c>
      <c r="J38" s="9">
        <f t="shared" si="19"/>
        <v>1.8871084523181552</v>
      </c>
      <c r="K38" s="11">
        <f t="shared" si="20"/>
        <v>0.2061855670103093</v>
      </c>
      <c r="L38" s="11">
        <f t="shared" si="21"/>
        <v>0.27932960893854747</v>
      </c>
      <c r="M38" s="11">
        <f t="shared" si="22"/>
        <v>0.54054054054054046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-0.26284690495944318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0.22663912544693515</v>
      </c>
      <c r="Q38" s="11">
        <f>2*'OddsRatio_working_3-way'!K38*'OddsRatio_working_3-way'!L38*'OddsRatio_working_3-way'!M38</f>
        <v>6.2263496001905255E-2</v>
      </c>
      <c r="R38" s="11">
        <f t="shared" si="23"/>
        <v>0</v>
      </c>
      <c r="S38" s="11">
        <f t="shared" si="24"/>
        <v>-0.86224764747336546</v>
      </c>
      <c r="T38" s="11">
        <f t="shared" si="25"/>
        <v>-0.23688122183334212</v>
      </c>
      <c r="U38" s="11">
        <f>'OddsRatio_working_3-way'!S38-'OddsRatio_working_3-way'!R38^2/3</f>
        <v>-0.86224764747336546</v>
      </c>
      <c r="V38" s="11">
        <f>'OddsRatio_working_3-way'!S38*'OddsRatio_working_3-way'!R38/3-2*'OddsRatio_working_3-way'!R38^3/27-'OddsRatio_working_3-way'!T38</f>
        <v>0.23688122183334212</v>
      </c>
      <c r="W38" s="11">
        <f>'OddsRatio_working_3-way'!V38^2+4*'OddsRatio_working_3-way'!U38^3/27</f>
        <v>-3.8858564597599433E-2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0.15408705157706834</v>
      </c>
      <c r="Y38" s="11">
        <f>IF('OddsRatio_working_3-way'!W38&gt;=0,IF('OddsRatio_working_3-way'!V38+SQRT('OddsRatio_working_3-way'!W38)&gt;0,0,PI()),ACOS('OddsRatio_working_3-way'!V38/(2*'OddsRatio_working_3-way'!X38)))</f>
        <v>0.69405210400086204</v>
      </c>
      <c r="Z38" s="11">
        <f>'OddsRatio_working_3-way'!X38^(1/3)*COS('OddsRatio_working_3-way'!Y38/3)</f>
        <v>0.52182850136362036</v>
      </c>
      <c r="AA38" s="11">
        <f>'OddsRatio_working_3-way'!X38^(1/3)*COS(('OddsRatio_working_3-way'!Y38+2*PI())/3)</f>
        <v>-0.36737162826453074</v>
      </c>
      <c r="AB38" s="11">
        <f>'OddsRatio_working_3-way'!X38^(1/3)*COS(('OddsRatio_working_3-way'!Y38+4*PI())/3)</f>
        <v>-0.15445687309908954</v>
      </c>
      <c r="AC38" s="11">
        <f>'OddsRatio_working_3-way'!X38^(1/3)*SIN('OddsRatio_working_3-way'!Y38/3)</f>
        <v>0.12292639120921067</v>
      </c>
      <c r="AD38" s="11">
        <f>'OddsRatio_working_3-way'!X38^(1/3)*SIN(('OddsRatio_working_3-way'!Y38+2*PI())/3)</f>
        <v>0.39045354299505247</v>
      </c>
      <c r="AE38" s="11">
        <f>'OddsRatio_working_3-way'!X38^(1/3)*SIN(('OddsRatio_working_3-way'!Y38+4*PI())/3)</f>
        <v>-0.5133799342042632</v>
      </c>
      <c r="AF38" s="11">
        <f>-'OddsRatio_working_3-way'!U38/(3*'OddsRatio_working_3-way'!X38^(1/3))*COS(('OddsRatio_working_3-way'!Y38)/3)</f>
        <v>0.52182850136362025</v>
      </c>
      <c r="AG38" s="11">
        <f>-'OddsRatio_working_3-way'!U38/(3*'OddsRatio_working_3-way'!X38^(1/3))*COS(('OddsRatio_working_3-way'!Y38+2*PI())/3)</f>
        <v>-0.36737162826453063</v>
      </c>
      <c r="AH38" s="11">
        <f>-'OddsRatio_working_3-way'!U38/(3*'OddsRatio_working_3-way'!X38^(1/3))*COS(('OddsRatio_working_3-way'!Y38+4*PI())/3)</f>
        <v>-0.15445687309908948</v>
      </c>
      <c r="AI38" s="11">
        <f>'OddsRatio_working_3-way'!U38/(3*'OddsRatio_working_3-way'!X38^(1/3))*SIN(('OddsRatio_working_3-way'!Y38)/3)</f>
        <v>-0.12292639120921064</v>
      </c>
      <c r="AJ38" s="11">
        <f>'OddsRatio_working_3-way'!U38/(3*'OddsRatio_working_3-way'!X38^(1/3))*SIN(('OddsRatio_working_3-way'!Y38+2*PI())/3)</f>
        <v>-0.39045354299505236</v>
      </c>
      <c r="AK38" s="11">
        <f>'OddsRatio_working_3-way'!U38/(3*'OddsRatio_working_3-way'!X38^(1/3))*SIN(('OddsRatio_working_3-way'!Y38+4*PI())/3)</f>
        <v>0.51337993420426309</v>
      </c>
      <c r="AL38" s="11">
        <f>'OddsRatio_working_3-way'!Z38+'OddsRatio_working_3-way'!AF38</f>
        <v>1.0436570027272407</v>
      </c>
      <c r="AM38" s="11">
        <f>'OddsRatio_working_3-way'!AA38+'OddsRatio_working_3-way'!AG38</f>
        <v>-0.73474325652906136</v>
      </c>
      <c r="AN38" s="11">
        <f>'OddsRatio_working_3-way'!AB38+'OddsRatio_working_3-way'!AH38</f>
        <v>-0.30891374619817902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1.0436570027272407</v>
      </c>
      <c r="AS38" s="11">
        <f>IF(('OddsRatio_working_3-way'!X38=0),IF(Q38&gt;0,-Q38^(1/3),(-Q38)^(1/3)),'OddsRatio_working_3-way'!AM38-'OddsRatio_working_3-way'!R38/3)</f>
        <v>-0.73474325652906136</v>
      </c>
      <c r="AT38" s="11">
        <f>IF(('OddsRatio_working_3-way'!X38=0),IF(Q38&gt;0,-Q38^(1/3),(-Q38)^(1/3)),'OddsRatio_working_3-way'!AN38-'OddsRatio_working_3-way'!R38/3)</f>
        <v>-0.30891374619817902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2.4</v>
      </c>
      <c r="B39" s="4">
        <f>IF('True_Odds_Calculator_3-way'!B40="","",'True_Odds_Calculator_3-way'!B40)</f>
        <v>3.38</v>
      </c>
      <c r="C39" s="4">
        <f>IF('True_Odds_Calculator_3-way'!C40="","",'True_Odds_Calculator_3-way'!C40)</f>
        <v>3.22</v>
      </c>
      <c r="D39" s="9">
        <f t="shared" si="13"/>
        <v>0.40821485079013381</v>
      </c>
      <c r="E39" s="9">
        <f t="shared" si="14"/>
        <v>0.28864413290734559</v>
      </c>
      <c r="F39" s="9">
        <f t="shared" si="15"/>
        <v>0.30314101630252061</v>
      </c>
      <c r="G39" s="9">
        <f t="shared" si="16"/>
        <v>1.0354931409008497</v>
      </c>
      <c r="H39" s="9">
        <f t="shared" si="17"/>
        <v>2.4496903972611892</v>
      </c>
      <c r="I39" s="9">
        <f t="shared" si="18"/>
        <v>3.4644736753440224</v>
      </c>
      <c r="J39" s="9">
        <f t="shared" si="19"/>
        <v>3.2987947727998859</v>
      </c>
      <c r="K39" s="11">
        <f t="shared" si="20"/>
        <v>0.41666666666666669</v>
      </c>
      <c r="L39" s="11">
        <f t="shared" si="21"/>
        <v>0.29585798816568049</v>
      </c>
      <c r="M39" s="11">
        <f t="shared" si="22"/>
        <v>0.3105590062111801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-0.28318754823771541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0.22970340696093206</v>
      </c>
      <c r="Q39" s="11">
        <f>2*'OddsRatio_working_3-way'!K39*'OddsRatio_working_3-way'!L39*'OddsRatio_working_3-way'!M39</f>
        <v>7.6567802320310685E-2</v>
      </c>
      <c r="R39" s="11">
        <f t="shared" si="23"/>
        <v>0</v>
      </c>
      <c r="S39" s="11">
        <f t="shared" si="24"/>
        <v>-0.81113526491677768</v>
      </c>
      <c r="T39" s="11">
        <f t="shared" si="25"/>
        <v>-0.27037842163892589</v>
      </c>
      <c r="U39" s="11">
        <f>'OddsRatio_working_3-way'!S39-'OddsRatio_working_3-way'!R39^2/3</f>
        <v>-0.81113526491677768</v>
      </c>
      <c r="V39" s="11">
        <f>'OddsRatio_working_3-way'!S39*'OddsRatio_working_3-way'!R39/3-2*'OddsRatio_working_3-way'!R39^3/27-'OddsRatio_working_3-way'!T39</f>
        <v>0.27037842163892589</v>
      </c>
      <c r="W39" s="11">
        <f>'OddsRatio_working_3-way'!V39^2+4*'OddsRatio_working_3-way'!U39^3/27</f>
        <v>-5.9590165560551994E-3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0.1405911692141544</v>
      </c>
      <c r="Y39" s="11">
        <f>IF('OddsRatio_working_3-way'!W39&gt;=0,IF('OddsRatio_working_3-way'!V39+SQRT('OddsRatio_working_3-way'!W39)&gt;0,0,PI()),ACOS('OddsRatio_working_3-way'!V39/(2*'OddsRatio_working_3-way'!X39)))</f>
        <v>0.27810709940878398</v>
      </c>
      <c r="Z39" s="11">
        <f>'OddsRatio_working_3-way'!X39^(1/3)*COS('OddsRatio_working_3-way'!Y39/3)</f>
        <v>0.51774657045042483</v>
      </c>
      <c r="AA39" s="11">
        <f>'OddsRatio_working_3-way'!X39^(1/3)*COS(('OddsRatio_working_3-way'!Y39+2*PI())/3)</f>
        <v>-0.30055880812359853</v>
      </c>
      <c r="AB39" s="11">
        <f>'OddsRatio_working_3-way'!X39^(1/3)*COS(('OddsRatio_working_3-way'!Y39+4*PI())/3)</f>
        <v>-0.21718776232682621</v>
      </c>
      <c r="AC39" s="11">
        <f>'OddsRatio_working_3-way'!X39^(1/3)*SIN('OddsRatio_working_3-way'!Y39/3)</f>
        <v>4.8134295733387129E-2</v>
      </c>
      <c r="AD39" s="11">
        <f>'OddsRatio_working_3-way'!X39^(1/3)*SIN(('OddsRatio_working_3-way'!Y39+2*PI())/3)</f>
        <v>0.42431453486564391</v>
      </c>
      <c r="AE39" s="11">
        <f>'OddsRatio_working_3-way'!X39^(1/3)*SIN(('OddsRatio_working_3-way'!Y39+4*PI())/3)</f>
        <v>-0.47244883059903103</v>
      </c>
      <c r="AF39" s="11">
        <f>-'OddsRatio_working_3-way'!U39/(3*'OddsRatio_working_3-way'!X39^(1/3))*COS(('OddsRatio_working_3-way'!Y39)/3)</f>
        <v>0.51774657045042483</v>
      </c>
      <c r="AG39" s="11">
        <f>-'OddsRatio_working_3-way'!U39/(3*'OddsRatio_working_3-way'!X39^(1/3))*COS(('OddsRatio_working_3-way'!Y39+2*PI())/3)</f>
        <v>-0.30055880812359853</v>
      </c>
      <c r="AH39" s="11">
        <f>-'OddsRatio_working_3-way'!U39/(3*'OddsRatio_working_3-way'!X39^(1/3))*COS(('OddsRatio_working_3-way'!Y39+4*PI())/3)</f>
        <v>-0.21718776232682621</v>
      </c>
      <c r="AI39" s="11">
        <f>'OddsRatio_working_3-way'!U39/(3*'OddsRatio_working_3-way'!X39^(1/3))*SIN(('OddsRatio_working_3-way'!Y39)/3)</f>
        <v>-4.8134295733387129E-2</v>
      </c>
      <c r="AJ39" s="11">
        <f>'OddsRatio_working_3-way'!U39/(3*'OddsRatio_working_3-way'!X39^(1/3))*SIN(('OddsRatio_working_3-way'!Y39+2*PI())/3)</f>
        <v>-0.42431453486564391</v>
      </c>
      <c r="AK39" s="11">
        <f>'OddsRatio_working_3-way'!U39/(3*'OddsRatio_working_3-way'!X39^(1/3))*SIN(('OddsRatio_working_3-way'!Y39+4*PI())/3)</f>
        <v>0.47244883059903103</v>
      </c>
      <c r="AL39" s="11">
        <f>'OddsRatio_working_3-way'!Z39+'OddsRatio_working_3-way'!AF39</f>
        <v>1.0354931409008497</v>
      </c>
      <c r="AM39" s="11">
        <f>'OddsRatio_working_3-way'!AA39+'OddsRatio_working_3-way'!AG39</f>
        <v>-0.60111761624719706</v>
      </c>
      <c r="AN39" s="11">
        <f>'OddsRatio_working_3-way'!AB39+'OddsRatio_working_3-way'!AH39</f>
        <v>-0.43437552465365242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1.0354931409008497</v>
      </c>
      <c r="AS39" s="11">
        <f>IF(('OddsRatio_working_3-way'!X39=0),IF(Q39&gt;0,-Q39^(1/3),(-Q39)^(1/3)),'OddsRatio_working_3-way'!AM39-'OddsRatio_working_3-way'!R39/3)</f>
        <v>-0.60111761624719706</v>
      </c>
      <c r="AT39" s="11">
        <f>IF(('OddsRatio_working_3-way'!X39=0),IF(Q39&gt;0,-Q39^(1/3),(-Q39)^(1/3)),'OddsRatio_working_3-way'!AN39-'OddsRatio_working_3-way'!R39/3)</f>
        <v>-0.43437552465365242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2.48</v>
      </c>
      <c r="B40" s="4">
        <f>IF('True_Odds_Calculator_3-way'!B41="","",'True_Odds_Calculator_3-way'!B41)</f>
        <v>3.25</v>
      </c>
      <c r="C40" s="4">
        <f>IF('True_Odds_Calculator_3-way'!C41="","",'True_Odds_Calculator_3-way'!C41)</f>
        <v>3.22</v>
      </c>
      <c r="D40" s="9">
        <f t="shared" si="13"/>
        <v>0.39547134560534691</v>
      </c>
      <c r="E40" s="9">
        <f t="shared" si="14"/>
        <v>0.30084887345765832</v>
      </c>
      <c r="F40" s="9">
        <f t="shared" si="15"/>
        <v>0.30367978093699471</v>
      </c>
      <c r="G40" s="9">
        <f t="shared" si="16"/>
        <v>1.0328568973769199</v>
      </c>
      <c r="H40" s="9">
        <f t="shared" si="17"/>
        <v>2.5286282081178415</v>
      </c>
      <c r="I40" s="9">
        <f t="shared" si="18"/>
        <v>3.3239280190980693</v>
      </c>
      <c r="J40" s="9">
        <f t="shared" si="19"/>
        <v>3.2929423121767623</v>
      </c>
      <c r="K40" s="11">
        <f t="shared" si="20"/>
        <v>0.40322580645161293</v>
      </c>
      <c r="L40" s="11">
        <f t="shared" si="21"/>
        <v>0.30769230769230771</v>
      </c>
      <c r="M40" s="11">
        <f t="shared" si="22"/>
        <v>0.3105590062111801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-0.28484348750828414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0.22925881972165285</v>
      </c>
      <c r="Q40" s="11">
        <f>2*'OddsRatio_working_3-way'!K40*'OddsRatio_working_3-way'!L40*'OddsRatio_working_3-way'!M40</f>
        <v>7.7061788141732049E-2</v>
      </c>
      <c r="R40" s="11">
        <f t="shared" si="23"/>
        <v>0</v>
      </c>
      <c r="S40" s="11">
        <f t="shared" si="24"/>
        <v>-0.80485891296702117</v>
      </c>
      <c r="T40" s="11">
        <f t="shared" si="25"/>
        <v>-0.27054081108135164</v>
      </c>
      <c r="U40" s="11">
        <f>'OddsRatio_working_3-way'!S40-'OddsRatio_working_3-way'!R40^2/3</f>
        <v>-0.80485891296702117</v>
      </c>
      <c r="V40" s="11">
        <f>'OddsRatio_working_3-way'!S40*'OddsRatio_working_3-way'!R40/3-2*'OddsRatio_working_3-way'!R40^3/27-'OddsRatio_working_3-way'!T40</f>
        <v>0.27054081108135164</v>
      </c>
      <c r="W40" s="11">
        <f>'OddsRatio_working_3-way'!V40^2+4*'OddsRatio_working_3-way'!U40^3/27</f>
        <v>-4.0500235091419784E-3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0.1389625434871728</v>
      </c>
      <c r="Y40" s="11">
        <f>IF('OddsRatio_working_3-way'!W40&gt;=0,IF('OddsRatio_working_3-way'!V40+SQRT('OddsRatio_working_3-way'!W40)&gt;0,0,PI()),ACOS('OddsRatio_working_3-way'!V40/(2*'OddsRatio_working_3-way'!X40)))</f>
        <v>0.23103159350042857</v>
      </c>
      <c r="Z40" s="11">
        <f>'OddsRatio_working_3-way'!X40^(1/3)*COS('OddsRatio_working_3-way'!Y40/3)</f>
        <v>0.51642844868845994</v>
      </c>
      <c r="AA40" s="11">
        <f>'OddsRatio_working_3-way'!X40^(1/3)*COS(('OddsRatio_working_3-way'!Y40+2*PI())/3)</f>
        <v>-0.29272467610421588</v>
      </c>
      <c r="AB40" s="11">
        <f>'OddsRatio_working_3-way'!X40^(1/3)*COS(('OddsRatio_working_3-way'!Y40+4*PI())/3)</f>
        <v>-0.22370377258424412</v>
      </c>
      <c r="AC40" s="11">
        <f>'OddsRatio_working_3-way'!X40^(1/3)*SIN('OddsRatio_working_3-way'!Y40/3)</f>
        <v>3.9849237226967003E-2</v>
      </c>
      <c r="AD40" s="11">
        <f>'OddsRatio_working_3-way'!X40^(1/3)*SIN(('OddsRatio_working_3-way'!Y40+2*PI())/3)</f>
        <v>0.42731553718771126</v>
      </c>
      <c r="AE40" s="11">
        <f>'OddsRatio_working_3-way'!X40^(1/3)*SIN(('OddsRatio_working_3-way'!Y40+4*PI())/3)</f>
        <v>-0.46716477441467819</v>
      </c>
      <c r="AF40" s="11">
        <f>-'OddsRatio_working_3-way'!U40/(3*'OddsRatio_working_3-way'!X40^(1/3))*COS(('OddsRatio_working_3-way'!Y40)/3)</f>
        <v>0.51642844868845994</v>
      </c>
      <c r="AG40" s="11">
        <f>-'OddsRatio_working_3-way'!U40/(3*'OddsRatio_working_3-way'!X40^(1/3))*COS(('OddsRatio_working_3-way'!Y40+2*PI())/3)</f>
        <v>-0.29272467610421588</v>
      </c>
      <c r="AH40" s="11">
        <f>-'OddsRatio_working_3-way'!U40/(3*'OddsRatio_working_3-way'!X40^(1/3))*COS(('OddsRatio_working_3-way'!Y40+4*PI())/3)</f>
        <v>-0.22370377258424412</v>
      </c>
      <c r="AI40" s="11">
        <f>'OddsRatio_working_3-way'!U40/(3*'OddsRatio_working_3-way'!X40^(1/3))*SIN(('OddsRatio_working_3-way'!Y40)/3)</f>
        <v>-3.9849237226967003E-2</v>
      </c>
      <c r="AJ40" s="11">
        <f>'OddsRatio_working_3-way'!U40/(3*'OddsRatio_working_3-way'!X40^(1/3))*SIN(('OddsRatio_working_3-way'!Y40+2*PI())/3)</f>
        <v>-0.42731553718771126</v>
      </c>
      <c r="AK40" s="11">
        <f>'OddsRatio_working_3-way'!U40/(3*'OddsRatio_working_3-way'!X40^(1/3))*SIN(('OddsRatio_working_3-way'!Y40+4*PI())/3)</f>
        <v>0.46716477441467819</v>
      </c>
      <c r="AL40" s="11">
        <f>'OddsRatio_working_3-way'!Z40+'OddsRatio_working_3-way'!AF40</f>
        <v>1.0328568973769199</v>
      </c>
      <c r="AM40" s="11">
        <f>'OddsRatio_working_3-way'!AA40+'OddsRatio_working_3-way'!AG40</f>
        <v>-0.58544935220843175</v>
      </c>
      <c r="AN40" s="11">
        <f>'OddsRatio_working_3-way'!AB40+'OddsRatio_working_3-way'!AH40</f>
        <v>-0.44740754516848824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1.0328568973769199</v>
      </c>
      <c r="AS40" s="11">
        <f>IF(('OddsRatio_working_3-way'!X40=0),IF(Q40&gt;0,-Q40^(1/3),(-Q40)^(1/3)),'OddsRatio_working_3-way'!AM40-'OddsRatio_working_3-way'!R40/3)</f>
        <v>-0.58544935220843175</v>
      </c>
      <c r="AT40" s="11">
        <f>IF(('OddsRatio_working_3-way'!X40=0),IF(Q40&gt;0,-Q40^(1/3),(-Q40)^(1/3)),'OddsRatio_working_3-way'!AN40-'OddsRatio_working_3-way'!R40/3)</f>
        <v>-0.44740754516848824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8.08</v>
      </c>
      <c r="B41" s="4">
        <f>IF('True_Odds_Calculator_3-way'!B42="","",'True_Odds_Calculator_3-way'!B42)</f>
        <v>4.72</v>
      </c>
      <c r="C41" s="4">
        <f>IF('True_Odds_Calculator_3-way'!C42="","",'True_Odds_Calculator_3-way'!C42)</f>
        <v>1.45</v>
      </c>
      <c r="D41" s="9">
        <f t="shared" si="13"/>
        <v>0.11824092942470334</v>
      </c>
      <c r="E41" s="9">
        <f t="shared" si="14"/>
        <v>0.20332448706302486</v>
      </c>
      <c r="F41" s="9">
        <f t="shared" si="15"/>
        <v>0.67843458351227193</v>
      </c>
      <c r="G41" s="9">
        <f t="shared" si="16"/>
        <v>1.0532921401466968</v>
      </c>
      <c r="H41" s="9">
        <f t="shared" si="17"/>
        <v>8.4573083522386145</v>
      </c>
      <c r="I41" s="9">
        <f t="shared" si="18"/>
        <v>4.9182467613457117</v>
      </c>
      <c r="J41" s="9">
        <f t="shared" si="19"/>
        <v>1.4739814630660133</v>
      </c>
      <c r="K41" s="11">
        <f t="shared" si="20"/>
        <v>0.12376237623762376</v>
      </c>
      <c r="L41" s="11">
        <f t="shared" si="21"/>
        <v>0.21186440677966104</v>
      </c>
      <c r="M41" s="11">
        <f t="shared" si="22"/>
        <v>0.68965517241379315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-0.21432229429839544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0.20343757052502448</v>
      </c>
      <c r="Q41" s="11">
        <f>2*'OddsRatio_working_3-way'!K41*'OddsRatio_working_3-way'!L41*'OddsRatio_working_3-way'!M41</f>
        <v>3.6166679204448798E-2</v>
      </c>
      <c r="R41" s="11">
        <f t="shared" si="23"/>
        <v>0</v>
      </c>
      <c r="S41" s="11">
        <f t="shared" si="24"/>
        <v>-0.94921329202357063</v>
      </c>
      <c r="T41" s="11">
        <f t="shared" si="25"/>
        <v>-0.16874902969307923</v>
      </c>
      <c r="U41" s="11">
        <f>'OddsRatio_working_3-way'!S41-'OddsRatio_working_3-way'!R41^2/3</f>
        <v>-0.94921329202357063</v>
      </c>
      <c r="V41" s="11">
        <f>'OddsRatio_working_3-way'!S41*'OddsRatio_working_3-way'!R41/3-2*'OddsRatio_working_3-way'!R41^3/27-'OddsRatio_working_3-way'!T41</f>
        <v>0.16874902969307923</v>
      </c>
      <c r="W41" s="11">
        <f>'OddsRatio_working_3-way'!V41^2+4*'OddsRatio_working_3-way'!U41^3/27</f>
        <v>-9.8226987430802951E-2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0.17797698057133587</v>
      </c>
      <c r="Y41" s="11">
        <f>IF('OddsRatio_working_3-way'!W41&gt;=0,IF('OddsRatio_working_3-way'!V41+SQRT('OddsRatio_working_3-way'!W41)&gt;0,0,PI()),ACOS('OddsRatio_working_3-way'!V41/(2*'OddsRatio_working_3-way'!X41)))</f>
        <v>1.0768826542052765</v>
      </c>
      <c r="Z41" s="11">
        <f>'OddsRatio_working_3-way'!X41^(1/3)*COS('OddsRatio_working_3-way'!Y41/3)</f>
        <v>0.5266460700733484</v>
      </c>
      <c r="AA41" s="11">
        <f>'OddsRatio_working_3-way'!X41^(1/3)*COS(('OddsRatio_working_3-way'!Y41+2*PI())/3)</f>
        <v>-0.43445532498546208</v>
      </c>
      <c r="AB41" s="11">
        <f>'OddsRatio_working_3-way'!X41^(1/3)*COS(('OddsRatio_working_3-way'!Y41+4*PI())/3)</f>
        <v>-9.2190745087886536E-2</v>
      </c>
      <c r="AC41" s="11">
        <f>'OddsRatio_working_3-way'!X41^(1/3)*SIN('OddsRatio_working_3-way'!Y41/3)</f>
        <v>0.1976065473379397</v>
      </c>
      <c r="AD41" s="11">
        <f>'OddsRatio_working_3-way'!X41^(1/3)*SIN(('OddsRatio_working_3-way'!Y41+2*PI())/3)</f>
        <v>0.35728560181778962</v>
      </c>
      <c r="AE41" s="11">
        <f>'OddsRatio_working_3-way'!X41^(1/3)*SIN(('OddsRatio_working_3-way'!Y41+4*PI())/3)</f>
        <v>-0.55489214915572904</v>
      </c>
      <c r="AF41" s="11">
        <f>-'OddsRatio_working_3-way'!U41/(3*'OddsRatio_working_3-way'!X41^(1/3))*COS(('OddsRatio_working_3-way'!Y41)/3)</f>
        <v>0.52664607007334829</v>
      </c>
      <c r="AG41" s="11">
        <f>-'OddsRatio_working_3-way'!U41/(3*'OddsRatio_working_3-way'!X41^(1/3))*COS(('OddsRatio_working_3-way'!Y41+2*PI())/3)</f>
        <v>-0.43445532498546197</v>
      </c>
      <c r="AH41" s="11">
        <f>-'OddsRatio_working_3-way'!U41/(3*'OddsRatio_working_3-way'!X41^(1/3))*COS(('OddsRatio_working_3-way'!Y41+4*PI())/3)</f>
        <v>-9.2190745087886522E-2</v>
      </c>
      <c r="AI41" s="11">
        <f>'OddsRatio_working_3-way'!U41/(3*'OddsRatio_working_3-way'!X41^(1/3))*SIN(('OddsRatio_working_3-way'!Y41)/3)</f>
        <v>-0.19760654733793964</v>
      </c>
      <c r="AJ41" s="11">
        <f>'OddsRatio_working_3-way'!U41/(3*'OddsRatio_working_3-way'!X41^(1/3))*SIN(('OddsRatio_working_3-way'!Y41+2*PI())/3)</f>
        <v>-0.35728560181778957</v>
      </c>
      <c r="AK41" s="11">
        <f>'OddsRatio_working_3-way'!U41/(3*'OddsRatio_working_3-way'!X41^(1/3))*SIN(('OddsRatio_working_3-way'!Y41+4*PI())/3)</f>
        <v>0.55489214915572893</v>
      </c>
      <c r="AL41" s="11">
        <f>'OddsRatio_working_3-way'!Z41+'OddsRatio_working_3-way'!AF41</f>
        <v>1.0532921401466968</v>
      </c>
      <c r="AM41" s="11">
        <f>'OddsRatio_working_3-way'!AA41+'OddsRatio_working_3-way'!AG41</f>
        <v>-0.86891064997092404</v>
      </c>
      <c r="AN41" s="11">
        <f>'OddsRatio_working_3-way'!AB41+'OddsRatio_working_3-way'!AH41</f>
        <v>-0.18438149017577304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1.0532921401466968</v>
      </c>
      <c r="AS41" s="11">
        <f>IF(('OddsRatio_working_3-way'!X41=0),IF(Q41&gt;0,-Q41^(1/3),(-Q41)^(1/3)),'OddsRatio_working_3-way'!AM41-'OddsRatio_working_3-way'!R41/3)</f>
        <v>-0.86891064997092404</v>
      </c>
      <c r="AT41" s="11">
        <f>IF(('OddsRatio_working_3-way'!X41=0),IF(Q41&gt;0,-Q41^(1/3),(-Q41)^(1/3)),'OddsRatio_working_3-way'!AN41-'OddsRatio_working_3-way'!R41/3)</f>
        <v>-0.18438149017577304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14.88</v>
      </c>
      <c r="B42" s="4">
        <f>IF('True_Odds_Calculator_3-way'!B43="","",'True_Odds_Calculator_3-way'!B43)</f>
        <v>7.43</v>
      </c>
      <c r="C42" s="4">
        <f>IF('True_Odds_Calculator_3-way'!C43="","",'True_Odds_Calculator_3-way'!C43)</f>
        <v>1.21</v>
      </c>
      <c r="D42" s="9">
        <f t="shared" si="13"/>
        <v>6.1890153663120256E-2</v>
      </c>
      <c r="E42" s="9">
        <f t="shared" si="14"/>
        <v>0.12465899798089779</v>
      </c>
      <c r="F42" s="9">
        <f t="shared" si="15"/>
        <v>0.8134508483559818</v>
      </c>
      <c r="G42" s="9">
        <f t="shared" si="16"/>
        <v>1.0920503621556163</v>
      </c>
      <c r="H42" s="9">
        <f t="shared" si="17"/>
        <v>16.157659026719955</v>
      </c>
      <c r="I42" s="9">
        <f t="shared" si="18"/>
        <v>8.0218838286606129</v>
      </c>
      <c r="J42" s="9">
        <f t="shared" si="19"/>
        <v>1.2293305760526796</v>
      </c>
      <c r="K42" s="11">
        <f t="shared" si="20"/>
        <v>6.7204301075268813E-2</v>
      </c>
      <c r="L42" s="11">
        <f t="shared" si="21"/>
        <v>0.13458950201884254</v>
      </c>
      <c r="M42" s="11">
        <f t="shared" si="22"/>
        <v>0.82644628099173556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-0.14010144625408094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0.1533911280006803</v>
      </c>
      <c r="Q42" s="11">
        <f>2*'OddsRatio_working_3-way'!K42*'OddsRatio_working_3-way'!L42*'OddsRatio_working_3-way'!M42</f>
        <v>1.4950402339247592E-2</v>
      </c>
      <c r="R42" s="11">
        <f t="shared" si="23"/>
        <v>0</v>
      </c>
      <c r="S42" s="11">
        <f t="shared" si="24"/>
        <v>-1.0948575628726762</v>
      </c>
      <c r="T42" s="11">
        <f t="shared" si="25"/>
        <v>-0.10671126343788268</v>
      </c>
      <c r="U42" s="11">
        <f>'OddsRatio_working_3-way'!S42-'OddsRatio_working_3-way'!R42^2/3</f>
        <v>-1.0948575628726762</v>
      </c>
      <c r="V42" s="11">
        <f>'OddsRatio_working_3-way'!S42*'OddsRatio_working_3-way'!R42/3-2*'OddsRatio_working_3-way'!R42^3/27-'OddsRatio_working_3-way'!T42</f>
        <v>0.10671126343788268</v>
      </c>
      <c r="W42" s="11">
        <f>'OddsRatio_working_3-way'!V42^2+4*'OddsRatio_working_3-way'!U42^3/27</f>
        <v>-0.1830453113835683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0.22047256355841507</v>
      </c>
      <c r="Y42" s="11">
        <f>IF('OddsRatio_working_3-way'!W42&gt;=0,IF('OddsRatio_working_3-way'!V42+SQRT('OddsRatio_working_3-way'!W42)&gt;0,0,PI()),ACOS('OddsRatio_working_3-way'!V42/(2*'OddsRatio_working_3-way'!X42)))</f>
        <v>1.3263637921716911</v>
      </c>
      <c r="Z42" s="11">
        <f>'OddsRatio_working_3-way'!X42^(1/3)*COS('OddsRatio_working_3-way'!Y42/3)</f>
        <v>0.54602518107780817</v>
      </c>
      <c r="AA42" s="11">
        <f>'OddsRatio_working_3-way'!X42^(1/3)*COS(('OddsRatio_working_3-way'!Y42+2*PI())/3)</f>
        <v>-0.4968579991133914</v>
      </c>
      <c r="AB42" s="11">
        <f>'OddsRatio_working_3-way'!X42^(1/3)*COS(('OddsRatio_working_3-way'!Y42+4*PI())/3)</f>
        <v>-4.9167181964416995E-2</v>
      </c>
      <c r="AC42" s="11">
        <f>'OddsRatio_working_3-way'!X42^(1/3)*SIN('OddsRatio_working_3-way'!Y42/3)</f>
        <v>0.258474413794684</v>
      </c>
      <c r="AD42" s="11">
        <f>'OddsRatio_working_3-way'!X42^(1/3)*SIN(('OddsRatio_working_3-way'!Y42+2*PI())/3)</f>
        <v>0.34363447102203809</v>
      </c>
      <c r="AE42" s="11">
        <f>'OddsRatio_working_3-way'!X42^(1/3)*SIN(('OddsRatio_working_3-way'!Y42+4*PI())/3)</f>
        <v>-0.60210888481672209</v>
      </c>
      <c r="AF42" s="11">
        <f>-'OddsRatio_working_3-way'!U42/(3*'OddsRatio_working_3-way'!X42^(1/3))*COS(('OddsRatio_working_3-way'!Y42)/3)</f>
        <v>0.54602518107780817</v>
      </c>
      <c r="AG42" s="11">
        <f>-'OddsRatio_working_3-way'!U42/(3*'OddsRatio_working_3-way'!X42^(1/3))*COS(('OddsRatio_working_3-way'!Y42+2*PI())/3)</f>
        <v>-0.4968579991133914</v>
      </c>
      <c r="AH42" s="11">
        <f>-'OddsRatio_working_3-way'!U42/(3*'OddsRatio_working_3-way'!X42^(1/3))*COS(('OddsRatio_working_3-way'!Y42+4*PI())/3)</f>
        <v>-4.9167181964416995E-2</v>
      </c>
      <c r="AI42" s="11">
        <f>'OddsRatio_working_3-way'!U42/(3*'OddsRatio_working_3-way'!X42^(1/3))*SIN(('OddsRatio_working_3-way'!Y42)/3)</f>
        <v>-0.258474413794684</v>
      </c>
      <c r="AJ42" s="11">
        <f>'OddsRatio_working_3-way'!U42/(3*'OddsRatio_working_3-way'!X42^(1/3))*SIN(('OddsRatio_working_3-way'!Y42+2*PI())/3)</f>
        <v>-0.34363447102203809</v>
      </c>
      <c r="AK42" s="11">
        <f>'OddsRatio_working_3-way'!U42/(3*'OddsRatio_working_3-way'!X42^(1/3))*SIN(('OddsRatio_working_3-way'!Y42+4*PI())/3)</f>
        <v>0.60210888481672209</v>
      </c>
      <c r="AL42" s="11">
        <f>'OddsRatio_working_3-way'!Z42+'OddsRatio_working_3-way'!AF42</f>
        <v>1.0920503621556163</v>
      </c>
      <c r="AM42" s="11">
        <f>'OddsRatio_working_3-way'!AA42+'OddsRatio_working_3-way'!AG42</f>
        <v>-0.9937159982267828</v>
      </c>
      <c r="AN42" s="11">
        <f>'OddsRatio_working_3-way'!AB42+'OddsRatio_working_3-way'!AH42</f>
        <v>-9.833436392883399E-2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1.0920503621556163</v>
      </c>
      <c r="AS42" s="11">
        <f>IF(('OddsRatio_working_3-way'!X42=0),IF(Q42&gt;0,-Q42^(1/3),(-Q42)^(1/3)),'OddsRatio_working_3-way'!AM42-'OddsRatio_working_3-way'!R42/3)</f>
        <v>-0.9937159982267828</v>
      </c>
      <c r="AT42" s="11">
        <f>IF(('OddsRatio_working_3-way'!X42=0),IF(Q42&gt;0,-Q42^(1/3),(-Q42)^(1/3)),'OddsRatio_working_3-way'!AN42-'OddsRatio_working_3-way'!R42/3)</f>
        <v>-9.833436392883399E-2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3.18</v>
      </c>
      <c r="B43" s="4">
        <f>IF('True_Odds_Calculator_3-way'!B44="","",'True_Odds_Calculator_3-way'!B44)</f>
        <v>3.28</v>
      </c>
      <c r="C43" s="4">
        <f>IF('True_Odds_Calculator_3-way'!C44="","",'True_Odds_Calculator_3-way'!C44)</f>
        <v>2.4500000000000002</v>
      </c>
      <c r="D43" s="9">
        <f t="shared" si="13"/>
        <v>0.30561388127539313</v>
      </c>
      <c r="E43" s="9">
        <f t="shared" si="14"/>
        <v>0.29617979244420095</v>
      </c>
      <c r="F43" s="9">
        <f t="shared" si="15"/>
        <v>0.39820632628040586</v>
      </c>
      <c r="G43" s="9">
        <f t="shared" si="16"/>
        <v>1.0422489358302254</v>
      </c>
      <c r="H43" s="9">
        <f t="shared" si="17"/>
        <v>3.2721026801098914</v>
      </c>
      <c r="I43" s="9">
        <f t="shared" si="18"/>
        <v>3.3763275736929144</v>
      </c>
      <c r="J43" s="9">
        <f t="shared" si="19"/>
        <v>2.5112609569538273</v>
      </c>
      <c r="K43" s="11">
        <f t="shared" si="20"/>
        <v>0.31446540880503143</v>
      </c>
      <c r="L43" s="11">
        <f t="shared" si="21"/>
        <v>0.3048780487804878</v>
      </c>
      <c r="M43" s="11">
        <f t="shared" si="22"/>
        <v>0.4081632653061224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-0.28202804361505307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0.23127060304103231</v>
      </c>
      <c r="Q43" s="11">
        <f>2*'OddsRatio_working_3-way'!K43*'OddsRatio_working_3-way'!L43*'OddsRatio_working_3-way'!M43</f>
        <v>7.8264163465662367E-2</v>
      </c>
      <c r="R43" s="11">
        <f t="shared" si="23"/>
        <v>0</v>
      </c>
      <c r="S43" s="11">
        <f t="shared" si="24"/>
        <v>-0.82002697347608156</v>
      </c>
      <c r="T43" s="11">
        <f t="shared" si="25"/>
        <v>-0.27750489796144889</v>
      </c>
      <c r="U43" s="11">
        <f>'OddsRatio_working_3-way'!S43-'OddsRatio_working_3-way'!R43^2/3</f>
        <v>-0.82002697347608156</v>
      </c>
      <c r="V43" s="11">
        <f>'OddsRatio_working_3-way'!S43*'OddsRatio_working_3-way'!R43/3-2*'OddsRatio_working_3-way'!R43^3/27-'OddsRatio_working_3-way'!T43</f>
        <v>0.27750489796144889</v>
      </c>
      <c r="W43" s="11">
        <f>'OddsRatio_working_3-way'!V43^2+4*'OddsRatio_working_3-way'!U43^3/27</f>
        <v>-4.6832408941894915E-3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0.14290924505327118</v>
      </c>
      <c r="Y43" s="11">
        <f>IF('OddsRatio_working_3-way'!W43&gt;=0,IF('OddsRatio_working_3-way'!V43+SQRT('OddsRatio_working_3-way'!W43)&gt;0,0,PI()),ACOS('OddsRatio_working_3-way'!V43/(2*'OddsRatio_working_3-way'!X43)))</f>
        <v>0.24178120974771922</v>
      </c>
      <c r="Z43" s="11">
        <f>'OddsRatio_working_3-way'!X43^(1/3)*COS('OddsRatio_working_3-way'!Y43/3)</f>
        <v>0.52112446791511269</v>
      </c>
      <c r="AA43" s="11">
        <f>'OddsRatio_working_3-way'!X43^(1/3)*COS(('OddsRatio_working_3-way'!Y43+2*PI())/3)</f>
        <v>-0.2970137095677895</v>
      </c>
      <c r="AB43" s="11">
        <f>'OddsRatio_working_3-way'!X43^(1/3)*COS(('OddsRatio_working_3-way'!Y43+4*PI())/3)</f>
        <v>-0.2241107583473233</v>
      </c>
      <c r="AC43" s="11">
        <f>'OddsRatio_working_3-way'!X43^(1/3)*SIN('OddsRatio_working_3-way'!Y43/3)</f>
        <v>4.2090538511854514E-2</v>
      </c>
      <c r="AD43" s="11">
        <f>'OddsRatio_working_3-way'!X43^(1/3)*SIN(('OddsRatio_working_3-way'!Y43+2*PI())/3)</f>
        <v>0.43026175849220905</v>
      </c>
      <c r="AE43" s="11">
        <f>'OddsRatio_working_3-way'!X43^(1/3)*SIN(('OddsRatio_working_3-way'!Y43+4*PI())/3)</f>
        <v>-0.47235229700406334</v>
      </c>
      <c r="AF43" s="11">
        <f>-'OddsRatio_working_3-way'!U43/(3*'OddsRatio_working_3-way'!X43^(1/3))*COS(('OddsRatio_working_3-way'!Y43)/3)</f>
        <v>0.52112446791511269</v>
      </c>
      <c r="AG43" s="11">
        <f>-'OddsRatio_working_3-way'!U43/(3*'OddsRatio_working_3-way'!X43^(1/3))*COS(('OddsRatio_working_3-way'!Y43+2*PI())/3)</f>
        <v>-0.2970137095677895</v>
      </c>
      <c r="AH43" s="11">
        <f>-'OddsRatio_working_3-way'!U43/(3*'OddsRatio_working_3-way'!X43^(1/3))*COS(('OddsRatio_working_3-way'!Y43+4*PI())/3)</f>
        <v>-0.2241107583473233</v>
      </c>
      <c r="AI43" s="11">
        <f>'OddsRatio_working_3-way'!U43/(3*'OddsRatio_working_3-way'!X43^(1/3))*SIN(('OddsRatio_working_3-way'!Y43)/3)</f>
        <v>-4.2090538511854514E-2</v>
      </c>
      <c r="AJ43" s="11">
        <f>'OddsRatio_working_3-way'!U43/(3*'OddsRatio_working_3-way'!X43^(1/3))*SIN(('OddsRatio_working_3-way'!Y43+2*PI())/3)</f>
        <v>-0.43026175849220905</v>
      </c>
      <c r="AK43" s="11">
        <f>'OddsRatio_working_3-way'!U43/(3*'OddsRatio_working_3-way'!X43^(1/3))*SIN(('OddsRatio_working_3-way'!Y43+4*PI())/3)</f>
        <v>0.47235229700406334</v>
      </c>
      <c r="AL43" s="11">
        <f>'OddsRatio_working_3-way'!Z43+'OddsRatio_working_3-way'!AF43</f>
        <v>1.0422489358302254</v>
      </c>
      <c r="AM43" s="11">
        <f>'OddsRatio_working_3-way'!AA43+'OddsRatio_working_3-way'!AG43</f>
        <v>-0.59402741913557899</v>
      </c>
      <c r="AN43" s="11">
        <f>'OddsRatio_working_3-way'!AB43+'OddsRatio_working_3-way'!AH43</f>
        <v>-0.4482215166946466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1.0422489358302254</v>
      </c>
      <c r="AS43" s="11">
        <f>IF(('OddsRatio_working_3-way'!X43=0),IF(Q43&gt;0,-Q43^(1/3),(-Q43)^(1/3)),'OddsRatio_working_3-way'!AM43-'OddsRatio_working_3-way'!R43/3)</f>
        <v>-0.59402741913557899</v>
      </c>
      <c r="AT43" s="11">
        <f>IF(('OddsRatio_working_3-way'!X43=0),IF(Q43&gt;0,-Q43^(1/3),(-Q43)^(1/3)),'OddsRatio_working_3-way'!AN43-'OddsRatio_working_3-way'!R43/3)</f>
        <v>-0.4482215166946466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2.77</v>
      </c>
      <c r="B44" s="4">
        <f>IF('True_Odds_Calculator_3-way'!B45="","",'True_Odds_Calculator_3-way'!B45)</f>
        <v>3.27</v>
      </c>
      <c r="C44" s="4">
        <f>IF('True_Odds_Calculator_3-way'!C45="","",'True_Odds_Calculator_3-way'!C45)</f>
        <v>2.77</v>
      </c>
      <c r="D44" s="9">
        <f t="shared" si="13"/>
        <v>0.3514733503701003</v>
      </c>
      <c r="E44" s="9">
        <f t="shared" si="14"/>
        <v>0.29705329925979929</v>
      </c>
      <c r="F44" s="9">
        <f t="shared" si="15"/>
        <v>0.3514733503701003</v>
      </c>
      <c r="G44" s="9">
        <f t="shared" si="16"/>
        <v>1.0424666242638942</v>
      </c>
      <c r="H44" s="9">
        <f t="shared" si="17"/>
        <v>2.8451659249470929</v>
      </c>
      <c r="I44" s="9">
        <f t="shared" si="18"/>
        <v>3.3663992370790399</v>
      </c>
      <c r="J44" s="9">
        <f t="shared" si="19"/>
        <v>2.8451659249470929</v>
      </c>
      <c r="K44" s="11">
        <f t="shared" si="20"/>
        <v>0.36101083032490977</v>
      </c>
      <c r="L44" s="11">
        <f t="shared" si="21"/>
        <v>0.3058103975535168</v>
      </c>
      <c r="M44" s="11">
        <f t="shared" si="22"/>
        <v>0.36101083032490977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-0.28344258435592617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0.23156282628288294</v>
      </c>
      <c r="Q44" s="11">
        <f>2*'OddsRatio_working_3-way'!K44*'OddsRatio_working_3-way'!L44*'OddsRatio_working_3-way'!M44</f>
        <v>7.9711816276379688E-2</v>
      </c>
      <c r="R44" s="11">
        <f t="shared" si="23"/>
        <v>0</v>
      </c>
      <c r="S44" s="11">
        <f t="shared" si="24"/>
        <v>-0.81696554809881183</v>
      </c>
      <c r="T44" s="11">
        <f t="shared" si="25"/>
        <v>-0.28122738316654461</v>
      </c>
      <c r="U44" s="11">
        <f>'OddsRatio_working_3-way'!S44-'OddsRatio_working_3-way'!R44^2/3</f>
        <v>-0.81696554809881183</v>
      </c>
      <c r="V44" s="11">
        <f>'OddsRatio_working_3-way'!S44*'OddsRatio_working_3-way'!R44/3-2*'OddsRatio_working_3-way'!R44^3/27-'OddsRatio_working_3-way'!T44</f>
        <v>0.28122738316654461</v>
      </c>
      <c r="W44" s="11">
        <f>'OddsRatio_working_3-way'!V44^2+4*'OddsRatio_working_3-way'!U44^3/27</f>
        <v>-1.6918296408406919E-3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0.14210970294418956</v>
      </c>
      <c r="Y44" s="11">
        <f>IF('OddsRatio_working_3-way'!W44&gt;=0,IF('OddsRatio_working_3-way'!V44+SQRT('OddsRatio_working_3-way'!W44)&gt;0,0,PI()),ACOS('OddsRatio_working_3-way'!V44/(2*'OddsRatio_working_3-way'!X44)))</f>
        <v>0.14522865185017442</v>
      </c>
      <c r="Z44" s="11">
        <f>'OddsRatio_working_3-way'!X44^(1/3)*COS('OddsRatio_working_3-way'!Y44/3)</f>
        <v>0.52123331213194712</v>
      </c>
      <c r="AA44" s="11">
        <f>'OddsRatio_working_3-way'!X44^(1/3)*COS(('OddsRatio_working_3-way'!Y44+2*PI())/3)</f>
        <v>-0.28248587570621464</v>
      </c>
      <c r="AB44" s="11">
        <f>'OddsRatio_working_3-way'!X44^(1/3)*COS(('OddsRatio_working_3-way'!Y44+4*PI())/3)</f>
        <v>-0.23874743642573257</v>
      </c>
      <c r="AC44" s="11">
        <f>'OddsRatio_working_3-way'!X44^(1/3)*SIN('OddsRatio_working_3-way'!Y44/3)</f>
        <v>2.5252399692520498E-2</v>
      </c>
      <c r="AD44" s="11">
        <f>'OddsRatio_working_3-way'!X44^(1/3)*SIN(('OddsRatio_working_3-way'!Y44+2*PI())/3)</f>
        <v>0.43877508975870955</v>
      </c>
      <c r="AE44" s="11">
        <f>'OddsRatio_working_3-way'!X44^(1/3)*SIN(('OddsRatio_working_3-way'!Y44+4*PI())/3)</f>
        <v>-0.46402748945123001</v>
      </c>
      <c r="AF44" s="11">
        <f>-'OddsRatio_working_3-way'!U44/(3*'OddsRatio_working_3-way'!X44^(1/3))*COS(('OddsRatio_working_3-way'!Y44)/3)</f>
        <v>0.52123331213194712</v>
      </c>
      <c r="AG44" s="11">
        <f>-'OddsRatio_working_3-way'!U44/(3*'OddsRatio_working_3-way'!X44^(1/3))*COS(('OddsRatio_working_3-way'!Y44+2*PI())/3)</f>
        <v>-0.28248587570621464</v>
      </c>
      <c r="AH44" s="11">
        <f>-'OddsRatio_working_3-way'!U44/(3*'OddsRatio_working_3-way'!X44^(1/3))*COS(('OddsRatio_working_3-way'!Y44+4*PI())/3)</f>
        <v>-0.23874743642573257</v>
      </c>
      <c r="AI44" s="11">
        <f>'OddsRatio_working_3-way'!U44/(3*'OddsRatio_working_3-way'!X44^(1/3))*SIN(('OddsRatio_working_3-way'!Y44)/3)</f>
        <v>-2.5252399692520498E-2</v>
      </c>
      <c r="AJ44" s="11">
        <f>'OddsRatio_working_3-way'!U44/(3*'OddsRatio_working_3-way'!X44^(1/3))*SIN(('OddsRatio_working_3-way'!Y44+2*PI())/3)</f>
        <v>-0.43877508975870955</v>
      </c>
      <c r="AK44" s="11">
        <f>'OddsRatio_working_3-way'!U44/(3*'OddsRatio_working_3-way'!X44^(1/3))*SIN(('OddsRatio_working_3-way'!Y44+4*PI())/3)</f>
        <v>0.46402748945123001</v>
      </c>
      <c r="AL44" s="11">
        <f>'OddsRatio_working_3-way'!Z44+'OddsRatio_working_3-way'!AF44</f>
        <v>1.0424666242638942</v>
      </c>
      <c r="AM44" s="11">
        <f>'OddsRatio_working_3-way'!AA44+'OddsRatio_working_3-way'!AG44</f>
        <v>-0.56497175141242928</v>
      </c>
      <c r="AN44" s="11">
        <f>'OddsRatio_working_3-way'!AB44+'OddsRatio_working_3-way'!AH44</f>
        <v>-0.47749487285146514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1.0424666242638942</v>
      </c>
      <c r="AS44" s="11">
        <f>IF(('OddsRatio_working_3-way'!X44=0),IF(Q44&gt;0,-Q44^(1/3),(-Q44)^(1/3)),'OddsRatio_working_3-way'!AM44-'OddsRatio_working_3-way'!R44/3)</f>
        <v>-0.56497175141242928</v>
      </c>
      <c r="AT44" s="11">
        <f>IF(('OddsRatio_working_3-way'!X44=0),IF(Q44&gt;0,-Q44^(1/3),(-Q44)^(1/3)),'OddsRatio_working_3-way'!AN44-'OddsRatio_working_3-way'!R44/3)</f>
        <v>-0.47749487285146514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2.33</v>
      </c>
      <c r="B45" s="4">
        <f>IF('True_Odds_Calculator_3-way'!B46="","",'True_Odds_Calculator_3-way'!B46)</f>
        <v>3.4</v>
      </c>
      <c r="C45" s="4">
        <f>IF('True_Odds_Calculator_3-way'!C46="","",'True_Odds_Calculator_3-way'!C46)</f>
        <v>3.28</v>
      </c>
      <c r="D45" s="9">
        <f t="shared" si="13"/>
        <v>0.41875945460484904</v>
      </c>
      <c r="E45" s="9">
        <f t="shared" si="14"/>
        <v>0.28533339883013825</v>
      </c>
      <c r="F45" s="9">
        <f t="shared" si="15"/>
        <v>0.29590714656501271</v>
      </c>
      <c r="G45" s="9">
        <f t="shared" si="16"/>
        <v>1.0436133719653071</v>
      </c>
      <c r="H45" s="9">
        <f t="shared" si="17"/>
        <v>2.3880057847138585</v>
      </c>
      <c r="I45" s="9">
        <f t="shared" si="18"/>
        <v>3.5046720927167372</v>
      </c>
      <c r="J45" s="9">
        <f t="shared" si="19"/>
        <v>3.3794384880809005</v>
      </c>
      <c r="K45" s="11">
        <f t="shared" si="20"/>
        <v>0.42918454935622319</v>
      </c>
      <c r="L45" s="11">
        <f t="shared" si="21"/>
        <v>0.29411764705882354</v>
      </c>
      <c r="M45" s="11">
        <f t="shared" si="22"/>
        <v>0.3048780487804878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-0.28008448223840987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0.23129475803720423</v>
      </c>
      <c r="Q45" s="11">
        <f>2*'OddsRatio_working_3-way'!K45*'OddsRatio_working_3-way'!L45*'OddsRatio_working_3-way'!M45</f>
        <v>7.6969969396740168E-2</v>
      </c>
      <c r="R45" s="11">
        <f t="shared" si="23"/>
        <v>0</v>
      </c>
      <c r="S45" s="11">
        <f t="shared" si="24"/>
        <v>-0.82580354394758837</v>
      </c>
      <c r="T45" s="11">
        <f t="shared" si="25"/>
        <v>-0.27480983159653521</v>
      </c>
      <c r="U45" s="11">
        <f>'OddsRatio_working_3-way'!S45-'OddsRatio_working_3-way'!R45^2/3</f>
        <v>-0.82580354394758837</v>
      </c>
      <c r="V45" s="11">
        <f>'OddsRatio_working_3-way'!S45*'OddsRatio_working_3-way'!R45/3-2*'OddsRatio_working_3-way'!R45^3/27-'OddsRatio_working_3-way'!T45</f>
        <v>0.27480983159653521</v>
      </c>
      <c r="W45" s="11">
        <f>'OddsRatio_working_3-way'!V45^2+4*'OddsRatio_working_3-way'!U45^3/27</f>
        <v>-7.9103653292815906E-3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0.14442195891847406</v>
      </c>
      <c r="Y45" s="11">
        <f>IF('OddsRatio_working_3-way'!W45&gt;=0,IF('OddsRatio_working_3-way'!V45+SQRT('OddsRatio_working_3-way'!W45)&gt;0,0,PI()),ACOS('OddsRatio_working_3-way'!V45/(2*'OddsRatio_working_3-way'!X45)))</f>
        <v>0.31300390577294257</v>
      </c>
      <c r="Z45" s="11">
        <f>'OddsRatio_working_3-way'!X45^(1/3)*COS('OddsRatio_working_3-way'!Y45/3)</f>
        <v>0.52180668598265367</v>
      </c>
      <c r="AA45" s="11">
        <f>'OddsRatio_working_3-way'!X45^(1/3)*COS(('OddsRatio_working_3-way'!Y45+2*PI())/3)</f>
        <v>-0.3082237702373623</v>
      </c>
      <c r="AB45" s="11">
        <f>'OddsRatio_working_3-way'!X45^(1/3)*COS(('OddsRatio_working_3-way'!Y45+4*PI())/3)</f>
        <v>-0.21358291574529148</v>
      </c>
      <c r="AC45" s="11">
        <f>'OddsRatio_working_3-way'!X45^(1/3)*SIN('OddsRatio_working_3-way'!Y45/3)</f>
        <v>5.4640922817333258E-2</v>
      </c>
      <c r="AD45" s="11">
        <f>'OddsRatio_working_3-way'!X45^(1/3)*SIN(('OddsRatio_working_3-way'!Y45+2*PI())/3)</f>
        <v>0.42457738451688076</v>
      </c>
      <c r="AE45" s="11">
        <f>'OddsRatio_working_3-way'!X45^(1/3)*SIN(('OddsRatio_working_3-way'!Y45+4*PI())/3)</f>
        <v>-0.47921830733421411</v>
      </c>
      <c r="AF45" s="11">
        <f>-'OddsRatio_working_3-way'!U45/(3*'OddsRatio_working_3-way'!X45^(1/3))*COS(('OddsRatio_working_3-way'!Y45)/3)</f>
        <v>0.52180668598265356</v>
      </c>
      <c r="AG45" s="11">
        <f>-'OddsRatio_working_3-way'!U45/(3*'OddsRatio_working_3-way'!X45^(1/3))*COS(('OddsRatio_working_3-way'!Y45+2*PI())/3)</f>
        <v>-0.30822377023736225</v>
      </c>
      <c r="AH45" s="11">
        <f>-'OddsRatio_working_3-way'!U45/(3*'OddsRatio_working_3-way'!X45^(1/3))*COS(('OddsRatio_working_3-way'!Y45+4*PI())/3)</f>
        <v>-0.21358291574529145</v>
      </c>
      <c r="AI45" s="11">
        <f>'OddsRatio_working_3-way'!U45/(3*'OddsRatio_working_3-way'!X45^(1/3))*SIN(('OddsRatio_working_3-way'!Y45)/3)</f>
        <v>-5.4640922817333244E-2</v>
      </c>
      <c r="AJ45" s="11">
        <f>'OddsRatio_working_3-way'!U45/(3*'OddsRatio_working_3-way'!X45^(1/3))*SIN(('OddsRatio_working_3-way'!Y45+2*PI())/3)</f>
        <v>-0.42457738451688071</v>
      </c>
      <c r="AK45" s="11">
        <f>'OddsRatio_working_3-way'!U45/(3*'OddsRatio_working_3-way'!X45^(1/3))*SIN(('OddsRatio_working_3-way'!Y45+4*PI())/3)</f>
        <v>0.479218307334214</v>
      </c>
      <c r="AL45" s="11">
        <f>'OddsRatio_working_3-way'!Z45+'OddsRatio_working_3-way'!AF45</f>
        <v>1.0436133719653071</v>
      </c>
      <c r="AM45" s="11">
        <f>'OddsRatio_working_3-way'!AA45+'OddsRatio_working_3-way'!AG45</f>
        <v>-0.6164475404747245</v>
      </c>
      <c r="AN45" s="11">
        <f>'OddsRatio_working_3-way'!AB45+'OddsRatio_working_3-way'!AH45</f>
        <v>-0.42716583149058296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1.0436133719653071</v>
      </c>
      <c r="AS45" s="11">
        <f>IF(('OddsRatio_working_3-way'!X45=0),IF(Q45&gt;0,-Q45^(1/3),(-Q45)^(1/3)),'OddsRatio_working_3-way'!AM45-'OddsRatio_working_3-way'!R45/3)</f>
        <v>-0.6164475404747245</v>
      </c>
      <c r="AT45" s="11">
        <f>IF(('OddsRatio_working_3-way'!X45=0),IF(Q45&gt;0,-Q45^(1/3),(-Q45)^(1/3)),'OddsRatio_working_3-way'!AN45-'OddsRatio_working_3-way'!R45/3)</f>
        <v>-0.42716583149058296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2.9</v>
      </c>
      <c r="B46" s="4">
        <f>IF('True_Odds_Calculator_3-way'!B47="","",'True_Odds_Calculator_3-way'!B47)</f>
        <v>3.15</v>
      </c>
      <c r="C46" s="4">
        <f>IF('True_Odds_Calculator_3-way'!C47="","",'True_Odds_Calculator_3-way'!C47)</f>
        <v>2.74</v>
      </c>
      <c r="D46" s="9">
        <f t="shared" si="13"/>
        <v>0.3356973182220318</v>
      </c>
      <c r="E46" s="9">
        <f t="shared" si="14"/>
        <v>0.30871323531177336</v>
      </c>
      <c r="F46" s="9">
        <f t="shared" si="15"/>
        <v>0.35558944646619484</v>
      </c>
      <c r="G46" s="9">
        <f t="shared" si="16"/>
        <v>1.041512611006943</v>
      </c>
      <c r="H46" s="9">
        <f t="shared" si="17"/>
        <v>2.9788739609131918</v>
      </c>
      <c r="I46" s="9">
        <f t="shared" si="18"/>
        <v>3.2392521136649277</v>
      </c>
      <c r="J46" s="9">
        <f t="shared" si="19"/>
        <v>2.812231943152081</v>
      </c>
      <c r="K46" s="11">
        <f t="shared" si="20"/>
        <v>0.34482758620689657</v>
      </c>
      <c r="L46" s="11">
        <f t="shared" si="21"/>
        <v>0.31746031746031744</v>
      </c>
      <c r="M46" s="11">
        <f t="shared" si="22"/>
        <v>0.36496350364963503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-0.28397636426833506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0.23132333728860285</v>
      </c>
      <c r="Q46" s="11">
        <f>2*'OddsRatio_working_3-way'!K46*'OddsRatio_working_3-way'!L46*'OddsRatio_working_3-way'!M46</f>
        <v>7.9904434296581284E-2</v>
      </c>
      <c r="R46" s="11">
        <f t="shared" si="23"/>
        <v>0</v>
      </c>
      <c r="S46" s="11">
        <f t="shared" si="24"/>
        <v>-0.81458658675558193</v>
      </c>
      <c r="T46" s="11">
        <f t="shared" si="25"/>
        <v>-0.28137705932835294</v>
      </c>
      <c r="U46" s="11">
        <f>'OddsRatio_working_3-way'!S46-'OddsRatio_working_3-way'!R46^2/3</f>
        <v>-0.81458658675558193</v>
      </c>
      <c r="V46" s="11">
        <f>'OddsRatio_working_3-way'!S46*'OddsRatio_working_3-way'!R46/3-2*'OddsRatio_working_3-way'!R46^3/27-'OddsRatio_working_3-way'!T46</f>
        <v>0.28137705932835294</v>
      </c>
      <c r="W46" s="11">
        <f>'OddsRatio_working_3-way'!V46^2+4*'OddsRatio_working_3-way'!U46^3/27</f>
        <v>-9.0398671613167725E-4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0.14148943090598953</v>
      </c>
      <c r="Y46" s="11">
        <f>IF('OddsRatio_working_3-way'!W46&gt;=0,IF('OddsRatio_working_3-way'!V46+SQRT('OddsRatio_working_3-way'!W46)&gt;0,0,PI()),ACOS('OddsRatio_working_3-way'!V46/(2*'OddsRatio_working_3-way'!X46)))</f>
        <v>0.10645046301990768</v>
      </c>
      <c r="Z46" s="11">
        <f>'OddsRatio_working_3-way'!X46^(1/3)*COS('OddsRatio_working_3-way'!Y46/3)</f>
        <v>0.52075630550347163</v>
      </c>
      <c r="AA46" s="11">
        <f>'OddsRatio_working_3-way'!X46^(1/3)*COS(('OddsRatio_working_3-way'!Y46+2*PI())/3)</f>
        <v>-0.27638750619516861</v>
      </c>
      <c r="AB46" s="11">
        <f>'OddsRatio_working_3-way'!X46^(1/3)*COS(('OddsRatio_working_3-way'!Y46+4*PI())/3)</f>
        <v>-0.24436879930830313</v>
      </c>
      <c r="AC46" s="11">
        <f>'OddsRatio_working_3-way'!X46^(1/3)*SIN('OddsRatio_working_3-way'!Y46/3)</f>
        <v>1.8486009040235566E-2</v>
      </c>
      <c r="AD46" s="11">
        <f>'OddsRatio_working_3-way'!X46^(1/3)*SIN(('OddsRatio_working_3-way'!Y46+2*PI())/3)</f>
        <v>0.44174518522681872</v>
      </c>
      <c r="AE46" s="11">
        <f>'OddsRatio_working_3-way'!X46^(1/3)*SIN(('OddsRatio_working_3-way'!Y46+4*PI())/3)</f>
        <v>-0.46023119426705422</v>
      </c>
      <c r="AF46" s="11">
        <f>-'OddsRatio_working_3-way'!U46/(3*'OddsRatio_working_3-way'!X46^(1/3))*COS(('OddsRatio_working_3-way'!Y46)/3)</f>
        <v>0.52075630550347141</v>
      </c>
      <c r="AG46" s="11">
        <f>-'OddsRatio_working_3-way'!U46/(3*'OddsRatio_working_3-way'!X46^(1/3))*COS(('OddsRatio_working_3-way'!Y46+2*PI())/3)</f>
        <v>-0.2763875061951685</v>
      </c>
      <c r="AH46" s="11">
        <f>-'OddsRatio_working_3-way'!U46/(3*'OddsRatio_working_3-way'!X46^(1/3))*COS(('OddsRatio_working_3-way'!Y46+4*PI())/3)</f>
        <v>-0.24436879930830302</v>
      </c>
      <c r="AI46" s="11">
        <f>'OddsRatio_working_3-way'!U46/(3*'OddsRatio_working_3-way'!X46^(1/3))*SIN(('OddsRatio_working_3-way'!Y46)/3)</f>
        <v>-1.8486009040235559E-2</v>
      </c>
      <c r="AJ46" s="11">
        <f>'OddsRatio_working_3-way'!U46/(3*'OddsRatio_working_3-way'!X46^(1/3))*SIN(('OddsRatio_working_3-way'!Y46+2*PI())/3)</f>
        <v>-0.44174518522681849</v>
      </c>
      <c r="AK46" s="11">
        <f>'OddsRatio_working_3-way'!U46/(3*'OddsRatio_working_3-way'!X46^(1/3))*SIN(('OddsRatio_working_3-way'!Y46+4*PI())/3)</f>
        <v>0.460231194267054</v>
      </c>
      <c r="AL46" s="11">
        <f>'OddsRatio_working_3-way'!Z46+'OddsRatio_working_3-way'!AF46</f>
        <v>1.041512611006943</v>
      </c>
      <c r="AM46" s="11">
        <f>'OddsRatio_working_3-way'!AA46+'OddsRatio_working_3-way'!AG46</f>
        <v>-0.55277501239033711</v>
      </c>
      <c r="AN46" s="11">
        <f>'OddsRatio_working_3-way'!AB46+'OddsRatio_working_3-way'!AH46</f>
        <v>-0.48873759861660615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1.041512611006943</v>
      </c>
      <c r="AS46" s="11">
        <f>IF(('OddsRatio_working_3-way'!X46=0),IF(Q46&gt;0,-Q46^(1/3),(-Q46)^(1/3)),'OddsRatio_working_3-way'!AM46-'OddsRatio_working_3-way'!R46/3)</f>
        <v>-0.55277501239033711</v>
      </c>
      <c r="AT46" s="11">
        <f>IF(('OddsRatio_working_3-way'!X46=0),IF(Q46&gt;0,-Q46^(1/3),(-Q46)^(1/3)),'OddsRatio_working_3-way'!AN46-'OddsRatio_working_3-way'!R46/3)</f>
        <v>-0.48873759861660615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2.57</v>
      </c>
      <c r="B47" s="4">
        <f>IF('True_Odds_Calculator_3-way'!B48="","",'True_Odds_Calculator_3-way'!B48)</f>
        <v>3.23</v>
      </c>
      <c r="C47" s="4">
        <f>IF('True_Odds_Calculator_3-way'!C48="","",'True_Odds_Calculator_3-way'!C48)</f>
        <v>3.03</v>
      </c>
      <c r="D47" s="9">
        <f t="shared" si="13"/>
        <v>0.37892966441063092</v>
      </c>
      <c r="E47" s="9">
        <f t="shared" si="14"/>
        <v>0.30047863205437902</v>
      </c>
      <c r="F47" s="9">
        <f t="shared" si="15"/>
        <v>0.32059170353499006</v>
      </c>
      <c r="G47" s="9">
        <f t="shared" si="16"/>
        <v>1.0439568029798165</v>
      </c>
      <c r="H47" s="9">
        <f t="shared" si="17"/>
        <v>2.639012180678312</v>
      </c>
      <c r="I47" s="9">
        <f t="shared" si="18"/>
        <v>3.3280236706449906</v>
      </c>
      <c r="J47" s="9">
        <f t="shared" si="19"/>
        <v>3.1192323100490276</v>
      </c>
      <c r="K47" s="11">
        <f t="shared" si="20"/>
        <v>0.38910505836575876</v>
      </c>
      <c r="L47" s="11">
        <f t="shared" si="21"/>
        <v>0.30959752321981426</v>
      </c>
      <c r="M47" s="11">
        <f t="shared" si="22"/>
        <v>0.33003300330033003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-0.28256754552351071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0.23178764371479971</v>
      </c>
      <c r="Q47" s="11">
        <f>2*'OddsRatio_working_3-way'!K47*'OddsRatio_working_3-way'!L47*'OddsRatio_working_3-way'!M47</f>
        <v>7.9515486694613974E-2</v>
      </c>
      <c r="R47" s="11">
        <f t="shared" si="23"/>
        <v>0</v>
      </c>
      <c r="S47" s="11">
        <f t="shared" si="24"/>
        <v>-0.82029110344349176</v>
      </c>
      <c r="T47" s="11">
        <f t="shared" si="25"/>
        <v>-0.28140346601835059</v>
      </c>
      <c r="U47" s="11">
        <f>'OddsRatio_working_3-way'!S47-'OddsRatio_working_3-way'!R47^2/3</f>
        <v>-0.82029110344349176</v>
      </c>
      <c r="V47" s="11">
        <f>'OddsRatio_working_3-way'!S47*'OddsRatio_working_3-way'!R47/3-2*'OddsRatio_working_3-way'!R47^3/27-'OddsRatio_working_3-way'!T47</f>
        <v>0.28140346601835059</v>
      </c>
      <c r="W47" s="11">
        <f>'OddsRatio_working_3-way'!V47^2+4*'OddsRatio_working_3-way'!U47^3/27</f>
        <v>-2.5832629949728431E-3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0.14297829702625661</v>
      </c>
      <c r="Y47" s="11">
        <f>IF('OddsRatio_working_3-way'!W47&gt;=0,IF('OddsRatio_working_3-way'!V47+SQRT('OddsRatio_working_3-way'!W47)&gt;0,0,PI()),ACOS('OddsRatio_working_3-way'!V47/(2*'OddsRatio_working_3-way'!X47)))</f>
        <v>0.17868899798069848</v>
      </c>
      <c r="Z47" s="11">
        <f>'OddsRatio_working_3-way'!X47^(1/3)*COS('OddsRatio_working_3-way'!Y47/3)</f>
        <v>0.52197840148990815</v>
      </c>
      <c r="AA47" s="11">
        <f>'OddsRatio_working_3-way'!X47^(1/3)*COS(('OddsRatio_working_3-way'!Y47+2*PI())/3)</f>
        <v>-0.28794633606017456</v>
      </c>
      <c r="AB47" s="11">
        <f>'OddsRatio_working_3-way'!X47^(1/3)*COS(('OddsRatio_working_3-way'!Y47+4*PI())/3)</f>
        <v>-0.23403206542973345</v>
      </c>
      <c r="AC47" s="11">
        <f>'OddsRatio_working_3-way'!X47^(1/3)*SIN('OddsRatio_working_3-way'!Y47/3)</f>
        <v>3.1127418661647525E-2</v>
      </c>
      <c r="AD47" s="11">
        <f>'OddsRatio_working_3-way'!X47^(1/3)*SIN(('OddsRatio_working_3-way'!Y47+2*PI())/3)</f>
        <v>0.43648284658622977</v>
      </c>
      <c r="AE47" s="11">
        <f>'OddsRatio_working_3-way'!X47^(1/3)*SIN(('OddsRatio_working_3-way'!Y47+4*PI())/3)</f>
        <v>-0.4676102652478773</v>
      </c>
      <c r="AF47" s="11">
        <f>-'OddsRatio_working_3-way'!U47/(3*'OddsRatio_working_3-way'!X47^(1/3))*COS(('OddsRatio_working_3-way'!Y47)/3)</f>
        <v>0.52197840148990826</v>
      </c>
      <c r="AG47" s="11">
        <f>-'OddsRatio_working_3-way'!U47/(3*'OddsRatio_working_3-way'!X47^(1/3))*COS(('OddsRatio_working_3-way'!Y47+2*PI())/3)</f>
        <v>-0.28794633606017461</v>
      </c>
      <c r="AH47" s="11">
        <f>-'OddsRatio_working_3-way'!U47/(3*'OddsRatio_working_3-way'!X47^(1/3))*COS(('OddsRatio_working_3-way'!Y47+4*PI())/3)</f>
        <v>-0.23403206542973351</v>
      </c>
      <c r="AI47" s="11">
        <f>'OddsRatio_working_3-way'!U47/(3*'OddsRatio_working_3-way'!X47^(1/3))*SIN(('OddsRatio_working_3-way'!Y47)/3)</f>
        <v>-3.1127418661647532E-2</v>
      </c>
      <c r="AJ47" s="11">
        <f>'OddsRatio_working_3-way'!U47/(3*'OddsRatio_working_3-way'!X47^(1/3))*SIN(('OddsRatio_working_3-way'!Y47+2*PI())/3)</f>
        <v>-0.43648284658622988</v>
      </c>
      <c r="AK47" s="11">
        <f>'OddsRatio_working_3-way'!U47/(3*'OddsRatio_working_3-way'!X47^(1/3))*SIN(('OddsRatio_working_3-way'!Y47+4*PI())/3)</f>
        <v>0.46761026524787735</v>
      </c>
      <c r="AL47" s="11">
        <f>'OddsRatio_working_3-way'!Z47+'OddsRatio_working_3-way'!AF47</f>
        <v>1.0439568029798165</v>
      </c>
      <c r="AM47" s="11">
        <f>'OddsRatio_working_3-way'!AA47+'OddsRatio_working_3-way'!AG47</f>
        <v>-0.57589267212034922</v>
      </c>
      <c r="AN47" s="11">
        <f>'OddsRatio_working_3-way'!AB47+'OddsRatio_working_3-way'!AH47</f>
        <v>-0.46806413085946696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1.0439568029798165</v>
      </c>
      <c r="AS47" s="11">
        <f>IF(('OddsRatio_working_3-way'!X47=0),IF(Q47&gt;0,-Q47^(1/3),(-Q47)^(1/3)),'OddsRatio_working_3-way'!AM47-'OddsRatio_working_3-way'!R47/3)</f>
        <v>-0.57589267212034922</v>
      </c>
      <c r="AT47" s="11">
        <f>IF(('OddsRatio_working_3-way'!X47=0),IF(Q47&gt;0,-Q47^(1/3),(-Q47)^(1/3)),'OddsRatio_working_3-way'!AN47-'OddsRatio_working_3-way'!R47/3)</f>
        <v>-0.46806413085946696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3.32</v>
      </c>
      <c r="B48" s="4">
        <f>IF('True_Odds_Calculator_3-way'!B49="","",'True_Odds_Calculator_3-way'!B49)</f>
        <v>3.41</v>
      </c>
      <c r="C48" s="4">
        <f>IF('True_Odds_Calculator_3-way'!C49="","",'True_Odds_Calculator_3-way'!C49)</f>
        <v>2.31</v>
      </c>
      <c r="D48" s="9">
        <f t="shared" si="13"/>
        <v>0.29253848283719486</v>
      </c>
      <c r="E48" s="9">
        <f t="shared" si="14"/>
        <v>0.28472432958028826</v>
      </c>
      <c r="F48" s="9">
        <f t="shared" si="15"/>
        <v>0.42273718758251699</v>
      </c>
      <c r="G48" s="9">
        <f t="shared" si="16"/>
        <v>1.0423938285466734</v>
      </c>
      <c r="H48" s="9">
        <f t="shared" si="17"/>
        <v>3.4183536822282816</v>
      </c>
      <c r="I48" s="9">
        <f t="shared" si="18"/>
        <v>3.5121691267974837</v>
      </c>
      <c r="J48" s="9">
        <f t="shared" si="19"/>
        <v>2.3655359153961424</v>
      </c>
      <c r="K48" s="11">
        <f t="shared" si="20"/>
        <v>0.30120481927710846</v>
      </c>
      <c r="L48" s="11">
        <f t="shared" si="21"/>
        <v>0.29325513196480935</v>
      </c>
      <c r="M48" s="11">
        <f t="shared" si="22"/>
        <v>0.4329004329004329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-0.28007341090759819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0.23095772662956354</v>
      </c>
      <c r="Q48" s="11">
        <f>2*'OddsRatio_working_3-way'!K48*'OddsRatio_working_3-way'!L48*'OddsRatio_working_3-way'!M48</f>
        <v>7.6476068420385276E-2</v>
      </c>
      <c r="R48" s="11">
        <f t="shared" si="23"/>
        <v>0</v>
      </c>
      <c r="S48" s="11">
        <f t="shared" si="24"/>
        <v>-0.82463281994934212</v>
      </c>
      <c r="T48" s="11">
        <f t="shared" si="25"/>
        <v>-0.27305722514878877</v>
      </c>
      <c r="U48" s="11">
        <f>'OddsRatio_working_3-way'!S48-'OddsRatio_working_3-way'!R48^2/3</f>
        <v>-0.82463281994934212</v>
      </c>
      <c r="V48" s="11">
        <f>'OddsRatio_working_3-way'!S48*'OddsRatio_working_3-way'!R48/3-2*'OddsRatio_working_3-way'!R48^3/27-'OddsRatio_working_3-way'!T48</f>
        <v>0.27305722514878877</v>
      </c>
      <c r="W48" s="11">
        <f>'OddsRatio_working_3-way'!V48^2+4*'OddsRatio_working_3-way'!U48^3/27</f>
        <v>-8.5162292558219888E-3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0.14411495191493692</v>
      </c>
      <c r="Y48" s="11">
        <f>IF('OddsRatio_working_3-way'!W48&gt;=0,IF('OddsRatio_working_3-way'!V48+SQRT('OddsRatio_working_3-way'!W48)&gt;0,0,PI()),ACOS('OddsRatio_working_3-way'!V48/(2*'OddsRatio_working_3-way'!X48)))</f>
        <v>0.32591203999889129</v>
      </c>
      <c r="Z48" s="11">
        <f>'OddsRatio_working_3-way'!X48^(1/3)*COS('OddsRatio_working_3-way'!Y48/3)</f>
        <v>0.5211969142733367</v>
      </c>
      <c r="AA48" s="11">
        <f>'OddsRatio_working_3-way'!X48^(1/3)*COS(('OddsRatio_working_3-way'!Y48+2*PI())/3)</f>
        <v>-0.30982789346595829</v>
      </c>
      <c r="AB48" s="11">
        <f>'OddsRatio_working_3-way'!X48^(1/3)*COS(('OddsRatio_working_3-way'!Y48+4*PI())/3)</f>
        <v>-0.21136902080737857</v>
      </c>
      <c r="AC48" s="11">
        <f>'OddsRatio_working_3-way'!X48^(1/3)*SIN('OddsRatio_working_3-way'!Y48/3)</f>
        <v>5.6845256633538149E-2</v>
      </c>
      <c r="AD48" s="11">
        <f>'OddsRatio_working_3-way'!X48^(1/3)*SIN(('OddsRatio_working_3-way'!Y48+2*PI())/3)</f>
        <v>0.42294713981800086</v>
      </c>
      <c r="AE48" s="11">
        <f>'OddsRatio_working_3-way'!X48^(1/3)*SIN(('OddsRatio_working_3-way'!Y48+4*PI())/3)</f>
        <v>-0.47979239645153893</v>
      </c>
      <c r="AF48" s="11">
        <f>-'OddsRatio_working_3-way'!U48/(3*'OddsRatio_working_3-way'!X48^(1/3))*COS(('OddsRatio_working_3-way'!Y48)/3)</f>
        <v>0.5211969142733367</v>
      </c>
      <c r="AG48" s="11">
        <f>-'OddsRatio_working_3-way'!U48/(3*'OddsRatio_working_3-way'!X48^(1/3))*COS(('OddsRatio_working_3-way'!Y48+2*PI())/3)</f>
        <v>-0.30982789346595829</v>
      </c>
      <c r="AH48" s="11">
        <f>-'OddsRatio_working_3-way'!U48/(3*'OddsRatio_working_3-way'!X48^(1/3))*COS(('OddsRatio_working_3-way'!Y48+4*PI())/3)</f>
        <v>-0.21136902080737857</v>
      </c>
      <c r="AI48" s="11">
        <f>'OddsRatio_working_3-way'!U48/(3*'OddsRatio_working_3-way'!X48^(1/3))*SIN(('OddsRatio_working_3-way'!Y48)/3)</f>
        <v>-5.6845256633538149E-2</v>
      </c>
      <c r="AJ48" s="11">
        <f>'OddsRatio_working_3-way'!U48/(3*'OddsRatio_working_3-way'!X48^(1/3))*SIN(('OddsRatio_working_3-way'!Y48+2*PI())/3)</f>
        <v>-0.42294713981800086</v>
      </c>
      <c r="AK48" s="11">
        <f>'OddsRatio_working_3-way'!U48/(3*'OddsRatio_working_3-way'!X48^(1/3))*SIN(('OddsRatio_working_3-way'!Y48+4*PI())/3)</f>
        <v>0.47979239645153893</v>
      </c>
      <c r="AL48" s="11">
        <f>'OddsRatio_working_3-way'!Z48+'OddsRatio_working_3-way'!AF48</f>
        <v>1.0423938285466734</v>
      </c>
      <c r="AM48" s="11">
        <f>'OddsRatio_working_3-way'!AA48+'OddsRatio_working_3-way'!AG48</f>
        <v>-0.61965578693191659</v>
      </c>
      <c r="AN48" s="11">
        <f>'OddsRatio_working_3-way'!AB48+'OddsRatio_working_3-way'!AH48</f>
        <v>-0.42273804161475714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1.0423938285466734</v>
      </c>
      <c r="AS48" s="11">
        <f>IF(('OddsRatio_working_3-way'!X48=0),IF(Q48&gt;0,-Q48^(1/3),(-Q48)^(1/3)),'OddsRatio_working_3-way'!AM48-'OddsRatio_working_3-way'!R48/3)</f>
        <v>-0.61965578693191659</v>
      </c>
      <c r="AT48" s="11">
        <f>IF(('OddsRatio_working_3-way'!X48=0),IF(Q48&gt;0,-Q48^(1/3),(-Q48)^(1/3)),'OddsRatio_working_3-way'!AN48-'OddsRatio_working_3-way'!R48/3)</f>
        <v>-0.42273804161475714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2.04</v>
      </c>
      <c r="B49" s="4">
        <f>IF('True_Odds_Calculator_3-way'!B50="","",'True_Odds_Calculator_3-way'!B50)</f>
        <v>3.55</v>
      </c>
      <c r="C49" s="4">
        <f>IF('True_Odds_Calculator_3-way'!C50="","",'True_Odds_Calculator_3-way'!C50)</f>
        <v>3.89</v>
      </c>
      <c r="D49" s="9">
        <f t="shared" si="13"/>
        <v>0.47887798342234444</v>
      </c>
      <c r="E49" s="9">
        <f t="shared" si="14"/>
        <v>0.27261189535929803</v>
      </c>
      <c r="F49" s="9">
        <f t="shared" si="15"/>
        <v>0.24851012121835772</v>
      </c>
      <c r="G49" s="9">
        <f t="shared" si="16"/>
        <v>1.0463601991323439</v>
      </c>
      <c r="H49" s="9">
        <f t="shared" si="17"/>
        <v>2.0882146070976377</v>
      </c>
      <c r="I49" s="9">
        <f t="shared" si="18"/>
        <v>3.6682185077874769</v>
      </c>
      <c r="J49" s="9">
        <f t="shared" si="19"/>
        <v>4.0239809754924734</v>
      </c>
      <c r="K49" s="11">
        <f t="shared" si="20"/>
        <v>0.49019607843137253</v>
      </c>
      <c r="L49" s="11">
        <f t="shared" si="21"/>
        <v>0.28169014084507044</v>
      </c>
      <c r="M49" s="11">
        <f t="shared" si="22"/>
        <v>0.25706940874035988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-0.2720590897570514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0.23002068056303948</v>
      </c>
      <c r="Q49" s="11">
        <f>2*'OddsRatio_working_3-way'!K49*'OddsRatio_working_3-way'!L49*'OddsRatio_working_3-way'!M49</f>
        <v>7.0994037210814667E-2</v>
      </c>
      <c r="R49" s="11">
        <f t="shared" si="23"/>
        <v>0</v>
      </c>
      <c r="S49" s="11">
        <f t="shared" si="24"/>
        <v>-0.8454805930889786</v>
      </c>
      <c r="T49" s="11">
        <f t="shared" si="25"/>
        <v>-0.26095080033610457</v>
      </c>
      <c r="U49" s="11">
        <f>'OddsRatio_working_3-way'!S49-'OddsRatio_working_3-way'!R49^2/3</f>
        <v>-0.8454805930889786</v>
      </c>
      <c r="V49" s="11">
        <f>'OddsRatio_working_3-way'!S49*'OddsRatio_working_3-way'!R49/3-2*'OddsRatio_working_3-way'!R49^3/27-'OddsRatio_working_3-way'!T49</f>
        <v>0.26095080033610457</v>
      </c>
      <c r="W49" s="11">
        <f>'OddsRatio_working_3-way'!V49^2+4*'OddsRatio_working_3-way'!U49^3/27</f>
        <v>-2.1442631961029343E-2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0.14961446467260681</v>
      </c>
      <c r="Y49" s="11">
        <f>IF('OddsRatio_working_3-way'!W49&gt;=0,IF('OddsRatio_working_3-way'!V49+SQRT('OddsRatio_working_3-way'!W49)&gt;0,0,PI()),ACOS('OddsRatio_working_3-way'!V49/(2*'OddsRatio_working_3-way'!X49)))</f>
        <v>0.51136476971843181</v>
      </c>
      <c r="Z49" s="11">
        <f>'OddsRatio_working_3-way'!X49^(1/3)*COS('OddsRatio_working_3-way'!Y49/3)</f>
        <v>0.52318009956617206</v>
      </c>
      <c r="AA49" s="11">
        <f>'OddsRatio_working_3-way'!X49^(1/3)*COS(('OddsRatio_working_3-way'!Y49+2*PI())/3)</f>
        <v>-0.33957777853378374</v>
      </c>
      <c r="AB49" s="11">
        <f>'OddsRatio_working_3-way'!X49^(1/3)*COS(('OddsRatio_working_3-way'!Y49+4*PI())/3)</f>
        <v>-0.18360232103238844</v>
      </c>
      <c r="AC49" s="11">
        <f>'OddsRatio_working_3-way'!X49^(1/3)*SIN('OddsRatio_working_3-way'!Y49/3)</f>
        <v>9.0052472375405812E-2</v>
      </c>
      <c r="AD49" s="11">
        <f>'OddsRatio_working_3-way'!X49^(1/3)*SIN(('OddsRatio_working_3-way'!Y49+2*PI())/3)</f>
        <v>0.40806102079107415</v>
      </c>
      <c r="AE49" s="11">
        <f>'OddsRatio_working_3-way'!X49^(1/3)*SIN(('OddsRatio_working_3-way'!Y49+4*PI())/3)</f>
        <v>-0.49811349316647974</v>
      </c>
      <c r="AF49" s="11">
        <f>-'OddsRatio_working_3-way'!U49/(3*'OddsRatio_working_3-way'!X49^(1/3))*COS(('OddsRatio_working_3-way'!Y49)/3)</f>
        <v>0.52318009956617195</v>
      </c>
      <c r="AG49" s="11">
        <f>-'OddsRatio_working_3-way'!U49/(3*'OddsRatio_working_3-way'!X49^(1/3))*COS(('OddsRatio_working_3-way'!Y49+2*PI())/3)</f>
        <v>-0.33957777853378368</v>
      </c>
      <c r="AH49" s="11">
        <f>-'OddsRatio_working_3-way'!U49/(3*'OddsRatio_working_3-way'!X49^(1/3))*COS(('OddsRatio_working_3-way'!Y49+4*PI())/3)</f>
        <v>-0.18360232103238841</v>
      </c>
      <c r="AI49" s="11">
        <f>'OddsRatio_working_3-way'!U49/(3*'OddsRatio_working_3-way'!X49^(1/3))*SIN(('OddsRatio_working_3-way'!Y49)/3)</f>
        <v>-9.0052472375405798E-2</v>
      </c>
      <c r="AJ49" s="11">
        <f>'OddsRatio_working_3-way'!U49/(3*'OddsRatio_working_3-way'!X49^(1/3))*SIN(('OddsRatio_working_3-way'!Y49+2*PI())/3)</f>
        <v>-0.40806102079107404</v>
      </c>
      <c r="AK49" s="11">
        <f>'OddsRatio_working_3-way'!U49/(3*'OddsRatio_working_3-way'!X49^(1/3))*SIN(('OddsRatio_working_3-way'!Y49+4*PI())/3)</f>
        <v>0.49811349316647968</v>
      </c>
      <c r="AL49" s="11">
        <f>'OddsRatio_working_3-way'!Z49+'OddsRatio_working_3-way'!AF49</f>
        <v>1.0463601991323439</v>
      </c>
      <c r="AM49" s="11">
        <f>'OddsRatio_working_3-way'!AA49+'OddsRatio_working_3-way'!AG49</f>
        <v>-0.67915555706756736</v>
      </c>
      <c r="AN49" s="11">
        <f>'OddsRatio_working_3-way'!AB49+'OddsRatio_working_3-way'!AH49</f>
        <v>-0.36720464206477688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1.0463601991323439</v>
      </c>
      <c r="AS49" s="11">
        <f>IF(('OddsRatio_working_3-way'!X49=0),IF(Q49&gt;0,-Q49^(1/3),(-Q49)^(1/3)),'OddsRatio_working_3-way'!AM49-'OddsRatio_working_3-way'!R49/3)</f>
        <v>-0.67915555706756736</v>
      </c>
      <c r="AT49" s="11">
        <f>IF(('OddsRatio_working_3-way'!X49=0),IF(Q49&gt;0,-Q49^(1/3),(-Q49)^(1/3)),'OddsRatio_working_3-way'!AN49-'OddsRatio_working_3-way'!R49/3)</f>
        <v>-0.36720464206477688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2.19</v>
      </c>
      <c r="B50" s="4">
        <f>IF('True_Odds_Calculator_3-way'!B51="","",'True_Odds_Calculator_3-way'!B51)</f>
        <v>3.23</v>
      </c>
      <c r="C50" s="4">
        <f>IF('True_Odds_Calculator_3-way'!C51="","",'True_Odds_Calculator_3-way'!C51)</f>
        <v>3.81</v>
      </c>
      <c r="D50" s="9">
        <f t="shared" si="13"/>
        <v>0.44571189715120435</v>
      </c>
      <c r="E50" s="9">
        <f t="shared" si="14"/>
        <v>0.30025999434920492</v>
      </c>
      <c r="F50" s="9">
        <f t="shared" si="15"/>
        <v>0.25402810849959079</v>
      </c>
      <c r="G50" s="9">
        <f t="shared" si="16"/>
        <v>1.0450435016403925</v>
      </c>
      <c r="H50" s="9">
        <f t="shared" si="17"/>
        <v>2.2436017669520667</v>
      </c>
      <c r="I50" s="9">
        <f t="shared" si="18"/>
        <v>3.3304470086580751</v>
      </c>
      <c r="J50" s="9">
        <f t="shared" si="19"/>
        <v>3.9365722396095033</v>
      </c>
      <c r="K50" s="11">
        <f t="shared" si="20"/>
        <v>0.45662100456621008</v>
      </c>
      <c r="L50" s="11">
        <f t="shared" si="21"/>
        <v>0.30959752321981426</v>
      </c>
      <c r="M50" s="11">
        <f t="shared" si="22"/>
        <v>0.26246719160104987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-0.27668558373245877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0.23116199494953713</v>
      </c>
      <c r="Q50" s="11">
        <f>2*'OddsRatio_working_3-way'!K50*'OddsRatio_working_3-way'!L50*'OddsRatio_working_3-way'!M50</f>
        <v>7.420930816999588E-2</v>
      </c>
      <c r="R50" s="11">
        <f t="shared" si="23"/>
        <v>0</v>
      </c>
      <c r="S50" s="11">
        <f t="shared" si="24"/>
        <v>-0.83546815786781037</v>
      </c>
      <c r="T50" s="11">
        <f t="shared" si="25"/>
        <v>-0.26820807636205796</v>
      </c>
      <c r="U50" s="11">
        <f>'OddsRatio_working_3-way'!S50-'OddsRatio_working_3-way'!R50^2/3</f>
        <v>-0.83546815786781037</v>
      </c>
      <c r="V50" s="11">
        <f>'OddsRatio_working_3-way'!S50*'OddsRatio_working_3-way'!R50/3-2*'OddsRatio_working_3-way'!R50^3/27-'OddsRatio_working_3-way'!T50</f>
        <v>0.26820807636205796</v>
      </c>
      <c r="W50" s="11">
        <f>'OddsRatio_working_3-way'!V50^2+4*'OddsRatio_working_3-way'!U50^3/27</f>
        <v>-1.4458895660992829E-2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0.14696467933386947</v>
      </c>
      <c r="Y50" s="11">
        <f>IF('OddsRatio_working_3-way'!W50&gt;=0,IF('OddsRatio_working_3-way'!V50+SQRT('OddsRatio_working_3-way'!W50)&gt;0,0,PI()),ACOS('OddsRatio_working_3-way'!V50/(2*'OddsRatio_working_3-way'!X50)))</f>
        <v>0.42146248865220204</v>
      </c>
      <c r="Z50" s="11">
        <f>'OddsRatio_working_3-way'!X50^(1/3)*COS('OddsRatio_working_3-way'!Y50/3)</f>
        <v>0.52252175082019636</v>
      </c>
      <c r="AA50" s="11">
        <f>'OddsRatio_working_3-way'!X50^(1/3)*COS(('OddsRatio_working_3-way'!Y50+2*PI())/3)</f>
        <v>-0.32525544085748653</v>
      </c>
      <c r="AB50" s="11">
        <f>'OddsRatio_working_3-way'!X50^(1/3)*COS(('OddsRatio_working_3-way'!Y50+4*PI())/3)</f>
        <v>-0.19726630996270997</v>
      </c>
      <c r="AC50" s="11">
        <f>'OddsRatio_working_3-way'!X50^(1/3)*SIN('OddsRatio_working_3-way'!Y50/3)</f>
        <v>7.389455917544567E-2</v>
      </c>
      <c r="AD50" s="11">
        <f>'OddsRatio_working_3-way'!X50^(1/3)*SIN(('OddsRatio_working_3-way'!Y50+2*PI())/3)</f>
        <v>0.41556983065248959</v>
      </c>
      <c r="AE50" s="11">
        <f>'OddsRatio_working_3-way'!X50^(1/3)*SIN(('OddsRatio_working_3-way'!Y50+4*PI())/3)</f>
        <v>-0.48946438982793516</v>
      </c>
      <c r="AF50" s="11">
        <f>-'OddsRatio_working_3-way'!U50/(3*'OddsRatio_working_3-way'!X50^(1/3))*COS(('OddsRatio_working_3-way'!Y50)/3)</f>
        <v>0.52252175082019625</v>
      </c>
      <c r="AG50" s="11">
        <f>-'OddsRatio_working_3-way'!U50/(3*'OddsRatio_working_3-way'!X50^(1/3))*COS(('OddsRatio_working_3-way'!Y50+2*PI())/3)</f>
        <v>-0.32525544085748648</v>
      </c>
      <c r="AH50" s="11">
        <f>-'OddsRatio_working_3-way'!U50/(3*'OddsRatio_working_3-way'!X50^(1/3))*COS(('OddsRatio_working_3-way'!Y50+4*PI())/3)</f>
        <v>-0.19726630996270991</v>
      </c>
      <c r="AI50" s="11">
        <f>'OddsRatio_working_3-way'!U50/(3*'OddsRatio_working_3-way'!X50^(1/3))*SIN(('OddsRatio_working_3-way'!Y50)/3)</f>
        <v>-7.3894559175445643E-2</v>
      </c>
      <c r="AJ50" s="11">
        <f>'OddsRatio_working_3-way'!U50/(3*'OddsRatio_working_3-way'!X50^(1/3))*SIN(('OddsRatio_working_3-way'!Y50+2*PI())/3)</f>
        <v>-0.41556983065248954</v>
      </c>
      <c r="AK50" s="11">
        <f>'OddsRatio_working_3-way'!U50/(3*'OddsRatio_working_3-way'!X50^(1/3))*SIN(('OddsRatio_working_3-way'!Y50+4*PI())/3)</f>
        <v>0.48946438982793505</v>
      </c>
      <c r="AL50" s="11">
        <f>'OddsRatio_working_3-way'!Z50+'OddsRatio_working_3-way'!AF50</f>
        <v>1.0450435016403925</v>
      </c>
      <c r="AM50" s="11">
        <f>'OddsRatio_working_3-way'!AA50+'OddsRatio_working_3-way'!AG50</f>
        <v>-0.65051088171497295</v>
      </c>
      <c r="AN50" s="11">
        <f>'OddsRatio_working_3-way'!AB50+'OddsRatio_working_3-way'!AH50</f>
        <v>-0.39453261992541988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1.0450435016403925</v>
      </c>
      <c r="AS50" s="11">
        <f>IF(('OddsRatio_working_3-way'!X50=0),IF(Q50&gt;0,-Q50^(1/3),(-Q50)^(1/3)),'OddsRatio_working_3-way'!AM50-'OddsRatio_working_3-way'!R50/3)</f>
        <v>-0.65051088171497295</v>
      </c>
      <c r="AT50" s="11">
        <f>IF(('OddsRatio_working_3-way'!X50=0),IF(Q50&gt;0,-Q50^(1/3),(-Q50)^(1/3)),'OddsRatio_working_3-way'!AN50-'OddsRatio_working_3-way'!R50/3)</f>
        <v>-0.39453261992541988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1.78</v>
      </c>
      <c r="B51" s="4">
        <f>IF('True_Odds_Calculator_3-way'!B52="","",'True_Odds_Calculator_3-way'!B52)</f>
        <v>3.72</v>
      </c>
      <c r="C51" s="4">
        <f>IF('True_Odds_Calculator_3-way'!C52="","",'True_Odds_Calculator_3-way'!C52)</f>
        <v>5.03</v>
      </c>
      <c r="D51" s="9">
        <f t="shared" si="13"/>
        <v>0.54965326494837374</v>
      </c>
      <c r="E51" s="9">
        <f t="shared" si="14"/>
        <v>0.25925901508472499</v>
      </c>
      <c r="F51" s="9">
        <f t="shared" si="15"/>
        <v>0.19108771996690121</v>
      </c>
      <c r="G51" s="9">
        <f t="shared" si="16"/>
        <v>1.0504215036269742</v>
      </c>
      <c r="H51" s="9">
        <f t="shared" si="17"/>
        <v>1.8193287728290399</v>
      </c>
      <c r="I51" s="9">
        <f t="shared" si="18"/>
        <v>3.8571464898653702</v>
      </c>
      <c r="J51" s="9">
        <f t="shared" si="19"/>
        <v>5.2331986596167068</v>
      </c>
      <c r="K51" s="11">
        <f t="shared" si="20"/>
        <v>0.5617977528089888</v>
      </c>
      <c r="L51" s="11">
        <f t="shared" si="21"/>
        <v>0.26881720430107525</v>
      </c>
      <c r="M51" s="11">
        <f t="shared" si="22"/>
        <v>0.19880715705765406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-0.25670694931534388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0.22608099139847398</v>
      </c>
      <c r="Q51" s="11">
        <f>2*'OddsRatio_working_3-way'!K51*'OddsRatio_working_3-way'!L51*'OddsRatio_working_3-way'!M51</f>
        <v>6.0048072084588039E-2</v>
      </c>
      <c r="R51" s="11">
        <f t="shared" si="23"/>
        <v>0</v>
      </c>
      <c r="S51" s="11">
        <f t="shared" si="24"/>
        <v>-0.88069681012317136</v>
      </c>
      <c r="T51" s="11">
        <f t="shared" si="25"/>
        <v>-0.2339168154377613</v>
      </c>
      <c r="U51" s="11">
        <f>'OddsRatio_working_3-way'!S51-'OddsRatio_working_3-way'!R51^2/3</f>
        <v>-0.88069681012317136</v>
      </c>
      <c r="V51" s="11">
        <f>'OddsRatio_working_3-way'!S51*'OddsRatio_working_3-way'!R51/3-2*'OddsRatio_working_3-way'!R51^3/27-'OddsRatio_working_3-way'!T51</f>
        <v>0.2339168154377613</v>
      </c>
      <c r="W51" s="11">
        <f>'OddsRatio_working_3-way'!V51^2+4*'OddsRatio_working_3-way'!U51^3/27</f>
        <v>-4.6481754781909961E-2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0.15905881877976277</v>
      </c>
      <c r="Y51" s="11">
        <f>IF('OddsRatio_working_3-way'!W51&gt;=0,IF('OddsRatio_working_3-way'!V51+SQRT('OddsRatio_working_3-way'!W51)&gt;0,0,PI()),ACOS('OddsRatio_working_3-way'!V51/(2*'OddsRatio_working_3-way'!X51)))</f>
        <v>0.74466430146458207</v>
      </c>
      <c r="Z51" s="11">
        <f>'OddsRatio_working_3-way'!X51^(1/3)*COS('OddsRatio_working_3-way'!Y51/3)</f>
        <v>0.52521075181348709</v>
      </c>
      <c r="AA51" s="11">
        <f>'OddsRatio_working_3-way'!X51^(1/3)*COS(('OddsRatio_working_3-way'!Y51+2*PI())/3)</f>
        <v>-0.37788526212036955</v>
      </c>
      <c r="AB51" s="11">
        <f>'OddsRatio_working_3-way'!X51^(1/3)*COS(('OddsRatio_working_3-way'!Y51+4*PI())/3)</f>
        <v>-0.14732548969311793</v>
      </c>
      <c r="AC51" s="11">
        <f>'OddsRatio_working_3-way'!X51^(1/3)*SIN('OddsRatio_working_3-way'!Y51/3)</f>
        <v>0.13311374667517278</v>
      </c>
      <c r="AD51" s="11">
        <f>'OddsRatio_working_3-way'!X51^(1/3)*SIN(('OddsRatio_working_3-way'!Y51+2*PI())/3)</f>
        <v>0.3882889800736174</v>
      </c>
      <c r="AE51" s="11">
        <f>'OddsRatio_working_3-way'!X51^(1/3)*SIN(('OddsRatio_working_3-way'!Y51+4*PI())/3)</f>
        <v>-0.52140272674879007</v>
      </c>
      <c r="AF51" s="11">
        <f>-'OddsRatio_working_3-way'!U51/(3*'OddsRatio_working_3-way'!X51^(1/3))*COS(('OddsRatio_working_3-way'!Y51)/3)</f>
        <v>0.52521075181348709</v>
      </c>
      <c r="AG51" s="11">
        <f>-'OddsRatio_working_3-way'!U51/(3*'OddsRatio_working_3-way'!X51^(1/3))*COS(('OddsRatio_working_3-way'!Y51+2*PI())/3)</f>
        <v>-0.37788526212036955</v>
      </c>
      <c r="AH51" s="11">
        <f>-'OddsRatio_working_3-way'!U51/(3*'OddsRatio_working_3-way'!X51^(1/3))*COS(('OddsRatio_working_3-way'!Y51+4*PI())/3)</f>
        <v>-0.14732548969311793</v>
      </c>
      <c r="AI51" s="11">
        <f>'OddsRatio_working_3-way'!U51/(3*'OddsRatio_working_3-way'!X51^(1/3))*SIN(('OddsRatio_working_3-way'!Y51)/3)</f>
        <v>-0.13311374667517278</v>
      </c>
      <c r="AJ51" s="11">
        <f>'OddsRatio_working_3-way'!U51/(3*'OddsRatio_working_3-way'!X51^(1/3))*SIN(('OddsRatio_working_3-way'!Y51+2*PI())/3)</f>
        <v>-0.3882889800736174</v>
      </c>
      <c r="AK51" s="11">
        <f>'OddsRatio_working_3-way'!U51/(3*'OddsRatio_working_3-way'!X51^(1/3))*SIN(('OddsRatio_working_3-way'!Y51+4*PI())/3)</f>
        <v>0.52140272674879007</v>
      </c>
      <c r="AL51" s="11">
        <f>'OddsRatio_working_3-way'!Z51+'OddsRatio_working_3-way'!AF51</f>
        <v>1.0504215036269742</v>
      </c>
      <c r="AM51" s="11">
        <f>'OddsRatio_working_3-way'!AA51+'OddsRatio_working_3-way'!AG51</f>
        <v>-0.75577052424073909</v>
      </c>
      <c r="AN51" s="11">
        <f>'OddsRatio_working_3-way'!AB51+'OddsRatio_working_3-way'!AH51</f>
        <v>-0.29465097938623586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1.0504215036269742</v>
      </c>
      <c r="AS51" s="11">
        <f>IF(('OddsRatio_working_3-way'!X51=0),IF(Q51&gt;0,-Q51^(1/3),(-Q51)^(1/3)),'OddsRatio_working_3-way'!AM51-'OddsRatio_working_3-way'!R51/3)</f>
        <v>-0.75577052424073909</v>
      </c>
      <c r="AT51" s="11">
        <f>IF(('OddsRatio_working_3-way'!X51=0),IF(Q51&gt;0,-Q51^(1/3),(-Q51)^(1/3)),'OddsRatio_working_3-way'!AN51-'OddsRatio_working_3-way'!R51/3)</f>
        <v>-0.29465097938623586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2.48</v>
      </c>
      <c r="B52" s="4">
        <f>IF('True_Odds_Calculator_3-way'!B53="","",'True_Odds_Calculator_3-way'!B53)</f>
        <v>3.29</v>
      </c>
      <c r="C52" s="4">
        <f>IF('True_Odds_Calculator_3-way'!C53="","",'True_Odds_Calculator_3-way'!C53)</f>
        <v>3.13</v>
      </c>
      <c r="D52" s="9">
        <f t="shared" si="13"/>
        <v>0.39362067801633804</v>
      </c>
      <c r="E52" s="9">
        <f t="shared" si="14"/>
        <v>0.29553991586748857</v>
      </c>
      <c r="F52" s="9">
        <f t="shared" si="15"/>
        <v>0.31083940611617322</v>
      </c>
      <c r="G52" s="9">
        <f t="shared" si="16"/>
        <v>1.0408898235779744</v>
      </c>
      <c r="H52" s="9">
        <f t="shared" si="17"/>
        <v>2.5405169388954025</v>
      </c>
      <c r="I52" s="9">
        <f t="shared" si="18"/>
        <v>3.3836376959935612</v>
      </c>
      <c r="J52" s="9">
        <f t="shared" si="19"/>
        <v>3.2170953242210856</v>
      </c>
      <c r="K52" s="11">
        <f t="shared" si="20"/>
        <v>0.40322580645161293</v>
      </c>
      <c r="L52" s="11">
        <f t="shared" si="21"/>
        <v>0.303951367781155</v>
      </c>
      <c r="M52" s="11">
        <f t="shared" si="22"/>
        <v>0.31948881789137379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-0.28267336238878271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0.23102559387674107</v>
      </c>
      <c r="Q52" s="11">
        <f>2*'OddsRatio_working_3-way'!K52*'OddsRatio_working_3-way'!L52*'OddsRatio_working_3-way'!M52</f>
        <v>7.8313760636183408E-2</v>
      </c>
      <c r="R52" s="11">
        <f t="shared" si="23"/>
        <v>0</v>
      </c>
      <c r="S52" s="11">
        <f t="shared" si="24"/>
        <v>-0.81728816583358699</v>
      </c>
      <c r="T52" s="11">
        <f t="shared" si="25"/>
        <v>-0.27704683587579215</v>
      </c>
      <c r="U52" s="11">
        <f>'OddsRatio_working_3-way'!S52-'OddsRatio_working_3-way'!R52^2/3</f>
        <v>-0.81728816583358699</v>
      </c>
      <c r="V52" s="11">
        <f>'OddsRatio_working_3-way'!S52*'OddsRatio_working_3-way'!R52/3-2*'OddsRatio_working_3-way'!R52^3/27-'OddsRatio_working_3-way'!T52</f>
        <v>0.27704683587579215</v>
      </c>
      <c r="W52" s="11">
        <f>'OddsRatio_working_3-way'!V52^2+4*'OddsRatio_working_3-way'!U52^3/27</f>
        <v>-4.1214594906408969E-3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0.14219388942516922</v>
      </c>
      <c r="Y52" s="11">
        <f>IF('OddsRatio_working_3-way'!W52&gt;=0,IF('OddsRatio_working_3-way'!V52+SQRT('OddsRatio_working_3-way'!W52)&gt;0,0,PI()),ACOS('OddsRatio_working_3-way'!V52/(2*'OddsRatio_working_3-way'!X52)))</f>
        <v>0.22770581425043002</v>
      </c>
      <c r="Z52" s="11">
        <f>'OddsRatio_working_3-way'!X52^(1/3)*COS('OddsRatio_working_3-way'!Y52/3)</f>
        <v>0.52044491178898722</v>
      </c>
      <c r="AA52" s="11">
        <f>'OddsRatio_working_3-way'!X52^(1/3)*COS(('OddsRatio_working_3-way'!Y52+2*PI())/3)</f>
        <v>-0.29449871302843045</v>
      </c>
      <c r="AB52" s="11">
        <f>'OddsRatio_working_3-way'!X52^(1/3)*COS(('OddsRatio_working_3-way'!Y52+4*PI())/3)</f>
        <v>-0.22594619876055641</v>
      </c>
      <c r="AC52" s="11">
        <f>'OddsRatio_working_3-way'!X52^(1/3)*SIN('OddsRatio_working_3-way'!Y52/3)</f>
        <v>3.9578812566182682E-2</v>
      </c>
      <c r="AD52" s="11">
        <f>'OddsRatio_working_3-way'!X52^(1/3)*SIN(('OddsRatio_working_3-way'!Y52+2*PI())/3)</f>
        <v>0.43092910859652289</v>
      </c>
      <c r="AE52" s="11">
        <f>'OddsRatio_working_3-way'!X52^(1/3)*SIN(('OddsRatio_working_3-way'!Y52+4*PI())/3)</f>
        <v>-0.47050792116270562</v>
      </c>
      <c r="AF52" s="11">
        <f>-'OddsRatio_working_3-way'!U52/(3*'OddsRatio_working_3-way'!X52^(1/3))*COS(('OddsRatio_working_3-way'!Y52)/3)</f>
        <v>0.52044491178898722</v>
      </c>
      <c r="AG52" s="11">
        <f>-'OddsRatio_working_3-way'!U52/(3*'OddsRatio_working_3-way'!X52^(1/3))*COS(('OddsRatio_working_3-way'!Y52+2*PI())/3)</f>
        <v>-0.29449871302843045</v>
      </c>
      <c r="AH52" s="11">
        <f>-'OddsRatio_working_3-way'!U52/(3*'OddsRatio_working_3-way'!X52^(1/3))*COS(('OddsRatio_working_3-way'!Y52+4*PI())/3)</f>
        <v>-0.22594619876055641</v>
      </c>
      <c r="AI52" s="11">
        <f>'OddsRatio_working_3-way'!U52/(3*'OddsRatio_working_3-way'!X52^(1/3))*SIN(('OddsRatio_working_3-way'!Y52)/3)</f>
        <v>-3.9578812566182682E-2</v>
      </c>
      <c r="AJ52" s="11">
        <f>'OddsRatio_working_3-way'!U52/(3*'OddsRatio_working_3-way'!X52^(1/3))*SIN(('OddsRatio_working_3-way'!Y52+2*PI())/3)</f>
        <v>-0.43092910859652289</v>
      </c>
      <c r="AK52" s="11">
        <f>'OddsRatio_working_3-way'!U52/(3*'OddsRatio_working_3-way'!X52^(1/3))*SIN(('OddsRatio_working_3-way'!Y52+4*PI())/3)</f>
        <v>0.47050792116270562</v>
      </c>
      <c r="AL52" s="11">
        <f>'OddsRatio_working_3-way'!Z52+'OddsRatio_working_3-way'!AF52</f>
        <v>1.0408898235779744</v>
      </c>
      <c r="AM52" s="11">
        <f>'OddsRatio_working_3-way'!AA52+'OddsRatio_working_3-way'!AG52</f>
        <v>-0.5889974260568609</v>
      </c>
      <c r="AN52" s="11">
        <f>'OddsRatio_working_3-way'!AB52+'OddsRatio_working_3-way'!AH52</f>
        <v>-0.45189239752111282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1.0408898235779744</v>
      </c>
      <c r="AS52" s="11">
        <f>IF(('OddsRatio_working_3-way'!X52=0),IF(Q52&gt;0,-Q52^(1/3),(-Q52)^(1/3)),'OddsRatio_working_3-way'!AM52-'OddsRatio_working_3-way'!R52/3)</f>
        <v>-0.5889974260568609</v>
      </c>
      <c r="AT52" s="11">
        <f>IF(('OddsRatio_working_3-way'!X52=0),IF(Q52&gt;0,-Q52^(1/3),(-Q52)^(1/3)),'OddsRatio_working_3-way'!AN52-'OddsRatio_working_3-way'!R52/3)</f>
        <v>-0.45189239752111282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2.2999999999999998</v>
      </c>
      <c r="B53" s="4">
        <f>IF('True_Odds_Calculator_3-way'!B54="","",'True_Odds_Calculator_3-way'!B54)</f>
        <v>3.61</v>
      </c>
      <c r="C53" s="4">
        <f>IF('True_Odds_Calculator_3-way'!C54="","",'True_Odds_Calculator_3-way'!C54)</f>
        <v>3.01</v>
      </c>
      <c r="D53" s="9">
        <f t="shared" si="13"/>
        <v>0.41849941004882568</v>
      </c>
      <c r="E53" s="9">
        <f t="shared" si="14"/>
        <v>0.26387538304853742</v>
      </c>
      <c r="F53" s="9">
        <f t="shared" si="15"/>
        <v>0.31762520690263685</v>
      </c>
      <c r="G53" s="9">
        <f t="shared" si="16"/>
        <v>1.0688381760540624</v>
      </c>
      <c r="H53" s="9">
        <f t="shared" si="17"/>
        <v>2.3894896288702809</v>
      </c>
      <c r="I53" s="9">
        <f t="shared" si="18"/>
        <v>3.7896676395011024</v>
      </c>
      <c r="J53" s="9">
        <f t="shared" si="19"/>
        <v>3.1483647338686653</v>
      </c>
      <c r="K53" s="11">
        <f t="shared" si="20"/>
        <v>0.43478260869565222</v>
      </c>
      <c r="L53" s="11">
        <f t="shared" si="21"/>
        <v>0.2770083102493075</v>
      </c>
      <c r="M53" s="11">
        <f t="shared" si="22"/>
        <v>0.33222591362126247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-0.27288419548151943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0.23687551591447359</v>
      </c>
      <c r="Q53" s="11">
        <f>2*'OddsRatio_working_3-way'!K53*'OddsRatio_working_3-way'!L53*'OddsRatio_working_3-way'!M53</f>
        <v>8.0025512133268098E-2</v>
      </c>
      <c r="R53" s="11">
        <f t="shared" si="23"/>
        <v>0</v>
      </c>
      <c r="S53" s="11">
        <f t="shared" si="24"/>
        <v>-0.86804410015938627</v>
      </c>
      <c r="T53" s="11">
        <f t="shared" si="25"/>
        <v>-0.29325814194573857</v>
      </c>
      <c r="U53" s="11">
        <f>'OddsRatio_working_3-way'!S53-'OddsRatio_working_3-way'!R53^2/3</f>
        <v>-0.86804410015938627</v>
      </c>
      <c r="V53" s="11">
        <f>'OddsRatio_working_3-way'!S53*'OddsRatio_working_3-way'!R53/3-2*'OddsRatio_working_3-way'!R53^3/27-'OddsRatio_working_3-way'!T53</f>
        <v>0.29325814194573857</v>
      </c>
      <c r="W53" s="11">
        <f>'OddsRatio_working_3-way'!V53^2+4*'OddsRatio_working_3-way'!U53^3/27</f>
        <v>-1.0899175578068451E-2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0.15564343336255421</v>
      </c>
      <c r="Y53" s="11">
        <f>IF('OddsRatio_working_3-way'!W53&gt;=0,IF('OddsRatio_working_3-way'!V53+SQRT('OddsRatio_working_3-way'!W53)&gt;0,0,PI()),ACOS('OddsRatio_working_3-way'!V53/(2*'OddsRatio_working_3-way'!X53)))</f>
        <v>0.34200763307134818</v>
      </c>
      <c r="Z53" s="11">
        <f>'OddsRatio_working_3-way'!X53^(1/3)*COS('OddsRatio_working_3-way'!Y53/3)</f>
        <v>0.53441908802703131</v>
      </c>
      <c r="AA53" s="11">
        <f>'OddsRatio_working_3-way'!X53^(1/3)*COS(('OddsRatio_working_3-way'!Y53+2*PI())/3)</f>
        <v>-0.32020203219923643</v>
      </c>
      <c r="AB53" s="11">
        <f>'OddsRatio_working_3-way'!X53^(1/3)*COS(('OddsRatio_working_3-way'!Y53+4*PI())/3)</f>
        <v>-0.21421705582779454</v>
      </c>
      <c r="AC53" s="11">
        <f>'OddsRatio_working_3-way'!X53^(1/3)*SIN('OddsRatio_working_3-way'!Y53/3)</f>
        <v>6.1190454638108072E-2</v>
      </c>
      <c r="AD53" s="11">
        <f>'OddsRatio_working_3-way'!X53^(1/3)*SIN(('OddsRatio_working_3-way'!Y53+2*PI())/3)</f>
        <v>0.4322252791796673</v>
      </c>
      <c r="AE53" s="11">
        <f>'OddsRatio_working_3-way'!X53^(1/3)*SIN(('OddsRatio_working_3-way'!Y53+4*PI())/3)</f>
        <v>-0.49341573381777537</v>
      </c>
      <c r="AF53" s="11">
        <f>-'OddsRatio_working_3-way'!U53/(3*'OddsRatio_working_3-way'!X53^(1/3))*COS(('OddsRatio_working_3-way'!Y53)/3)</f>
        <v>0.53441908802703109</v>
      </c>
      <c r="AG53" s="11">
        <f>-'OddsRatio_working_3-way'!U53/(3*'OddsRatio_working_3-way'!X53^(1/3))*COS(('OddsRatio_working_3-way'!Y53+2*PI())/3)</f>
        <v>-0.32020203219923632</v>
      </c>
      <c r="AH53" s="11">
        <f>-'OddsRatio_working_3-way'!U53/(3*'OddsRatio_working_3-way'!X53^(1/3))*COS(('OddsRatio_working_3-way'!Y53+4*PI())/3)</f>
        <v>-0.21421705582779446</v>
      </c>
      <c r="AI53" s="11">
        <f>'OddsRatio_working_3-way'!U53/(3*'OddsRatio_working_3-way'!X53^(1/3))*SIN(('OddsRatio_working_3-way'!Y53)/3)</f>
        <v>-6.1190454638108051E-2</v>
      </c>
      <c r="AJ53" s="11">
        <f>'OddsRatio_working_3-way'!U53/(3*'OddsRatio_working_3-way'!X53^(1/3))*SIN(('OddsRatio_working_3-way'!Y53+2*PI())/3)</f>
        <v>-0.43222527917966713</v>
      </c>
      <c r="AK53" s="11">
        <f>'OddsRatio_working_3-way'!U53/(3*'OddsRatio_working_3-way'!X53^(1/3))*SIN(('OddsRatio_working_3-way'!Y53+4*PI())/3)</f>
        <v>0.49341573381777515</v>
      </c>
      <c r="AL53" s="11">
        <f>'OddsRatio_working_3-way'!Z53+'OddsRatio_working_3-way'!AF53</f>
        <v>1.0688381760540624</v>
      </c>
      <c r="AM53" s="11">
        <f>'OddsRatio_working_3-way'!AA53+'OddsRatio_working_3-way'!AG53</f>
        <v>-0.64040406439847275</v>
      </c>
      <c r="AN53" s="11">
        <f>'OddsRatio_working_3-way'!AB53+'OddsRatio_working_3-way'!AH53</f>
        <v>-0.42843411165558898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1.0688381760540624</v>
      </c>
      <c r="AS53" s="11">
        <f>IF(('OddsRatio_working_3-way'!X53=0),IF(Q53&gt;0,-Q53^(1/3),(-Q53)^(1/3)),'OddsRatio_working_3-way'!AM53-'OddsRatio_working_3-way'!R53/3)</f>
        <v>-0.64040406439847275</v>
      </c>
      <c r="AT53" s="11">
        <f>IF(('OddsRatio_working_3-way'!X53=0),IF(Q53&gt;0,-Q53^(1/3),(-Q53)^(1/3)),'OddsRatio_working_3-way'!AN53-'OddsRatio_working_3-way'!R53/3)</f>
        <v>-0.42843411165558898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2.23</v>
      </c>
      <c r="B54" s="4">
        <f>IF('True_Odds_Calculator_3-way'!B55="","",'True_Odds_Calculator_3-way'!B55)</f>
        <v>3.61</v>
      </c>
      <c r="C54" s="4">
        <f>IF('True_Odds_Calculator_3-way'!C55="","",'True_Odds_Calculator_3-way'!C55)</f>
        <v>3.13</v>
      </c>
      <c r="D54" s="9">
        <f t="shared" si="13"/>
        <v>0.4316147477438475</v>
      </c>
      <c r="E54" s="9">
        <f t="shared" si="14"/>
        <v>0.26354925131224949</v>
      </c>
      <c r="F54" s="9">
        <f t="shared" si="15"/>
        <v>0.30483600094390323</v>
      </c>
      <c r="G54" s="9">
        <f t="shared" si="16"/>
        <v>1.0706349435881855</v>
      </c>
      <c r="H54" s="9">
        <f t="shared" si="17"/>
        <v>2.316880980613468</v>
      </c>
      <c r="I54" s="9">
        <f t="shared" si="18"/>
        <v>3.7943572027651631</v>
      </c>
      <c r="J54" s="9">
        <f t="shared" si="19"/>
        <v>3.2804524298428346</v>
      </c>
      <c r="K54" s="11">
        <f t="shared" si="20"/>
        <v>0.44843049327354262</v>
      </c>
      <c r="L54" s="11">
        <f t="shared" si="21"/>
        <v>0.2770083102493075</v>
      </c>
      <c r="M54" s="11">
        <f t="shared" si="22"/>
        <v>0.31948881789137379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-0.27137436467253684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0.23692884026825106</v>
      </c>
      <c r="Q54" s="11">
        <f>2*'OddsRatio_working_3-way'!K54*'OddsRatio_working_3-way'!L54*'OddsRatio_working_3-way'!M54</f>
        <v>7.9373145818509572E-2</v>
      </c>
      <c r="R54" s="11">
        <f t="shared" si="23"/>
        <v>0</v>
      </c>
      <c r="S54" s="11">
        <f t="shared" si="24"/>
        <v>-0.87307008734649405</v>
      </c>
      <c r="T54" s="11">
        <f t="shared" si="25"/>
        <v>-0.29248579140586067</v>
      </c>
      <c r="U54" s="11">
        <f>'OddsRatio_working_3-way'!S54-'OddsRatio_working_3-way'!R54^2/3</f>
        <v>-0.87307008734649405</v>
      </c>
      <c r="V54" s="11">
        <f>'OddsRatio_working_3-way'!S54*'OddsRatio_working_3-way'!R54/3-2*'OddsRatio_working_3-way'!R54^3/27-'OddsRatio_working_3-way'!T54</f>
        <v>0.29248579140586067</v>
      </c>
      <c r="W54" s="11">
        <f>'OddsRatio_working_3-way'!V54^2+4*'OddsRatio_working_3-way'!U54^3/27</f>
        <v>-1.3044487998039839E-2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0.1569971545700371</v>
      </c>
      <c r="Y54" s="11">
        <f>IF('OddsRatio_working_3-way'!W54&gt;=0,IF('OddsRatio_working_3-way'!V54+SQRT('OddsRatio_working_3-way'!W54)&gt;0,0,PI()),ACOS('OddsRatio_working_3-way'!V54/(2*'OddsRatio_working_3-way'!X54)))</f>
        <v>0.37228039980456917</v>
      </c>
      <c r="Z54" s="11">
        <f>'OddsRatio_working_3-way'!X54^(1/3)*COS('OddsRatio_working_3-way'!Y54/3)</f>
        <v>0.53531747179409284</v>
      </c>
      <c r="AA54" s="11">
        <f>'OddsRatio_working_3-way'!X54^(1/3)*COS(('OddsRatio_working_3-way'!Y54+2*PI())/3)</f>
        <v>-0.32548541771961892</v>
      </c>
      <c r="AB54" s="11">
        <f>'OddsRatio_working_3-way'!X54^(1/3)*COS(('OddsRatio_working_3-way'!Y54+4*PI())/3)</f>
        <v>-0.20983205407447356</v>
      </c>
      <c r="AC54" s="11">
        <f>'OddsRatio_working_3-way'!X54^(1/3)*SIN('OddsRatio_working_3-way'!Y54/3)</f>
        <v>6.677250063321033E-2</v>
      </c>
      <c r="AD54" s="11">
        <f>'OddsRatio_working_3-way'!X54^(1/3)*SIN(('OddsRatio_working_3-way'!Y54+2*PI())/3)</f>
        <v>0.430212279346739</v>
      </c>
      <c r="AE54" s="11">
        <f>'OddsRatio_working_3-way'!X54^(1/3)*SIN(('OddsRatio_working_3-way'!Y54+4*PI())/3)</f>
        <v>-0.49698477997994933</v>
      </c>
      <c r="AF54" s="11">
        <f>-'OddsRatio_working_3-way'!U54/(3*'OddsRatio_working_3-way'!X54^(1/3))*COS(('OddsRatio_working_3-way'!Y54)/3)</f>
        <v>0.53531747179409273</v>
      </c>
      <c r="AG54" s="11">
        <f>-'OddsRatio_working_3-way'!U54/(3*'OddsRatio_working_3-way'!X54^(1/3))*COS(('OddsRatio_working_3-way'!Y54+2*PI())/3)</f>
        <v>-0.32548541771961886</v>
      </c>
      <c r="AH54" s="11">
        <f>-'OddsRatio_working_3-way'!U54/(3*'OddsRatio_working_3-way'!X54^(1/3))*COS(('OddsRatio_working_3-way'!Y54+4*PI())/3)</f>
        <v>-0.20983205407447353</v>
      </c>
      <c r="AI54" s="11">
        <f>'OddsRatio_working_3-way'!U54/(3*'OddsRatio_working_3-way'!X54^(1/3))*SIN(('OddsRatio_working_3-way'!Y54)/3)</f>
        <v>-6.6772500633210316E-2</v>
      </c>
      <c r="AJ54" s="11">
        <f>'OddsRatio_working_3-way'!U54/(3*'OddsRatio_working_3-way'!X54^(1/3))*SIN(('OddsRatio_working_3-way'!Y54+2*PI())/3)</f>
        <v>-0.43021227934673889</v>
      </c>
      <c r="AK54" s="11">
        <f>'OddsRatio_working_3-way'!U54/(3*'OddsRatio_working_3-way'!X54^(1/3))*SIN(('OddsRatio_working_3-way'!Y54+4*PI())/3)</f>
        <v>0.49698477997994922</v>
      </c>
      <c r="AL54" s="11">
        <f>'OddsRatio_working_3-way'!Z54+'OddsRatio_working_3-way'!AF54</f>
        <v>1.0706349435881855</v>
      </c>
      <c r="AM54" s="11">
        <f>'OddsRatio_working_3-way'!AA54+'OddsRatio_working_3-way'!AG54</f>
        <v>-0.65097083543923784</v>
      </c>
      <c r="AN54" s="11">
        <f>'OddsRatio_working_3-way'!AB54+'OddsRatio_working_3-way'!AH54</f>
        <v>-0.41966410814894706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1.0706349435881855</v>
      </c>
      <c r="AS54" s="11">
        <f>IF(('OddsRatio_working_3-way'!X54=0),IF(Q54&gt;0,-Q54^(1/3),(-Q54)^(1/3)),'OddsRatio_working_3-way'!AM54-'OddsRatio_working_3-way'!R54/3)</f>
        <v>-0.65097083543923784</v>
      </c>
      <c r="AT54" s="11">
        <f>IF(('OddsRatio_working_3-way'!X54=0),IF(Q54&gt;0,-Q54^(1/3),(-Q54)^(1/3)),'OddsRatio_working_3-way'!AN54-'OddsRatio_working_3-way'!R54/3)</f>
        <v>-0.41966410814894706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2.5</v>
      </c>
      <c r="B55" s="4">
        <f>IF('True_Odds_Calculator_3-way'!B56="","",'True_Odds_Calculator_3-way'!B56)</f>
        <v>3.66</v>
      </c>
      <c r="C55" s="4">
        <f>IF('True_Odds_Calculator_3-way'!C56="","",'True_Odds_Calculator_3-way'!C56)</f>
        <v>2.61</v>
      </c>
      <c r="D55" s="9">
        <f t="shared" si="13"/>
        <v>0.37988418799781859</v>
      </c>
      <c r="E55" s="9">
        <f t="shared" si="14"/>
        <v>0.2567554925064186</v>
      </c>
      <c r="F55" s="9">
        <f t="shared" si="15"/>
        <v>0.36336031949576281</v>
      </c>
      <c r="G55" s="9">
        <f t="shared" si="16"/>
        <v>1.0882541426998316</v>
      </c>
      <c r="H55" s="9">
        <f t="shared" si="17"/>
        <v>2.6323812140497469</v>
      </c>
      <c r="I55" s="9">
        <f t="shared" si="18"/>
        <v>3.8947560195815525</v>
      </c>
      <c r="J55" s="9">
        <f t="shared" si="19"/>
        <v>2.7520891697467289</v>
      </c>
      <c r="K55" s="11">
        <f t="shared" si="20"/>
        <v>0.4</v>
      </c>
      <c r="L55" s="11">
        <f t="shared" si="21"/>
        <v>0.27322404371584696</v>
      </c>
      <c r="M55" s="11">
        <f t="shared" si="22"/>
        <v>0.38314176245210729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-0.26899064129137629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0.24160961413646548</v>
      </c>
      <c r="Q55" s="11">
        <f>2*'OddsRatio_working_3-way'!K55*'OddsRatio_working_3-way'!L55*'OddsRatio_working_3-way'!M55</f>
        <v>8.3746833322864978E-2</v>
      </c>
      <c r="R55" s="11">
        <f t="shared" si="23"/>
        <v>0</v>
      </c>
      <c r="S55" s="11">
        <f t="shared" si="24"/>
        <v>-0.89820825355313716</v>
      </c>
      <c r="T55" s="11">
        <f t="shared" si="25"/>
        <v>-0.31133734958514286</v>
      </c>
      <c r="U55" s="11">
        <f>'OddsRatio_working_3-way'!S55-'OddsRatio_working_3-way'!R55^2/3</f>
        <v>-0.89820825355313716</v>
      </c>
      <c r="V55" s="11">
        <f>'OddsRatio_working_3-way'!S55*'OddsRatio_working_3-way'!R55/3-2*'OddsRatio_working_3-way'!R55^3/27-'OddsRatio_working_3-way'!T55</f>
        <v>0.31133734958514286</v>
      </c>
      <c r="W55" s="11">
        <f>'OddsRatio_working_3-way'!V55^2+4*'OddsRatio_working_3-way'!U55^3/27</f>
        <v>-1.0425309322390566E-2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0.16382632157950994</v>
      </c>
      <c r="Y55" s="11">
        <f>IF('OddsRatio_working_3-way'!W55&gt;=0,IF('OddsRatio_working_3-way'!V55+SQRT('OddsRatio_working_3-way'!W55)&gt;0,0,PI()),ACOS('OddsRatio_working_3-way'!V55/(2*'OddsRatio_working_3-way'!X55)))</f>
        <v>0.3169015838935143</v>
      </c>
      <c r="Z55" s="11">
        <f>'OddsRatio_working_3-way'!X55^(1/3)*COS('OddsRatio_working_3-way'!Y55/3)</f>
        <v>0.54412707134991578</v>
      </c>
      <c r="AA55" s="11">
        <f>'OddsRatio_working_3-way'!X55^(1/3)*COS(('OddsRatio_working_3-way'!Y55+2*PI())/3)</f>
        <v>-0.32202713298747271</v>
      </c>
      <c r="AB55" s="11">
        <f>'OddsRatio_working_3-way'!X55^(1/3)*COS(('OddsRatio_working_3-way'!Y55+4*PI())/3)</f>
        <v>-0.22209993836244316</v>
      </c>
      <c r="AC55" s="11">
        <f>'OddsRatio_working_3-way'!X55^(1/3)*SIN('OddsRatio_working_3-way'!Y55/3)</f>
        <v>5.7692992716124908E-2</v>
      </c>
      <c r="AD55" s="11">
        <f>'OddsRatio_working_3-way'!X55^(1/3)*SIN(('OddsRatio_working_3-way'!Y55+2*PI())/3)</f>
        <v>0.44238137031779234</v>
      </c>
      <c r="AE55" s="11">
        <f>'OddsRatio_working_3-way'!X55^(1/3)*SIN(('OddsRatio_working_3-way'!Y55+4*PI())/3)</f>
        <v>-0.50007436303391728</v>
      </c>
      <c r="AF55" s="11">
        <f>-'OddsRatio_working_3-way'!U55/(3*'OddsRatio_working_3-way'!X55^(1/3))*COS(('OddsRatio_working_3-way'!Y55)/3)</f>
        <v>0.54412707134991567</v>
      </c>
      <c r="AG55" s="11">
        <f>-'OddsRatio_working_3-way'!U55/(3*'OddsRatio_working_3-way'!X55^(1/3))*COS(('OddsRatio_working_3-way'!Y55+2*PI())/3)</f>
        <v>-0.3220271329874726</v>
      </c>
      <c r="AH55" s="11">
        <f>-'OddsRatio_working_3-way'!U55/(3*'OddsRatio_working_3-way'!X55^(1/3))*COS(('OddsRatio_working_3-way'!Y55+4*PI())/3)</f>
        <v>-0.2220999383624431</v>
      </c>
      <c r="AI55" s="11">
        <f>'OddsRatio_working_3-way'!U55/(3*'OddsRatio_working_3-way'!X55^(1/3))*SIN(('OddsRatio_working_3-way'!Y55)/3)</f>
        <v>-5.7692992716124901E-2</v>
      </c>
      <c r="AJ55" s="11">
        <f>'OddsRatio_working_3-way'!U55/(3*'OddsRatio_working_3-way'!X55^(1/3))*SIN(('OddsRatio_working_3-way'!Y55+2*PI())/3)</f>
        <v>-0.44238137031779223</v>
      </c>
      <c r="AK55" s="11">
        <f>'OddsRatio_working_3-way'!U55/(3*'OddsRatio_working_3-way'!X55^(1/3))*SIN(('OddsRatio_working_3-way'!Y55+4*PI())/3)</f>
        <v>0.50007436303391717</v>
      </c>
      <c r="AL55" s="11">
        <f>'OddsRatio_working_3-way'!Z55+'OddsRatio_working_3-way'!AF55</f>
        <v>1.0882541426998316</v>
      </c>
      <c r="AM55" s="11">
        <f>'OddsRatio_working_3-way'!AA55+'OddsRatio_working_3-way'!AG55</f>
        <v>-0.64405426597494531</v>
      </c>
      <c r="AN55" s="11">
        <f>'OddsRatio_working_3-way'!AB55+'OddsRatio_working_3-way'!AH55</f>
        <v>-0.44419987672488626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1.0882541426998316</v>
      </c>
      <c r="AS55" s="11">
        <f>IF(('OddsRatio_working_3-way'!X55=0),IF(Q55&gt;0,-Q55^(1/3),(-Q55)^(1/3)),'OddsRatio_working_3-way'!AM55-'OddsRatio_working_3-way'!R55/3)</f>
        <v>-0.64405426597494531</v>
      </c>
      <c r="AT55" s="11">
        <f>IF(('OddsRatio_working_3-way'!X55=0),IF(Q55&gt;0,-Q55^(1/3),(-Q55)^(1/3)),'OddsRatio_working_3-way'!AN55-'OddsRatio_working_3-way'!R55/3)</f>
        <v>-0.44419987672488626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1.94</v>
      </c>
      <c r="B56" s="4">
        <f>IF('True_Odds_Calculator_3-way'!B57="","",'True_Odds_Calculator_3-way'!B57)</f>
        <v>3.93</v>
      </c>
      <c r="C56" s="4">
        <f>IF('True_Odds_Calculator_3-way'!C57="","",'True_Odds_Calculator_3-way'!C57)</f>
        <v>3.46</v>
      </c>
      <c r="D56" s="9">
        <f t="shared" si="13"/>
        <v>0.49232936586169312</v>
      </c>
      <c r="E56" s="9">
        <f t="shared" si="14"/>
        <v>0.23729580742151682</v>
      </c>
      <c r="F56" s="9">
        <f t="shared" si="15"/>
        <v>0.27037482671679031</v>
      </c>
      <c r="G56" s="9">
        <f t="shared" si="16"/>
        <v>1.0969793397455931</v>
      </c>
      <c r="H56" s="9">
        <f t="shared" si="17"/>
        <v>2.0311605793608569</v>
      </c>
      <c r="I56" s="9">
        <f t="shared" si="18"/>
        <v>4.2141494654545886</v>
      </c>
      <c r="J56" s="9">
        <f t="shared" si="19"/>
        <v>3.6985691757741583</v>
      </c>
      <c r="K56" s="11">
        <f t="shared" si="20"/>
        <v>0.51546391752577325</v>
      </c>
      <c r="L56" s="11">
        <f t="shared" si="21"/>
        <v>0.2544529262086514</v>
      </c>
      <c r="M56" s="11">
        <f t="shared" si="22"/>
        <v>0.28901734104046245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-0.25683854559250274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0.23995694876657581</v>
      </c>
      <c r="Q56" s="11">
        <f>2*'OddsRatio_working_3-way'!K56*'OddsRatio_working_3-way'!L56*'OddsRatio_working_3-way'!M56</f>
        <v>7.5815781600813842E-2</v>
      </c>
      <c r="R56" s="11">
        <f t="shared" si="23"/>
        <v>0</v>
      </c>
      <c r="S56" s="11">
        <f t="shared" si="24"/>
        <v>-0.93427156041947423</v>
      </c>
      <c r="T56" s="11">
        <f t="shared" si="25"/>
        <v>-0.29518848670441522</v>
      </c>
      <c r="U56" s="11">
        <f>'OddsRatio_working_3-way'!S56-'OddsRatio_working_3-way'!R56^2/3</f>
        <v>-0.93427156041947423</v>
      </c>
      <c r="V56" s="11">
        <f>'OddsRatio_working_3-way'!S56*'OddsRatio_working_3-way'!R56/3-2*'OddsRatio_working_3-way'!R56^3/27-'OddsRatio_working_3-way'!T56</f>
        <v>0.29518848670441522</v>
      </c>
      <c r="W56" s="11">
        <f>'OddsRatio_working_3-way'!V56^2+4*'OddsRatio_working_3-way'!U56^3/27</f>
        <v>-3.3677298463462624E-2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0.17379121176450879</v>
      </c>
      <c r="Y56" s="11">
        <f>IF('OddsRatio_working_3-way'!W56&gt;=0,IF('OddsRatio_working_3-way'!V56+SQRT('OddsRatio_working_3-way'!W56)&gt;0,0,PI()),ACOS('OddsRatio_working_3-way'!V56/(2*'OddsRatio_working_3-way'!X56)))</f>
        <v>0.55621072389342463</v>
      </c>
      <c r="Z56" s="11">
        <f>'OddsRatio_working_3-way'!X56^(1/3)*COS('OddsRatio_working_3-way'!Y56/3)</f>
        <v>0.54848966987279657</v>
      </c>
      <c r="AA56" s="11">
        <f>'OddsRatio_working_3-way'!X56^(1/3)*COS(('OddsRatio_working_3-way'!Y56+2*PI())/3)</f>
        <v>-0.36333580887310835</v>
      </c>
      <c r="AB56" s="11">
        <f>'OddsRatio_working_3-way'!X56^(1/3)*COS(('OddsRatio_working_3-way'!Y56+4*PI())/3)</f>
        <v>-0.18515386099968834</v>
      </c>
      <c r="AC56" s="11">
        <f>'OddsRatio_working_3-way'!X56^(1/3)*SIN('OddsRatio_working_3-way'!Y56/3)</f>
        <v>0.10287339556945099</v>
      </c>
      <c r="AD56" s="11">
        <f>'OddsRatio_working_3-way'!X56^(1/3)*SIN(('OddsRatio_working_3-way'!Y56+2*PI())/3)</f>
        <v>0.42356929003845661</v>
      </c>
      <c r="AE56" s="11">
        <f>'OddsRatio_working_3-way'!X56^(1/3)*SIN(('OddsRatio_working_3-way'!Y56+4*PI())/3)</f>
        <v>-0.52644268560790752</v>
      </c>
      <c r="AF56" s="11">
        <f>-'OddsRatio_working_3-way'!U56/(3*'OddsRatio_working_3-way'!X56^(1/3))*COS(('OddsRatio_working_3-way'!Y56)/3)</f>
        <v>0.54848966987279657</v>
      </c>
      <c r="AG56" s="11">
        <f>-'OddsRatio_working_3-way'!U56/(3*'OddsRatio_working_3-way'!X56^(1/3))*COS(('OddsRatio_working_3-way'!Y56+2*PI())/3)</f>
        <v>-0.36333580887310835</v>
      </c>
      <c r="AH56" s="11">
        <f>-'OddsRatio_working_3-way'!U56/(3*'OddsRatio_working_3-way'!X56^(1/3))*COS(('OddsRatio_working_3-way'!Y56+4*PI())/3)</f>
        <v>-0.18515386099968834</v>
      </c>
      <c r="AI56" s="11">
        <f>'OddsRatio_working_3-way'!U56/(3*'OddsRatio_working_3-way'!X56^(1/3))*SIN(('OddsRatio_working_3-way'!Y56)/3)</f>
        <v>-0.10287339556945099</v>
      </c>
      <c r="AJ56" s="11">
        <f>'OddsRatio_working_3-way'!U56/(3*'OddsRatio_working_3-way'!X56^(1/3))*SIN(('OddsRatio_working_3-way'!Y56+2*PI())/3)</f>
        <v>-0.42356929003845661</v>
      </c>
      <c r="AK56" s="11">
        <f>'OddsRatio_working_3-way'!U56/(3*'OddsRatio_working_3-way'!X56^(1/3))*SIN(('OddsRatio_working_3-way'!Y56+4*PI())/3)</f>
        <v>0.52644268560790752</v>
      </c>
      <c r="AL56" s="11">
        <f>'OddsRatio_working_3-way'!Z56+'OddsRatio_working_3-way'!AF56</f>
        <v>1.0969793397455931</v>
      </c>
      <c r="AM56" s="11">
        <f>'OddsRatio_working_3-way'!AA56+'OddsRatio_working_3-way'!AG56</f>
        <v>-0.72667161774621669</v>
      </c>
      <c r="AN56" s="11">
        <f>'OddsRatio_working_3-way'!AB56+'OddsRatio_working_3-way'!AH56</f>
        <v>-0.37030772199937667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1.0969793397455931</v>
      </c>
      <c r="AS56" s="11">
        <f>IF(('OddsRatio_working_3-way'!X56=0),IF(Q56&gt;0,-Q56^(1/3),(-Q56)^(1/3)),'OddsRatio_working_3-way'!AM56-'OddsRatio_working_3-way'!R56/3)</f>
        <v>-0.72667161774621669</v>
      </c>
      <c r="AT56" s="11">
        <f>IF(('OddsRatio_working_3-way'!X56=0),IF(Q56&gt;0,-Q56^(1/3),(-Q56)^(1/3)),'OddsRatio_working_3-way'!AN56-'OddsRatio_working_3-way'!R56/3)</f>
        <v>-0.37030772199937667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1.48</v>
      </c>
      <c r="B57" s="4">
        <f>IF('True_Odds_Calculator_3-way'!B58="","",'True_Odds_Calculator_3-way'!B58)</f>
        <v>4.43</v>
      </c>
      <c r="C57" s="4">
        <f>IF('True_Odds_Calculator_3-way'!C58="","",'True_Odds_Calculator_3-way'!C58)</f>
        <v>6.25</v>
      </c>
      <c r="D57" s="9">
        <f t="shared" si="13"/>
        <v>0.64936776785598616</v>
      </c>
      <c r="E57" s="9">
        <f t="shared" si="14"/>
        <v>0.20582654189159796</v>
      </c>
      <c r="F57" s="9">
        <f t="shared" si="15"/>
        <v>0.14480569025241596</v>
      </c>
      <c r="G57" s="9">
        <f t="shared" si="16"/>
        <v>1.1249154225478879</v>
      </c>
      <c r="H57" s="9">
        <f t="shared" si="17"/>
        <v>1.5399594028229862</v>
      </c>
      <c r="I57" s="9">
        <f t="shared" si="18"/>
        <v>4.8584598993392554</v>
      </c>
      <c r="J57" s="9">
        <f t="shared" si="19"/>
        <v>6.905805968376411</v>
      </c>
      <c r="K57" s="11">
        <f t="shared" si="20"/>
        <v>0.67567567567567566</v>
      </c>
      <c r="L57" s="11">
        <f t="shared" si="21"/>
        <v>0.22573363431151244</v>
      </c>
      <c r="M57" s="11">
        <f t="shared" si="22"/>
        <v>0.16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-0.21093526935513407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0.2235373070587518</v>
      </c>
      <c r="Q57" s="11">
        <f>2*'OddsRatio_working_3-way'!K57*'OddsRatio_working_3-way'!L57*'OddsRatio_working_3-way'!M57</f>
        <v>4.8807272283570263E-2</v>
      </c>
      <c r="R57" s="11">
        <f t="shared" si="23"/>
        <v>0</v>
      </c>
      <c r="S57" s="11">
        <f t="shared" si="24"/>
        <v>-1.0597436253412924</v>
      </c>
      <c r="T57" s="11">
        <f t="shared" si="25"/>
        <v>-0.23138507103521669</v>
      </c>
      <c r="U57" s="11">
        <f>'OddsRatio_working_3-way'!S57-'OddsRatio_working_3-way'!R57^2/3</f>
        <v>-1.0597436253412924</v>
      </c>
      <c r="V57" s="11">
        <f>'OddsRatio_working_3-way'!S57*'OddsRatio_working_3-way'!R57/3-2*'OddsRatio_working_3-way'!R57^3/27-'OddsRatio_working_3-way'!T57</f>
        <v>0.23138507103521669</v>
      </c>
      <c r="W57" s="11">
        <f>'OddsRatio_working_3-way'!V57^2+4*'OddsRatio_working_3-way'!U57^3/27</f>
        <v>-0.12277976687217709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0.20995167180219676</v>
      </c>
      <c r="Y57" s="11">
        <f>IF('OddsRatio_working_3-way'!W57&gt;=0,IF('OddsRatio_working_3-way'!V57+SQRT('OddsRatio_working_3-way'!W57)&gt;0,0,PI()),ACOS('OddsRatio_working_3-way'!V57/(2*'OddsRatio_working_3-way'!X57)))</f>
        <v>0.98718194036546369</v>
      </c>
      <c r="Z57" s="11">
        <f>'OddsRatio_working_3-way'!X57^(1/3)*COS('OddsRatio_working_3-way'!Y57/3)</f>
        <v>0.56245771127394395</v>
      </c>
      <c r="AA57" s="11">
        <f>'OddsRatio_working_3-way'!X57^(1/3)*COS(('OddsRatio_working_3-way'!Y57+2*PI())/3)</f>
        <v>-0.44756255218304358</v>
      </c>
      <c r="AB57" s="11">
        <f>'OddsRatio_working_3-way'!X57^(1/3)*COS(('OddsRatio_working_3-way'!Y57+4*PI())/3)</f>
        <v>-0.11489515909090053</v>
      </c>
      <c r="AC57" s="11">
        <f>'OddsRatio_working_3-way'!X57^(1/3)*SIN('OddsRatio_working_3-way'!Y57/3)</f>
        <v>0.19206560895236013</v>
      </c>
      <c r="AD57" s="11">
        <f>'OddsRatio_working_3-way'!X57^(1/3)*SIN(('OddsRatio_working_3-way'!Y57+2*PI())/3)</f>
        <v>0.39106986204150862</v>
      </c>
      <c r="AE57" s="11">
        <f>'OddsRatio_working_3-way'!X57^(1/3)*SIN(('OddsRatio_working_3-way'!Y57+4*PI())/3)</f>
        <v>-0.58313547099386853</v>
      </c>
      <c r="AF57" s="11">
        <f>-'OddsRatio_working_3-way'!U57/(3*'OddsRatio_working_3-way'!X57^(1/3))*COS(('OddsRatio_working_3-way'!Y57)/3)</f>
        <v>0.56245771127394384</v>
      </c>
      <c r="AG57" s="11">
        <f>-'OddsRatio_working_3-way'!U57/(3*'OddsRatio_working_3-way'!X57^(1/3))*COS(('OddsRatio_working_3-way'!Y57+2*PI())/3)</f>
        <v>-0.44756255218304353</v>
      </c>
      <c r="AH57" s="11">
        <f>-'OddsRatio_working_3-way'!U57/(3*'OddsRatio_working_3-way'!X57^(1/3))*COS(('OddsRatio_working_3-way'!Y57+4*PI())/3)</f>
        <v>-0.11489515909090052</v>
      </c>
      <c r="AI57" s="11">
        <f>'OddsRatio_working_3-way'!U57/(3*'OddsRatio_working_3-way'!X57^(1/3))*SIN(('OddsRatio_working_3-way'!Y57)/3)</f>
        <v>-0.19206560895236011</v>
      </c>
      <c r="AJ57" s="11">
        <f>'OddsRatio_working_3-way'!U57/(3*'OddsRatio_working_3-way'!X57^(1/3))*SIN(('OddsRatio_working_3-way'!Y57+2*PI())/3)</f>
        <v>-0.39106986204150856</v>
      </c>
      <c r="AK57" s="11">
        <f>'OddsRatio_working_3-way'!U57/(3*'OddsRatio_working_3-way'!X57^(1/3))*SIN(('OddsRatio_working_3-way'!Y57+4*PI())/3)</f>
        <v>0.58313547099386842</v>
      </c>
      <c r="AL57" s="11">
        <f>'OddsRatio_working_3-way'!Z57+'OddsRatio_working_3-way'!AF57</f>
        <v>1.1249154225478879</v>
      </c>
      <c r="AM57" s="11">
        <f>'OddsRatio_working_3-way'!AA57+'OddsRatio_working_3-way'!AG57</f>
        <v>-0.89512510436608705</v>
      </c>
      <c r="AN57" s="11">
        <f>'OddsRatio_working_3-way'!AB57+'OddsRatio_working_3-way'!AH57</f>
        <v>-0.22979031818180107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1.1249154225478879</v>
      </c>
      <c r="AS57" s="11">
        <f>IF(('OddsRatio_working_3-way'!X57=0),IF(Q57&gt;0,-Q57^(1/3),(-Q57)^(1/3)),'OddsRatio_working_3-way'!AM57-'OddsRatio_working_3-way'!R57/3)</f>
        <v>-0.89512510436608705</v>
      </c>
      <c r="AT57" s="11">
        <f>IF(('OddsRatio_working_3-way'!X57=0),IF(Q57&gt;0,-Q57^(1/3),(-Q57)^(1/3)),'OddsRatio_working_3-way'!AN57-'OddsRatio_working_3-way'!R57/3)</f>
        <v>-0.22979031818180107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2.6</v>
      </c>
      <c r="B58" s="4">
        <f>IF('True_Odds_Calculator_3-way'!B59="","",'True_Odds_Calculator_3-way'!B59)</f>
        <v>3.57</v>
      </c>
      <c r="C58" s="4">
        <f>IF('True_Odds_Calculator_3-way'!C59="","",'True_Odds_Calculator_3-way'!C59)</f>
        <v>2.56</v>
      </c>
      <c r="D58" s="9">
        <f t="shared" si="13"/>
        <v>0.3651998127271201</v>
      </c>
      <c r="E58" s="9">
        <f t="shared" si="14"/>
        <v>0.2637111904284663</v>
      </c>
      <c r="F58" s="9">
        <f t="shared" si="15"/>
        <v>0.3710889968444136</v>
      </c>
      <c r="G58" s="9">
        <f t="shared" si="16"/>
        <v>1.0863918962138253</v>
      </c>
      <c r="H58" s="9">
        <f t="shared" si="17"/>
        <v>2.7382270339421209</v>
      </c>
      <c r="I58" s="9">
        <f t="shared" si="18"/>
        <v>3.7920271732695308</v>
      </c>
      <c r="J58" s="9">
        <f t="shared" si="19"/>
        <v>2.6947713580935675</v>
      </c>
      <c r="K58" s="11">
        <f t="shared" si="20"/>
        <v>0.38461538461538458</v>
      </c>
      <c r="L58" s="11">
        <f t="shared" si="21"/>
        <v>0.28011204481792717</v>
      </c>
      <c r="M58" s="11">
        <f t="shared" si="22"/>
        <v>0.390625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-0.26995798319327735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0.24114212992889461</v>
      </c>
      <c r="Q58" s="11">
        <f>2*'OddsRatio_working_3-way'!K58*'OddsRatio_working_3-way'!L58*'OddsRatio_working_3-way'!M58</f>
        <v>8.4168282697694455E-2</v>
      </c>
      <c r="R58" s="11">
        <f t="shared" si="23"/>
        <v>0</v>
      </c>
      <c r="S58" s="11">
        <f t="shared" si="24"/>
        <v>-0.89325800658485466</v>
      </c>
      <c r="T58" s="11">
        <f t="shared" si="25"/>
        <v>-0.31178289933153741</v>
      </c>
      <c r="U58" s="11">
        <f>'OddsRatio_working_3-way'!S58-'OddsRatio_working_3-way'!R58^2/3</f>
        <v>-0.89325800658485466</v>
      </c>
      <c r="V58" s="11">
        <f>'OddsRatio_working_3-way'!S58*'OddsRatio_working_3-way'!R58/3-2*'OddsRatio_working_3-way'!R58^3/27-'OddsRatio_working_3-way'!T58</f>
        <v>0.31178289933153741</v>
      </c>
      <c r="W58" s="11">
        <f>'OddsRatio_working_3-way'!V58^2+4*'OddsRatio_working_3-way'!U58^3/27</f>
        <v>-8.3824424444931267E-3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0.16247385848196683</v>
      </c>
      <c r="Y58" s="11">
        <f>IF('OddsRatio_working_3-way'!W58&gt;=0,IF('OddsRatio_working_3-way'!V58+SQRT('OddsRatio_working_3-way'!W58)&gt;0,0,PI()),ACOS('OddsRatio_working_3-way'!V58/(2*'OddsRatio_working_3-way'!X58)))</f>
        <v>0.28562283667822785</v>
      </c>
      <c r="Z58" s="11">
        <f>'OddsRatio_working_3-way'!X58^(1/3)*COS('OddsRatio_working_3-way'!Y58/3)</f>
        <v>0.54319594810691263</v>
      </c>
      <c r="AA58" s="11">
        <f>'OddsRatio_working_3-way'!X58^(1/3)*COS(('OddsRatio_working_3-way'!Y58+2*PI())/3)</f>
        <v>-0.31652149925337691</v>
      </c>
      <c r="AB58" s="11">
        <f>'OddsRatio_working_3-way'!X58^(1/3)*COS(('OddsRatio_working_3-way'!Y58+4*PI())/3)</f>
        <v>-0.22667444885353583</v>
      </c>
      <c r="AC58" s="11">
        <f>'OddsRatio_working_3-way'!X58^(1/3)*SIN('OddsRatio_working_3-way'!Y58/3)</f>
        <v>5.1873218734242103E-2</v>
      </c>
      <c r="AD58" s="11">
        <f>'OddsRatio_working_3-way'!X58^(1/3)*SIN(('OddsRatio_working_3-way'!Y58+2*PI())/3)</f>
        <v>0.44448488092623889</v>
      </c>
      <c r="AE58" s="11">
        <f>'OddsRatio_working_3-way'!X58^(1/3)*SIN(('OddsRatio_working_3-way'!Y58+4*PI())/3)</f>
        <v>-0.496358099660481</v>
      </c>
      <c r="AF58" s="11">
        <f>-'OddsRatio_working_3-way'!U58/(3*'OddsRatio_working_3-way'!X58^(1/3))*COS(('OddsRatio_working_3-way'!Y58)/3)</f>
        <v>0.54319594810691252</v>
      </c>
      <c r="AG58" s="11">
        <f>-'OddsRatio_working_3-way'!U58/(3*'OddsRatio_working_3-way'!X58^(1/3))*COS(('OddsRatio_working_3-way'!Y58+2*PI())/3)</f>
        <v>-0.31652149925337686</v>
      </c>
      <c r="AH58" s="11">
        <f>-'OddsRatio_working_3-way'!U58/(3*'OddsRatio_working_3-way'!X58^(1/3))*COS(('OddsRatio_working_3-way'!Y58+4*PI())/3)</f>
        <v>-0.2266744488535358</v>
      </c>
      <c r="AI58" s="11">
        <f>'OddsRatio_working_3-way'!U58/(3*'OddsRatio_working_3-way'!X58^(1/3))*SIN(('OddsRatio_working_3-way'!Y58)/3)</f>
        <v>-5.1873218734242096E-2</v>
      </c>
      <c r="AJ58" s="11">
        <f>'OddsRatio_working_3-way'!U58/(3*'OddsRatio_working_3-way'!X58^(1/3))*SIN(('OddsRatio_working_3-way'!Y58+2*PI())/3)</f>
        <v>-0.44448488092623883</v>
      </c>
      <c r="AK58" s="11">
        <f>'OddsRatio_working_3-way'!U58/(3*'OddsRatio_working_3-way'!X58^(1/3))*SIN(('OddsRatio_working_3-way'!Y58+4*PI())/3)</f>
        <v>0.49635809966048094</v>
      </c>
      <c r="AL58" s="11">
        <f>'OddsRatio_working_3-way'!Z58+'OddsRatio_working_3-way'!AF58</f>
        <v>1.0863918962138253</v>
      </c>
      <c r="AM58" s="11">
        <f>'OddsRatio_working_3-way'!AA58+'OddsRatio_working_3-way'!AG58</f>
        <v>-0.63304299850675383</v>
      </c>
      <c r="AN58" s="11">
        <f>'OddsRatio_working_3-way'!AB58+'OddsRatio_working_3-way'!AH58</f>
        <v>-0.45334889770707165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1.0863918962138253</v>
      </c>
      <c r="AS58" s="11">
        <f>IF(('OddsRatio_working_3-way'!X58=0),IF(Q58&gt;0,-Q58^(1/3),(-Q58)^(1/3)),'OddsRatio_working_3-way'!AM58-'OddsRatio_working_3-way'!R58/3)</f>
        <v>-0.63304299850675383</v>
      </c>
      <c r="AT58" s="11">
        <f>IF(('OddsRatio_working_3-way'!X58=0),IF(Q58&gt;0,-Q58^(1/3),(-Q58)^(1/3)),'OddsRatio_working_3-way'!AN58-'OddsRatio_working_3-way'!R58/3)</f>
        <v>-0.45334889770707165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8.1199999999999992</v>
      </c>
      <c r="B59" s="4">
        <f>IF('True_Odds_Calculator_3-way'!B60="","",'True_Odds_Calculator_3-way'!B60)</f>
        <v>4.51</v>
      </c>
      <c r="C59" s="4">
        <f>IF('True_Odds_Calculator_3-way'!C60="","",'True_Odds_Calculator_3-way'!C60)</f>
        <v>1.39</v>
      </c>
      <c r="D59" s="9">
        <f t="shared" si="13"/>
        <v>0.10930115123068868</v>
      </c>
      <c r="E59" s="9">
        <f t="shared" si="14"/>
        <v>0.19931074881643515</v>
      </c>
      <c r="F59" s="9">
        <f t="shared" si="15"/>
        <v>0.6913880999528762</v>
      </c>
      <c r="G59" s="9">
        <f t="shared" si="16"/>
        <v>1.1445273129192266</v>
      </c>
      <c r="H59" s="9">
        <f t="shared" si="17"/>
        <v>9.1490344679848921</v>
      </c>
      <c r="I59" s="9">
        <f t="shared" si="18"/>
        <v>5.0172908683464845</v>
      </c>
      <c r="J59" s="9">
        <f t="shared" si="19"/>
        <v>1.446365652038498</v>
      </c>
      <c r="K59" s="11">
        <f t="shared" si="20"/>
        <v>0.12315270935960593</v>
      </c>
      <c r="L59" s="11">
        <f t="shared" si="21"/>
        <v>0.22172949002217296</v>
      </c>
      <c r="M59" s="11">
        <f t="shared" si="22"/>
        <v>0.71942446043165476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-0.19147159089435695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0.21648819683562626</v>
      </c>
      <c r="Q59" s="11">
        <f>2*'OddsRatio_working_3-way'!K59*'OddsRatio_working_3-way'!L59*'OddsRatio_working_3-way'!M59</f>
        <v>3.9290053872164478E-2</v>
      </c>
      <c r="R59" s="11">
        <f t="shared" si="23"/>
        <v>0</v>
      </c>
      <c r="S59" s="11">
        <f t="shared" si="24"/>
        <v>-1.1306544006054247</v>
      </c>
      <c r="T59" s="11">
        <f t="shared" si="25"/>
        <v>-0.20520043568156532</v>
      </c>
      <c r="U59" s="11">
        <f>'OddsRatio_working_3-way'!S59-'OddsRatio_working_3-way'!R59^2/3</f>
        <v>-1.1306544006054247</v>
      </c>
      <c r="V59" s="11">
        <f>'OddsRatio_working_3-way'!S59*'OddsRatio_working_3-way'!R59/3-2*'OddsRatio_working_3-way'!R59^3/27-'OddsRatio_working_3-way'!T59</f>
        <v>0.20520043568156532</v>
      </c>
      <c r="W59" s="11">
        <f>'OddsRatio_working_3-way'!V59^2+4*'OddsRatio_working_3-way'!U59^3/27</f>
        <v>-0.17202689444254873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0.23137313653839167</v>
      </c>
      <c r="Y59" s="11">
        <f>IF('OddsRatio_working_3-way'!W59&gt;=0,IF('OddsRatio_working_3-way'!V59+SQRT('OddsRatio_working_3-way'!W59)&gt;0,0,PI()),ACOS('OddsRatio_working_3-way'!V59/(2*'OddsRatio_working_3-way'!X59)))</f>
        <v>1.1113627470818708</v>
      </c>
      <c r="Z59" s="11">
        <f>'OddsRatio_working_3-way'!X59^(1/3)*COS('OddsRatio_working_3-way'!Y59/3)</f>
        <v>0.57226365645961341</v>
      </c>
      <c r="AA59" s="11">
        <f>'OddsRatio_working_3-way'!X59^(1/3)*COS(('OddsRatio_working_3-way'!Y59+2*PI())/3)</f>
        <v>-0.47861385537250223</v>
      </c>
      <c r="AB59" s="11">
        <f>'OddsRatio_working_3-way'!X59^(1/3)*COS(('OddsRatio_working_3-way'!Y59+4*PI())/3)</f>
        <v>-9.3649801087111614E-2</v>
      </c>
      <c r="AC59" s="11">
        <f>'OddsRatio_working_3-way'!X59^(1/3)*SIN('OddsRatio_working_3-way'!Y59/3)</f>
        <v>0.22225910037000024</v>
      </c>
      <c r="AD59" s="11">
        <f>'OddsRatio_working_3-way'!X59^(1/3)*SIN(('OddsRatio_working_3-way'!Y59+2*PI())/3)</f>
        <v>0.38446531397159589</v>
      </c>
      <c r="AE59" s="11">
        <f>'OddsRatio_working_3-way'!X59^(1/3)*SIN(('OddsRatio_working_3-way'!Y59+4*PI())/3)</f>
        <v>-0.60672441434159607</v>
      </c>
      <c r="AF59" s="11">
        <f>-'OddsRatio_working_3-way'!U59/(3*'OddsRatio_working_3-way'!X59^(1/3))*COS(('OddsRatio_working_3-way'!Y59)/3)</f>
        <v>0.57226365645961319</v>
      </c>
      <c r="AG59" s="11">
        <f>-'OddsRatio_working_3-way'!U59/(3*'OddsRatio_working_3-way'!X59^(1/3))*COS(('OddsRatio_working_3-way'!Y59+2*PI())/3)</f>
        <v>-0.47861385537250206</v>
      </c>
      <c r="AH59" s="11">
        <f>-'OddsRatio_working_3-way'!U59/(3*'OddsRatio_working_3-way'!X59^(1/3))*COS(('OddsRatio_working_3-way'!Y59+4*PI())/3)</f>
        <v>-9.3649801087111587E-2</v>
      </c>
      <c r="AI59" s="11">
        <f>'OddsRatio_working_3-way'!U59/(3*'OddsRatio_working_3-way'!X59^(1/3))*SIN(('OddsRatio_working_3-way'!Y59)/3)</f>
        <v>-0.22225910037000018</v>
      </c>
      <c r="AJ59" s="11">
        <f>'OddsRatio_working_3-way'!U59/(3*'OddsRatio_working_3-way'!X59^(1/3))*SIN(('OddsRatio_working_3-way'!Y59+2*PI())/3)</f>
        <v>-0.38446531397159578</v>
      </c>
      <c r="AK59" s="11">
        <f>'OddsRatio_working_3-way'!U59/(3*'OddsRatio_working_3-way'!X59^(1/3))*SIN(('OddsRatio_working_3-way'!Y59+4*PI())/3)</f>
        <v>0.60672441434159585</v>
      </c>
      <c r="AL59" s="11">
        <f>'OddsRatio_working_3-way'!Z59+'OddsRatio_working_3-way'!AF59</f>
        <v>1.1445273129192266</v>
      </c>
      <c r="AM59" s="11">
        <f>'OddsRatio_working_3-way'!AA59+'OddsRatio_working_3-way'!AG59</f>
        <v>-0.95722771074500423</v>
      </c>
      <c r="AN59" s="11">
        <f>'OddsRatio_working_3-way'!AB59+'OddsRatio_working_3-way'!AH59</f>
        <v>-0.1872996021742232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1.1445273129192266</v>
      </c>
      <c r="AS59" s="11">
        <f>IF(('OddsRatio_working_3-way'!X59=0),IF(Q59&gt;0,-Q59^(1/3),(-Q59)^(1/3)),'OddsRatio_working_3-way'!AM59-'OddsRatio_working_3-way'!R59/3)</f>
        <v>-0.95722771074500423</v>
      </c>
      <c r="AT59" s="11">
        <f>IF(('OddsRatio_working_3-way'!X59=0),IF(Q59&gt;0,-Q59^(1/3),(-Q59)^(1/3)),'OddsRatio_working_3-way'!AN59-'OddsRatio_working_3-way'!R59/3)</f>
        <v>-0.1872996021742232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2.2200000000000002</v>
      </c>
      <c r="B60" s="4">
        <f>IF('True_Odds_Calculator_3-way'!B61="","",'True_Odds_Calculator_3-way'!B61)</f>
        <v>3.53</v>
      </c>
      <c r="C60" s="4">
        <f>IF('True_Odds_Calculator_3-way'!C61="","",'True_Odds_Calculator_3-way'!C61)</f>
        <v>3.12</v>
      </c>
      <c r="D60" s="9">
        <f t="shared" si="13"/>
        <v>0.43020557261845632</v>
      </c>
      <c r="E60" s="9">
        <f t="shared" si="14"/>
        <v>0.26690531155217512</v>
      </c>
      <c r="F60" s="9">
        <f t="shared" si="15"/>
        <v>0.30288911582936839</v>
      </c>
      <c r="G60" s="9">
        <f t="shared" si="16"/>
        <v>1.0856312477896197</v>
      </c>
      <c r="H60" s="9">
        <f t="shared" si="17"/>
        <v>2.3244701223033362</v>
      </c>
      <c r="I60" s="9">
        <f t="shared" si="18"/>
        <v>3.7466470569077388</v>
      </c>
      <c r="J60" s="9">
        <f t="shared" si="19"/>
        <v>3.3015382453139939</v>
      </c>
      <c r="K60" s="11">
        <f t="shared" si="20"/>
        <v>0.4504504504504504</v>
      </c>
      <c r="L60" s="11">
        <f t="shared" si="21"/>
        <v>0.28328611898016998</v>
      </c>
      <c r="M60" s="11">
        <f t="shared" si="22"/>
        <v>0.32051282051282048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-0.2676294730119092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0.24007991430087744</v>
      </c>
      <c r="Q60" s="11">
        <f>2*'OddsRatio_working_3-way'!K60*'OddsRatio_working_3-way'!L60*'OddsRatio_working_3-way'!M60</f>
        <v>8.1798948654472722E-2</v>
      </c>
      <c r="R60" s="11">
        <f t="shared" si="23"/>
        <v>0</v>
      </c>
      <c r="S60" s="11">
        <f t="shared" si="24"/>
        <v>-0.89706081919532887</v>
      </c>
      <c r="T60" s="11">
        <f t="shared" si="25"/>
        <v>-0.30564252783486506</v>
      </c>
      <c r="U60" s="11">
        <f>'OddsRatio_working_3-way'!S60-'OddsRatio_working_3-way'!R60^2/3</f>
        <v>-0.89706081919532887</v>
      </c>
      <c r="V60" s="11">
        <f>'OddsRatio_working_3-way'!S60*'OddsRatio_working_3-way'!R60/3-2*'OddsRatio_working_3-way'!R60^3/27-'OddsRatio_working_3-way'!T60</f>
        <v>0.30564252783486506</v>
      </c>
      <c r="W60" s="11">
        <f>'OddsRatio_working_3-way'!V60^2+4*'OddsRatio_working_3-way'!U60^3/27</f>
        <v>-1.35279918409313E-2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0.1635124969705814</v>
      </c>
      <c r="Y60" s="11">
        <f>IF('OddsRatio_working_3-way'!W60&gt;=0,IF('OddsRatio_working_3-way'!V60+SQRT('OddsRatio_working_3-way'!W60)&gt;0,0,PI()),ACOS('OddsRatio_working_3-way'!V60/(2*'OddsRatio_working_3-way'!X60)))</f>
        <v>0.36362075505112168</v>
      </c>
      <c r="Z60" s="11">
        <f>'OddsRatio_working_3-way'!X60^(1/3)*COS('OddsRatio_working_3-way'!Y60/3)</f>
        <v>0.54281562389480986</v>
      </c>
      <c r="AA60" s="11">
        <f>'OddsRatio_working_3-way'!X60^(1/3)*COS(('OddsRatio_working_3-way'!Y60+2*PI())/3)</f>
        <v>-0.32866690415640232</v>
      </c>
      <c r="AB60" s="11">
        <f>'OddsRatio_working_3-way'!X60^(1/3)*COS(('OddsRatio_working_3-way'!Y60+4*PI())/3)</f>
        <v>-0.21414871973840754</v>
      </c>
      <c r="AC60" s="11">
        <f>'OddsRatio_working_3-way'!X60^(1/3)*SIN('OddsRatio_working_3-way'!Y60/3)</f>
        <v>6.6117104600836543E-2</v>
      </c>
      <c r="AD60" s="11">
        <f>'OddsRatio_working_3-way'!X60^(1/3)*SIN(('OddsRatio_working_3-way'!Y60+2*PI())/3)</f>
        <v>0.43703356756358652</v>
      </c>
      <c r="AE60" s="11">
        <f>'OddsRatio_working_3-way'!X60^(1/3)*SIN(('OddsRatio_working_3-way'!Y60+4*PI())/3)</f>
        <v>-0.503150672164423</v>
      </c>
      <c r="AF60" s="11">
        <f>-'OddsRatio_working_3-way'!U60/(3*'OddsRatio_working_3-way'!X60^(1/3))*COS(('OddsRatio_working_3-way'!Y60)/3)</f>
        <v>0.54281562389480975</v>
      </c>
      <c r="AG60" s="11">
        <f>-'OddsRatio_working_3-way'!U60/(3*'OddsRatio_working_3-way'!X60^(1/3))*COS(('OddsRatio_working_3-way'!Y60+2*PI())/3)</f>
        <v>-0.32866690415640226</v>
      </c>
      <c r="AH60" s="11">
        <f>-'OddsRatio_working_3-way'!U60/(3*'OddsRatio_working_3-way'!X60^(1/3))*COS(('OddsRatio_working_3-way'!Y60+4*PI())/3)</f>
        <v>-0.21414871973840749</v>
      </c>
      <c r="AI60" s="11">
        <f>'OddsRatio_working_3-way'!U60/(3*'OddsRatio_working_3-way'!X60^(1/3))*SIN(('OddsRatio_working_3-way'!Y60)/3)</f>
        <v>-6.6117104600836529E-2</v>
      </c>
      <c r="AJ60" s="11">
        <f>'OddsRatio_working_3-way'!U60/(3*'OddsRatio_working_3-way'!X60^(1/3))*SIN(('OddsRatio_working_3-way'!Y60+2*PI())/3)</f>
        <v>-0.43703356756358647</v>
      </c>
      <c r="AK60" s="11">
        <f>'OddsRatio_working_3-way'!U60/(3*'OddsRatio_working_3-way'!X60^(1/3))*SIN(('OddsRatio_working_3-way'!Y60+4*PI())/3)</f>
        <v>0.50315067216442289</v>
      </c>
      <c r="AL60" s="11">
        <f>'OddsRatio_working_3-way'!Z60+'OddsRatio_working_3-way'!AF60</f>
        <v>1.0856312477896197</v>
      </c>
      <c r="AM60" s="11">
        <f>'OddsRatio_working_3-way'!AA60+'OddsRatio_working_3-way'!AG60</f>
        <v>-0.65733380831280463</v>
      </c>
      <c r="AN60" s="11">
        <f>'OddsRatio_working_3-way'!AB60+'OddsRatio_working_3-way'!AH60</f>
        <v>-0.42829743947681503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1.0856312477896197</v>
      </c>
      <c r="AS60" s="11">
        <f>IF(('OddsRatio_working_3-way'!X60=0),IF(Q60&gt;0,-Q60^(1/3),(-Q60)^(1/3)),'OddsRatio_working_3-way'!AM60-'OddsRatio_working_3-way'!R60/3)</f>
        <v>-0.65733380831280463</v>
      </c>
      <c r="AT60" s="11">
        <f>IF(('OddsRatio_working_3-way'!X60=0),IF(Q60&gt;0,-Q60^(1/3),(-Q60)^(1/3)),'OddsRatio_working_3-way'!AN60-'OddsRatio_working_3-way'!R60/3)</f>
        <v>-0.42829743947681503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3.62</v>
      </c>
      <c r="B61" s="4">
        <f>IF('True_Odds_Calculator_3-way'!B62="","",'True_Odds_Calculator_3-way'!B62)</f>
        <v>3.58</v>
      </c>
      <c r="C61" s="4">
        <f>IF('True_Odds_Calculator_3-way'!C62="","",'True_Odds_Calculator_3-way'!C62)</f>
        <v>2</v>
      </c>
      <c r="D61" s="9">
        <f t="shared" si="13"/>
        <v>0.25930897275467119</v>
      </c>
      <c r="E61" s="9">
        <f t="shared" si="14"/>
        <v>0.26227484488101505</v>
      </c>
      <c r="F61" s="9">
        <f t="shared" si="15"/>
        <v>0.47841618236431382</v>
      </c>
      <c r="G61" s="9">
        <f t="shared" si="16"/>
        <v>1.0902302991885426</v>
      </c>
      <c r="H61" s="9">
        <f t="shared" si="17"/>
        <v>3.8564033838739813</v>
      </c>
      <c r="I61" s="9">
        <f t="shared" si="18"/>
        <v>3.8127941719064409</v>
      </c>
      <c r="J61" s="9">
        <f t="shared" si="19"/>
        <v>2.0902302991885424</v>
      </c>
      <c r="K61" s="11">
        <f t="shared" si="20"/>
        <v>0.27624309392265195</v>
      </c>
      <c r="L61" s="11">
        <f t="shared" si="21"/>
        <v>0.27932960893854747</v>
      </c>
      <c r="M61" s="11">
        <f t="shared" si="22"/>
        <v>0.5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-0.26079508626809467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0.23920491373190528</v>
      </c>
      <c r="Q61" s="11">
        <f>2*'OddsRatio_working_3-way'!K61*'OddsRatio_working_3-way'!L61*'OddsRatio_working_3-way'!M61</f>
        <v>7.7162875397388808E-2</v>
      </c>
      <c r="R61" s="11">
        <f t="shared" si="23"/>
        <v>0</v>
      </c>
      <c r="S61" s="11">
        <f t="shared" si="24"/>
        <v>-0.91721403633351084</v>
      </c>
      <c r="T61" s="11">
        <f t="shared" si="25"/>
        <v>-0.29587549559145515</v>
      </c>
      <c r="U61" s="11">
        <f>'OddsRatio_working_3-way'!S61-'OddsRatio_working_3-way'!R61^2/3</f>
        <v>-0.91721403633351084</v>
      </c>
      <c r="V61" s="11">
        <f>'OddsRatio_working_3-way'!S61*'OddsRatio_working_3-way'!R61/3-2*'OddsRatio_working_3-way'!R61^3/27-'OddsRatio_working_3-way'!T61</f>
        <v>0.29587549559145515</v>
      </c>
      <c r="W61" s="11">
        <f>'OddsRatio_working_3-way'!V61^2+4*'OddsRatio_working_3-way'!U61^3/27</f>
        <v>-2.677402909854544E-2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0.16905349596358149</v>
      </c>
      <c r="Y61" s="11">
        <f>IF('OddsRatio_working_3-way'!W61&gt;=0,IF('OddsRatio_working_3-way'!V61+SQRT('OddsRatio_working_3-way'!W61)&gt;0,0,PI()),ACOS('OddsRatio_working_3-way'!V61/(2*'OddsRatio_working_3-way'!X61)))</f>
        <v>0.50516572639605783</v>
      </c>
      <c r="Z61" s="11">
        <f>'OddsRatio_working_3-way'!X61^(1/3)*COS('OddsRatio_working_3-way'!Y61/3)</f>
        <v>0.54511514959427143</v>
      </c>
      <c r="AA61" s="11">
        <f>'OddsRatio_working_3-way'!X61^(1/3)*COS(('OddsRatio_working_3-way'!Y61+2*PI())/3)</f>
        <v>-0.35281101301313411</v>
      </c>
      <c r="AB61" s="11">
        <f>'OddsRatio_working_3-way'!X61^(1/3)*COS(('OddsRatio_working_3-way'!Y61+4*PI())/3)</f>
        <v>-0.19230413658113746</v>
      </c>
      <c r="AC61" s="11">
        <f>'OddsRatio_working_3-way'!X61^(1/3)*SIN('OddsRatio_working_3-way'!Y61/3)</f>
        <v>9.2668688314799297E-2</v>
      </c>
      <c r="AD61" s="11">
        <f>'OddsRatio_working_3-way'!X61^(1/3)*SIN(('OddsRatio_working_3-way'!Y61+2*PI())/3)</f>
        <v>0.42574922337899396</v>
      </c>
      <c r="AE61" s="11">
        <f>'OddsRatio_working_3-way'!X61^(1/3)*SIN(('OddsRatio_working_3-way'!Y61+4*PI())/3)</f>
        <v>-0.51841791169379325</v>
      </c>
      <c r="AF61" s="11">
        <f>-'OddsRatio_working_3-way'!U61/(3*'OddsRatio_working_3-way'!X61^(1/3))*COS(('OddsRatio_working_3-way'!Y61)/3)</f>
        <v>0.54511514959427121</v>
      </c>
      <c r="AG61" s="11">
        <f>-'OddsRatio_working_3-way'!U61/(3*'OddsRatio_working_3-way'!X61^(1/3))*COS(('OddsRatio_working_3-way'!Y61+2*PI())/3)</f>
        <v>-0.352811013013134</v>
      </c>
      <c r="AH61" s="11">
        <f>-'OddsRatio_working_3-way'!U61/(3*'OddsRatio_working_3-way'!X61^(1/3))*COS(('OddsRatio_working_3-way'!Y61+4*PI())/3)</f>
        <v>-0.19230413658113737</v>
      </c>
      <c r="AI61" s="11">
        <f>'OddsRatio_working_3-way'!U61/(3*'OddsRatio_working_3-way'!X61^(1/3))*SIN(('OddsRatio_working_3-way'!Y61)/3)</f>
        <v>-9.2668688314799269E-2</v>
      </c>
      <c r="AJ61" s="11">
        <f>'OddsRatio_working_3-way'!U61/(3*'OddsRatio_working_3-way'!X61^(1/3))*SIN(('OddsRatio_working_3-way'!Y61+2*PI())/3)</f>
        <v>-0.42574922337899379</v>
      </c>
      <c r="AK61" s="11">
        <f>'OddsRatio_working_3-way'!U61/(3*'OddsRatio_working_3-way'!X61^(1/3))*SIN(('OddsRatio_working_3-way'!Y61+4*PI())/3)</f>
        <v>0.51841791169379303</v>
      </c>
      <c r="AL61" s="11">
        <f>'OddsRatio_working_3-way'!Z61+'OddsRatio_working_3-way'!AF61</f>
        <v>1.0902302991885426</v>
      </c>
      <c r="AM61" s="11">
        <f>'OddsRatio_working_3-way'!AA61+'OddsRatio_working_3-way'!AG61</f>
        <v>-0.70562202602626811</v>
      </c>
      <c r="AN61" s="11">
        <f>'OddsRatio_working_3-way'!AB61+'OddsRatio_working_3-way'!AH61</f>
        <v>-0.38460827316227486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1.0902302991885426</v>
      </c>
      <c r="AS61" s="11">
        <f>IF(('OddsRatio_working_3-way'!X61=0),IF(Q61&gt;0,-Q61^(1/3),(-Q61)^(1/3)),'OddsRatio_working_3-way'!AM61-'OddsRatio_working_3-way'!R61/3)</f>
        <v>-0.70562202602626811</v>
      </c>
      <c r="AT61" s="11">
        <f>IF(('OddsRatio_working_3-way'!X61=0),IF(Q61&gt;0,-Q61^(1/3),(-Q61)^(1/3)),'OddsRatio_working_3-way'!AN61-'OddsRatio_working_3-way'!R61/3)</f>
        <v>-0.38460827316227486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1.63</v>
      </c>
      <c r="B62" s="4">
        <f>IF('True_Odds_Calculator_3-way'!B63="","",'True_Odds_Calculator_3-way'!B63)</f>
        <v>4.3099999999999996</v>
      </c>
      <c r="C62" s="4">
        <f>IF('True_Odds_Calculator_3-way'!C63="","",'True_Odds_Calculator_3-way'!C63)</f>
        <v>5.6</v>
      </c>
      <c r="D62" s="9">
        <f t="shared" si="13"/>
        <v>0.60323159227569334</v>
      </c>
      <c r="E62" s="9">
        <f t="shared" si="14"/>
        <v>0.22442985631679022</v>
      </c>
      <c r="F62" s="9">
        <f t="shared" si="15"/>
        <v>0.1723385514075165</v>
      </c>
      <c r="G62" s="9">
        <f t="shared" si="16"/>
        <v>1.0440287468964056</v>
      </c>
      <c r="H62" s="9">
        <f t="shared" si="17"/>
        <v>1.6577381105447353</v>
      </c>
      <c r="I62" s="9">
        <f t="shared" si="18"/>
        <v>4.4557351522271027</v>
      </c>
      <c r="J62" s="9">
        <f t="shared" si="19"/>
        <v>5.802532235723465</v>
      </c>
      <c r="K62" s="11">
        <f t="shared" si="20"/>
        <v>0.61349693251533743</v>
      </c>
      <c r="L62" s="11">
        <f t="shared" si="21"/>
        <v>0.23201856148491881</v>
      </c>
      <c r="M62" s="11">
        <f t="shared" si="22"/>
        <v>0.17857142857142858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-0.24382232787211933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0.21707258053036885</v>
      </c>
      <c r="Q62" s="11">
        <f>2*'OddsRatio_working_3-way'!K62*'OddsRatio_working_3-way'!L62*'OddsRatio_working_3-way'!M62</f>
        <v>5.0836669913435328E-2</v>
      </c>
      <c r="R62" s="11">
        <f t="shared" si="23"/>
        <v>0</v>
      </c>
      <c r="S62" s="11">
        <f t="shared" si="24"/>
        <v>-0.89029000102164446</v>
      </c>
      <c r="T62" s="11">
        <f t="shared" si="25"/>
        <v>-0.20849882927907365</v>
      </c>
      <c r="U62" s="11">
        <f>'OddsRatio_working_3-way'!S62-'OddsRatio_working_3-way'!R62^2/3</f>
        <v>-0.89029000102164446</v>
      </c>
      <c r="V62" s="11">
        <f>'OddsRatio_working_3-way'!S62*'OddsRatio_working_3-way'!R62/3-2*'OddsRatio_working_3-way'!R62^3/27-'OddsRatio_working_3-way'!T62</f>
        <v>0.20849882927907365</v>
      </c>
      <c r="W62" s="11">
        <f>'OddsRatio_working_3-way'!V62^2+4*'OddsRatio_working_3-way'!U62^3/27</f>
        <v>-6.1070216559730522E-2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0.16166475989719808</v>
      </c>
      <c r="Y62" s="11">
        <f>IF('OddsRatio_working_3-way'!W62&gt;=0,IF('OddsRatio_working_3-way'!V62+SQRT('OddsRatio_working_3-way'!W62)&gt;0,0,PI()),ACOS('OddsRatio_working_3-way'!V62/(2*'OddsRatio_working_3-way'!X62)))</f>
        <v>0.86997017157443002</v>
      </c>
      <c r="Z62" s="11">
        <f>'OddsRatio_working_3-way'!X62^(1/3)*COS('OddsRatio_working_3-way'!Y62/3)</f>
        <v>0.52201437344820278</v>
      </c>
      <c r="AA62" s="11">
        <f>'OddsRatio_working_3-way'!X62^(1/3)*COS(('OddsRatio_working_3-way'!Y62+2*PI())/3)</f>
        <v>-0.39590806029622216</v>
      </c>
      <c r="AB62" s="11">
        <f>'OddsRatio_working_3-way'!X62^(1/3)*COS(('OddsRatio_working_3-way'!Y62+4*PI())/3)</f>
        <v>-0.12610631315198079</v>
      </c>
      <c r="AC62" s="11">
        <f>'OddsRatio_working_3-way'!X62^(1/3)*SIN('OddsRatio_working_3-way'!Y62/3)</f>
        <v>0.15577011134155921</v>
      </c>
      <c r="AD62" s="11">
        <f>'OddsRatio_working_3-way'!X62^(1/3)*SIN(('OddsRatio_working_3-way'!Y62+2*PI())/3)</f>
        <v>0.37419265287598102</v>
      </c>
      <c r="AE62" s="11">
        <f>'OddsRatio_working_3-way'!X62^(1/3)*SIN(('OddsRatio_working_3-way'!Y62+4*PI())/3)</f>
        <v>-0.52996276421754018</v>
      </c>
      <c r="AF62" s="11">
        <f>-'OddsRatio_working_3-way'!U62/(3*'OddsRatio_working_3-way'!X62^(1/3))*COS(('OddsRatio_working_3-way'!Y62)/3)</f>
        <v>0.52201437344820278</v>
      </c>
      <c r="AG62" s="11">
        <f>-'OddsRatio_working_3-way'!U62/(3*'OddsRatio_working_3-way'!X62^(1/3))*COS(('OddsRatio_working_3-way'!Y62+2*PI())/3)</f>
        <v>-0.39590806029622216</v>
      </c>
      <c r="AH62" s="11">
        <f>-'OddsRatio_working_3-way'!U62/(3*'OddsRatio_working_3-way'!X62^(1/3))*COS(('OddsRatio_working_3-way'!Y62+4*PI())/3)</f>
        <v>-0.12610631315198079</v>
      </c>
      <c r="AI62" s="11">
        <f>'OddsRatio_working_3-way'!U62/(3*'OddsRatio_working_3-way'!X62^(1/3))*SIN(('OddsRatio_working_3-way'!Y62)/3)</f>
        <v>-0.15577011134155921</v>
      </c>
      <c r="AJ62" s="11">
        <f>'OddsRatio_working_3-way'!U62/(3*'OddsRatio_working_3-way'!X62^(1/3))*SIN(('OddsRatio_working_3-way'!Y62+2*PI())/3)</f>
        <v>-0.37419265287598102</v>
      </c>
      <c r="AK62" s="11">
        <f>'OddsRatio_working_3-way'!U62/(3*'OddsRatio_working_3-way'!X62^(1/3))*SIN(('OddsRatio_working_3-way'!Y62+4*PI())/3)</f>
        <v>0.52996276421754018</v>
      </c>
      <c r="AL62" s="11">
        <f>'OddsRatio_working_3-way'!Z62+'OddsRatio_working_3-way'!AF62</f>
        <v>1.0440287468964056</v>
      </c>
      <c r="AM62" s="11">
        <f>'OddsRatio_working_3-way'!AA62+'OddsRatio_working_3-way'!AG62</f>
        <v>-0.79181612059244433</v>
      </c>
      <c r="AN62" s="11">
        <f>'OddsRatio_working_3-way'!AB62+'OddsRatio_working_3-way'!AH62</f>
        <v>-0.25221262630396157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1.0440287468964056</v>
      </c>
      <c r="AS62" s="11">
        <f>IF(('OddsRatio_working_3-way'!X62=0),IF(Q62&gt;0,-Q62^(1/3),(-Q62)^(1/3)),'OddsRatio_working_3-way'!AM62-'OddsRatio_working_3-way'!R62/3)</f>
        <v>-0.79181612059244433</v>
      </c>
      <c r="AT62" s="11">
        <f>IF(('OddsRatio_working_3-way'!X62=0),IF(Q62&gt;0,-Q62^(1/3),(-Q62)^(1/3)),'OddsRatio_working_3-way'!AN62-'OddsRatio_working_3-way'!R62/3)</f>
        <v>-0.25221262630396157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1.46</v>
      </c>
      <c r="B63" s="4">
        <f>IF('True_Odds_Calculator_3-way'!B64="","",'True_Odds_Calculator_3-way'!B64)</f>
        <v>4.76</v>
      </c>
      <c r="C63" s="4">
        <f>IF('True_Odds_Calculator_3-way'!C64="","",'True_Odds_Calculator_3-way'!C64)</f>
        <v>7.72</v>
      </c>
      <c r="D63" s="9">
        <f t="shared" si="13"/>
        <v>0.67406573632268774</v>
      </c>
      <c r="E63" s="9">
        <f t="shared" si="14"/>
        <v>0.20192345483540033</v>
      </c>
      <c r="F63" s="9">
        <f t="shared" si="15"/>
        <v>0.1240108088419118</v>
      </c>
      <c r="G63" s="9">
        <f t="shared" si="16"/>
        <v>1.051162681832851</v>
      </c>
      <c r="H63" s="9">
        <f t="shared" si="17"/>
        <v>1.4835348336431116</v>
      </c>
      <c r="I63" s="9">
        <f t="shared" si="18"/>
        <v>4.9523716836915197</v>
      </c>
      <c r="J63" s="9">
        <f t="shared" si="19"/>
        <v>8.0638132219167584</v>
      </c>
      <c r="K63" s="11">
        <f t="shared" si="20"/>
        <v>0.68493150684931503</v>
      </c>
      <c r="L63" s="11">
        <f t="shared" si="21"/>
        <v>0.21008403361344538</v>
      </c>
      <c r="M63" s="11">
        <f t="shared" si="22"/>
        <v>0.1295336787564767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-0.21663959785063847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0.2039107927932334</v>
      </c>
      <c r="Q63" s="11">
        <f>2*'OddsRatio_working_3-way'!K63*'OddsRatio_working_3-way'!L63*'OddsRatio_working_3-way'!M63</f>
        <v>3.7278024276642313E-2</v>
      </c>
      <c r="R63" s="11">
        <f t="shared" si="23"/>
        <v>0</v>
      </c>
      <c r="S63" s="11">
        <f t="shared" si="24"/>
        <v>-0.94124432844368133</v>
      </c>
      <c r="T63" s="11">
        <f t="shared" si="25"/>
        <v>-0.17207391744857067</v>
      </c>
      <c r="U63" s="11">
        <f>'OddsRatio_working_3-way'!S63-'OddsRatio_working_3-way'!R63^2/3</f>
        <v>-0.94124432844368133</v>
      </c>
      <c r="V63" s="11">
        <f>'OddsRatio_working_3-way'!S63*'OddsRatio_working_3-way'!R63/3-2*'OddsRatio_working_3-way'!R63^3/27-'OddsRatio_working_3-way'!T63</f>
        <v>0.17207391744857067</v>
      </c>
      <c r="W63" s="11">
        <f>'OddsRatio_working_3-way'!V63^2+4*'OddsRatio_working_3-way'!U63^3/27</f>
        <v>-9.3929357174111078E-2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0.17574042665264059</v>
      </c>
      <c r="Y63" s="11">
        <f>IF('OddsRatio_working_3-way'!W63&gt;=0,IF('OddsRatio_working_3-way'!V63+SQRT('OddsRatio_working_3-way'!W63)&gt;0,0,PI()),ACOS('OddsRatio_working_3-way'!V63/(2*'OddsRatio_working_3-way'!X63)))</f>
        <v>1.0592016217396125</v>
      </c>
      <c r="Z63" s="11">
        <f>'OddsRatio_working_3-way'!X63^(1/3)*COS('OddsRatio_working_3-way'!Y63/3)</f>
        <v>0.5255813409164255</v>
      </c>
      <c r="AA63" s="11">
        <f>'OddsRatio_working_3-way'!X63^(1/3)*COS(('OddsRatio_working_3-way'!Y63+2*PI())/3)</f>
        <v>-0.43052341225685326</v>
      </c>
      <c r="AB63" s="11">
        <f>'OddsRatio_working_3-way'!X63^(1/3)*COS(('OddsRatio_working_3-way'!Y63+4*PI())/3)</f>
        <v>-9.5057928659572383E-2</v>
      </c>
      <c r="AC63" s="11">
        <f>'OddsRatio_working_3-way'!X63^(1/3)*SIN('OddsRatio_working_3-way'!Y63/3)</f>
        <v>0.1936810872587183</v>
      </c>
      <c r="AD63" s="11">
        <f>'OddsRatio_working_3-way'!X63^(1/3)*SIN(('OddsRatio_working_3-way'!Y63+2*PI())/3)</f>
        <v>0.35832624935935503</v>
      </c>
      <c r="AE63" s="11">
        <f>'OddsRatio_working_3-way'!X63^(1/3)*SIN(('OddsRatio_working_3-way'!Y63+4*PI())/3)</f>
        <v>-0.55200733661807311</v>
      </c>
      <c r="AF63" s="11">
        <f>-'OddsRatio_working_3-way'!U63/(3*'OddsRatio_working_3-way'!X63^(1/3))*COS(('OddsRatio_working_3-way'!Y63)/3)</f>
        <v>0.5255813409164255</v>
      </c>
      <c r="AG63" s="11">
        <f>-'OddsRatio_working_3-way'!U63/(3*'OddsRatio_working_3-way'!X63^(1/3))*COS(('OddsRatio_working_3-way'!Y63+2*PI())/3)</f>
        <v>-0.43052341225685326</v>
      </c>
      <c r="AH63" s="11">
        <f>-'OddsRatio_working_3-way'!U63/(3*'OddsRatio_working_3-way'!X63^(1/3))*COS(('OddsRatio_working_3-way'!Y63+4*PI())/3)</f>
        <v>-9.5057928659572383E-2</v>
      </c>
      <c r="AI63" s="11">
        <f>'OddsRatio_working_3-way'!U63/(3*'OddsRatio_working_3-way'!X63^(1/3))*SIN(('OddsRatio_working_3-way'!Y63)/3)</f>
        <v>-0.1936810872587183</v>
      </c>
      <c r="AJ63" s="11">
        <f>'OddsRatio_working_3-way'!U63/(3*'OddsRatio_working_3-way'!X63^(1/3))*SIN(('OddsRatio_working_3-way'!Y63+2*PI())/3)</f>
        <v>-0.35832624935935503</v>
      </c>
      <c r="AK63" s="11">
        <f>'OddsRatio_working_3-way'!U63/(3*'OddsRatio_working_3-way'!X63^(1/3))*SIN(('OddsRatio_working_3-way'!Y63+4*PI())/3)</f>
        <v>0.55200733661807311</v>
      </c>
      <c r="AL63" s="11">
        <f>'OddsRatio_working_3-way'!Z63+'OddsRatio_working_3-way'!AF63</f>
        <v>1.051162681832851</v>
      </c>
      <c r="AM63" s="11">
        <f>'OddsRatio_working_3-way'!AA63+'OddsRatio_working_3-way'!AG63</f>
        <v>-0.86104682451370651</v>
      </c>
      <c r="AN63" s="11">
        <f>'OddsRatio_working_3-way'!AB63+'OddsRatio_working_3-way'!AH63</f>
        <v>-0.19011585731914477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1.051162681832851</v>
      </c>
      <c r="AS63" s="11">
        <f>IF(('OddsRatio_working_3-way'!X63=0),IF(Q63&gt;0,-Q63^(1/3),(-Q63)^(1/3)),'OddsRatio_working_3-way'!AM63-'OddsRatio_working_3-way'!R63/3)</f>
        <v>-0.86104682451370651</v>
      </c>
      <c r="AT63" s="11">
        <f>IF(('OddsRatio_working_3-way'!X63=0),IF(Q63&gt;0,-Q63^(1/3),(-Q63)^(1/3)),'OddsRatio_working_3-way'!AN63-'OddsRatio_working_3-way'!R63/3)</f>
        <v>-0.19011585731914477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4.84</v>
      </c>
      <c r="B64" s="4">
        <f>IF('True_Odds_Calculator_3-way'!B65="","",'True_Odds_Calculator_3-way'!B65)</f>
        <v>4.49</v>
      </c>
      <c r="C64" s="4">
        <f>IF('True_Odds_Calculator_3-way'!C65="","",'True_Odds_Calculator_3-way'!C65)</f>
        <v>1.68</v>
      </c>
      <c r="D64" s="9">
        <f t="shared" si="13"/>
        <v>0.19969342032378884</v>
      </c>
      <c r="E64" s="9">
        <f t="shared" si="14"/>
        <v>0.21540613700664527</v>
      </c>
      <c r="F64" s="9">
        <f t="shared" si="15"/>
        <v>0.58490044266956565</v>
      </c>
      <c r="G64" s="9">
        <f t="shared" si="16"/>
        <v>1.0436656924036489</v>
      </c>
      <c r="H64" s="9">
        <f t="shared" si="17"/>
        <v>5.0076762588300117</v>
      </c>
      <c r="I64" s="9">
        <f t="shared" si="18"/>
        <v>4.6423932664887353</v>
      </c>
      <c r="J64" s="9">
        <f t="shared" si="19"/>
        <v>1.7096926708344811</v>
      </c>
      <c r="K64" s="11">
        <f t="shared" si="20"/>
        <v>0.20661157024793389</v>
      </c>
      <c r="L64" s="11">
        <f t="shared" si="21"/>
        <v>0.22271714922048996</v>
      </c>
      <c r="M64" s="11">
        <f t="shared" si="22"/>
        <v>0.59523809523809523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-0.24961149399294758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0.21939742784043254</v>
      </c>
      <c r="Q64" s="11">
        <f>2*'OddsRatio_working_3-way'!K64*'OddsRatio_working_3-way'!L64*'OddsRatio_working_3-way'!M64</f>
        <v>5.4780880859034334E-2</v>
      </c>
      <c r="R64" s="11">
        <f t="shared" si="23"/>
        <v>0</v>
      </c>
      <c r="S64" s="11">
        <f t="shared" si="24"/>
        <v>-0.87895562952974959</v>
      </c>
      <c r="T64" s="11">
        <f t="shared" si="25"/>
        <v>-0.21946457666161034</v>
      </c>
      <c r="U64" s="11">
        <f>'OddsRatio_working_3-way'!S64-'OddsRatio_working_3-way'!R64^2/3</f>
        <v>-0.87895562952974959</v>
      </c>
      <c r="V64" s="11">
        <f>'OddsRatio_working_3-way'!S64*'OddsRatio_working_3-way'!R64/3-2*'OddsRatio_working_3-way'!R64^3/27-'OddsRatio_working_3-way'!T64</f>
        <v>0.21946457666161034</v>
      </c>
      <c r="W64" s="11">
        <f>'OddsRatio_working_3-way'!V64^2+4*'OddsRatio_working_3-way'!U64^3/27</f>
        <v>-5.2435091717845654E-2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0.15858735142430613</v>
      </c>
      <c r="Y64" s="11">
        <f>IF('OddsRatio_working_3-way'!W64&gt;=0,IF('OddsRatio_working_3-way'!V64+SQRT('OddsRatio_working_3-way'!W64)&gt;0,0,PI()),ACOS('OddsRatio_working_3-way'!V64/(2*'OddsRatio_working_3-way'!X64)))</f>
        <v>0.80662919558945512</v>
      </c>
      <c r="Z64" s="11">
        <f>'OddsRatio_working_3-way'!X64^(1/3)*COS('OddsRatio_working_3-way'!Y64/3)</f>
        <v>0.52183284620182446</v>
      </c>
      <c r="AA64" s="11">
        <f>'OddsRatio_working_3-way'!X64^(1/3)*COS(('OddsRatio_working_3-way'!Y64+2*PI())/3)</f>
        <v>-0.38544259645862317</v>
      </c>
      <c r="AB64" s="11">
        <f>'OddsRatio_working_3-way'!X64^(1/3)*COS(('OddsRatio_working_3-way'!Y64+4*PI())/3)</f>
        <v>-0.13639024974320135</v>
      </c>
      <c r="AC64" s="11">
        <f>'OddsRatio_working_3-way'!X64^(1/3)*SIN('OddsRatio_working_3-way'!Y64/3)</f>
        <v>0.14379043941845687</v>
      </c>
      <c r="AD64" s="11">
        <f>'OddsRatio_working_3-way'!X64^(1/3)*SIN(('OddsRatio_working_3-way'!Y64+2*PI())/3)</f>
        <v>0.38002528163068944</v>
      </c>
      <c r="AE64" s="11">
        <f>'OddsRatio_working_3-way'!X64^(1/3)*SIN(('OddsRatio_working_3-way'!Y64+4*PI())/3)</f>
        <v>-0.52381572104914631</v>
      </c>
      <c r="AF64" s="11">
        <f>-'OddsRatio_working_3-way'!U64/(3*'OddsRatio_working_3-way'!X64^(1/3))*COS(('OddsRatio_working_3-way'!Y64)/3)</f>
        <v>0.52183284620182446</v>
      </c>
      <c r="AG64" s="11">
        <f>-'OddsRatio_working_3-way'!U64/(3*'OddsRatio_working_3-way'!X64^(1/3))*COS(('OddsRatio_working_3-way'!Y64+2*PI())/3)</f>
        <v>-0.38544259645862317</v>
      </c>
      <c r="AH64" s="11">
        <f>-'OddsRatio_working_3-way'!U64/(3*'OddsRatio_working_3-way'!X64^(1/3))*COS(('OddsRatio_working_3-way'!Y64+4*PI())/3)</f>
        <v>-0.13639024974320135</v>
      </c>
      <c r="AI64" s="11">
        <f>'OddsRatio_working_3-way'!U64/(3*'OddsRatio_working_3-way'!X64^(1/3))*SIN(('OddsRatio_working_3-way'!Y64)/3)</f>
        <v>-0.14379043941845687</v>
      </c>
      <c r="AJ64" s="11">
        <f>'OddsRatio_working_3-way'!U64/(3*'OddsRatio_working_3-way'!X64^(1/3))*SIN(('OddsRatio_working_3-way'!Y64+2*PI())/3)</f>
        <v>-0.38002528163068944</v>
      </c>
      <c r="AK64" s="11">
        <f>'OddsRatio_working_3-way'!U64/(3*'OddsRatio_working_3-way'!X64^(1/3))*SIN(('OddsRatio_working_3-way'!Y64+4*PI())/3)</f>
        <v>0.52381572104914631</v>
      </c>
      <c r="AL64" s="11">
        <f>'OddsRatio_working_3-way'!Z64+'OddsRatio_working_3-way'!AF64</f>
        <v>1.0436656924036489</v>
      </c>
      <c r="AM64" s="11">
        <f>'OddsRatio_working_3-way'!AA64+'OddsRatio_working_3-way'!AG64</f>
        <v>-0.77088519291724633</v>
      </c>
      <c r="AN64" s="11">
        <f>'OddsRatio_working_3-way'!AB64+'OddsRatio_working_3-way'!AH64</f>
        <v>-0.27278049948640271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1.0436656924036489</v>
      </c>
      <c r="AS64" s="11">
        <f>IF(('OddsRatio_working_3-way'!X64=0),IF(Q64&gt;0,-Q64^(1/3),(-Q64)^(1/3)),'OddsRatio_working_3-way'!AM64-'OddsRatio_working_3-way'!R64/3)</f>
        <v>-0.77088519291724633</v>
      </c>
      <c r="AT64" s="11">
        <f>IF(('OddsRatio_working_3-way'!X64=0),IF(Q64&gt;0,-Q64^(1/3),(-Q64)^(1/3)),'OddsRatio_working_3-way'!AN64-'OddsRatio_working_3-way'!R64/3)</f>
        <v>-0.27278049948640271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1.79</v>
      </c>
      <c r="B65" s="4">
        <f>IF('True_Odds_Calculator_3-way'!B66="","",'True_Odds_Calculator_3-way'!B66)</f>
        <v>3.38</v>
      </c>
      <c r="C65" s="4">
        <f>IF('True_Odds_Calculator_3-way'!C66="","",'True_Odds_Calculator_3-way'!C66)</f>
        <v>5.21</v>
      </c>
      <c r="D65" s="9">
        <f t="shared" si="13"/>
        <v>0.53961881893609875</v>
      </c>
      <c r="E65" s="9">
        <f t="shared" si="14"/>
        <v>0.28009012128917321</v>
      </c>
      <c r="F65" s="9">
        <f t="shared" si="15"/>
        <v>0.18029105977472798</v>
      </c>
      <c r="G65" s="9">
        <f t="shared" si="16"/>
        <v>1.0799493424588904</v>
      </c>
      <c r="H65" s="9">
        <f t="shared" si="17"/>
        <v>1.853159980542523</v>
      </c>
      <c r="I65" s="9">
        <f t="shared" si="18"/>
        <v>3.5702794350521589</v>
      </c>
      <c r="J65" s="9">
        <f t="shared" si="19"/>
        <v>5.546586731751928</v>
      </c>
      <c r="K65" s="11">
        <f t="shared" si="20"/>
        <v>0.55865921787709494</v>
      </c>
      <c r="L65" s="11">
        <f t="shared" si="21"/>
        <v>0.29585798816568049</v>
      </c>
      <c r="M65" s="11">
        <f t="shared" si="22"/>
        <v>0.19193857965451055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-0.25111848906376455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0.23412560210411032</v>
      </c>
      <c r="Q65" s="11">
        <f>2*'OddsRatio_working_3-way'!K65*'OddsRatio_working_3-way'!L65*'OddsRatio_working_3-way'!M65</f>
        <v>6.3448672656940444E-2</v>
      </c>
      <c r="R65" s="11">
        <f t="shared" si="23"/>
        <v>0</v>
      </c>
      <c r="S65" s="11">
        <f t="shared" si="24"/>
        <v>-0.93233119941503251</v>
      </c>
      <c r="T65" s="11">
        <f t="shared" si="25"/>
        <v>-0.25266428168429056</v>
      </c>
      <c r="U65" s="11">
        <f>'OddsRatio_working_3-way'!S65-'OddsRatio_working_3-way'!R65^2/3</f>
        <v>-0.93233119941503251</v>
      </c>
      <c r="V65" s="11">
        <f>'OddsRatio_working_3-way'!S65*'OddsRatio_working_3-way'!R65/3-2*'OddsRatio_working_3-way'!R65^3/27-'OddsRatio_working_3-way'!T65</f>
        <v>0.25266428168429056</v>
      </c>
      <c r="W65" s="11">
        <f>'OddsRatio_working_3-way'!V65^2+4*'OddsRatio_working_3-way'!U65^3/27</f>
        <v>-5.6223121949132537E-2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0.17325008022232707</v>
      </c>
      <c r="Y65" s="11">
        <f>IF('OddsRatio_working_3-way'!W65&gt;=0,IF('OddsRatio_working_3-way'!V65+SQRT('OddsRatio_working_3-way'!W65)&gt;0,0,PI()),ACOS('OddsRatio_working_3-way'!V65/(2*'OddsRatio_working_3-way'!X65)))</f>
        <v>0.75365951396103426</v>
      </c>
      <c r="Z65" s="11">
        <f>'OddsRatio_working_3-way'!X65^(1/3)*COS('OddsRatio_working_3-way'!Y65/3)</f>
        <v>0.5399746712294452</v>
      </c>
      <c r="AA65" s="11">
        <f>'OddsRatio_working_3-way'!X65^(1/3)*COS(('OddsRatio_working_3-way'!Y65+2*PI())/3)</f>
        <v>-0.39000115013933279</v>
      </c>
      <c r="AB65" s="11">
        <f>'OddsRatio_working_3-way'!X65^(1/3)*COS(('OddsRatio_working_3-way'!Y65+4*PI())/3)</f>
        <v>-0.14997352109011233</v>
      </c>
      <c r="AC65" s="11">
        <f>'OddsRatio_working_3-way'!X65^(1/3)*SIN('OddsRatio_working_3-way'!Y65/3)</f>
        <v>0.13858001624451499</v>
      </c>
      <c r="AD65" s="11">
        <f>'OddsRatio_working_3-way'!X65^(1/3)*SIN(('OddsRatio_working_3-way'!Y65+2*PI())/3)</f>
        <v>0.39834177456259229</v>
      </c>
      <c r="AE65" s="11">
        <f>'OddsRatio_working_3-way'!X65^(1/3)*SIN(('OddsRatio_working_3-way'!Y65+4*PI())/3)</f>
        <v>-0.53692179080710734</v>
      </c>
      <c r="AF65" s="11">
        <f>-'OddsRatio_working_3-way'!U65/(3*'OddsRatio_working_3-way'!X65^(1/3))*COS(('OddsRatio_working_3-way'!Y65)/3)</f>
        <v>0.5399746712294452</v>
      </c>
      <c r="AG65" s="11">
        <f>-'OddsRatio_working_3-way'!U65/(3*'OddsRatio_working_3-way'!X65^(1/3))*COS(('OddsRatio_working_3-way'!Y65+2*PI())/3)</f>
        <v>-0.39000115013933279</v>
      </c>
      <c r="AH65" s="11">
        <f>-'OddsRatio_working_3-way'!U65/(3*'OddsRatio_working_3-way'!X65^(1/3))*COS(('OddsRatio_working_3-way'!Y65+4*PI())/3)</f>
        <v>-0.14997352109011233</v>
      </c>
      <c r="AI65" s="11">
        <f>'OddsRatio_working_3-way'!U65/(3*'OddsRatio_working_3-way'!X65^(1/3))*SIN(('OddsRatio_working_3-way'!Y65)/3)</f>
        <v>-0.13858001624451499</v>
      </c>
      <c r="AJ65" s="11">
        <f>'OddsRatio_working_3-way'!U65/(3*'OddsRatio_working_3-way'!X65^(1/3))*SIN(('OddsRatio_working_3-way'!Y65+2*PI())/3)</f>
        <v>-0.39834177456259229</v>
      </c>
      <c r="AK65" s="11">
        <f>'OddsRatio_working_3-way'!U65/(3*'OddsRatio_working_3-way'!X65^(1/3))*SIN(('OddsRatio_working_3-way'!Y65+4*PI())/3)</f>
        <v>0.53692179080710734</v>
      </c>
      <c r="AL65" s="11">
        <f>'OddsRatio_working_3-way'!Z65+'OddsRatio_working_3-way'!AF65</f>
        <v>1.0799493424588904</v>
      </c>
      <c r="AM65" s="11">
        <f>'OddsRatio_working_3-way'!AA65+'OddsRatio_working_3-way'!AG65</f>
        <v>-0.78000230027866557</v>
      </c>
      <c r="AN65" s="11">
        <f>'OddsRatio_working_3-way'!AB65+'OddsRatio_working_3-way'!AH65</f>
        <v>-0.29994704218022467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1.0799493424588904</v>
      </c>
      <c r="AS65" s="11">
        <f>IF(('OddsRatio_working_3-way'!X65=0),IF(Q65&gt;0,-Q65^(1/3),(-Q65)^(1/3)),'OddsRatio_working_3-way'!AM65-'OddsRatio_working_3-way'!R65/3)</f>
        <v>-0.78000230027866557</v>
      </c>
      <c r="AT65" s="11">
        <f>IF(('OddsRatio_working_3-way'!X65=0),IF(Q65&gt;0,-Q65^(1/3),(-Q65)^(1/3)),'OddsRatio_working_3-way'!AN65-'OddsRatio_working_3-way'!R65/3)</f>
        <v>-0.29994704218022467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1.95</v>
      </c>
      <c r="B66" s="4">
        <f>IF('True_Odds_Calculator_3-way'!B67="","",'True_Odds_Calculator_3-way'!B67)</f>
        <v>3.34</v>
      </c>
      <c r="C66" s="4">
        <f>IF('True_Odds_Calculator_3-way'!C67="","",'True_Odds_Calculator_3-way'!C67)</f>
        <v>4.05</v>
      </c>
      <c r="D66" s="9">
        <f t="shared" si="13"/>
        <v>0.48962682702702792</v>
      </c>
      <c r="E66" s="9">
        <f t="shared" si="14"/>
        <v>0.28030627999515767</v>
      </c>
      <c r="F66" s="9">
        <f t="shared" si="15"/>
        <v>0.23006689297781446</v>
      </c>
      <c r="G66" s="9">
        <f t="shared" si="16"/>
        <v>1.0972334219939754</v>
      </c>
      <c r="H66" s="9">
        <f t="shared" si="17"/>
        <v>2.0423717508942762</v>
      </c>
      <c r="I66" s="9">
        <f t="shared" si="18"/>
        <v>3.5675262074659018</v>
      </c>
      <c r="J66" s="9">
        <f t="shared" si="19"/>
        <v>4.3465619370816242</v>
      </c>
      <c r="K66" s="11">
        <f t="shared" si="20"/>
        <v>0.51282051282051289</v>
      </c>
      <c r="L66" s="11">
        <f t="shared" si="21"/>
        <v>0.29940119760479045</v>
      </c>
      <c r="M66" s="11">
        <f t="shared" si="22"/>
        <v>0.24691358024691359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-0.25704147261033483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0.2403549975073595</v>
      </c>
      <c r="Q66" s="11">
        <f>2*'OddsRatio_working_3-way'!K66*'OddsRatio_working_3-way'!L66*'OddsRatio_working_3-way'!M66</f>
        <v>7.5821765775192285E-2</v>
      </c>
      <c r="R66" s="11">
        <f t="shared" si="23"/>
        <v>0</v>
      </c>
      <c r="S66" s="11">
        <f t="shared" si="24"/>
        <v>-0.93508255717056443</v>
      </c>
      <c r="T66" s="11">
        <f t="shared" si="25"/>
        <v>-0.2949787246594841</v>
      </c>
      <c r="U66" s="11">
        <f>'OddsRatio_working_3-way'!S66-'OddsRatio_working_3-way'!R66^2/3</f>
        <v>-0.93508255717056443</v>
      </c>
      <c r="V66" s="11">
        <f>'OddsRatio_working_3-way'!S66*'OddsRatio_working_3-way'!R66/3-2*'OddsRatio_working_3-way'!R66^3/27-'OddsRatio_working_3-way'!T66</f>
        <v>0.2949787246594841</v>
      </c>
      <c r="W66" s="11">
        <f>'OddsRatio_working_3-way'!V66^2+4*'OddsRatio_working_3-way'!U66^3/27</f>
        <v>-3.4115983812467707E-2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0.17401755070552757</v>
      </c>
      <c r="Y66" s="11">
        <f>IF('OddsRatio_working_3-way'!W66&gt;=0,IF('OddsRatio_working_3-way'!V66+SQRT('OddsRatio_working_3-way'!W66)&gt;0,0,PI()),ACOS('OddsRatio_working_3-way'!V66/(2*'OddsRatio_working_3-way'!X66)))</f>
        <v>0.55943607802605477</v>
      </c>
      <c r="Z66" s="11">
        <f>'OddsRatio_working_3-way'!X66^(1/3)*COS('OddsRatio_working_3-way'!Y66/3)</f>
        <v>0.54861671099698772</v>
      </c>
      <c r="AA66" s="11">
        <f>'OddsRatio_working_3-way'!X66^(1/3)*COS(('OddsRatio_working_3-way'!Y66+2*PI())/3)</f>
        <v>-0.36394884637051472</v>
      </c>
      <c r="AB66" s="11">
        <f>'OddsRatio_working_3-way'!X66^(1/3)*COS(('OddsRatio_working_3-way'!Y66+4*PI())/3)</f>
        <v>-0.18466786462647314</v>
      </c>
      <c r="AC66" s="11">
        <f>'OddsRatio_working_3-way'!X66^(1/3)*SIN('OddsRatio_working_3-way'!Y66/3)</f>
        <v>0.10350792307050283</v>
      </c>
      <c r="AD66" s="11">
        <f>'OddsRatio_working_3-way'!X66^(1/3)*SIN(('OddsRatio_working_3-way'!Y66+2*PI())/3)</f>
        <v>0.4233620471288056</v>
      </c>
      <c r="AE66" s="11">
        <f>'OddsRatio_working_3-way'!X66^(1/3)*SIN(('OddsRatio_working_3-way'!Y66+4*PI())/3)</f>
        <v>-0.52686997019930837</v>
      </c>
      <c r="AF66" s="11">
        <f>-'OddsRatio_working_3-way'!U66/(3*'OddsRatio_working_3-way'!X66^(1/3))*COS(('OddsRatio_working_3-way'!Y66)/3)</f>
        <v>0.54861671099698772</v>
      </c>
      <c r="AG66" s="11">
        <f>-'OddsRatio_working_3-way'!U66/(3*'OddsRatio_working_3-way'!X66^(1/3))*COS(('OddsRatio_working_3-way'!Y66+2*PI())/3)</f>
        <v>-0.36394884637051472</v>
      </c>
      <c r="AH66" s="11">
        <f>-'OddsRatio_working_3-way'!U66/(3*'OddsRatio_working_3-way'!X66^(1/3))*COS(('OddsRatio_working_3-way'!Y66+4*PI())/3)</f>
        <v>-0.18466786462647314</v>
      </c>
      <c r="AI66" s="11">
        <f>'OddsRatio_working_3-way'!U66/(3*'OddsRatio_working_3-way'!X66^(1/3))*SIN(('OddsRatio_working_3-way'!Y66)/3)</f>
        <v>-0.10350792307050283</v>
      </c>
      <c r="AJ66" s="11">
        <f>'OddsRatio_working_3-way'!U66/(3*'OddsRatio_working_3-way'!X66^(1/3))*SIN(('OddsRatio_working_3-way'!Y66+2*PI())/3)</f>
        <v>-0.4233620471288056</v>
      </c>
      <c r="AK66" s="11">
        <f>'OddsRatio_working_3-way'!U66/(3*'OddsRatio_working_3-way'!X66^(1/3))*SIN(('OddsRatio_working_3-way'!Y66+4*PI())/3)</f>
        <v>0.52686997019930837</v>
      </c>
      <c r="AL66" s="11">
        <f>'OddsRatio_working_3-way'!Z66+'OddsRatio_working_3-way'!AF66</f>
        <v>1.0972334219939754</v>
      </c>
      <c r="AM66" s="11">
        <f>'OddsRatio_working_3-way'!AA66+'OddsRatio_working_3-way'!AG66</f>
        <v>-0.72789769274102945</v>
      </c>
      <c r="AN66" s="11">
        <f>'OddsRatio_working_3-way'!AB66+'OddsRatio_working_3-way'!AH66</f>
        <v>-0.36933572925294628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1.0972334219939754</v>
      </c>
      <c r="AS66" s="11">
        <f>IF(('OddsRatio_working_3-way'!X66=0),IF(Q66&gt;0,-Q66^(1/3),(-Q66)^(1/3)),'OddsRatio_working_3-way'!AM66-'OddsRatio_working_3-way'!R66/3)</f>
        <v>-0.72789769274102945</v>
      </c>
      <c r="AT66" s="11">
        <f>IF(('OddsRatio_working_3-way'!X66=0),IF(Q66&gt;0,-Q66^(1/3),(-Q66)^(1/3)),'OddsRatio_working_3-way'!AN66-'OddsRatio_working_3-way'!R66/3)</f>
        <v>-0.36933572925294628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1.93</v>
      </c>
      <c r="B67" s="4">
        <f>IF('True_Odds_Calculator_3-way'!B68="","",'True_Odds_Calculator_3-way'!B68)</f>
        <v>3.31</v>
      </c>
      <c r="C67" s="4">
        <f>IF('True_Odds_Calculator_3-way'!C68="","",'True_Odds_Calculator_3-way'!C68)</f>
        <v>4.17</v>
      </c>
      <c r="D67" s="9">
        <f t="shared" si="13"/>
        <v>0.49448010854520141</v>
      </c>
      <c r="E67" s="9">
        <f t="shared" si="14"/>
        <v>0.28253967226044158</v>
      </c>
      <c r="F67" s="9">
        <f t="shared" si="15"/>
        <v>0.22298021919435718</v>
      </c>
      <c r="G67" s="9">
        <f t="shared" si="16"/>
        <v>1.0992753123216066</v>
      </c>
      <c r="H67" s="9">
        <f t="shared" si="17"/>
        <v>2.0223260404590935</v>
      </c>
      <c r="I67" s="9">
        <f t="shared" si="18"/>
        <v>3.5393259714629113</v>
      </c>
      <c r="J67" s="9">
        <f t="shared" si="19"/>
        <v>4.4847027400594932</v>
      </c>
      <c r="K67" s="11">
        <f t="shared" si="20"/>
        <v>0.5181347150259068</v>
      </c>
      <c r="L67" s="11">
        <f t="shared" si="21"/>
        <v>0.30211480362537763</v>
      </c>
      <c r="M67" s="11">
        <f t="shared" si="22"/>
        <v>0.23980815347721823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-0.25564236868727086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0.24062274216755142</v>
      </c>
      <c r="Q67" s="11">
        <f>2*'OddsRatio_working_3-way'!K67*'OddsRatio_working_3-way'!L67*'OddsRatio_working_3-way'!M67</f>
        <v>7.5077298648221977E-2</v>
      </c>
      <c r="R67" s="11">
        <f t="shared" si="23"/>
        <v>0</v>
      </c>
      <c r="S67" s="11">
        <f t="shared" si="24"/>
        <v>-0.94124750683212044</v>
      </c>
      <c r="T67" s="11">
        <f t="shared" si="25"/>
        <v>-0.29368096937039639</v>
      </c>
      <c r="U67" s="11">
        <f>'OddsRatio_working_3-way'!S67-'OddsRatio_working_3-way'!R67^2/3</f>
        <v>-0.94124750683212044</v>
      </c>
      <c r="V67" s="11">
        <f>'OddsRatio_working_3-way'!S67*'OddsRatio_working_3-way'!R67/3-2*'OddsRatio_working_3-way'!R67^3/27-'OddsRatio_working_3-way'!T67</f>
        <v>0.29368096937039639</v>
      </c>
      <c r="W67" s="11">
        <f>'OddsRatio_working_3-way'!V67^2+4*'OddsRatio_working_3-way'!U67^3/27</f>
        <v>-3.7291529969329718E-2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0.17574131681228622</v>
      </c>
      <c r="Y67" s="11">
        <f>IF('OddsRatio_working_3-way'!W67&gt;=0,IF('OddsRatio_working_3-way'!V67+SQRT('OddsRatio_working_3-way'!W67)&gt;0,0,PI()),ACOS('OddsRatio_working_3-way'!V67/(2*'OddsRatio_working_3-way'!X67)))</f>
        <v>0.58166502374733786</v>
      </c>
      <c r="Z67" s="11">
        <f>'OddsRatio_working_3-way'!X67^(1/3)*COS('OddsRatio_working_3-way'!Y67/3)</f>
        <v>0.54963765616080329</v>
      </c>
      <c r="AA67" s="11">
        <f>'OddsRatio_working_3-way'!X67^(1/3)*COS(('OddsRatio_working_3-way'!Y67+2*PI())/3)</f>
        <v>-0.36828385846917339</v>
      </c>
      <c r="AB67" s="11">
        <f>'OddsRatio_working_3-way'!X67^(1/3)*COS(('OddsRatio_working_3-way'!Y67+4*PI())/3)</f>
        <v>-0.18135379769163001</v>
      </c>
      <c r="AC67" s="11">
        <f>'OddsRatio_working_3-way'!X67^(1/3)*SIN('OddsRatio_working_3-way'!Y67/3)</f>
        <v>0.10792412090954784</v>
      </c>
      <c r="AD67" s="11">
        <f>'OddsRatio_working_3-way'!X67^(1/3)*SIN(('OddsRatio_working_3-way'!Y67+2*PI())/3)</f>
        <v>0.42203811265701818</v>
      </c>
      <c r="AE67" s="11">
        <f>'OddsRatio_working_3-way'!X67^(1/3)*SIN(('OddsRatio_working_3-way'!Y67+4*PI())/3)</f>
        <v>-0.52996223356656602</v>
      </c>
      <c r="AF67" s="11">
        <f>-'OddsRatio_working_3-way'!U67/(3*'OddsRatio_working_3-way'!X67^(1/3))*COS(('OddsRatio_working_3-way'!Y67)/3)</f>
        <v>0.54963765616080329</v>
      </c>
      <c r="AG67" s="11">
        <f>-'OddsRatio_working_3-way'!U67/(3*'OddsRatio_working_3-way'!X67^(1/3))*COS(('OddsRatio_working_3-way'!Y67+2*PI())/3)</f>
        <v>-0.36828385846917339</v>
      </c>
      <c r="AH67" s="11">
        <f>-'OddsRatio_working_3-way'!U67/(3*'OddsRatio_working_3-way'!X67^(1/3))*COS(('OddsRatio_working_3-way'!Y67+4*PI())/3)</f>
        <v>-0.18135379769163001</v>
      </c>
      <c r="AI67" s="11">
        <f>'OddsRatio_working_3-way'!U67/(3*'OddsRatio_working_3-way'!X67^(1/3))*SIN(('OddsRatio_working_3-way'!Y67)/3)</f>
        <v>-0.10792412090954784</v>
      </c>
      <c r="AJ67" s="11">
        <f>'OddsRatio_working_3-way'!U67/(3*'OddsRatio_working_3-way'!X67^(1/3))*SIN(('OddsRatio_working_3-way'!Y67+2*PI())/3)</f>
        <v>-0.42203811265701818</v>
      </c>
      <c r="AK67" s="11">
        <f>'OddsRatio_working_3-way'!U67/(3*'OddsRatio_working_3-way'!X67^(1/3))*SIN(('OddsRatio_working_3-way'!Y67+4*PI())/3)</f>
        <v>0.52996223356656602</v>
      </c>
      <c r="AL67" s="11">
        <f>'OddsRatio_working_3-way'!Z67+'OddsRatio_working_3-way'!AF67</f>
        <v>1.0992753123216066</v>
      </c>
      <c r="AM67" s="11">
        <f>'OddsRatio_working_3-way'!AA67+'OddsRatio_working_3-way'!AG67</f>
        <v>-0.73656771693834677</v>
      </c>
      <c r="AN67" s="11">
        <f>'OddsRatio_working_3-way'!AB67+'OddsRatio_working_3-way'!AH67</f>
        <v>-0.36270759538326003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1.0992753123216066</v>
      </c>
      <c r="AS67" s="11">
        <f>IF(('OddsRatio_working_3-way'!X67=0),IF(Q67&gt;0,-Q67^(1/3),(-Q67)^(1/3)),'OddsRatio_working_3-way'!AM67-'OddsRatio_working_3-way'!R67/3)</f>
        <v>-0.73656771693834677</v>
      </c>
      <c r="AT67" s="11">
        <f>IF(('OddsRatio_working_3-way'!X67=0),IF(Q67&gt;0,-Q67^(1/3),(-Q67)^(1/3)),'OddsRatio_working_3-way'!AN67-'OddsRatio_working_3-way'!R67/3)</f>
        <v>-0.36270759538326003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6.67</v>
      </c>
      <c r="B68" s="4">
        <f>IF('True_Odds_Calculator_3-way'!B69="","",'True_Odds_Calculator_3-way'!B69)</f>
        <v>4.26</v>
      </c>
      <c r="C68" s="4">
        <f>IF('True_Odds_Calculator_3-way'!C69="","",'True_Odds_Calculator_3-way'!C69)</f>
        <v>1.48</v>
      </c>
      <c r="D68" s="9">
        <f t="shared" ref="D68:D131" si="26">(K68/(AR68+K68-(AR68*K68)))</f>
        <v>0.13572473994827877</v>
      </c>
      <c r="E68" s="9">
        <f t="shared" ref="E68:E131" si="27">(L68/(AR68+L68-(AR68*L68)))</f>
        <v>0.21453541856479505</v>
      </c>
      <c r="F68" s="9">
        <f t="shared" ref="F68:F131" si="28">(M68/(AR68+M68-(AR68*M68)))</f>
        <v>0.64973984148692632</v>
      </c>
      <c r="G68" s="9">
        <f t="shared" ref="G68:G131" si="29">AR68</f>
        <v>1.1230782183511621</v>
      </c>
      <c r="H68" s="9">
        <f t="shared" ref="H68:H131" si="30">IF(A68="","",1/D68)</f>
        <v>7.3678534980510877</v>
      </c>
      <c r="I68" s="9">
        <f t="shared" ref="I68:I131" si="31">IF(B68="","",1/E68)</f>
        <v>4.661234991824788</v>
      </c>
      <c r="J68" s="9">
        <f t="shared" ref="J68:J131" si="32">IF(C68="","",1/F68)</f>
        <v>1.5390775448085576</v>
      </c>
      <c r="K68" s="11">
        <f t="shared" ref="K68:K131" si="33">1/A68</f>
        <v>0.14992503748125938</v>
      </c>
      <c r="L68" s="11">
        <f t="shared" ref="L68:L131" si="34">1/B68</f>
        <v>0.23474178403755869</v>
      </c>
      <c r="M68" s="11">
        <f t="shared" ref="M68:M131" si="35">1/C68</f>
        <v>0.67567567567567566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-0.21098168083830182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0.22376516347840544</v>
      </c>
      <c r="Q68" s="11">
        <f>2*'OddsRatio_working_3-way'!K68*'OddsRatio_working_3-way'!L68*'OddsRatio_working_3-way'!M68</f>
        <v>4.7559014554390107E-2</v>
      </c>
      <c r="R68" s="11">
        <f t="shared" ref="R68:R131" si="36">O68/N68</f>
        <v>0</v>
      </c>
      <c r="S68" s="11">
        <f t="shared" ref="S68:S131" si="37">P68/N68</f>
        <v>-1.0605904862891911</v>
      </c>
      <c r="T68" s="11">
        <f t="shared" ref="T68:T131" si="38">Q68/N68</f>
        <v>-0.22541774416348379</v>
      </c>
      <c r="U68" s="11">
        <f>'OddsRatio_working_3-way'!S68-'OddsRatio_working_3-way'!R68^2/3</f>
        <v>-1.0605904862891911</v>
      </c>
      <c r="V68" s="11">
        <f>'OddsRatio_working_3-way'!S68*'OddsRatio_working_3-way'!R68/3-2*'OddsRatio_working_3-way'!R68^3/27-'OddsRatio_working_3-way'!T68</f>
        <v>0.22541774416348379</v>
      </c>
      <c r="W68" s="11">
        <f>'OddsRatio_working_3-way'!V68^2+4*'OddsRatio_working_3-way'!U68^3/27</f>
        <v>-0.12592869545669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0.21020338653340234</v>
      </c>
      <c r="Y68" s="11">
        <f>IF('OddsRatio_working_3-way'!W68&gt;=0,IF('OddsRatio_working_3-way'!V68+SQRT('OddsRatio_working_3-way'!W68)&gt;0,0,PI()),ACOS('OddsRatio_working_3-way'!V68/(2*'OddsRatio_working_3-way'!X68)))</f>
        <v>1.0048798805404959</v>
      </c>
      <c r="Z68" s="11">
        <f>'OddsRatio_working_3-way'!X68^(1/3)*COS('OddsRatio_working_3-way'!Y68/3)</f>
        <v>0.56153910917558103</v>
      </c>
      <c r="AA68" s="11">
        <f>'OddsRatio_working_3-way'!X68^(1/3)*COS(('OddsRatio_working_3-way'!Y68+2*PI())/3)</f>
        <v>-0.45004150507581103</v>
      </c>
      <c r="AB68" s="11">
        <f>'OddsRatio_working_3-way'!X68^(1/3)*COS(('OddsRatio_working_3-way'!Y68+4*PI())/3)</f>
        <v>-0.11149760409976987</v>
      </c>
      <c r="AC68" s="11">
        <f>'OddsRatio_working_3-way'!X68^(1/3)*SIN('OddsRatio_working_3-way'!Y68/3)</f>
        <v>0.19545841236102324</v>
      </c>
      <c r="AD68" s="11">
        <f>'OddsRatio_working_3-way'!X68^(1/3)*SIN(('OddsRatio_working_3-way'!Y68+2*PI())/3)</f>
        <v>0.38857792758402487</v>
      </c>
      <c r="AE68" s="11">
        <f>'OddsRatio_working_3-way'!X68^(1/3)*SIN(('OddsRatio_working_3-way'!Y68+4*PI())/3)</f>
        <v>-0.58403633994504822</v>
      </c>
      <c r="AF68" s="11">
        <f>-'OddsRatio_working_3-way'!U68/(3*'OddsRatio_working_3-way'!X68^(1/3))*COS(('OddsRatio_working_3-way'!Y68)/3)</f>
        <v>0.56153910917558114</v>
      </c>
      <c r="AG68" s="11">
        <f>-'OddsRatio_working_3-way'!U68/(3*'OddsRatio_working_3-way'!X68^(1/3))*COS(('OddsRatio_working_3-way'!Y68+2*PI())/3)</f>
        <v>-0.45004150507581109</v>
      </c>
      <c r="AH68" s="11">
        <f>-'OddsRatio_working_3-way'!U68/(3*'OddsRatio_working_3-way'!X68^(1/3))*COS(('OddsRatio_working_3-way'!Y68+4*PI())/3)</f>
        <v>-0.1114976040997699</v>
      </c>
      <c r="AI68" s="11">
        <f>'OddsRatio_working_3-way'!U68/(3*'OddsRatio_working_3-way'!X68^(1/3))*SIN(('OddsRatio_working_3-way'!Y68)/3)</f>
        <v>-0.19545841236102329</v>
      </c>
      <c r="AJ68" s="11">
        <f>'OddsRatio_working_3-way'!U68/(3*'OddsRatio_working_3-way'!X68^(1/3))*SIN(('OddsRatio_working_3-way'!Y68+2*PI())/3)</f>
        <v>-0.38857792758402493</v>
      </c>
      <c r="AK68" s="11">
        <f>'OddsRatio_working_3-way'!U68/(3*'OddsRatio_working_3-way'!X68^(1/3))*SIN(('OddsRatio_working_3-way'!Y68+4*PI())/3)</f>
        <v>0.58403633994504833</v>
      </c>
      <c r="AL68" s="11">
        <f>'OddsRatio_working_3-way'!Z68+'OddsRatio_working_3-way'!AF68</f>
        <v>1.1230782183511621</v>
      </c>
      <c r="AM68" s="11">
        <f>'OddsRatio_working_3-way'!AA68+'OddsRatio_working_3-way'!AG68</f>
        <v>-0.90008301015162218</v>
      </c>
      <c r="AN68" s="11">
        <f>'OddsRatio_working_3-way'!AB68+'OddsRatio_working_3-way'!AH68</f>
        <v>-0.22299520819953977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1.1230782183511621</v>
      </c>
      <c r="AS68" s="11">
        <f>IF(('OddsRatio_working_3-way'!X68=0),IF(Q68&gt;0,-Q68^(1/3),(-Q68)^(1/3)),'OddsRatio_working_3-way'!AM68-'OddsRatio_working_3-way'!R68/3)</f>
        <v>-0.90008301015162218</v>
      </c>
      <c r="AT68" s="11">
        <f>IF(('OddsRatio_working_3-way'!X68=0),IF(Q68&gt;0,-Q68^(1/3),(-Q68)^(1/3)),'OddsRatio_working_3-way'!AN68-'OddsRatio_working_3-way'!R68/3)</f>
        <v>-0.22299520819953977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1.22</v>
      </c>
      <c r="B69" s="4">
        <f>IF('True_Odds_Calculator_3-way'!B70="","",'True_Odds_Calculator_3-way'!B70)</f>
        <v>7.05</v>
      </c>
      <c r="C69" s="4">
        <f>IF('True_Odds_Calculator_3-way'!C70="","",'True_Odds_Calculator_3-way'!C70)</f>
        <v>14.29</v>
      </c>
      <c r="D69" s="9">
        <f t="shared" si="26"/>
        <v>0.80524264334353879</v>
      </c>
      <c r="E69" s="9">
        <f t="shared" si="27"/>
        <v>0.13069850686584963</v>
      </c>
      <c r="F69" s="9">
        <f t="shared" si="28"/>
        <v>6.4058849790611702E-2</v>
      </c>
      <c r="G69" s="9">
        <f t="shared" si="29"/>
        <v>1.0993713750665672</v>
      </c>
      <c r="H69" s="9">
        <f t="shared" si="30"/>
        <v>1.2418617025146448</v>
      </c>
      <c r="I69" s="9">
        <f t="shared" si="31"/>
        <v>7.6511968191527302</v>
      </c>
      <c r="J69" s="9">
        <f t="shared" si="32"/>
        <v>15.610645574634676</v>
      </c>
      <c r="K69" s="11">
        <f t="shared" si="33"/>
        <v>0.81967213114754101</v>
      </c>
      <c r="L69" s="11">
        <f t="shared" si="34"/>
        <v>0.14184397163120568</v>
      </c>
      <c r="M69" s="11">
        <f t="shared" si="35"/>
        <v>6.9979006298110574E-2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-0.14392023516070407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0.15914304885374289</v>
      </c>
      <c r="Q69" s="11">
        <f>2*'OddsRatio_working_3-way'!K69*'OddsRatio_working_3-way'!L69*'OddsRatio_working_3-way'!M69</f>
        <v>1.6272295383818296E-2</v>
      </c>
      <c r="R69" s="11">
        <f t="shared" si="36"/>
        <v>0</v>
      </c>
      <c r="S69" s="11">
        <f t="shared" si="37"/>
        <v>-1.1057725737874229</v>
      </c>
      <c r="T69" s="11">
        <f t="shared" si="38"/>
        <v>-0.11306468034636229</v>
      </c>
      <c r="U69" s="11">
        <f>'OddsRatio_working_3-way'!S69-'OddsRatio_working_3-way'!R69^2/3</f>
        <v>-1.1057725737874229</v>
      </c>
      <c r="V69" s="11">
        <f>'OddsRatio_working_3-way'!S69*'OddsRatio_working_3-way'!R69/3-2*'OddsRatio_working_3-way'!R69^3/27-'OddsRatio_working_3-way'!T69</f>
        <v>0.11306468034636229</v>
      </c>
      <c r="W69" s="11">
        <f>'OddsRatio_working_3-way'!V69^2+4*'OddsRatio_working_3-way'!U69^3/27</f>
        <v>-0.18752224469704787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0.2237777170759373</v>
      </c>
      <c r="Y69" s="11">
        <f>IF('OddsRatio_working_3-way'!W69&gt;=0,IF('OddsRatio_working_3-way'!V69+SQRT('OddsRatio_working_3-way'!W69)&gt;0,0,PI()),ACOS('OddsRatio_working_3-way'!V69/(2*'OddsRatio_working_3-way'!X69)))</f>
        <v>1.3154017470532082</v>
      </c>
      <c r="Z69" s="11">
        <f>'OddsRatio_working_3-way'!X69^(1/3)*COS('OddsRatio_working_3-way'!Y69/3)</f>
        <v>0.54968568753328362</v>
      </c>
      <c r="AA69" s="11">
        <f>'OddsRatio_working_3-way'!X69^(1/3)*COS(('OddsRatio_working_3-way'!Y69+2*PI())/3)</f>
        <v>-0.49806331132652248</v>
      </c>
      <c r="AB69" s="11">
        <f>'OddsRatio_working_3-way'!X69^(1/3)*COS(('OddsRatio_working_3-way'!Y69+4*PI())/3)</f>
        <v>-5.16223762067613E-2</v>
      </c>
      <c r="AC69" s="11">
        <f>'OddsRatio_working_3-way'!X69^(1/3)*SIN('OddsRatio_working_3-way'!Y69/3)</f>
        <v>0.25775279406866242</v>
      </c>
      <c r="AD69" s="11">
        <f>'OddsRatio_working_3-way'!X69^(1/3)*SIN(('OddsRatio_working_3-way'!Y69+2*PI())/3)</f>
        <v>0.34716537246620749</v>
      </c>
      <c r="AE69" s="11">
        <f>'OddsRatio_working_3-way'!X69^(1/3)*SIN(('OddsRatio_working_3-way'!Y69+4*PI())/3)</f>
        <v>-0.60491816653486985</v>
      </c>
      <c r="AF69" s="11">
        <f>-'OddsRatio_working_3-way'!U69/(3*'OddsRatio_working_3-way'!X69^(1/3))*COS(('OddsRatio_working_3-way'!Y69)/3)</f>
        <v>0.54968568753328351</v>
      </c>
      <c r="AG69" s="11">
        <f>-'OddsRatio_working_3-way'!U69/(3*'OddsRatio_working_3-way'!X69^(1/3))*COS(('OddsRatio_working_3-way'!Y69+2*PI())/3)</f>
        <v>-0.49806331132652237</v>
      </c>
      <c r="AH69" s="11">
        <f>-'OddsRatio_working_3-way'!U69/(3*'OddsRatio_working_3-way'!X69^(1/3))*COS(('OddsRatio_working_3-way'!Y69+4*PI())/3)</f>
        <v>-5.1622376206761293E-2</v>
      </c>
      <c r="AI69" s="11">
        <f>'OddsRatio_working_3-way'!U69/(3*'OddsRatio_working_3-way'!X69^(1/3))*SIN(('OddsRatio_working_3-way'!Y69)/3)</f>
        <v>-0.25775279406866236</v>
      </c>
      <c r="AJ69" s="11">
        <f>'OddsRatio_working_3-way'!U69/(3*'OddsRatio_working_3-way'!X69^(1/3))*SIN(('OddsRatio_working_3-way'!Y69+2*PI())/3)</f>
        <v>-0.34716537246620743</v>
      </c>
      <c r="AK69" s="11">
        <f>'OddsRatio_working_3-way'!U69/(3*'OddsRatio_working_3-way'!X69^(1/3))*SIN(('OddsRatio_working_3-way'!Y69+4*PI())/3)</f>
        <v>0.60491816653486985</v>
      </c>
      <c r="AL69" s="11">
        <f>'OddsRatio_working_3-way'!Z69+'OddsRatio_working_3-way'!AF69</f>
        <v>1.0993713750665672</v>
      </c>
      <c r="AM69" s="11">
        <f>'OddsRatio_working_3-way'!AA69+'OddsRatio_working_3-way'!AG69</f>
        <v>-0.99612662265304486</v>
      </c>
      <c r="AN69" s="11">
        <f>'OddsRatio_working_3-way'!AB69+'OddsRatio_working_3-way'!AH69</f>
        <v>-0.1032447524135226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1.0993713750665672</v>
      </c>
      <c r="AS69" s="11">
        <f>IF(('OddsRatio_working_3-way'!X69=0),IF(Q69&gt;0,-Q69^(1/3),(-Q69)^(1/3)),'OddsRatio_working_3-way'!AM69-'OddsRatio_working_3-way'!R69/3)</f>
        <v>-0.99612662265304486</v>
      </c>
      <c r="AT69" s="11">
        <f>IF(('OddsRatio_working_3-way'!X69=0),IF(Q69&gt;0,-Q69^(1/3),(-Q69)^(1/3)),'OddsRatio_working_3-way'!AN69-'OddsRatio_working_3-way'!R69/3)</f>
        <v>-0.1032447524135226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3.93</v>
      </c>
      <c r="B70" s="4">
        <f>IF('True_Odds_Calculator_3-way'!B71="","",'True_Odds_Calculator_3-way'!B71)</f>
        <v>3.75</v>
      </c>
      <c r="C70" s="4">
        <f>IF('True_Odds_Calculator_3-way'!C71="","",'True_Odds_Calculator_3-way'!C71)</f>
        <v>1.99</v>
      </c>
      <c r="D70" s="9">
        <f t="shared" si="26"/>
        <v>0.2474223008582308</v>
      </c>
      <c r="E70" s="9">
        <f t="shared" si="27"/>
        <v>0.25941599530037096</v>
      </c>
      <c r="F70" s="9">
        <f t="shared" si="28"/>
        <v>0.49316170384139818</v>
      </c>
      <c r="G70" s="9">
        <f t="shared" si="29"/>
        <v>1.0381136063888796</v>
      </c>
      <c r="H70" s="9">
        <f t="shared" si="30"/>
        <v>4.0416728667194182</v>
      </c>
      <c r="I70" s="9">
        <f t="shared" si="31"/>
        <v>3.8548124175694189</v>
      </c>
      <c r="J70" s="9">
        <f t="shared" si="32"/>
        <v>2.0277324703249913</v>
      </c>
      <c r="K70" s="11">
        <f t="shared" si="33"/>
        <v>0.2544529262086514</v>
      </c>
      <c r="L70" s="11">
        <f t="shared" si="34"/>
        <v>0.26666666666666666</v>
      </c>
      <c r="M70" s="11">
        <f t="shared" si="35"/>
        <v>0.50251256281407031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-0.27199355556407989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0.22743062215232224</v>
      </c>
      <c r="Q70" s="11">
        <f>2*'OddsRatio_working_3-way'!K70*'OddsRatio_working_3-way'!L70*'OddsRatio_working_3-way'!M70</f>
        <v>6.8195089101146092E-2</v>
      </c>
      <c r="R70" s="11">
        <f t="shared" si="36"/>
        <v>0</v>
      </c>
      <c r="S70" s="11">
        <f t="shared" si="37"/>
        <v>-0.83616180420400099</v>
      </c>
      <c r="T70" s="11">
        <f t="shared" si="38"/>
        <v>-0.25072317967136459</v>
      </c>
      <c r="U70" s="11">
        <f>'OddsRatio_working_3-way'!S70-'OddsRatio_working_3-way'!R70^2/3</f>
        <v>-0.83616180420400099</v>
      </c>
      <c r="V70" s="11">
        <f>'OddsRatio_working_3-way'!S70*'OddsRatio_working_3-way'!R70/3-2*'OddsRatio_working_3-way'!R70^3/27-'OddsRatio_working_3-way'!T70</f>
        <v>0.25072317967136459</v>
      </c>
      <c r="W70" s="11">
        <f>'OddsRatio_working_3-way'!V70^2+4*'OddsRatio_working_3-way'!U70^3/27</f>
        <v>-2.3747720449267373E-2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0.14714774316463941</v>
      </c>
      <c r="Y70" s="11">
        <f>IF('OddsRatio_working_3-way'!W70&gt;=0,IF('OddsRatio_working_3-way'!V70+SQRT('OddsRatio_working_3-way'!W70)&gt;0,0,PI()),ACOS('OddsRatio_working_3-way'!V70/(2*'OddsRatio_working_3-way'!X70)))</f>
        <v>0.55111025594029872</v>
      </c>
      <c r="Z70" s="11">
        <f>'OddsRatio_working_3-way'!X70^(1/3)*COS('OddsRatio_working_3-way'!Y70/3)</f>
        <v>0.51905680319443981</v>
      </c>
      <c r="AA70" s="11">
        <f>'OddsRatio_working_3-way'!X70^(1/3)*COS(('OddsRatio_working_3-way'!Y70+2*PI())/3)</f>
        <v>-0.34304772477561163</v>
      </c>
      <c r="AB70" s="11">
        <f>'OddsRatio_working_3-way'!X70^(1/3)*COS(('OddsRatio_working_3-way'!Y70+4*PI())/3)</f>
        <v>-0.17600907841882835</v>
      </c>
      <c r="AC70" s="11">
        <f>'OddsRatio_working_3-way'!X70^(1/3)*SIN('OddsRatio_working_3-way'!Y70/3)</f>
        <v>9.6439807439159544E-2</v>
      </c>
      <c r="AD70" s="11">
        <f>'OddsRatio_working_3-way'!X70^(1/3)*SIN(('OddsRatio_working_3-way'!Y70+2*PI())/3)</f>
        <v>0.40129647385394485</v>
      </c>
      <c r="AE70" s="11">
        <f>'OddsRatio_working_3-way'!X70^(1/3)*SIN(('OddsRatio_working_3-way'!Y70+4*PI())/3)</f>
        <v>-0.49773628129310443</v>
      </c>
      <c r="AF70" s="11">
        <f>-'OddsRatio_working_3-way'!U70/(3*'OddsRatio_working_3-way'!X70^(1/3))*COS(('OddsRatio_working_3-way'!Y70)/3)</f>
        <v>0.51905680319443992</v>
      </c>
      <c r="AG70" s="11">
        <f>-'OddsRatio_working_3-way'!U70/(3*'OddsRatio_working_3-way'!X70^(1/3))*COS(('OddsRatio_working_3-way'!Y70+2*PI())/3)</f>
        <v>-0.34304772477561168</v>
      </c>
      <c r="AH70" s="11">
        <f>-'OddsRatio_working_3-way'!U70/(3*'OddsRatio_working_3-way'!X70^(1/3))*COS(('OddsRatio_working_3-way'!Y70+4*PI())/3)</f>
        <v>-0.17600907841882837</v>
      </c>
      <c r="AI70" s="11">
        <f>'OddsRatio_working_3-way'!U70/(3*'OddsRatio_working_3-way'!X70^(1/3))*SIN(('OddsRatio_working_3-way'!Y70)/3)</f>
        <v>-9.6439807439159572E-2</v>
      </c>
      <c r="AJ70" s="11">
        <f>'OddsRatio_working_3-way'!U70/(3*'OddsRatio_working_3-way'!X70^(1/3))*SIN(('OddsRatio_working_3-way'!Y70+2*PI())/3)</f>
        <v>-0.40129647385394496</v>
      </c>
      <c r="AK70" s="11">
        <f>'OddsRatio_working_3-way'!U70/(3*'OddsRatio_working_3-way'!X70^(1/3))*SIN(('OddsRatio_working_3-way'!Y70+4*PI())/3)</f>
        <v>0.49773628129310454</v>
      </c>
      <c r="AL70" s="11">
        <f>'OddsRatio_working_3-way'!Z70+'OddsRatio_working_3-way'!AF70</f>
        <v>1.0381136063888796</v>
      </c>
      <c r="AM70" s="11">
        <f>'OddsRatio_working_3-way'!AA70+'OddsRatio_working_3-way'!AG70</f>
        <v>-0.68609544955122326</v>
      </c>
      <c r="AN70" s="11">
        <f>'OddsRatio_working_3-way'!AB70+'OddsRatio_working_3-way'!AH70</f>
        <v>-0.35201815683765669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1.0381136063888796</v>
      </c>
      <c r="AS70" s="11">
        <f>IF(('OddsRatio_working_3-way'!X70=0),IF(Q70&gt;0,-Q70^(1/3),(-Q70)^(1/3)),'OddsRatio_working_3-way'!AM70-'OddsRatio_working_3-way'!R70/3)</f>
        <v>-0.68609544955122326</v>
      </c>
      <c r="AT70" s="11">
        <f>IF(('OddsRatio_working_3-way'!X70=0),IF(Q70&gt;0,-Q70^(1/3),(-Q70)^(1/3)),'OddsRatio_working_3-way'!AN70-'OddsRatio_working_3-way'!R70/3)</f>
        <v>-0.35201815683765669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2.52</v>
      </c>
      <c r="B71" s="4">
        <f>IF('True_Odds_Calculator_3-way'!B72="","",'True_Odds_Calculator_3-way'!B72)</f>
        <v>3.59</v>
      </c>
      <c r="C71" s="4">
        <f>IF('True_Odds_Calculator_3-way'!C72="","",'True_Odds_Calculator_3-way'!C72)</f>
        <v>2.88</v>
      </c>
      <c r="D71" s="9">
        <f t="shared" si="26"/>
        <v>0.38870088322843155</v>
      </c>
      <c r="E71" s="9">
        <f t="shared" si="27"/>
        <v>0.27175752962174587</v>
      </c>
      <c r="F71" s="9">
        <f t="shared" si="28"/>
        <v>0.33954158714982285</v>
      </c>
      <c r="G71" s="9">
        <f t="shared" si="29"/>
        <v>1.0346528369576538</v>
      </c>
      <c r="H71" s="9">
        <f t="shared" si="30"/>
        <v>2.5726723121756336</v>
      </c>
      <c r="I71" s="9">
        <f t="shared" si="31"/>
        <v>3.6797508477203222</v>
      </c>
      <c r="J71" s="9">
        <f t="shared" si="32"/>
        <v>2.9451473334803895</v>
      </c>
      <c r="K71" s="11">
        <f t="shared" si="33"/>
        <v>0.3968253968253968</v>
      </c>
      <c r="L71" s="11">
        <f t="shared" si="34"/>
        <v>0.2785515320334262</v>
      </c>
      <c r="M71" s="11">
        <f t="shared" si="35"/>
        <v>0.34722222222222221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-0.2840623817875445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0.22990019798283495</v>
      </c>
      <c r="Q71" s="11">
        <f>2*'OddsRatio_working_3-way'!K71*'OddsRatio_working_3-way'!L71*'OddsRatio_working_3-way'!M71</f>
        <v>7.6761334885754567E-2</v>
      </c>
      <c r="R71" s="11">
        <f t="shared" si="36"/>
        <v>0</v>
      </c>
      <c r="S71" s="11">
        <f t="shared" si="37"/>
        <v>-0.80932996666479251</v>
      </c>
      <c r="T71" s="11">
        <f t="shared" si="38"/>
        <v>-0.27022703394483888</v>
      </c>
      <c r="U71" s="11">
        <f>'OddsRatio_working_3-way'!S71-'OddsRatio_working_3-way'!R71^2/3</f>
        <v>-0.80932996666479251</v>
      </c>
      <c r="V71" s="11">
        <f>'OddsRatio_working_3-way'!S71*'OddsRatio_working_3-way'!R71/3-2*'OddsRatio_working_3-way'!R71^3/27-'OddsRatio_working_3-way'!T71</f>
        <v>0.27022703394483888</v>
      </c>
      <c r="W71" s="11">
        <f>'OddsRatio_working_3-way'!V71^2+4*'OddsRatio_working_3-way'!U71^3/27</f>
        <v>-5.5141299803455612E-3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0.14012207165090967</v>
      </c>
      <c r="Y71" s="11">
        <f>IF('OddsRatio_working_3-way'!W71&gt;=0,IF('OddsRatio_working_3-way'!V71+SQRT('OddsRatio_working_3-way'!W71)&gt;0,0,PI()),ACOS('OddsRatio_working_3-way'!V71/(2*'OddsRatio_working_3-way'!X71)))</f>
        <v>0.26817613112638661</v>
      </c>
      <c r="Z71" s="11">
        <f>'OddsRatio_working_3-way'!X71^(1/3)*COS('OddsRatio_working_3-way'!Y71/3)</f>
        <v>0.51732641847882699</v>
      </c>
      <c r="AA71" s="11">
        <f>'OddsRatio_working_3-way'!X71^(1/3)*COS(('OddsRatio_working_3-way'!Y71+2*PI())/3)</f>
        <v>-0.29881945687412631</v>
      </c>
      <c r="AB71" s="11">
        <f>'OddsRatio_working_3-way'!X71^(1/3)*COS(('OddsRatio_working_3-way'!Y71+4*PI())/3)</f>
        <v>-0.21850696160470082</v>
      </c>
      <c r="AC71" s="11">
        <f>'OddsRatio_working_3-way'!X71^(1/3)*SIN('OddsRatio_working_3-way'!Y71/3)</f>
        <v>4.6368440763093363E-2</v>
      </c>
      <c r="AD71" s="11">
        <f>'OddsRatio_working_3-way'!X71^(1/3)*SIN(('OddsRatio_working_3-way'!Y71+2*PI())/3)</f>
        <v>0.42483360006993692</v>
      </c>
      <c r="AE71" s="11">
        <f>'OddsRatio_working_3-way'!X71^(1/3)*SIN(('OddsRatio_working_3-way'!Y71+4*PI())/3)</f>
        <v>-0.47120204083303024</v>
      </c>
      <c r="AF71" s="11">
        <f>-'OddsRatio_working_3-way'!U71/(3*'OddsRatio_working_3-way'!X71^(1/3))*COS(('OddsRatio_working_3-way'!Y71)/3)</f>
        <v>0.51732641847882688</v>
      </c>
      <c r="AG71" s="11">
        <f>-'OddsRatio_working_3-way'!U71/(3*'OddsRatio_working_3-way'!X71^(1/3))*COS(('OddsRatio_working_3-way'!Y71+2*PI())/3)</f>
        <v>-0.2988194568741262</v>
      </c>
      <c r="AH71" s="11">
        <f>-'OddsRatio_working_3-way'!U71/(3*'OddsRatio_working_3-way'!X71^(1/3))*COS(('OddsRatio_working_3-way'!Y71+4*PI())/3)</f>
        <v>-0.21850696160470079</v>
      </c>
      <c r="AI71" s="11">
        <f>'OddsRatio_working_3-way'!U71/(3*'OddsRatio_working_3-way'!X71^(1/3))*SIN(('OddsRatio_working_3-way'!Y71)/3)</f>
        <v>-4.6368440763093356E-2</v>
      </c>
      <c r="AJ71" s="11">
        <f>'OddsRatio_working_3-way'!U71/(3*'OddsRatio_working_3-way'!X71^(1/3))*SIN(('OddsRatio_working_3-way'!Y71+2*PI())/3)</f>
        <v>-0.42483360006993687</v>
      </c>
      <c r="AK71" s="11">
        <f>'OddsRatio_working_3-way'!U71/(3*'OddsRatio_working_3-way'!X71^(1/3))*SIN(('OddsRatio_working_3-way'!Y71+4*PI())/3)</f>
        <v>0.47120204083303013</v>
      </c>
      <c r="AL71" s="11">
        <f>'OddsRatio_working_3-way'!Z71+'OddsRatio_working_3-way'!AF71</f>
        <v>1.0346528369576538</v>
      </c>
      <c r="AM71" s="11">
        <f>'OddsRatio_working_3-way'!AA71+'OddsRatio_working_3-way'!AG71</f>
        <v>-0.59763891374825251</v>
      </c>
      <c r="AN71" s="11">
        <f>'OddsRatio_working_3-way'!AB71+'OddsRatio_working_3-way'!AH71</f>
        <v>-0.43701392320940158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1.0346528369576538</v>
      </c>
      <c r="AS71" s="11">
        <f>IF(('OddsRatio_working_3-way'!X71=0),IF(Q71&gt;0,-Q71^(1/3),(-Q71)^(1/3)),'OddsRatio_working_3-way'!AM71-'OddsRatio_working_3-way'!R71/3)</f>
        <v>-0.59763891374825251</v>
      </c>
      <c r="AT71" s="11">
        <f>IF(('OddsRatio_working_3-way'!X71=0),IF(Q71&gt;0,-Q71^(1/3),(-Q71)^(1/3)),'OddsRatio_working_3-way'!AN71-'OddsRatio_working_3-way'!R71/3)</f>
        <v>-0.43701392320940158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1.61</v>
      </c>
      <c r="B72" s="4">
        <f>IF('True_Odds_Calculator_3-way'!B73="","",'True_Odds_Calculator_3-way'!B73)</f>
        <v>3.83</v>
      </c>
      <c r="C72" s="4">
        <f>IF('True_Odds_Calculator_3-way'!C73="","",'True_Odds_Calculator_3-way'!C73)</f>
        <v>6.72</v>
      </c>
      <c r="D72" s="9">
        <f t="shared" si="26"/>
        <v>0.60778945363863779</v>
      </c>
      <c r="E72" s="9">
        <f t="shared" si="27"/>
        <v>0.25038813440386498</v>
      </c>
      <c r="F72" s="9">
        <f t="shared" si="28"/>
        <v>0.14182241195749723</v>
      </c>
      <c r="G72" s="9">
        <f t="shared" si="29"/>
        <v>1.0578796735281886</v>
      </c>
      <c r="H72" s="9">
        <f t="shared" si="30"/>
        <v>1.6453066008521953</v>
      </c>
      <c r="I72" s="9">
        <f t="shared" si="31"/>
        <v>3.9937994760847744</v>
      </c>
      <c r="J72" s="9">
        <f t="shared" si="32"/>
        <v>7.0510717325812378</v>
      </c>
      <c r="K72" s="11">
        <f t="shared" si="33"/>
        <v>0.6211180124223602</v>
      </c>
      <c r="L72" s="11">
        <f t="shared" si="34"/>
        <v>0.2610966057441253</v>
      </c>
      <c r="M72" s="11">
        <f t="shared" si="35"/>
        <v>0.14880952380952381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-0.23829689101205243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0.22105561488984282</v>
      </c>
      <c r="Q72" s="11">
        <f>2*'OddsRatio_working_3-way'!K72*'OddsRatio_working_3-way'!L72*'OddsRatio_working_3-way'!M72</f>
        <v>4.8265418098218958E-2</v>
      </c>
      <c r="R72" s="11">
        <f t="shared" si="36"/>
        <v>0</v>
      </c>
      <c r="S72" s="11">
        <f t="shared" si="37"/>
        <v>-0.92764791832161342</v>
      </c>
      <c r="T72" s="11">
        <f t="shared" si="38"/>
        <v>-0.20254321360733918</v>
      </c>
      <c r="U72" s="11">
        <f>'OddsRatio_working_3-way'!S72-'OddsRatio_working_3-way'!R72^2/3</f>
        <v>-0.92764791832161342</v>
      </c>
      <c r="V72" s="11">
        <f>'OddsRatio_working_3-way'!S72*'OddsRatio_working_3-way'!R72/3-2*'OddsRatio_working_3-way'!R72^3/27-'OddsRatio_working_3-way'!T72</f>
        <v>0.20254321360733918</v>
      </c>
      <c r="W72" s="11">
        <f>'OddsRatio_working_3-way'!V72^2+4*'OddsRatio_working_3-way'!U72^3/27</f>
        <v>-7.7238391175809606E-2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0.17194631760683177</v>
      </c>
      <c r="Y72" s="11">
        <f>IF('OddsRatio_working_3-way'!W72&gt;=0,IF('OddsRatio_working_3-way'!V72+SQRT('OddsRatio_working_3-way'!W72)&gt;0,0,PI()),ACOS('OddsRatio_working_3-way'!V72/(2*'OddsRatio_working_3-way'!X72)))</f>
        <v>0.94100982267947086</v>
      </c>
      <c r="Z72" s="11">
        <f>'OddsRatio_working_3-way'!X72^(1/3)*COS('OddsRatio_working_3-way'!Y72/3)</f>
        <v>0.5289398367640944</v>
      </c>
      <c r="AA72" s="11">
        <f>'OddsRatio_working_3-way'!X72^(1/3)*COS(('OddsRatio_working_3-way'!Y72+2*PI())/3)</f>
        <v>-0.41305984534004558</v>
      </c>
      <c r="AB72" s="11">
        <f>'OddsRatio_working_3-way'!X72^(1/3)*COS(('OddsRatio_working_3-way'!Y72+4*PI())/3)</f>
        <v>-0.11587999142404894</v>
      </c>
      <c r="AC72" s="11">
        <f>'OddsRatio_working_3-way'!X72^(1/3)*SIN('OddsRatio_working_3-way'!Y72/3)</f>
        <v>0.17157686865613442</v>
      </c>
      <c r="AD72" s="11">
        <f>'OddsRatio_working_3-way'!X72^(1/3)*SIN(('OddsRatio_working_3-way'!Y72+2*PI())/3)</f>
        <v>0.37228690138323267</v>
      </c>
      <c r="AE72" s="11">
        <f>'OddsRatio_working_3-way'!X72^(1/3)*SIN(('OddsRatio_working_3-way'!Y72+4*PI())/3)</f>
        <v>-0.54386377003936714</v>
      </c>
      <c r="AF72" s="11">
        <f>-'OddsRatio_working_3-way'!U72/(3*'OddsRatio_working_3-way'!X72^(1/3))*COS(('OddsRatio_working_3-way'!Y72)/3)</f>
        <v>0.52893983676409428</v>
      </c>
      <c r="AG72" s="11">
        <f>-'OddsRatio_working_3-way'!U72/(3*'OddsRatio_working_3-way'!X72^(1/3))*COS(('OddsRatio_working_3-way'!Y72+2*PI())/3)</f>
        <v>-0.41305984534004547</v>
      </c>
      <c r="AH72" s="11">
        <f>-'OddsRatio_working_3-way'!U72/(3*'OddsRatio_working_3-way'!X72^(1/3))*COS(('OddsRatio_working_3-way'!Y72+4*PI())/3)</f>
        <v>-0.11587999142404892</v>
      </c>
      <c r="AI72" s="11">
        <f>'OddsRatio_working_3-way'!U72/(3*'OddsRatio_working_3-way'!X72^(1/3))*SIN(('OddsRatio_working_3-way'!Y72)/3)</f>
        <v>-0.17157686865613439</v>
      </c>
      <c r="AJ72" s="11">
        <f>'OddsRatio_working_3-way'!U72/(3*'OddsRatio_working_3-way'!X72^(1/3))*SIN(('OddsRatio_working_3-way'!Y72+2*PI())/3)</f>
        <v>-0.37228690138323262</v>
      </c>
      <c r="AK72" s="11">
        <f>'OddsRatio_working_3-way'!U72/(3*'OddsRatio_working_3-way'!X72^(1/3))*SIN(('OddsRatio_working_3-way'!Y72+4*PI())/3)</f>
        <v>0.54386377003936703</v>
      </c>
      <c r="AL72" s="11">
        <f>'OddsRatio_working_3-way'!Z72+'OddsRatio_working_3-way'!AF72</f>
        <v>1.0578796735281886</v>
      </c>
      <c r="AM72" s="11">
        <f>'OddsRatio_working_3-way'!AA72+'OddsRatio_working_3-way'!AG72</f>
        <v>-0.82611969068009106</v>
      </c>
      <c r="AN72" s="11">
        <f>'OddsRatio_working_3-way'!AB72+'OddsRatio_working_3-way'!AH72</f>
        <v>-0.23175998284809785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1.0578796735281886</v>
      </c>
      <c r="AS72" s="11">
        <f>IF(('OddsRatio_working_3-way'!X72=0),IF(Q72&gt;0,-Q72^(1/3),(-Q72)^(1/3)),'OddsRatio_working_3-way'!AM72-'OddsRatio_working_3-way'!R72/3)</f>
        <v>-0.82611969068009106</v>
      </c>
      <c r="AT72" s="11">
        <f>IF(('OddsRatio_working_3-way'!X72=0),IF(Q72&gt;0,-Q72^(1/3),(-Q72)^(1/3)),'OddsRatio_working_3-way'!AN72-'OddsRatio_working_3-way'!R72/3)</f>
        <v>-0.23175998284809785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4.21</v>
      </c>
      <c r="B73" s="4">
        <f>IF('True_Odds_Calculator_3-way'!B74="","",'True_Odds_Calculator_3-way'!B74)</f>
        <v>3.29</v>
      </c>
      <c r="C73" s="4">
        <f>IF('True_Odds_Calculator_3-way'!C74="","",'True_Odds_Calculator_3-way'!C74)</f>
        <v>2.0499999999999998</v>
      </c>
      <c r="D73" s="9">
        <f t="shared" si="26"/>
        <v>0.22931963509645756</v>
      </c>
      <c r="E73" s="9">
        <f t="shared" si="27"/>
        <v>0.29433173225207943</v>
      </c>
      <c r="F73" s="9">
        <f t="shared" si="28"/>
        <v>0.47634863265146293</v>
      </c>
      <c r="G73" s="9">
        <f t="shared" si="29"/>
        <v>1.0469550110284258</v>
      </c>
      <c r="H73" s="9">
        <f t="shared" si="30"/>
        <v>4.3607255854012461</v>
      </c>
      <c r="I73" s="9">
        <f t="shared" si="31"/>
        <v>3.3975269752550954</v>
      </c>
      <c r="J73" s="9">
        <f t="shared" si="32"/>
        <v>2.0993027615798465</v>
      </c>
      <c r="K73" s="11">
        <f t="shared" si="33"/>
        <v>0.23752969121140144</v>
      </c>
      <c r="L73" s="11">
        <f t="shared" si="34"/>
        <v>0.303951367781155</v>
      </c>
      <c r="M73" s="11">
        <f t="shared" si="35"/>
        <v>0.48780487804878053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-0.27183035917891385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0.23067973570089395</v>
      </c>
      <c r="Q73" s="11">
        <f>2*'OddsRatio_working_3-way'!K73*'OddsRatio_working_3-way'!L73*'OddsRatio_working_3-way'!M73</f>
        <v>7.0436560519356942E-2</v>
      </c>
      <c r="R73" s="11">
        <f t="shared" si="36"/>
        <v>0</v>
      </c>
      <c r="S73" s="11">
        <f t="shared" si="37"/>
        <v>-0.84861652832921686</v>
      </c>
      <c r="T73" s="11">
        <f t="shared" si="38"/>
        <v>-0.25911955063487541</v>
      </c>
      <c r="U73" s="11">
        <f>'OddsRatio_working_3-way'!S73-'OddsRatio_working_3-way'!R73^2/3</f>
        <v>-0.84861652832921686</v>
      </c>
      <c r="V73" s="11">
        <f>'OddsRatio_working_3-way'!S73*'OddsRatio_working_3-way'!R73/3-2*'OddsRatio_working_3-way'!R73^3/27-'OddsRatio_working_3-way'!T73</f>
        <v>0.25911955063487541</v>
      </c>
      <c r="W73" s="11">
        <f>'OddsRatio_working_3-way'!V73^2+4*'OddsRatio_working_3-way'!U73^3/27</f>
        <v>-2.339501450692455E-2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0.15044762878502299</v>
      </c>
      <c r="Y73" s="11">
        <f>IF('OddsRatio_working_3-way'!W73&gt;=0,IF('OddsRatio_working_3-way'!V73+SQRT('OddsRatio_working_3-way'!W73)&gt;0,0,PI()),ACOS('OddsRatio_working_3-way'!V73/(2*'OddsRatio_working_3-way'!X73)))</f>
        <v>0.5332452205657956</v>
      </c>
      <c r="Z73" s="11">
        <f>'OddsRatio_working_3-way'!X73^(1/3)*COS('OddsRatio_working_3-way'!Y73/3)</f>
        <v>0.5234775055142129</v>
      </c>
      <c r="AA73" s="11">
        <f>'OddsRatio_working_3-way'!X73^(1/3)*COS(('OddsRatio_working_3-way'!Y73+2*PI())/3)</f>
        <v>-0.34317957788656583</v>
      </c>
      <c r="AB73" s="11">
        <f>'OddsRatio_working_3-way'!X73^(1/3)*COS(('OddsRatio_working_3-way'!Y73+4*PI())/3)</f>
        <v>-0.18029792762764713</v>
      </c>
      <c r="AC73" s="11">
        <f>'OddsRatio_working_3-way'!X73^(1/3)*SIN('OddsRatio_working_3-way'!Y73/3)</f>
        <v>9.4039764623037342E-2</v>
      </c>
      <c r="AD73" s="11">
        <f>'OddsRatio_working_3-way'!X73^(1/3)*SIN(('OddsRatio_working_3-way'!Y73+2*PI())/3)</f>
        <v>0.40632493577349826</v>
      </c>
      <c r="AE73" s="11">
        <f>'OddsRatio_working_3-way'!X73^(1/3)*SIN(('OddsRatio_working_3-way'!Y73+4*PI())/3)</f>
        <v>-0.50036470039653547</v>
      </c>
      <c r="AF73" s="11">
        <f>-'OddsRatio_working_3-way'!U73/(3*'OddsRatio_working_3-way'!X73^(1/3))*COS(('OddsRatio_working_3-way'!Y73)/3)</f>
        <v>0.5234775055142129</v>
      </c>
      <c r="AG73" s="11">
        <f>-'OddsRatio_working_3-way'!U73/(3*'OddsRatio_working_3-way'!X73^(1/3))*COS(('OddsRatio_working_3-way'!Y73+2*PI())/3)</f>
        <v>-0.34317957788656583</v>
      </c>
      <c r="AH73" s="11">
        <f>-'OddsRatio_working_3-way'!U73/(3*'OddsRatio_working_3-way'!X73^(1/3))*COS(('OddsRatio_working_3-way'!Y73+4*PI())/3)</f>
        <v>-0.18029792762764713</v>
      </c>
      <c r="AI73" s="11">
        <f>'OddsRatio_working_3-way'!U73/(3*'OddsRatio_working_3-way'!X73^(1/3))*SIN(('OddsRatio_working_3-way'!Y73)/3)</f>
        <v>-9.4039764623037342E-2</v>
      </c>
      <c r="AJ73" s="11">
        <f>'OddsRatio_working_3-way'!U73/(3*'OddsRatio_working_3-way'!X73^(1/3))*SIN(('OddsRatio_working_3-way'!Y73+2*PI())/3)</f>
        <v>-0.40632493577349826</v>
      </c>
      <c r="AK73" s="11">
        <f>'OddsRatio_working_3-way'!U73/(3*'OddsRatio_working_3-way'!X73^(1/3))*SIN(('OddsRatio_working_3-way'!Y73+4*PI())/3)</f>
        <v>0.50036470039653547</v>
      </c>
      <c r="AL73" s="11">
        <f>'OddsRatio_working_3-way'!Z73+'OddsRatio_working_3-way'!AF73</f>
        <v>1.0469550110284258</v>
      </c>
      <c r="AM73" s="11">
        <f>'OddsRatio_working_3-way'!AA73+'OddsRatio_working_3-way'!AG73</f>
        <v>-0.68635915577313167</v>
      </c>
      <c r="AN73" s="11">
        <f>'OddsRatio_working_3-way'!AB73+'OddsRatio_working_3-way'!AH73</f>
        <v>-0.36059585525529425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1.0469550110284258</v>
      </c>
      <c r="AS73" s="11">
        <f>IF(('OddsRatio_working_3-way'!X73=0),IF(Q73&gt;0,-Q73^(1/3),(-Q73)^(1/3)),'OddsRatio_working_3-way'!AM73-'OddsRatio_working_3-way'!R73/3)</f>
        <v>-0.68635915577313167</v>
      </c>
      <c r="AT73" s="11">
        <f>IF(('OddsRatio_working_3-way'!X73=0),IF(Q73&gt;0,-Q73^(1/3),(-Q73)^(1/3)),'OddsRatio_working_3-way'!AN73-'OddsRatio_working_3-way'!R73/3)</f>
        <v>-0.36059585525529425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2.41</v>
      </c>
      <c r="B74" s="4">
        <f>IF('True_Odds_Calculator_3-way'!B75="","",'True_Odds_Calculator_3-way'!B75)</f>
        <v>3.22</v>
      </c>
      <c r="C74" s="4">
        <f>IF('True_Odds_Calculator_3-way'!C75="","",'True_Odds_Calculator_3-way'!C75)</f>
        <v>3.3</v>
      </c>
      <c r="D74" s="9">
        <f t="shared" si="26"/>
        <v>0.40454118681904561</v>
      </c>
      <c r="E74" s="9">
        <f t="shared" si="27"/>
        <v>0.30143029692022927</v>
      </c>
      <c r="F74" s="9">
        <f t="shared" si="28"/>
        <v>0.29402851626072518</v>
      </c>
      <c r="G74" s="9">
        <f t="shared" si="29"/>
        <v>1.0439263758101758</v>
      </c>
      <c r="H74" s="9">
        <f t="shared" si="30"/>
        <v>2.4719361898923475</v>
      </c>
      <c r="I74" s="9">
        <f t="shared" si="31"/>
        <v>3.3175165542985905</v>
      </c>
      <c r="J74" s="9">
        <f t="shared" si="32"/>
        <v>3.4010306643634038</v>
      </c>
      <c r="K74" s="11">
        <f t="shared" si="33"/>
        <v>0.41493775933609955</v>
      </c>
      <c r="L74" s="11">
        <f t="shared" si="34"/>
        <v>0.3105590062111801</v>
      </c>
      <c r="M74" s="11">
        <f t="shared" si="35"/>
        <v>0.30303030303030304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-0.28113380395538079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0.23156229181847077</v>
      </c>
      <c r="Q74" s="11">
        <f>2*'OddsRatio_working_3-way'!K74*'OddsRatio_working_3-way'!L74*'OddsRatio_working_3-way'!M74</f>
        <v>7.8098580714492674E-2</v>
      </c>
      <c r="R74" s="11">
        <f t="shared" si="36"/>
        <v>0</v>
      </c>
      <c r="S74" s="11">
        <f t="shared" si="37"/>
        <v>-0.82367288657760418</v>
      </c>
      <c r="T74" s="11">
        <f t="shared" si="38"/>
        <v>-0.27779861267372824</v>
      </c>
      <c r="U74" s="11">
        <f>'OddsRatio_working_3-way'!S74-'OddsRatio_working_3-way'!R74^2/3</f>
        <v>-0.82367288657760418</v>
      </c>
      <c r="V74" s="11">
        <f>'OddsRatio_working_3-way'!S74*'OddsRatio_working_3-way'!R74/3-2*'OddsRatio_working_3-way'!R74^3/27-'OddsRatio_working_3-way'!T74</f>
        <v>0.27779861267372824</v>
      </c>
      <c r="W74" s="11">
        <f>'OddsRatio_working_3-way'!V74^2+4*'OddsRatio_working_3-way'!U74^3/27</f>
        <v>-5.6146244243493043E-3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0.14386338452486563</v>
      </c>
      <c r="Y74" s="11">
        <f>IF('OddsRatio_working_3-way'!W74&gt;=0,IF('OddsRatio_working_3-way'!V74+SQRT('OddsRatio_working_3-way'!W74)&gt;0,0,PI()),ACOS('OddsRatio_working_3-way'!V74/(2*'OddsRatio_working_3-way'!X74)))</f>
        <v>0.26346075950587</v>
      </c>
      <c r="Z74" s="11">
        <f>'OddsRatio_working_3-way'!X74^(1/3)*COS('OddsRatio_working_3-way'!Y74/3)</f>
        <v>0.52196318790508789</v>
      </c>
      <c r="AA74" s="11">
        <f>'OddsRatio_working_3-way'!X74^(1/3)*COS(('OddsRatio_working_3-way'!Y74+2*PI())/3)</f>
        <v>-0.30078165046468408</v>
      </c>
      <c r="AB74" s="11">
        <f>'OddsRatio_working_3-way'!X74^(1/3)*COS(('OddsRatio_working_3-way'!Y74+4*PI())/3)</f>
        <v>-0.22118153744040386</v>
      </c>
      <c r="AC74" s="11">
        <f>'OddsRatio_working_3-way'!X74^(1/3)*SIN('OddsRatio_working_3-way'!Y74/3)</f>
        <v>4.5957146682092859E-2</v>
      </c>
      <c r="AD74" s="11">
        <f>'OddsRatio_working_3-way'!X74^(1/3)*SIN(('OddsRatio_working_3-way'!Y74+2*PI())/3)</f>
        <v>0.42905480722507011</v>
      </c>
      <c r="AE74" s="11">
        <f>'OddsRatio_working_3-way'!X74^(1/3)*SIN(('OddsRatio_working_3-way'!Y74+4*PI())/3)</f>
        <v>-0.47501195390716294</v>
      </c>
      <c r="AF74" s="11">
        <f>-'OddsRatio_working_3-way'!U74/(3*'OddsRatio_working_3-way'!X74^(1/3))*COS(('OddsRatio_working_3-way'!Y74)/3)</f>
        <v>0.52196318790508778</v>
      </c>
      <c r="AG74" s="11">
        <f>-'OddsRatio_working_3-way'!U74/(3*'OddsRatio_working_3-way'!X74^(1/3))*COS(('OddsRatio_working_3-way'!Y74+2*PI())/3)</f>
        <v>-0.30078165046468402</v>
      </c>
      <c r="AH74" s="11">
        <f>-'OddsRatio_working_3-way'!U74/(3*'OddsRatio_working_3-way'!X74^(1/3))*COS(('OddsRatio_working_3-way'!Y74+4*PI())/3)</f>
        <v>-0.22118153744040384</v>
      </c>
      <c r="AI74" s="11">
        <f>'OddsRatio_working_3-way'!U74/(3*'OddsRatio_working_3-way'!X74^(1/3))*SIN(('OddsRatio_working_3-way'!Y74)/3)</f>
        <v>-4.5957146682092845E-2</v>
      </c>
      <c r="AJ74" s="11">
        <f>'OddsRatio_working_3-way'!U74/(3*'OddsRatio_working_3-way'!X74^(1/3))*SIN(('OddsRatio_working_3-way'!Y74+2*PI())/3)</f>
        <v>-0.42905480722507</v>
      </c>
      <c r="AK74" s="11">
        <f>'OddsRatio_working_3-way'!U74/(3*'OddsRatio_working_3-way'!X74^(1/3))*SIN(('OddsRatio_working_3-way'!Y74+4*PI())/3)</f>
        <v>0.47501195390716283</v>
      </c>
      <c r="AL74" s="11">
        <f>'OddsRatio_working_3-way'!Z74+'OddsRatio_working_3-way'!AF74</f>
        <v>1.0439263758101758</v>
      </c>
      <c r="AM74" s="11">
        <f>'OddsRatio_working_3-way'!AA74+'OddsRatio_working_3-way'!AG74</f>
        <v>-0.60156330092936816</v>
      </c>
      <c r="AN74" s="11">
        <f>'OddsRatio_working_3-way'!AB74+'OddsRatio_working_3-way'!AH74</f>
        <v>-0.44236307488080773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1.0439263758101758</v>
      </c>
      <c r="AS74" s="11">
        <f>IF(('OddsRatio_working_3-way'!X74=0),IF(Q74&gt;0,-Q74^(1/3),(-Q74)^(1/3)),'OddsRatio_working_3-way'!AM74-'OddsRatio_working_3-way'!R74/3)</f>
        <v>-0.60156330092936816</v>
      </c>
      <c r="AT74" s="11">
        <f>IF(('OddsRatio_working_3-way'!X74=0),IF(Q74&gt;0,-Q74^(1/3),(-Q74)^(1/3)),'OddsRatio_working_3-way'!AN74-'OddsRatio_working_3-way'!R74/3)</f>
        <v>-0.44236307488080773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1.83</v>
      </c>
      <c r="B75" s="4">
        <f>IF('True_Odds_Calculator_3-way'!B76="","",'True_Odds_Calculator_3-way'!B76)</f>
        <v>3.64</v>
      </c>
      <c r="C75" s="4">
        <f>IF('True_Odds_Calculator_3-way'!C76="","",'True_Odds_Calculator_3-way'!C76)</f>
        <v>4.75</v>
      </c>
      <c r="D75" s="9">
        <f t="shared" si="26"/>
        <v>0.53351875196218335</v>
      </c>
      <c r="E75" s="9">
        <f t="shared" si="27"/>
        <v>0.26447610928672766</v>
      </c>
      <c r="F75" s="9">
        <f t="shared" si="28"/>
        <v>0.20200513875108911</v>
      </c>
      <c r="G75" s="9">
        <f t="shared" si="29"/>
        <v>1.0534317640730262</v>
      </c>
      <c r="H75" s="9">
        <f t="shared" si="30"/>
        <v>1.874348364180612</v>
      </c>
      <c r="I75" s="9">
        <f t="shared" si="31"/>
        <v>3.7810598571527896</v>
      </c>
      <c r="J75" s="9">
        <f t="shared" si="32"/>
        <v>4.9503691152738485</v>
      </c>
      <c r="K75" s="11">
        <f t="shared" si="33"/>
        <v>0.54644808743169393</v>
      </c>
      <c r="L75" s="11">
        <f t="shared" si="34"/>
        <v>0.27472527472527469</v>
      </c>
      <c r="M75" s="11">
        <f t="shared" si="35"/>
        <v>0.21052631578947367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-0.25969716219931938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0.22818711343301501</v>
      </c>
      <c r="Q75" s="11">
        <f>2*'OddsRatio_working_3-way'!K75*'OddsRatio_working_3-way'!L75*'OddsRatio_working_3-way'!M75</f>
        <v>6.3209726712746536E-2</v>
      </c>
      <c r="R75" s="11">
        <f t="shared" si="36"/>
        <v>0</v>
      </c>
      <c r="S75" s="11">
        <f t="shared" si="37"/>
        <v>-0.87866617987099838</v>
      </c>
      <c r="T75" s="11">
        <f t="shared" si="38"/>
        <v>-0.24339783375927931</v>
      </c>
      <c r="U75" s="11">
        <f>'OddsRatio_working_3-way'!S75-'OddsRatio_working_3-way'!R75^2/3</f>
        <v>-0.87866617987099838</v>
      </c>
      <c r="V75" s="11">
        <f>'OddsRatio_working_3-way'!S75*'OddsRatio_working_3-way'!R75/3-2*'OddsRatio_working_3-way'!R75^3/27-'OddsRatio_working_3-way'!T75</f>
        <v>0.24339783375927931</v>
      </c>
      <c r="W75" s="11">
        <f>'OddsRatio_working_3-way'!V75^2+4*'OddsRatio_working_3-way'!U75^3/27</f>
        <v>-4.125793355304376E-2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0.15850902106169978</v>
      </c>
      <c r="Y75" s="11">
        <f>IF('OddsRatio_working_3-way'!W75&gt;=0,IF('OddsRatio_working_3-way'!V75+SQRT('OddsRatio_working_3-way'!W75)&gt;0,0,PI()),ACOS('OddsRatio_working_3-way'!V75/(2*'OddsRatio_working_3-way'!X75)))</f>
        <v>0.69543851032885462</v>
      </c>
      <c r="Z75" s="11">
        <f>'OddsRatio_working_3-way'!X75^(1/3)*COS('OddsRatio_working_3-way'!Y75/3)</f>
        <v>0.52671588203651321</v>
      </c>
      <c r="AA75" s="11">
        <f>'OddsRatio_working_3-way'!X75^(1/3)*COS(('OddsRatio_working_3-way'!Y75+2*PI())/3)</f>
        <v>-0.37103491012318246</v>
      </c>
      <c r="AB75" s="11">
        <f>'OddsRatio_working_3-way'!X75^(1/3)*COS(('OddsRatio_working_3-way'!Y75+4*PI())/3)</f>
        <v>-0.1556809719133308</v>
      </c>
      <c r="AC75" s="11">
        <f>'OddsRatio_working_3-way'!X75^(1/3)*SIN('OddsRatio_working_3-way'!Y75/3)</f>
        <v>0.12433465419650383</v>
      </c>
      <c r="AD75" s="11">
        <f>'OddsRatio_working_3-way'!X75^(1/3)*SIN(('OddsRatio_working_3-way'!Y75+2*PI())/3)</f>
        <v>0.39398200732209609</v>
      </c>
      <c r="AE75" s="11">
        <f>'OddsRatio_working_3-way'!X75^(1/3)*SIN(('OddsRatio_working_3-way'!Y75+4*PI())/3)</f>
        <v>-0.51831666151860001</v>
      </c>
      <c r="AF75" s="11">
        <f>-'OddsRatio_working_3-way'!U75/(3*'OddsRatio_working_3-way'!X75^(1/3))*COS(('OddsRatio_working_3-way'!Y75)/3)</f>
        <v>0.52671588203651298</v>
      </c>
      <c r="AG75" s="11">
        <f>-'OddsRatio_working_3-way'!U75/(3*'OddsRatio_working_3-way'!X75^(1/3))*COS(('OddsRatio_working_3-way'!Y75+2*PI())/3)</f>
        <v>-0.37103491012318229</v>
      </c>
      <c r="AH75" s="11">
        <f>-'OddsRatio_working_3-way'!U75/(3*'OddsRatio_working_3-way'!X75^(1/3))*COS(('OddsRatio_working_3-way'!Y75+4*PI())/3)</f>
        <v>-0.15568097191333075</v>
      </c>
      <c r="AI75" s="11">
        <f>'OddsRatio_working_3-way'!U75/(3*'OddsRatio_working_3-way'!X75^(1/3))*SIN(('OddsRatio_working_3-way'!Y75)/3)</f>
        <v>-0.12433465419650377</v>
      </c>
      <c r="AJ75" s="11">
        <f>'OddsRatio_working_3-way'!U75/(3*'OddsRatio_working_3-way'!X75^(1/3))*SIN(('OddsRatio_working_3-way'!Y75+2*PI())/3)</f>
        <v>-0.39398200732209593</v>
      </c>
      <c r="AK75" s="11">
        <f>'OddsRatio_working_3-way'!U75/(3*'OddsRatio_working_3-way'!X75^(1/3))*SIN(('OddsRatio_working_3-way'!Y75+4*PI())/3)</f>
        <v>0.51831666151859979</v>
      </c>
      <c r="AL75" s="11">
        <f>'OddsRatio_working_3-way'!Z75+'OddsRatio_working_3-way'!AF75</f>
        <v>1.0534317640730262</v>
      </c>
      <c r="AM75" s="11">
        <f>'OddsRatio_working_3-way'!AA75+'OddsRatio_working_3-way'!AG75</f>
        <v>-0.7420698202463647</v>
      </c>
      <c r="AN75" s="11">
        <f>'OddsRatio_working_3-way'!AB75+'OddsRatio_working_3-way'!AH75</f>
        <v>-0.31136194382666155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1.0534317640730262</v>
      </c>
      <c r="AS75" s="11">
        <f>IF(('OddsRatio_working_3-way'!X75=0),IF(Q75&gt;0,-Q75^(1/3),(-Q75)^(1/3)),'OddsRatio_working_3-way'!AM75-'OddsRatio_working_3-way'!R75/3)</f>
        <v>-0.7420698202463647</v>
      </c>
      <c r="AT75" s="11">
        <f>IF(('OddsRatio_working_3-way'!X75=0),IF(Q75&gt;0,-Q75^(1/3),(-Q75)^(1/3)),'OddsRatio_working_3-way'!AN75-'OddsRatio_working_3-way'!R75/3)</f>
        <v>-0.31136194382666155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1.65</v>
      </c>
      <c r="B76" s="4">
        <f>IF('True_Odds_Calculator_3-way'!B77="","",'True_Odds_Calculator_3-way'!B77)</f>
        <v>3.96</v>
      </c>
      <c r="C76" s="4">
        <f>IF('True_Odds_Calculator_3-way'!C77="","",'True_Odds_Calculator_3-way'!C77)</f>
        <v>5.77</v>
      </c>
      <c r="D76" s="9">
        <f t="shared" si="26"/>
        <v>0.59255015069533024</v>
      </c>
      <c r="E76" s="9">
        <f t="shared" si="27"/>
        <v>0.24205340793419078</v>
      </c>
      <c r="F76" s="9">
        <f t="shared" si="28"/>
        <v>0.16539644137047915</v>
      </c>
      <c r="G76" s="9">
        <f t="shared" si="29"/>
        <v>1.0578782593702991</v>
      </c>
      <c r="H76" s="9">
        <f t="shared" si="30"/>
        <v>1.6876208685906944</v>
      </c>
      <c r="I76" s="9">
        <f t="shared" si="31"/>
        <v>4.1313196477360856</v>
      </c>
      <c r="J76" s="9">
        <f t="shared" si="32"/>
        <v>6.046079297196326</v>
      </c>
      <c r="K76" s="11">
        <f t="shared" si="33"/>
        <v>0.60606060606060608</v>
      </c>
      <c r="L76" s="11">
        <f t="shared" si="34"/>
        <v>0.25252525252525254</v>
      </c>
      <c r="M76" s="11">
        <f t="shared" si="35"/>
        <v>0.1733102253032929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-0.24342686356236065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0.22227420998493946</v>
      </c>
      <c r="Q76" s="11">
        <f>2*'OddsRatio_working_3-way'!K76*'OddsRatio_working_3-way'!L76*'OddsRatio_working_3-way'!M76</f>
        <v>5.3048737466572668E-2</v>
      </c>
      <c r="R76" s="11">
        <f t="shared" si="36"/>
        <v>0</v>
      </c>
      <c r="S76" s="11">
        <f t="shared" si="37"/>
        <v>-0.91310468668959233</v>
      </c>
      <c r="T76" s="11">
        <f t="shared" si="38"/>
        <v>-0.21792474622663302</v>
      </c>
      <c r="U76" s="11">
        <f>'OddsRatio_working_3-way'!S76-'OddsRatio_working_3-way'!R76^2/3</f>
        <v>-0.91310468668959233</v>
      </c>
      <c r="V76" s="11">
        <f>'OddsRatio_working_3-way'!S76*'OddsRatio_working_3-way'!R76/3-2*'OddsRatio_working_3-way'!R76^3/27-'OddsRatio_working_3-way'!T76</f>
        <v>0.21792474622663302</v>
      </c>
      <c r="W76" s="11">
        <f>'OddsRatio_working_3-way'!V76^2+4*'OddsRatio_working_3-way'!U76^3/27</f>
        <v>-6.5295518723709228E-2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0.16791866613159154</v>
      </c>
      <c r="Y76" s="11">
        <f>IF('OddsRatio_working_3-way'!W76&gt;=0,IF('OddsRatio_working_3-way'!V76+SQRT('OddsRatio_working_3-way'!W76)&gt;0,0,PI()),ACOS('OddsRatio_working_3-way'!V76/(2*'OddsRatio_working_3-way'!X76)))</f>
        <v>0.86465887551655163</v>
      </c>
      <c r="Z76" s="11">
        <f>'OddsRatio_working_3-way'!X76^(1/3)*COS('OddsRatio_working_3-way'!Y76/3)</f>
        <v>0.52893912968514967</v>
      </c>
      <c r="AA76" s="11">
        <f>'OddsRatio_working_3-way'!X76^(1/3)*COS(('OddsRatio_working_3-way'!Y76+2*PI())/3)</f>
        <v>-0.40027722106392127</v>
      </c>
      <c r="AB76" s="11">
        <f>'OddsRatio_working_3-way'!X76^(1/3)*COS(('OddsRatio_working_3-way'!Y76+4*PI())/3)</f>
        <v>-0.12866190862122859</v>
      </c>
      <c r="AC76" s="11">
        <f>'OddsRatio_working_3-way'!X76^(1/3)*SIN('OddsRatio_working_3-way'!Y76/3)</f>
        <v>0.15681717375481302</v>
      </c>
      <c r="AD76" s="11">
        <f>'OddsRatio_working_3-way'!X76^(1/3)*SIN(('OddsRatio_working_3-way'!Y76+2*PI())/3)</f>
        <v>0.37966613648556485</v>
      </c>
      <c r="AE76" s="11">
        <f>'OddsRatio_working_3-way'!X76^(1/3)*SIN(('OddsRatio_working_3-way'!Y76+4*PI())/3)</f>
        <v>-0.53648331024037776</v>
      </c>
      <c r="AF76" s="11">
        <f>-'OddsRatio_working_3-way'!U76/(3*'OddsRatio_working_3-way'!X76^(1/3))*COS(('OddsRatio_working_3-way'!Y76)/3)</f>
        <v>0.52893912968514956</v>
      </c>
      <c r="AG76" s="11">
        <f>-'OddsRatio_working_3-way'!U76/(3*'OddsRatio_working_3-way'!X76^(1/3))*COS(('OddsRatio_working_3-way'!Y76+2*PI())/3)</f>
        <v>-0.40027722106392122</v>
      </c>
      <c r="AH76" s="11">
        <f>-'OddsRatio_working_3-way'!U76/(3*'OddsRatio_working_3-way'!X76^(1/3))*COS(('OddsRatio_working_3-way'!Y76+4*PI())/3)</f>
        <v>-0.12866190862122856</v>
      </c>
      <c r="AI76" s="11">
        <f>'OddsRatio_working_3-way'!U76/(3*'OddsRatio_working_3-way'!X76^(1/3))*SIN(('OddsRatio_working_3-way'!Y76)/3)</f>
        <v>-0.15681717375481299</v>
      </c>
      <c r="AJ76" s="11">
        <f>'OddsRatio_working_3-way'!U76/(3*'OddsRatio_working_3-way'!X76^(1/3))*SIN(('OddsRatio_working_3-way'!Y76+2*PI())/3)</f>
        <v>-0.37966613648556474</v>
      </c>
      <c r="AK76" s="11">
        <f>'OddsRatio_working_3-way'!U76/(3*'OddsRatio_working_3-way'!X76^(1/3))*SIN(('OddsRatio_working_3-way'!Y76+4*PI())/3)</f>
        <v>0.53648331024037765</v>
      </c>
      <c r="AL76" s="11">
        <f>'OddsRatio_working_3-way'!Z76+'OddsRatio_working_3-way'!AF76</f>
        <v>1.0578782593702991</v>
      </c>
      <c r="AM76" s="11">
        <f>'OddsRatio_working_3-way'!AA76+'OddsRatio_working_3-way'!AG76</f>
        <v>-0.80055444212784255</v>
      </c>
      <c r="AN76" s="11">
        <f>'OddsRatio_working_3-way'!AB76+'OddsRatio_working_3-way'!AH76</f>
        <v>-0.25732381724245712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1.0578782593702991</v>
      </c>
      <c r="AS76" s="11">
        <f>IF(('OddsRatio_working_3-way'!X76=0),IF(Q76&gt;0,-Q76^(1/3),(-Q76)^(1/3)),'OddsRatio_working_3-way'!AM76-'OddsRatio_working_3-way'!R76/3)</f>
        <v>-0.80055444212784255</v>
      </c>
      <c r="AT76" s="11">
        <f>IF(('OddsRatio_working_3-way'!X76=0),IF(Q76&gt;0,-Q76^(1/3),(-Q76)^(1/3)),'OddsRatio_working_3-way'!AN76-'OddsRatio_working_3-way'!R76/3)</f>
        <v>-0.25732381724245712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1.58</v>
      </c>
      <c r="B77" s="4">
        <f>IF('True_Odds_Calculator_3-way'!B78="","",'True_Odds_Calculator_3-way'!B78)</f>
        <v>4.53</v>
      </c>
      <c r="C77" s="4">
        <f>IF('True_Odds_Calculator_3-way'!C78="","",'True_Odds_Calculator_3-way'!C78)</f>
        <v>5.65</v>
      </c>
      <c r="D77" s="9">
        <f t="shared" si="26"/>
        <v>0.61978238536180086</v>
      </c>
      <c r="E77" s="9">
        <f t="shared" si="27"/>
        <v>0.21125112760941692</v>
      </c>
      <c r="F77" s="9">
        <f t="shared" si="28"/>
        <v>0.16896648702878234</v>
      </c>
      <c r="G77" s="9">
        <f t="shared" si="29"/>
        <v>1.0577061028646233</v>
      </c>
      <c r="H77" s="9">
        <f t="shared" si="30"/>
        <v>1.613469539661482</v>
      </c>
      <c r="I77" s="9">
        <f t="shared" si="31"/>
        <v>4.7337025431121207</v>
      </c>
      <c r="J77" s="9">
        <f t="shared" si="32"/>
        <v>5.9183333783204981</v>
      </c>
      <c r="K77" s="11">
        <f t="shared" si="33"/>
        <v>0.63291139240506322</v>
      </c>
      <c r="L77" s="11">
        <f t="shared" si="34"/>
        <v>0.22075055187637968</v>
      </c>
      <c r="M77" s="11">
        <f t="shared" si="35"/>
        <v>0.17699115044247787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-0.23542464003465957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0.21662090673653928</v>
      </c>
      <c r="Q77" s="11">
        <f>2*'OddsRatio_working_3-way'!K77*'OddsRatio_working_3-way'!L77*'OddsRatio_working_3-way'!M77</f>
        <v>4.9456828022040926E-2</v>
      </c>
      <c r="R77" s="11">
        <f t="shared" si="36"/>
        <v>0</v>
      </c>
      <c r="S77" s="11">
        <f t="shared" si="37"/>
        <v>-0.92012843984660242</v>
      </c>
      <c r="T77" s="11">
        <f t="shared" si="38"/>
        <v>-0.21007498626634755</v>
      </c>
      <c r="U77" s="11">
        <f>'OddsRatio_working_3-way'!S77-'OddsRatio_working_3-way'!R77^2/3</f>
        <v>-0.92012843984660242</v>
      </c>
      <c r="V77" s="11">
        <f>'OddsRatio_working_3-way'!S77*'OddsRatio_working_3-way'!R77/3-2*'OddsRatio_working_3-way'!R77^3/27-'OddsRatio_working_3-way'!T77</f>
        <v>0.21007498626634755</v>
      </c>
      <c r="W77" s="11">
        <f>'OddsRatio_working_3-way'!V77^2+4*'OddsRatio_working_3-way'!U77^3/27</f>
        <v>-7.1278008292121831E-2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0.169859874710692</v>
      </c>
      <c r="Y77" s="11">
        <f>IF('OddsRatio_working_3-way'!W77&gt;=0,IF('OddsRatio_working_3-way'!V77+SQRT('OddsRatio_working_3-way'!W77)&gt;0,0,PI()),ACOS('OddsRatio_working_3-way'!V77/(2*'OddsRatio_working_3-way'!X77)))</f>
        <v>0.90412010243200747</v>
      </c>
      <c r="Z77" s="11">
        <f>'OddsRatio_working_3-way'!X77^(1/3)*COS('OddsRatio_working_3-way'!Y77/3)</f>
        <v>0.52885305143231165</v>
      </c>
      <c r="AA77" s="11">
        <f>'OddsRatio_working_3-way'!X77^(1/3)*COS(('OddsRatio_working_3-way'!Y77+2*PI())/3)</f>
        <v>-0.40679206738512891</v>
      </c>
      <c r="AB77" s="11">
        <f>'OddsRatio_working_3-way'!X77^(1/3)*COS(('OddsRatio_working_3-way'!Y77+4*PI())/3)</f>
        <v>-0.12206098404718313</v>
      </c>
      <c r="AC77" s="11">
        <f>'OddsRatio_working_3-way'!X77^(1/3)*SIN('OddsRatio_working_3-way'!Y77/3)</f>
        <v>0.164389567611817</v>
      </c>
      <c r="AD77" s="11">
        <f>'OddsRatio_working_3-way'!X77^(1/3)*SIN(('OddsRatio_working_3-way'!Y77+2*PI())/3)</f>
        <v>0.37580539360339171</v>
      </c>
      <c r="AE77" s="11">
        <f>'OddsRatio_working_3-way'!X77^(1/3)*SIN(('OddsRatio_working_3-way'!Y77+4*PI())/3)</f>
        <v>-0.5401949612152086</v>
      </c>
      <c r="AF77" s="11">
        <f>-'OddsRatio_working_3-way'!U77/(3*'OddsRatio_working_3-way'!X77^(1/3))*COS(('OddsRatio_working_3-way'!Y77)/3)</f>
        <v>0.52885305143231165</v>
      </c>
      <c r="AG77" s="11">
        <f>-'OddsRatio_working_3-way'!U77/(3*'OddsRatio_working_3-way'!X77^(1/3))*COS(('OddsRatio_working_3-way'!Y77+2*PI())/3)</f>
        <v>-0.40679206738512891</v>
      </c>
      <c r="AH77" s="11">
        <f>-'OddsRatio_working_3-way'!U77/(3*'OddsRatio_working_3-way'!X77^(1/3))*COS(('OddsRatio_working_3-way'!Y77+4*PI())/3)</f>
        <v>-0.12206098404718313</v>
      </c>
      <c r="AI77" s="11">
        <f>'OddsRatio_working_3-way'!U77/(3*'OddsRatio_working_3-way'!X77^(1/3))*SIN(('OddsRatio_working_3-way'!Y77)/3)</f>
        <v>-0.164389567611817</v>
      </c>
      <c r="AJ77" s="11">
        <f>'OddsRatio_working_3-way'!U77/(3*'OddsRatio_working_3-way'!X77^(1/3))*SIN(('OddsRatio_working_3-way'!Y77+2*PI())/3)</f>
        <v>-0.37580539360339171</v>
      </c>
      <c r="AK77" s="11">
        <f>'OddsRatio_working_3-way'!U77/(3*'OddsRatio_working_3-way'!X77^(1/3))*SIN(('OddsRatio_working_3-way'!Y77+4*PI())/3)</f>
        <v>0.5401949612152086</v>
      </c>
      <c r="AL77" s="11">
        <f>'OddsRatio_working_3-way'!Z77+'OddsRatio_working_3-way'!AF77</f>
        <v>1.0577061028646233</v>
      </c>
      <c r="AM77" s="11">
        <f>'OddsRatio_working_3-way'!AA77+'OddsRatio_working_3-way'!AG77</f>
        <v>-0.81358413477025782</v>
      </c>
      <c r="AN77" s="11">
        <f>'OddsRatio_working_3-way'!AB77+'OddsRatio_working_3-way'!AH77</f>
        <v>-0.24412196809436626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1.0577061028646233</v>
      </c>
      <c r="AS77" s="11">
        <f>IF(('OddsRatio_working_3-way'!X77=0),IF(Q77&gt;0,-Q77^(1/3),(-Q77)^(1/3)),'OddsRatio_working_3-way'!AM77-'OddsRatio_working_3-way'!R77/3)</f>
        <v>-0.81358413477025782</v>
      </c>
      <c r="AT77" s="11">
        <f>IF(('OddsRatio_working_3-way'!X77=0),IF(Q77&gt;0,-Q77^(1/3),(-Q77)^(1/3)),'OddsRatio_working_3-way'!AN77-'OddsRatio_working_3-way'!R77/3)</f>
        <v>-0.24412196809436626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3.3</v>
      </c>
      <c r="B78" s="4">
        <f>IF('True_Odds_Calculator_3-way'!B79="","",'True_Odds_Calculator_3-way'!B79)</f>
        <v>3.74</v>
      </c>
      <c r="C78" s="4">
        <f>IF('True_Odds_Calculator_3-way'!C79="","",'True_Odds_Calculator_3-way'!C79)</f>
        <v>2.19</v>
      </c>
      <c r="D78" s="9">
        <f t="shared" si="26"/>
        <v>0.29433416357426612</v>
      </c>
      <c r="E78" s="9">
        <f t="shared" si="27"/>
        <v>0.25932595280361098</v>
      </c>
      <c r="F78" s="9">
        <f t="shared" si="28"/>
        <v>0.44633988362212307</v>
      </c>
      <c r="G78" s="9">
        <f t="shared" si="29"/>
        <v>1.0423908305539449</v>
      </c>
      <c r="H78" s="9">
        <f t="shared" si="30"/>
        <v>3.3974989102740736</v>
      </c>
      <c r="I78" s="9">
        <f t="shared" si="31"/>
        <v>3.8561508757178102</v>
      </c>
      <c r="J78" s="9">
        <f t="shared" si="32"/>
        <v>2.2404450883591944</v>
      </c>
      <c r="K78" s="11">
        <f t="shared" si="33"/>
        <v>0.30303030303030304</v>
      </c>
      <c r="L78" s="11">
        <f t="shared" si="34"/>
        <v>0.26737967914438499</v>
      </c>
      <c r="M78" s="11">
        <f t="shared" si="35"/>
        <v>0.45662100456621008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-0.27745701095638853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0.23049334455092277</v>
      </c>
      <c r="Q78" s="11">
        <f>2*'OddsRatio_working_3-way'!K78*'OddsRatio_working_3-way'!L78*'OddsRatio_working_3-way'!M78</f>
        <v>7.3994653146363637E-2</v>
      </c>
      <c r="R78" s="11">
        <f t="shared" si="36"/>
        <v>0</v>
      </c>
      <c r="S78" s="11">
        <f t="shared" si="37"/>
        <v>-0.83073534078817113</v>
      </c>
      <c r="T78" s="11">
        <f t="shared" si="38"/>
        <v>-0.26668871293360225</v>
      </c>
      <c r="U78" s="11">
        <f>'OddsRatio_working_3-way'!S78-'OddsRatio_working_3-way'!R78^2/3</f>
        <v>-0.83073534078817113</v>
      </c>
      <c r="V78" s="11">
        <f>'OddsRatio_working_3-way'!S78*'OddsRatio_working_3-way'!R78/3-2*'OddsRatio_working_3-way'!R78^3/27-'OddsRatio_working_3-way'!T78</f>
        <v>0.26668871293360225</v>
      </c>
      <c r="W78" s="11">
        <f>'OddsRatio_working_3-way'!V78^2+4*'OddsRatio_working_3-way'!U78^3/27</f>
        <v>-1.381166011418275E-2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0.14571764625497838</v>
      </c>
      <c r="Y78" s="11">
        <f>IF('OddsRatio_working_3-way'!W78&gt;=0,IF('OddsRatio_working_3-way'!V78+SQRT('OddsRatio_working_3-way'!W78)&gt;0,0,PI()),ACOS('OddsRatio_working_3-way'!V78/(2*'OddsRatio_working_3-way'!X78)))</f>
        <v>0.41507215866930736</v>
      </c>
      <c r="Z78" s="11">
        <f>'OddsRatio_working_3-way'!X78^(1/3)*COS('OddsRatio_working_3-way'!Y78/3)</f>
        <v>0.52119541527697244</v>
      </c>
      <c r="AA78" s="11">
        <f>'OddsRatio_working_3-way'!X78^(1/3)*COS(('OddsRatio_working_3-way'!Y78+2*PI())/3)</f>
        <v>-0.32344943408844912</v>
      </c>
      <c r="AB78" s="11">
        <f>'OddsRatio_working_3-way'!X78^(1/3)*COS(('OddsRatio_working_3-way'!Y78+4*PI())/3)</f>
        <v>-0.19774598118852346</v>
      </c>
      <c r="AC78" s="11">
        <f>'OddsRatio_working_3-way'!X78^(1/3)*SIN('OddsRatio_working_3-way'!Y78/3)</f>
        <v>7.257492236983773E-2</v>
      </c>
      <c r="AD78" s="11">
        <f>'OddsRatio_working_3-way'!X78^(1/3)*SIN(('OddsRatio_working_3-way'!Y78+2*PI())/3)</f>
        <v>0.41508100878091947</v>
      </c>
      <c r="AE78" s="11">
        <f>'OddsRatio_working_3-way'!X78^(1/3)*SIN(('OddsRatio_working_3-way'!Y78+4*PI())/3)</f>
        <v>-0.487655931150757</v>
      </c>
      <c r="AF78" s="11">
        <f>-'OddsRatio_working_3-way'!U78/(3*'OddsRatio_working_3-way'!X78^(1/3))*COS(('OddsRatio_working_3-way'!Y78)/3)</f>
        <v>0.52119541527697244</v>
      </c>
      <c r="AG78" s="11">
        <f>-'OddsRatio_working_3-way'!U78/(3*'OddsRatio_working_3-way'!X78^(1/3))*COS(('OddsRatio_working_3-way'!Y78+2*PI())/3)</f>
        <v>-0.32344943408844912</v>
      </c>
      <c r="AH78" s="11">
        <f>-'OddsRatio_working_3-way'!U78/(3*'OddsRatio_working_3-way'!X78^(1/3))*COS(('OddsRatio_working_3-way'!Y78+4*PI())/3)</f>
        <v>-0.19774598118852346</v>
      </c>
      <c r="AI78" s="11">
        <f>'OddsRatio_working_3-way'!U78/(3*'OddsRatio_working_3-way'!X78^(1/3))*SIN(('OddsRatio_working_3-way'!Y78)/3)</f>
        <v>-7.257492236983773E-2</v>
      </c>
      <c r="AJ78" s="11">
        <f>'OddsRatio_working_3-way'!U78/(3*'OddsRatio_working_3-way'!X78^(1/3))*SIN(('OddsRatio_working_3-way'!Y78+2*PI())/3)</f>
        <v>-0.41508100878091947</v>
      </c>
      <c r="AK78" s="11">
        <f>'OddsRatio_working_3-way'!U78/(3*'OddsRatio_working_3-way'!X78^(1/3))*SIN(('OddsRatio_working_3-way'!Y78+4*PI())/3)</f>
        <v>0.487655931150757</v>
      </c>
      <c r="AL78" s="11">
        <f>'OddsRatio_working_3-way'!Z78+'OddsRatio_working_3-way'!AF78</f>
        <v>1.0423908305539449</v>
      </c>
      <c r="AM78" s="11">
        <f>'OddsRatio_working_3-way'!AA78+'OddsRatio_working_3-way'!AG78</f>
        <v>-0.64689886817689823</v>
      </c>
      <c r="AN78" s="11">
        <f>'OddsRatio_working_3-way'!AB78+'OddsRatio_working_3-way'!AH78</f>
        <v>-0.39549196237704692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1.0423908305539449</v>
      </c>
      <c r="AS78" s="11">
        <f>IF(('OddsRatio_working_3-way'!X78=0),IF(Q78&gt;0,-Q78^(1/3),(-Q78)^(1/3)),'OddsRatio_working_3-way'!AM78-'OddsRatio_working_3-way'!R78/3)</f>
        <v>-0.64689886817689823</v>
      </c>
      <c r="AT78" s="11">
        <f>IF(('OddsRatio_working_3-way'!X78=0),IF(Q78&gt;0,-Q78^(1/3),(-Q78)^(1/3)),'OddsRatio_working_3-way'!AN78-'OddsRatio_working_3-way'!R78/3)</f>
        <v>-0.39549196237704692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2.11</v>
      </c>
      <c r="B79" s="4">
        <f>IF('True_Odds_Calculator_3-way'!B80="","",'True_Odds_Calculator_3-way'!B80)</f>
        <v>3.68</v>
      </c>
      <c r="C79" s="4">
        <f>IF('True_Odds_Calculator_3-way'!C80="","",'True_Odds_Calculator_3-way'!C80)</f>
        <v>3.52</v>
      </c>
      <c r="D79" s="9">
        <f t="shared" si="26"/>
        <v>0.46246454206181192</v>
      </c>
      <c r="E79" s="9">
        <f t="shared" si="27"/>
        <v>0.2627194761015052</v>
      </c>
      <c r="F79" s="9">
        <f t="shared" si="28"/>
        <v>0.27481598183668304</v>
      </c>
      <c r="G79" s="9">
        <f t="shared" si="29"/>
        <v>1.0471422871982392</v>
      </c>
      <c r="H79" s="9">
        <f t="shared" si="30"/>
        <v>2.1623279387900451</v>
      </c>
      <c r="I79" s="9">
        <f t="shared" si="31"/>
        <v>3.8063413296912807</v>
      </c>
      <c r="J79" s="9">
        <f t="shared" si="32"/>
        <v>3.6387985637395626</v>
      </c>
      <c r="K79" s="11">
        <f t="shared" si="33"/>
        <v>0.47393364928909953</v>
      </c>
      <c r="L79" s="11">
        <f t="shared" si="34"/>
        <v>0.27173913043478259</v>
      </c>
      <c r="M79" s="11">
        <f t="shared" si="35"/>
        <v>0.28409090909090912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-0.27427446471723216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0.23086410936065788</v>
      </c>
      <c r="Q79" s="11">
        <f>2*'OddsRatio_working_3-way'!K79*'OddsRatio_working_3-way'!L79*'OddsRatio_working_3-way'!M79</f>
        <v>7.3174044171365416E-2</v>
      </c>
      <c r="R79" s="11">
        <f t="shared" si="36"/>
        <v>0</v>
      </c>
      <c r="S79" s="11">
        <f t="shared" si="37"/>
        <v>-0.84172658799524447</v>
      </c>
      <c r="T79" s="11">
        <f t="shared" si="38"/>
        <v>-0.26679131156743091</v>
      </c>
      <c r="U79" s="11">
        <f>'OddsRatio_working_3-way'!S79-'OddsRatio_working_3-way'!R79^2/3</f>
        <v>-0.84172658799524447</v>
      </c>
      <c r="V79" s="11">
        <f>'OddsRatio_working_3-way'!S79*'OddsRatio_working_3-way'!R79/3-2*'OddsRatio_working_3-way'!R79^3/27-'OddsRatio_working_3-way'!T79</f>
        <v>0.26679131156743091</v>
      </c>
      <c r="W79" s="11">
        <f>'OddsRatio_working_3-way'!V79^2+4*'OddsRatio_working_3-way'!U79^3/27</f>
        <v>-1.7172967776257556E-2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0.14861912032451238</v>
      </c>
      <c r="Y79" s="11">
        <f>IF('OddsRatio_working_3-way'!W79&gt;=0,IF('OddsRatio_working_3-way'!V79+SQRT('OddsRatio_working_3-way'!W79)&gt;0,0,PI()),ACOS('OddsRatio_working_3-way'!V79/(2*'OddsRatio_working_3-way'!X79)))</f>
        <v>0.45657614947731662</v>
      </c>
      <c r="Z79" s="11">
        <f>'OddsRatio_working_3-way'!X79^(1/3)*COS('OddsRatio_working_3-way'!Y79/3)</f>
        <v>0.5235711435991196</v>
      </c>
      <c r="AA79" s="11">
        <f>'OddsRatio_working_3-way'!X79^(1/3)*COS(('OddsRatio_working_3-way'!Y79+2*PI())/3)</f>
        <v>-0.33133116973029619</v>
      </c>
      <c r="AB79" s="11">
        <f>'OddsRatio_working_3-way'!X79^(1/3)*COS(('OddsRatio_working_3-way'!Y79+4*PI())/3)</f>
        <v>-0.19223997386882352</v>
      </c>
      <c r="AC79" s="11">
        <f>'OddsRatio_working_3-way'!X79^(1/3)*SIN('OddsRatio_working_3-way'!Y79/3)</f>
        <v>8.0304339372528358E-2</v>
      </c>
      <c r="AD79" s="11">
        <f>'OddsRatio_working_3-way'!X79^(1/3)*SIN(('OddsRatio_working_3-way'!Y79+2*PI())/3)</f>
        <v>0.41327374135904377</v>
      </c>
      <c r="AE79" s="11">
        <f>'OddsRatio_working_3-way'!X79^(1/3)*SIN(('OddsRatio_working_3-way'!Y79+4*PI())/3)</f>
        <v>-0.49357808073157194</v>
      </c>
      <c r="AF79" s="11">
        <f>-'OddsRatio_working_3-way'!U79/(3*'OddsRatio_working_3-way'!X79^(1/3))*COS(('OddsRatio_working_3-way'!Y79)/3)</f>
        <v>0.5235711435991196</v>
      </c>
      <c r="AG79" s="11">
        <f>-'OddsRatio_working_3-way'!U79/(3*'OddsRatio_working_3-way'!X79^(1/3))*COS(('OddsRatio_working_3-way'!Y79+2*PI())/3)</f>
        <v>-0.33133116973029619</v>
      </c>
      <c r="AH79" s="11">
        <f>-'OddsRatio_working_3-way'!U79/(3*'OddsRatio_working_3-way'!X79^(1/3))*COS(('OddsRatio_working_3-way'!Y79+4*PI())/3)</f>
        <v>-0.19223997386882352</v>
      </c>
      <c r="AI79" s="11">
        <f>'OddsRatio_working_3-way'!U79/(3*'OddsRatio_working_3-way'!X79^(1/3))*SIN(('OddsRatio_working_3-way'!Y79)/3)</f>
        <v>-8.0304339372528358E-2</v>
      </c>
      <c r="AJ79" s="11">
        <f>'OddsRatio_working_3-way'!U79/(3*'OddsRatio_working_3-way'!X79^(1/3))*SIN(('OddsRatio_working_3-way'!Y79+2*PI())/3)</f>
        <v>-0.41327374135904377</v>
      </c>
      <c r="AK79" s="11">
        <f>'OddsRatio_working_3-way'!U79/(3*'OddsRatio_working_3-way'!X79^(1/3))*SIN(('OddsRatio_working_3-way'!Y79+4*PI())/3)</f>
        <v>0.49357808073157194</v>
      </c>
      <c r="AL79" s="11">
        <f>'OddsRatio_working_3-way'!Z79+'OddsRatio_working_3-way'!AF79</f>
        <v>1.0471422871982392</v>
      </c>
      <c r="AM79" s="11">
        <f>'OddsRatio_working_3-way'!AA79+'OddsRatio_working_3-way'!AG79</f>
        <v>-0.66266233946059239</v>
      </c>
      <c r="AN79" s="11">
        <f>'OddsRatio_working_3-way'!AB79+'OddsRatio_working_3-way'!AH79</f>
        <v>-0.38447994773764704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1.0471422871982392</v>
      </c>
      <c r="AS79" s="11">
        <f>IF(('OddsRatio_working_3-way'!X79=0),IF(Q79&gt;0,-Q79^(1/3),(-Q79)^(1/3)),'OddsRatio_working_3-way'!AM79-'OddsRatio_working_3-way'!R79/3)</f>
        <v>-0.66266233946059239</v>
      </c>
      <c r="AT79" s="11">
        <f>IF(('OddsRatio_working_3-way'!X79=0),IF(Q79&gt;0,-Q79^(1/3),(-Q79)^(1/3)),'OddsRatio_working_3-way'!AN79-'OddsRatio_working_3-way'!R79/3)</f>
        <v>-0.38447994773764704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2.31</v>
      </c>
      <c r="B80" s="4">
        <f>IF('True_Odds_Calculator_3-way'!B81="","",'True_Odds_Calculator_3-way'!B81)</f>
        <v>3.31</v>
      </c>
      <c r="C80" s="4">
        <f>IF('True_Odds_Calculator_3-way'!C81="","",'True_Odds_Calculator_3-way'!C81)</f>
        <v>3.42</v>
      </c>
      <c r="D80" s="9">
        <f t="shared" si="26"/>
        <v>0.42271771069539371</v>
      </c>
      <c r="E80" s="9">
        <f t="shared" si="27"/>
        <v>0.29341673164061005</v>
      </c>
      <c r="F80" s="9">
        <f t="shared" si="28"/>
        <v>0.28386555766399635</v>
      </c>
      <c r="G80" s="9">
        <f t="shared" si="29"/>
        <v>1.0424770293182819</v>
      </c>
      <c r="H80" s="9">
        <f t="shared" si="30"/>
        <v>2.3656449084069493</v>
      </c>
      <c r="I80" s="9">
        <f t="shared" si="31"/>
        <v>3.4081219377252308</v>
      </c>
      <c r="J80" s="9">
        <f t="shared" si="32"/>
        <v>3.522794410950242</v>
      </c>
      <c r="K80" s="11">
        <f t="shared" si="33"/>
        <v>0.4329004329004329</v>
      </c>
      <c r="L80" s="11">
        <f t="shared" si="34"/>
        <v>0.30211480362537763</v>
      </c>
      <c r="M80" s="11">
        <f t="shared" si="35"/>
        <v>0.29239766081871343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-0.28004805568806201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0.23097812889512676</v>
      </c>
      <c r="Q80" s="11">
        <f>2*'OddsRatio_working_3-way'!K80*'OddsRatio_working_3-way'!L80*'OddsRatio_working_3-way'!M80</f>
        <v>7.6482824137459202E-2</v>
      </c>
      <c r="R80" s="11">
        <f t="shared" si="36"/>
        <v>0</v>
      </c>
      <c r="S80" s="11">
        <f t="shared" si="37"/>
        <v>-0.8247803339595654</v>
      </c>
      <c r="T80" s="11">
        <f t="shared" si="38"/>
        <v>-0.27310607084753824</v>
      </c>
      <c r="U80" s="11">
        <f>'OddsRatio_working_3-way'!S80-'OddsRatio_working_3-way'!R80^2/3</f>
        <v>-0.8247803339595654</v>
      </c>
      <c r="V80" s="11">
        <f>'OddsRatio_working_3-way'!S80*'OddsRatio_working_3-way'!R80/3-2*'OddsRatio_working_3-way'!R80^3/27-'OddsRatio_working_3-way'!T80</f>
        <v>0.27310607084753824</v>
      </c>
      <c r="W80" s="11">
        <f>'OddsRatio_working_3-way'!V80^2+4*'OddsRatio_working_3-way'!U80^3/27</f>
        <v>-8.5341427802464037E-3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0.1441536235358194</v>
      </c>
      <c r="Y80" s="11">
        <f>IF('OddsRatio_working_3-way'!W80&gt;=0,IF('OddsRatio_working_3-way'!V80+SQRT('OddsRatio_working_3-way'!W80)&gt;0,0,PI()),ACOS('OddsRatio_working_3-way'!V80/(2*'OddsRatio_working_3-way'!X80)))</f>
        <v>0.32617655145280433</v>
      </c>
      <c r="Z80" s="11">
        <f>'OddsRatio_working_3-way'!X80^(1/3)*COS('OddsRatio_working_3-way'!Y80/3)</f>
        <v>0.52123851465914106</v>
      </c>
      <c r="AA80" s="11">
        <f>'OddsRatio_working_3-way'!X80^(1/3)*COS(('OddsRatio_working_3-way'!Y80+2*PI())/3)</f>
        <v>-0.30989289751213361</v>
      </c>
      <c r="AB80" s="11">
        <f>'OddsRatio_working_3-way'!X80^(1/3)*COS(('OddsRatio_working_3-way'!Y80+4*PI())/3)</f>
        <v>-0.2113456171470075</v>
      </c>
      <c r="AC80" s="11">
        <f>'OddsRatio_working_3-way'!X80^(1/3)*SIN('OddsRatio_working_3-way'!Y80/3)</f>
        <v>5.6896298846711074E-2</v>
      </c>
      <c r="AD80" s="11">
        <f>'OddsRatio_working_3-way'!X80^(1/3)*SIN(('OddsRatio_working_3-way'!Y80+2*PI())/3)</f>
        <v>0.42295764570232808</v>
      </c>
      <c r="AE80" s="11">
        <f>'OddsRatio_working_3-way'!X80^(1/3)*SIN(('OddsRatio_working_3-way'!Y80+4*PI())/3)</f>
        <v>-0.47985394454903918</v>
      </c>
      <c r="AF80" s="11">
        <f>-'OddsRatio_working_3-way'!U80/(3*'OddsRatio_working_3-way'!X80^(1/3))*COS(('OddsRatio_working_3-way'!Y80)/3)</f>
        <v>0.52123851465914095</v>
      </c>
      <c r="AG80" s="11">
        <f>-'OddsRatio_working_3-way'!U80/(3*'OddsRatio_working_3-way'!X80^(1/3))*COS(('OddsRatio_working_3-way'!Y80+2*PI())/3)</f>
        <v>-0.30989289751213356</v>
      </c>
      <c r="AH80" s="11">
        <f>-'OddsRatio_working_3-way'!U80/(3*'OddsRatio_working_3-way'!X80^(1/3))*COS(('OddsRatio_working_3-way'!Y80+4*PI())/3)</f>
        <v>-0.21134561714700748</v>
      </c>
      <c r="AI80" s="11">
        <f>'OddsRatio_working_3-way'!U80/(3*'OddsRatio_working_3-way'!X80^(1/3))*SIN(('OddsRatio_working_3-way'!Y80)/3)</f>
        <v>-5.689629884671106E-2</v>
      </c>
      <c r="AJ80" s="11">
        <f>'OddsRatio_working_3-way'!U80/(3*'OddsRatio_working_3-way'!X80^(1/3))*SIN(('OddsRatio_working_3-way'!Y80+2*PI())/3)</f>
        <v>-0.42295764570232797</v>
      </c>
      <c r="AK80" s="11">
        <f>'OddsRatio_working_3-way'!U80/(3*'OddsRatio_working_3-way'!X80^(1/3))*SIN(('OddsRatio_working_3-way'!Y80+4*PI())/3)</f>
        <v>0.47985394454903907</v>
      </c>
      <c r="AL80" s="11">
        <f>'OddsRatio_working_3-way'!Z80+'OddsRatio_working_3-way'!AF80</f>
        <v>1.0424770293182819</v>
      </c>
      <c r="AM80" s="11">
        <f>'OddsRatio_working_3-way'!AA80+'OddsRatio_working_3-way'!AG80</f>
        <v>-0.61978579502426712</v>
      </c>
      <c r="AN80" s="11">
        <f>'OddsRatio_working_3-way'!AB80+'OddsRatio_working_3-way'!AH80</f>
        <v>-0.42269123429401501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1.0424770293182819</v>
      </c>
      <c r="AS80" s="11">
        <f>IF(('OddsRatio_working_3-way'!X80=0),IF(Q80&gt;0,-Q80^(1/3),(-Q80)^(1/3)),'OddsRatio_working_3-way'!AM80-'OddsRatio_working_3-way'!R80/3)</f>
        <v>-0.61978579502426712</v>
      </c>
      <c r="AT80" s="11">
        <f>IF(('OddsRatio_working_3-way'!X80=0),IF(Q80&gt;0,-Q80^(1/3),(-Q80)^(1/3)),'OddsRatio_working_3-way'!AN80-'OddsRatio_working_3-way'!R80/3)</f>
        <v>-0.42269123429401501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3.11</v>
      </c>
      <c r="B81" s="4">
        <f>IF('True_Odds_Calculator_3-way'!B82="","",'True_Odds_Calculator_3-way'!B82)</f>
        <v>3.27</v>
      </c>
      <c r="C81" s="4">
        <f>IF('True_Odds_Calculator_3-way'!C82="","",'True_Odds_Calculator_3-way'!C82)</f>
        <v>2.5</v>
      </c>
      <c r="D81" s="9">
        <f t="shared" si="26"/>
        <v>0.31265125962961277</v>
      </c>
      <c r="E81" s="9">
        <f t="shared" si="27"/>
        <v>0.29716277009701308</v>
      </c>
      <c r="F81" s="9">
        <f t="shared" si="28"/>
        <v>0.39018597027337426</v>
      </c>
      <c r="G81" s="9">
        <f t="shared" si="29"/>
        <v>1.0419203084098156</v>
      </c>
      <c r="H81" s="9">
        <f t="shared" si="30"/>
        <v>3.1984518507447106</v>
      </c>
      <c r="I81" s="9">
        <f t="shared" si="31"/>
        <v>3.3651591000902821</v>
      </c>
      <c r="J81" s="9">
        <f t="shared" si="32"/>
        <v>2.5628804626147232</v>
      </c>
      <c r="K81" s="11">
        <f t="shared" si="33"/>
        <v>0.32154340836012862</v>
      </c>
      <c r="L81" s="11">
        <f t="shared" si="34"/>
        <v>0.3058103975535168</v>
      </c>
      <c r="M81" s="11">
        <f t="shared" si="35"/>
        <v>0.4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-0.28258650697660714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0.23127525885719344</v>
      </c>
      <c r="Q81" s="11">
        <f>2*'OddsRatio_working_3-way'!K81*'OddsRatio_working_3-way'!L81*'OddsRatio_working_3-way'!M81</f>
        <v>7.8665054033058998E-2</v>
      </c>
      <c r="R81" s="11">
        <f t="shared" si="36"/>
        <v>0</v>
      </c>
      <c r="S81" s="11">
        <f t="shared" si="37"/>
        <v>-0.81842286573271772</v>
      </c>
      <c r="T81" s="11">
        <f t="shared" si="38"/>
        <v>-0.27837512439888357</v>
      </c>
      <c r="U81" s="11">
        <f>'OddsRatio_working_3-way'!S81-'OddsRatio_working_3-way'!R81^2/3</f>
        <v>-0.81842286573271772</v>
      </c>
      <c r="V81" s="11">
        <f>'OddsRatio_working_3-way'!S81*'OddsRatio_working_3-way'!R81/3-2*'OddsRatio_working_3-way'!R81^3/27-'OddsRatio_working_3-way'!T81</f>
        <v>0.27837512439888357</v>
      </c>
      <c r="W81" s="11">
        <f>'OddsRatio_working_3-way'!V81^2+4*'OddsRatio_working_3-way'!U81^3/27</f>
        <v>-3.7210263707641716E-3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0.14249011917924176</v>
      </c>
      <c r="Y81" s="11">
        <f>IF('OddsRatio_working_3-way'!W81&gt;=0,IF('OddsRatio_working_3-way'!V81+SQRT('OddsRatio_working_3-way'!W81)&gt;0,0,PI()),ACOS('OddsRatio_working_3-way'!V81/(2*'OddsRatio_working_3-way'!X81)))</f>
        <v>0.21571988973305189</v>
      </c>
      <c r="Z81" s="11">
        <f>'OddsRatio_working_3-way'!X81^(1/3)*COS('OddsRatio_working_3-way'!Y81/3)</f>
        <v>0.52096015420490782</v>
      </c>
      <c r="AA81" s="11">
        <f>'OddsRatio_working_3-way'!X81^(1/3)*COS(('OddsRatio_working_3-way'!Y81+2*PI())/3)</f>
        <v>-0.29297784212219741</v>
      </c>
      <c r="AB81" s="11">
        <f>'OddsRatio_working_3-way'!X81^(1/3)*COS(('OddsRatio_working_3-way'!Y81+4*PI())/3)</f>
        <v>-0.22798231208271033</v>
      </c>
      <c r="AC81" s="11">
        <f>'OddsRatio_working_3-way'!X81^(1/3)*SIN('OddsRatio_working_3-way'!Y81/3)</f>
        <v>3.7525186764420272E-2</v>
      </c>
      <c r="AD81" s="11">
        <f>'OddsRatio_working_3-way'!X81^(1/3)*SIN(('OddsRatio_working_3-way'!Y81+2*PI())/3)</f>
        <v>0.43240213451869863</v>
      </c>
      <c r="AE81" s="11">
        <f>'OddsRatio_working_3-way'!X81^(1/3)*SIN(('OddsRatio_working_3-way'!Y81+4*PI())/3)</f>
        <v>-0.46992732128311887</v>
      </c>
      <c r="AF81" s="11">
        <f>-'OddsRatio_working_3-way'!U81/(3*'OddsRatio_working_3-way'!X81^(1/3))*COS(('OddsRatio_working_3-way'!Y81)/3)</f>
        <v>0.52096015420490782</v>
      </c>
      <c r="AG81" s="11">
        <f>-'OddsRatio_working_3-way'!U81/(3*'OddsRatio_working_3-way'!X81^(1/3))*COS(('OddsRatio_working_3-way'!Y81+2*PI())/3)</f>
        <v>-0.29297784212219741</v>
      </c>
      <c r="AH81" s="11">
        <f>-'OddsRatio_working_3-way'!U81/(3*'OddsRatio_working_3-way'!X81^(1/3))*COS(('OddsRatio_working_3-way'!Y81+4*PI())/3)</f>
        <v>-0.22798231208271033</v>
      </c>
      <c r="AI81" s="11">
        <f>'OddsRatio_working_3-way'!U81/(3*'OddsRatio_working_3-way'!X81^(1/3))*SIN(('OddsRatio_working_3-way'!Y81)/3)</f>
        <v>-3.7525186764420272E-2</v>
      </c>
      <c r="AJ81" s="11">
        <f>'OddsRatio_working_3-way'!U81/(3*'OddsRatio_working_3-way'!X81^(1/3))*SIN(('OddsRatio_working_3-way'!Y81+2*PI())/3)</f>
        <v>-0.43240213451869863</v>
      </c>
      <c r="AK81" s="11">
        <f>'OddsRatio_working_3-way'!U81/(3*'OddsRatio_working_3-way'!X81^(1/3))*SIN(('OddsRatio_working_3-way'!Y81+4*PI())/3)</f>
        <v>0.46992732128311887</v>
      </c>
      <c r="AL81" s="11">
        <f>'OddsRatio_working_3-way'!Z81+'OddsRatio_working_3-way'!AF81</f>
        <v>1.0419203084098156</v>
      </c>
      <c r="AM81" s="11">
        <f>'OddsRatio_working_3-way'!AA81+'OddsRatio_working_3-way'!AG81</f>
        <v>-0.58595568424439481</v>
      </c>
      <c r="AN81" s="11">
        <f>'OddsRatio_working_3-way'!AB81+'OddsRatio_working_3-way'!AH81</f>
        <v>-0.45596462416542066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1.0419203084098156</v>
      </c>
      <c r="AS81" s="11">
        <f>IF(('OddsRatio_working_3-way'!X81=0),IF(Q81&gt;0,-Q81^(1/3),(-Q81)^(1/3)),'OddsRatio_working_3-way'!AM81-'OddsRatio_working_3-way'!R81/3)</f>
        <v>-0.58595568424439481</v>
      </c>
      <c r="AT81" s="11">
        <f>IF(('OddsRatio_working_3-way'!X81=0),IF(Q81&gt;0,-Q81^(1/3),(-Q81)^(1/3)),'OddsRatio_working_3-way'!AN81-'OddsRatio_working_3-way'!R81/3)</f>
        <v>-0.45596462416542066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1.97</v>
      </c>
      <c r="B82" s="4">
        <f>IF('True_Odds_Calculator_3-way'!B83="","",'True_Odds_Calculator_3-way'!B83)</f>
        <v>3.49</v>
      </c>
      <c r="C82" s="4">
        <f>IF('True_Odds_Calculator_3-way'!C83="","",'True_Odds_Calculator_3-way'!C83)</f>
        <v>4.24</v>
      </c>
      <c r="D82" s="9">
        <f t="shared" si="26"/>
        <v>0.4957168753474343</v>
      </c>
      <c r="E82" s="9">
        <f t="shared" si="27"/>
        <v>0.27690325556265405</v>
      </c>
      <c r="F82" s="9">
        <f t="shared" si="28"/>
        <v>0.22737986908991159</v>
      </c>
      <c r="G82" s="9">
        <f t="shared" si="29"/>
        <v>1.0487428122892315</v>
      </c>
      <c r="H82" s="9">
        <f t="shared" si="30"/>
        <v>2.0172805279205543</v>
      </c>
      <c r="I82" s="9">
        <f t="shared" si="31"/>
        <v>3.6113696026001869</v>
      </c>
      <c r="J82" s="9">
        <f t="shared" si="32"/>
        <v>4.397926711817111</v>
      </c>
      <c r="K82" s="11">
        <f t="shared" si="33"/>
        <v>0.50761421319796951</v>
      </c>
      <c r="L82" s="11">
        <f t="shared" si="34"/>
        <v>0.28653295128939826</v>
      </c>
      <c r="M82" s="11">
        <f t="shared" si="35"/>
        <v>0.23584905660377356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-0.26844701665162329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0.22983559688235902</v>
      </c>
      <c r="Q82" s="11">
        <f>2*'OddsRatio_working_3-way'!K82*'OddsRatio_working_3-way'!L82*'OddsRatio_working_3-way'!M82</f>
        <v>6.8607640860405661E-2</v>
      </c>
      <c r="R82" s="11">
        <f t="shared" si="36"/>
        <v>0</v>
      </c>
      <c r="S82" s="11">
        <f t="shared" si="37"/>
        <v>-0.85616744692911906</v>
      </c>
      <c r="T82" s="11">
        <f t="shared" si="38"/>
        <v>-0.25557237221764739</v>
      </c>
      <c r="U82" s="11">
        <f>'OddsRatio_working_3-way'!S82-'OddsRatio_working_3-way'!R82^2/3</f>
        <v>-0.85616744692911906</v>
      </c>
      <c r="V82" s="11">
        <f>'OddsRatio_working_3-way'!S82*'OddsRatio_working_3-way'!R82/3-2*'OddsRatio_working_3-way'!R82^3/27-'OddsRatio_working_3-way'!T82</f>
        <v>0.25557237221764739</v>
      </c>
      <c r="W82" s="11">
        <f>'OddsRatio_working_3-way'!V82^2+4*'OddsRatio_working_3-way'!U82^3/27</f>
        <v>-2.7659084216327443E-2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0.15246009449793999</v>
      </c>
      <c r="Y82" s="11">
        <f>IF('OddsRatio_working_3-way'!W82&gt;=0,IF('OddsRatio_working_3-way'!V82+SQRT('OddsRatio_working_3-way'!W82)&gt;0,0,PI()),ACOS('OddsRatio_working_3-way'!V82/(2*'OddsRatio_working_3-way'!X82)))</f>
        <v>0.57689261481260889</v>
      </c>
      <c r="Z82" s="11">
        <f>'OddsRatio_working_3-way'!X82^(1/3)*COS('OddsRatio_working_3-way'!Y82/3)</f>
        <v>0.52437140614461575</v>
      </c>
      <c r="AA82" s="11">
        <f>'OddsRatio_working_3-way'!X82^(1/3)*COS(('OddsRatio_working_3-way'!Y82+2*PI())/3)</f>
        <v>-0.35060421383627943</v>
      </c>
      <c r="AB82" s="11">
        <f>'OddsRatio_working_3-way'!X82^(1/3)*COS(('OddsRatio_working_3-way'!Y82+4*PI())/3)</f>
        <v>-0.17376719230833643</v>
      </c>
      <c r="AC82" s="11">
        <f>'OddsRatio_working_3-way'!X82^(1/3)*SIN('OddsRatio_working_3-way'!Y82/3)</f>
        <v>0.10209690198184977</v>
      </c>
      <c r="AD82" s="11">
        <f>'OddsRatio_working_3-way'!X82^(1/3)*SIN(('OddsRatio_working_3-way'!Y82+2*PI())/3)</f>
        <v>0.40307050774847991</v>
      </c>
      <c r="AE82" s="11">
        <f>'OddsRatio_working_3-way'!X82^(1/3)*SIN(('OddsRatio_working_3-way'!Y82+4*PI())/3)</f>
        <v>-0.50516740973032948</v>
      </c>
      <c r="AF82" s="11">
        <f>-'OddsRatio_working_3-way'!U82/(3*'OddsRatio_working_3-way'!X82^(1/3))*COS(('OddsRatio_working_3-way'!Y82)/3)</f>
        <v>0.52437140614461575</v>
      </c>
      <c r="AG82" s="11">
        <f>-'OddsRatio_working_3-way'!U82/(3*'OddsRatio_working_3-way'!X82^(1/3))*COS(('OddsRatio_working_3-way'!Y82+2*PI())/3)</f>
        <v>-0.35060421383627943</v>
      </c>
      <c r="AH82" s="11">
        <f>-'OddsRatio_working_3-way'!U82/(3*'OddsRatio_working_3-way'!X82^(1/3))*COS(('OddsRatio_working_3-way'!Y82+4*PI())/3)</f>
        <v>-0.17376719230833643</v>
      </c>
      <c r="AI82" s="11">
        <f>'OddsRatio_working_3-way'!U82/(3*'OddsRatio_working_3-way'!X82^(1/3))*SIN(('OddsRatio_working_3-way'!Y82)/3)</f>
        <v>-0.10209690198184977</v>
      </c>
      <c r="AJ82" s="11">
        <f>'OddsRatio_working_3-way'!U82/(3*'OddsRatio_working_3-way'!X82^(1/3))*SIN(('OddsRatio_working_3-way'!Y82+2*PI())/3)</f>
        <v>-0.40307050774847991</v>
      </c>
      <c r="AK82" s="11">
        <f>'OddsRatio_working_3-way'!U82/(3*'OddsRatio_working_3-way'!X82^(1/3))*SIN(('OddsRatio_working_3-way'!Y82+4*PI())/3)</f>
        <v>0.50516740973032948</v>
      </c>
      <c r="AL82" s="11">
        <f>'OddsRatio_working_3-way'!Z82+'OddsRatio_working_3-way'!AF82</f>
        <v>1.0487428122892315</v>
      </c>
      <c r="AM82" s="11">
        <f>'OddsRatio_working_3-way'!AA82+'OddsRatio_working_3-way'!AG82</f>
        <v>-0.70120842767255886</v>
      </c>
      <c r="AN82" s="11">
        <f>'OddsRatio_working_3-way'!AB82+'OddsRatio_working_3-way'!AH82</f>
        <v>-0.34753438461667285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1.0487428122892315</v>
      </c>
      <c r="AS82" s="11">
        <f>IF(('OddsRatio_working_3-way'!X82=0),IF(Q82&gt;0,-Q82^(1/3),(-Q82)^(1/3)),'OddsRatio_working_3-way'!AM82-'OddsRatio_working_3-way'!R82/3)</f>
        <v>-0.70120842767255886</v>
      </c>
      <c r="AT82" s="11">
        <f>IF(('OddsRatio_working_3-way'!X82=0),IF(Q82&gt;0,-Q82^(1/3),(-Q82)^(1/3)),'OddsRatio_working_3-way'!AN82-'OddsRatio_working_3-way'!R82/3)</f>
        <v>-0.34753438461667285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1.79</v>
      </c>
      <c r="B83" s="4">
        <f>IF('True_Odds_Calculator_3-way'!B84="","",'True_Odds_Calculator_3-way'!B84)</f>
        <v>3.94</v>
      </c>
      <c r="C83" s="4">
        <f>IF('True_Odds_Calculator_3-way'!C84="","",'True_Odds_Calculator_3-way'!C84)</f>
        <v>4.6100000000000003</v>
      </c>
      <c r="D83" s="9">
        <f t="shared" si="26"/>
        <v>0.54658824572265718</v>
      </c>
      <c r="E83" s="9">
        <f t="shared" si="27"/>
        <v>0.24467139854127368</v>
      </c>
      <c r="F83" s="9">
        <f t="shared" si="28"/>
        <v>0.20874035573606903</v>
      </c>
      <c r="G83" s="9">
        <f t="shared" si="29"/>
        <v>1.0500389167830941</v>
      </c>
      <c r="H83" s="9">
        <f t="shared" si="30"/>
        <v>1.8295307442586448</v>
      </c>
      <c r="I83" s="9">
        <f t="shared" si="31"/>
        <v>4.0871144153422971</v>
      </c>
      <c r="J83" s="9">
        <f t="shared" si="32"/>
        <v>4.7906404895869699</v>
      </c>
      <c r="K83" s="11">
        <f t="shared" si="33"/>
        <v>0.55865921787709494</v>
      </c>
      <c r="L83" s="11">
        <f t="shared" si="34"/>
        <v>0.25380710659898476</v>
      </c>
      <c r="M83" s="11">
        <f t="shared" si="35"/>
        <v>0.21691973969631234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-0.25788818486534693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0.22575942055000037</v>
      </c>
      <c r="Q83" s="11">
        <f>2*'OddsRatio_working_3-way'!K83*'OddsRatio_working_3-way'!L83*'OddsRatio_working_3-way'!M83</f>
        <v>6.151482848773851E-2</v>
      </c>
      <c r="R83" s="11">
        <f t="shared" si="36"/>
        <v>0</v>
      </c>
      <c r="S83" s="11">
        <f t="shared" si="37"/>
        <v>-0.87541591200805813</v>
      </c>
      <c r="T83" s="11">
        <f t="shared" si="38"/>
        <v>-0.23853294605124195</v>
      </c>
      <c r="U83" s="11">
        <f>'OddsRatio_working_3-way'!S83-'OddsRatio_working_3-way'!R83^2/3</f>
        <v>-0.87541591200805813</v>
      </c>
      <c r="V83" s="11">
        <f>'OddsRatio_working_3-way'!S83*'OddsRatio_working_3-way'!R83/3-2*'OddsRatio_working_3-way'!R83^3/27-'OddsRatio_working_3-way'!T83</f>
        <v>0.23853294605124195</v>
      </c>
      <c r="W83" s="11">
        <f>'OddsRatio_working_3-way'!V83^2+4*'OddsRatio_working_3-way'!U83^3/27</f>
        <v>-4.2491311728900492E-2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0.15763032550939016</v>
      </c>
      <c r="Y83" s="11">
        <f>IF('OddsRatio_working_3-way'!W83&gt;=0,IF('OddsRatio_working_3-way'!V83+SQRT('OddsRatio_working_3-way'!W83)&gt;0,0,PI()),ACOS('OddsRatio_working_3-way'!V83/(2*'OddsRatio_working_3-way'!X83)))</f>
        <v>0.71266603516497351</v>
      </c>
      <c r="Z83" s="11">
        <f>'OddsRatio_working_3-way'!X83^(1/3)*COS('OddsRatio_working_3-way'!Y83/3)</f>
        <v>0.52501945839154707</v>
      </c>
      <c r="AA83" s="11">
        <f>'OddsRatio_working_3-way'!X83^(1/3)*COS(('OddsRatio_working_3-way'!Y83+2*PI())/3)</f>
        <v>-0.37260016581358113</v>
      </c>
      <c r="AB83" s="11">
        <f>'OddsRatio_working_3-way'!X83^(1/3)*COS(('OddsRatio_working_3-way'!Y83+4*PI())/3)</f>
        <v>-0.15241929257796605</v>
      </c>
      <c r="AC83" s="11">
        <f>'OddsRatio_working_3-way'!X83^(1/3)*SIN('OddsRatio_working_3-way'!Y83/3)</f>
        <v>0.1271214864329894</v>
      </c>
      <c r="AD83" s="11">
        <f>'OddsRatio_working_3-way'!X83^(1/3)*SIN(('OddsRatio_working_3-way'!Y83+2*PI())/3)</f>
        <v>0.39111944523173214</v>
      </c>
      <c r="AE83" s="11">
        <f>'OddsRatio_working_3-way'!X83^(1/3)*SIN(('OddsRatio_working_3-way'!Y83+4*PI())/3)</f>
        <v>-0.5182409316647214</v>
      </c>
      <c r="AF83" s="11">
        <f>-'OddsRatio_working_3-way'!U83/(3*'OddsRatio_working_3-way'!X83^(1/3))*COS(('OddsRatio_working_3-way'!Y83)/3)</f>
        <v>0.52501945839154696</v>
      </c>
      <c r="AG83" s="11">
        <f>-'OddsRatio_working_3-way'!U83/(3*'OddsRatio_working_3-way'!X83^(1/3))*COS(('OddsRatio_working_3-way'!Y83+2*PI())/3)</f>
        <v>-0.37260016581358102</v>
      </c>
      <c r="AH83" s="11">
        <f>-'OddsRatio_working_3-way'!U83/(3*'OddsRatio_working_3-way'!X83^(1/3))*COS(('OddsRatio_working_3-way'!Y83+4*PI())/3)</f>
        <v>-0.15241929257796602</v>
      </c>
      <c r="AI83" s="11">
        <f>'OddsRatio_working_3-way'!U83/(3*'OddsRatio_working_3-way'!X83^(1/3))*SIN(('OddsRatio_working_3-way'!Y83)/3)</f>
        <v>-0.12712148643298937</v>
      </c>
      <c r="AJ83" s="11">
        <f>'OddsRatio_working_3-way'!U83/(3*'OddsRatio_working_3-way'!X83^(1/3))*SIN(('OddsRatio_working_3-way'!Y83+2*PI())/3)</f>
        <v>-0.39111944523173209</v>
      </c>
      <c r="AK83" s="11">
        <f>'OddsRatio_working_3-way'!U83/(3*'OddsRatio_working_3-way'!X83^(1/3))*SIN(('OddsRatio_working_3-way'!Y83+4*PI())/3)</f>
        <v>0.51824093166472129</v>
      </c>
      <c r="AL83" s="11">
        <f>'OddsRatio_working_3-way'!Z83+'OddsRatio_working_3-way'!AF83</f>
        <v>1.0500389167830941</v>
      </c>
      <c r="AM83" s="11">
        <f>'OddsRatio_working_3-way'!AA83+'OddsRatio_working_3-way'!AG83</f>
        <v>-0.74520033162716215</v>
      </c>
      <c r="AN83" s="11">
        <f>'OddsRatio_working_3-way'!AB83+'OddsRatio_working_3-way'!AH83</f>
        <v>-0.3048385851559321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1.0500389167830941</v>
      </c>
      <c r="AS83" s="11">
        <f>IF(('OddsRatio_working_3-way'!X83=0),IF(Q83&gt;0,-Q83^(1/3),(-Q83)^(1/3)),'OddsRatio_working_3-way'!AM83-'OddsRatio_working_3-way'!R83/3)</f>
        <v>-0.74520033162716215</v>
      </c>
      <c r="AT83" s="11">
        <f>IF(('OddsRatio_working_3-way'!X83=0),IF(Q83&gt;0,-Q83^(1/3),(-Q83)^(1/3)),'OddsRatio_working_3-way'!AN83-'OddsRatio_working_3-way'!R83/3)</f>
        <v>-0.3048385851559321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1.18</v>
      </c>
      <c r="B84" s="4">
        <f>IF('True_Odds_Calculator_3-way'!B85="","",'True_Odds_Calculator_3-way'!B85)</f>
        <v>7.57</v>
      </c>
      <c r="C84" s="4">
        <f>IF('True_Odds_Calculator_3-way'!C85="","",'True_Odds_Calculator_3-way'!C85)</f>
        <v>19.100000000000001</v>
      </c>
      <c r="D84" s="9">
        <f t="shared" si="26"/>
        <v>0.83276550986220876</v>
      </c>
      <c r="E84" s="9">
        <f t="shared" si="27"/>
        <v>0.12004996261332836</v>
      </c>
      <c r="F84" s="9">
        <f t="shared" si="28"/>
        <v>4.7184527524462797E-2</v>
      </c>
      <c r="G84" s="9">
        <f t="shared" si="29"/>
        <v>1.1156567962561683</v>
      </c>
      <c r="H84" s="9">
        <f t="shared" si="30"/>
        <v>1.2008182233261104</v>
      </c>
      <c r="I84" s="9">
        <f t="shared" si="31"/>
        <v>8.3298651514030251</v>
      </c>
      <c r="J84" s="9">
        <f t="shared" si="32"/>
        <v>21.19338801223665</v>
      </c>
      <c r="K84" s="11">
        <f t="shared" si="33"/>
        <v>0.84745762711864414</v>
      </c>
      <c r="L84" s="11">
        <f t="shared" si="34"/>
        <v>0.13210039630118889</v>
      </c>
      <c r="M84" s="11">
        <f t="shared" si="35"/>
        <v>5.235602094240837E-2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-0.12545997465838699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0.14565155950326311</v>
      </c>
      <c r="Q84" s="11">
        <f>2*'OddsRatio_working_3-way'!K84*'OddsRatio_working_3-way'!L84*'OddsRatio_working_3-way'!M84</f>
        <v>1.172245951736524E-2</v>
      </c>
      <c r="R84" s="11">
        <f t="shared" si="36"/>
        <v>0</v>
      </c>
      <c r="S84" s="11">
        <f t="shared" si="37"/>
        <v>-1.1609404505289873</v>
      </c>
      <c r="T84" s="11">
        <f t="shared" si="38"/>
        <v>-9.3435851149214266E-2</v>
      </c>
      <c r="U84" s="11">
        <f>'OddsRatio_working_3-way'!S84-'OddsRatio_working_3-way'!R84^2/3</f>
        <v>-1.1609404505289873</v>
      </c>
      <c r="V84" s="11">
        <f>'OddsRatio_working_3-way'!S84*'OddsRatio_working_3-way'!R84/3-2*'OddsRatio_working_3-way'!R84^3/27-'OddsRatio_working_3-way'!T84</f>
        <v>9.3435851149214266E-2</v>
      </c>
      <c r="W84" s="11">
        <f>'OddsRatio_working_3-way'!V84^2+4*'OddsRatio_working_3-way'!U84^3/27</f>
        <v>-0.22307648089090218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0.24073156168795165</v>
      </c>
      <c r="Y84" s="11">
        <f>IF('OddsRatio_working_3-way'!W84&gt;=0,IF('OddsRatio_working_3-way'!V84+SQRT('OddsRatio_working_3-way'!W84)&gt;0,0,PI()),ACOS('OddsRatio_working_3-way'!V84/(2*'OddsRatio_working_3-way'!X84)))</f>
        <v>1.3754905832404878</v>
      </c>
      <c r="Z84" s="11">
        <f>'OddsRatio_working_3-way'!X84^(1/3)*COS('OddsRatio_working_3-way'!Y84/3)</f>
        <v>0.55782839812808416</v>
      </c>
      <c r="AA84" s="11">
        <f>'OddsRatio_working_3-way'!X84^(1/3)*COS(('OddsRatio_working_3-way'!Y84+2*PI())/3)</f>
        <v>-0.51735857688335352</v>
      </c>
      <c r="AB84" s="11">
        <f>'OddsRatio_working_3-way'!X84^(1/3)*COS(('OddsRatio_working_3-way'!Y84+4*PI())/3)</f>
        <v>-4.0469821244730794E-2</v>
      </c>
      <c r="AC84" s="11">
        <f>'OddsRatio_working_3-way'!X84^(1/3)*SIN('OddsRatio_working_3-way'!Y84/3)</f>
        <v>0.27533185144146449</v>
      </c>
      <c r="AD84" s="11">
        <f>'OddsRatio_working_3-way'!X84^(1/3)*SIN(('OddsRatio_working_3-way'!Y84+2*PI())/3)</f>
        <v>0.34542763801056842</v>
      </c>
      <c r="AE84" s="11">
        <f>'OddsRatio_working_3-way'!X84^(1/3)*SIN(('OddsRatio_working_3-way'!Y84+4*PI())/3)</f>
        <v>-0.62075948945203296</v>
      </c>
      <c r="AF84" s="11">
        <f>-'OddsRatio_working_3-way'!U84/(3*'OddsRatio_working_3-way'!X84^(1/3))*COS(('OddsRatio_working_3-way'!Y84)/3)</f>
        <v>0.55782839812808416</v>
      </c>
      <c r="AG84" s="11">
        <f>-'OddsRatio_working_3-way'!U84/(3*'OddsRatio_working_3-way'!X84^(1/3))*COS(('OddsRatio_working_3-way'!Y84+2*PI())/3)</f>
        <v>-0.51735857688335352</v>
      </c>
      <c r="AH84" s="11">
        <f>-'OddsRatio_working_3-way'!U84/(3*'OddsRatio_working_3-way'!X84^(1/3))*COS(('OddsRatio_working_3-way'!Y84+4*PI())/3)</f>
        <v>-4.0469821244730794E-2</v>
      </c>
      <c r="AI84" s="11">
        <f>'OddsRatio_working_3-way'!U84/(3*'OddsRatio_working_3-way'!X84^(1/3))*SIN(('OddsRatio_working_3-way'!Y84)/3)</f>
        <v>-0.27533185144146449</v>
      </c>
      <c r="AJ84" s="11">
        <f>'OddsRatio_working_3-way'!U84/(3*'OddsRatio_working_3-way'!X84^(1/3))*SIN(('OddsRatio_working_3-way'!Y84+2*PI())/3)</f>
        <v>-0.34542763801056842</v>
      </c>
      <c r="AK84" s="11">
        <f>'OddsRatio_working_3-way'!U84/(3*'OddsRatio_working_3-way'!X84^(1/3))*SIN(('OddsRatio_working_3-way'!Y84+4*PI())/3)</f>
        <v>0.62075948945203296</v>
      </c>
      <c r="AL84" s="11">
        <f>'OddsRatio_working_3-way'!Z84+'OddsRatio_working_3-way'!AF84</f>
        <v>1.1156567962561683</v>
      </c>
      <c r="AM84" s="11">
        <f>'OddsRatio_working_3-way'!AA84+'OddsRatio_working_3-way'!AG84</f>
        <v>-1.034717153766707</v>
      </c>
      <c r="AN84" s="11">
        <f>'OddsRatio_working_3-way'!AB84+'OddsRatio_working_3-way'!AH84</f>
        <v>-8.0939642489461588E-2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1.1156567962561683</v>
      </c>
      <c r="AS84" s="11">
        <f>IF(('OddsRatio_working_3-way'!X84=0),IF(Q84&gt;0,-Q84^(1/3),(-Q84)^(1/3)),'OddsRatio_working_3-way'!AM84-'OddsRatio_working_3-way'!R84/3)</f>
        <v>-1.034717153766707</v>
      </c>
      <c r="AT84" s="11">
        <f>IF(('OddsRatio_working_3-way'!X84=0),IF(Q84&gt;0,-Q84^(1/3),(-Q84)^(1/3)),'OddsRatio_working_3-way'!AN84-'OddsRatio_working_3-way'!R84/3)</f>
        <v>-8.0939642489461588E-2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2.33</v>
      </c>
      <c r="B85" s="4">
        <f>IF('True_Odds_Calculator_3-way'!B86="","",'True_Odds_Calculator_3-way'!B86)</f>
        <v>3.23</v>
      </c>
      <c r="C85" s="4">
        <f>IF('True_Odds_Calculator_3-way'!C86="","",'True_Odds_Calculator_3-way'!C86)</f>
        <v>3.46</v>
      </c>
      <c r="D85" s="9">
        <f t="shared" si="26"/>
        <v>0.41889605730606139</v>
      </c>
      <c r="E85" s="9">
        <f t="shared" si="27"/>
        <v>0.30066578304643704</v>
      </c>
      <c r="F85" s="9">
        <f t="shared" si="28"/>
        <v>0.28043815964750152</v>
      </c>
      <c r="G85" s="9">
        <f t="shared" si="29"/>
        <v>1.0430278586875907</v>
      </c>
      <c r="H85" s="9">
        <f t="shared" si="30"/>
        <v>2.3872270520544956</v>
      </c>
      <c r="I85" s="9">
        <f t="shared" si="31"/>
        <v>3.3259521248733268</v>
      </c>
      <c r="J85" s="9">
        <f t="shared" si="32"/>
        <v>3.5658485323714726</v>
      </c>
      <c r="K85" s="11">
        <f t="shared" si="33"/>
        <v>0.42918454935622319</v>
      </c>
      <c r="L85" s="11">
        <f t="shared" si="34"/>
        <v>0.30959752321981426</v>
      </c>
      <c r="M85" s="11">
        <f t="shared" si="35"/>
        <v>0.28901734104046245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-0.28019286307393032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0.23118622265291647</v>
      </c>
      <c r="Q85" s="11">
        <f>2*'OddsRatio_working_3-way'!K85*'OddsRatio_working_3-way'!L85*'OddsRatio_working_3-way'!M85</f>
        <v>7.6806054037513782E-2</v>
      </c>
      <c r="R85" s="11">
        <f t="shared" si="36"/>
        <v>0</v>
      </c>
      <c r="S85" s="11">
        <f t="shared" si="37"/>
        <v>-0.82509675698597928</v>
      </c>
      <c r="T85" s="11">
        <f t="shared" si="38"/>
        <v>-0.27411852391560776</v>
      </c>
      <c r="U85" s="11">
        <f>'OddsRatio_working_3-way'!S85-'OddsRatio_working_3-way'!R85^2/3</f>
        <v>-0.82509675698597928</v>
      </c>
      <c r="V85" s="11">
        <f>'OddsRatio_working_3-way'!S85*'OddsRatio_working_3-way'!R85/3-2*'OddsRatio_working_3-way'!R85^3/27-'OddsRatio_working_3-way'!T85</f>
        <v>0.27411852391560776</v>
      </c>
      <c r="W85" s="11">
        <f>'OddsRatio_working_3-way'!V85^2+4*'OddsRatio_working_3-way'!U85^3/27</f>
        <v>-8.0758072674232267E-3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0.14423658726298855</v>
      </c>
      <c r="Y85" s="11">
        <f>IF('OddsRatio_working_3-way'!W85&gt;=0,IF('OddsRatio_working_3-way'!V85+SQRT('OddsRatio_working_3-way'!W85)&gt;0,0,PI()),ACOS('OddsRatio_working_3-way'!V85/(2*'OddsRatio_working_3-way'!X85)))</f>
        <v>0.31679342199491711</v>
      </c>
      <c r="Z85" s="11">
        <f>'OddsRatio_working_3-way'!X85^(1/3)*COS('OddsRatio_working_3-way'!Y85/3)</f>
        <v>0.52151392934379526</v>
      </c>
      <c r="AA85" s="11">
        <f>'OddsRatio_working_3-way'!X85^(1/3)*COS(('OddsRatio_working_3-way'!Y85+2*PI())/3)</f>
        <v>-0.30862767985133666</v>
      </c>
      <c r="AB85" s="11">
        <f>'OddsRatio_working_3-way'!X85^(1/3)*COS(('OddsRatio_working_3-way'!Y85+4*PI())/3)</f>
        <v>-0.21288624949245871</v>
      </c>
      <c r="AC85" s="11">
        <f>'OddsRatio_working_3-way'!X85^(1/3)*SIN('OddsRatio_working_3-way'!Y85/3)</f>
        <v>5.5276340590298068E-2</v>
      </c>
      <c r="AD85" s="11">
        <f>'OddsRatio_working_3-way'!X85^(1/3)*SIN(('OddsRatio_working_3-way'!Y85+2*PI())/3)</f>
        <v>0.4240061409440205</v>
      </c>
      <c r="AE85" s="11">
        <f>'OddsRatio_working_3-way'!X85^(1/3)*SIN(('OddsRatio_working_3-way'!Y85+4*PI())/3)</f>
        <v>-0.47928248153431852</v>
      </c>
      <c r="AF85" s="11">
        <f>-'OddsRatio_working_3-way'!U85/(3*'OddsRatio_working_3-way'!X85^(1/3))*COS(('OddsRatio_working_3-way'!Y85)/3)</f>
        <v>0.52151392934379537</v>
      </c>
      <c r="AG85" s="11">
        <f>-'OddsRatio_working_3-way'!U85/(3*'OddsRatio_working_3-way'!X85^(1/3))*COS(('OddsRatio_working_3-way'!Y85+2*PI())/3)</f>
        <v>-0.30862767985133671</v>
      </c>
      <c r="AH85" s="11">
        <f>-'OddsRatio_working_3-way'!U85/(3*'OddsRatio_working_3-way'!X85^(1/3))*COS(('OddsRatio_working_3-way'!Y85+4*PI())/3)</f>
        <v>-0.21288624949245874</v>
      </c>
      <c r="AI85" s="11">
        <f>'OddsRatio_working_3-way'!U85/(3*'OddsRatio_working_3-way'!X85^(1/3))*SIN(('OddsRatio_working_3-way'!Y85)/3)</f>
        <v>-5.5276340590298081E-2</v>
      </c>
      <c r="AJ85" s="11">
        <f>'OddsRatio_working_3-way'!U85/(3*'OddsRatio_working_3-way'!X85^(1/3))*SIN(('OddsRatio_working_3-way'!Y85+2*PI())/3)</f>
        <v>-0.42400614094402056</v>
      </c>
      <c r="AK85" s="11">
        <f>'OddsRatio_working_3-way'!U85/(3*'OddsRatio_working_3-way'!X85^(1/3))*SIN(('OddsRatio_working_3-way'!Y85+4*PI())/3)</f>
        <v>0.47928248153431863</v>
      </c>
      <c r="AL85" s="11">
        <f>'OddsRatio_working_3-way'!Z85+'OddsRatio_working_3-way'!AF85</f>
        <v>1.0430278586875907</v>
      </c>
      <c r="AM85" s="11">
        <f>'OddsRatio_working_3-way'!AA85+'OddsRatio_working_3-way'!AG85</f>
        <v>-0.61725535970267331</v>
      </c>
      <c r="AN85" s="11">
        <f>'OddsRatio_working_3-way'!AB85+'OddsRatio_working_3-way'!AH85</f>
        <v>-0.42577249898491742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1.0430278586875907</v>
      </c>
      <c r="AS85" s="11">
        <f>IF(('OddsRatio_working_3-way'!X85=0),IF(Q85&gt;0,-Q85^(1/3),(-Q85)^(1/3)),'OddsRatio_working_3-way'!AM85-'OddsRatio_working_3-way'!R85/3)</f>
        <v>-0.61725535970267331</v>
      </c>
      <c r="AT85" s="11">
        <f>IF(('OddsRatio_working_3-way'!X85=0),IF(Q85&gt;0,-Q85^(1/3),(-Q85)^(1/3)),'OddsRatio_working_3-way'!AN85-'OddsRatio_working_3-way'!R85/3)</f>
        <v>-0.42577249898491742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2.4700000000000002</v>
      </c>
      <c r="B86" s="4">
        <f>IF('True_Odds_Calculator_3-way'!B87="","",'True_Odds_Calculator_3-way'!B87)</f>
        <v>3.3</v>
      </c>
      <c r="C86" s="4">
        <f>IF('True_Odds_Calculator_3-way'!C87="","",'True_Odds_Calculator_3-way'!C87)</f>
        <v>2.88</v>
      </c>
      <c r="D86" s="9">
        <f t="shared" si="26"/>
        <v>0.38521535811299457</v>
      </c>
      <c r="E86" s="9">
        <f t="shared" si="27"/>
        <v>0.28595404575766675</v>
      </c>
      <c r="F86" s="9">
        <f t="shared" si="28"/>
        <v>0.32883059612933824</v>
      </c>
      <c r="G86" s="9">
        <f t="shared" si="29"/>
        <v>1.085680609594013</v>
      </c>
      <c r="H86" s="9">
        <f t="shared" si="30"/>
        <v>2.5959504961031996</v>
      </c>
      <c r="I86" s="9">
        <f t="shared" si="31"/>
        <v>3.4970654020662297</v>
      </c>
      <c r="J86" s="9">
        <f t="shared" si="32"/>
        <v>3.0410795460367446</v>
      </c>
      <c r="K86" s="11">
        <f t="shared" si="33"/>
        <v>0.40485829959514169</v>
      </c>
      <c r="L86" s="11">
        <f t="shared" si="34"/>
        <v>0.30303030303030304</v>
      </c>
      <c r="M86" s="11">
        <f t="shared" si="35"/>
        <v>0.34722222222222221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-0.27076943524311925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0.24068280647228019</v>
      </c>
      <c r="Q86" s="11">
        <f>2*'OddsRatio_working_3-way'!K86*'OddsRatio_working_3-way'!L86*'OddsRatio_working_3-way'!M86</f>
        <v>8.5197453618506253E-2</v>
      </c>
      <c r="R86" s="11">
        <f t="shared" si="36"/>
        <v>0</v>
      </c>
      <c r="S86" s="11">
        <f t="shared" si="37"/>
        <v>-0.88888469356290234</v>
      </c>
      <c r="T86" s="11">
        <f t="shared" si="38"/>
        <v>-0.31464944904881498</v>
      </c>
      <c r="U86" s="11">
        <f>'OddsRatio_working_3-way'!S86-'OddsRatio_working_3-way'!R86^2/3</f>
        <v>-0.88888469356290234</v>
      </c>
      <c r="V86" s="11">
        <f>'OddsRatio_working_3-way'!S86*'OddsRatio_working_3-way'!R86/3-2*'OddsRatio_working_3-way'!R86^3/27-'OddsRatio_working_3-way'!T86</f>
        <v>0.31464944904881498</v>
      </c>
      <c r="W86" s="11">
        <f>'OddsRatio_working_3-way'!V86^2+4*'OddsRatio_working_3-way'!U86^3/27</f>
        <v>-5.0434304594614149E-3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0.16128213342322223</v>
      </c>
      <c r="Y86" s="11">
        <f>IF('OddsRatio_working_3-way'!W86&gt;=0,IF('OddsRatio_working_3-way'!V86+SQRT('OddsRatio_working_3-way'!W86)&gt;0,0,PI()),ACOS('OddsRatio_working_3-way'!V86/(2*'OddsRatio_working_3-way'!X86)))</f>
        <v>0.22198282971956296</v>
      </c>
      <c r="Z86" s="11">
        <f>'OddsRatio_working_3-way'!X86^(1/3)*COS('OddsRatio_working_3-way'!Y86/3)</f>
        <v>0.54284030479700651</v>
      </c>
      <c r="AA86" s="11">
        <f>'OddsRatio_working_3-way'!X86^(1/3)*COS(('OddsRatio_working_3-way'!Y86+2*PI())/3)</f>
        <v>-0.30626948534255605</v>
      </c>
      <c r="AB86" s="11">
        <f>'OddsRatio_working_3-way'!X86^(1/3)*COS(('OddsRatio_working_3-way'!Y86+4*PI())/3)</f>
        <v>-0.23657081945445027</v>
      </c>
      <c r="AC86" s="11">
        <f>'OddsRatio_working_3-way'!X86^(1/3)*SIN('OddsRatio_working_3-way'!Y86/3)</f>
        <v>4.0240543512655658E-2</v>
      </c>
      <c r="AD86" s="11">
        <f>'OddsRatio_working_3-way'!X86^(1/3)*SIN(('OddsRatio_working_3-way'!Y86+2*PI())/3)</f>
        <v>0.44999322239596745</v>
      </c>
      <c r="AE86" s="11">
        <f>'OddsRatio_working_3-way'!X86^(1/3)*SIN(('OddsRatio_working_3-way'!Y86+4*PI())/3)</f>
        <v>-0.49023376590862311</v>
      </c>
      <c r="AF86" s="11">
        <f>-'OddsRatio_working_3-way'!U86/(3*'OddsRatio_working_3-way'!X86^(1/3))*COS(('OddsRatio_working_3-way'!Y86)/3)</f>
        <v>0.54284030479700651</v>
      </c>
      <c r="AG86" s="11">
        <f>-'OddsRatio_working_3-way'!U86/(3*'OddsRatio_working_3-way'!X86^(1/3))*COS(('OddsRatio_working_3-way'!Y86+2*PI())/3)</f>
        <v>-0.30626948534255605</v>
      </c>
      <c r="AH86" s="11">
        <f>-'OddsRatio_working_3-way'!U86/(3*'OddsRatio_working_3-way'!X86^(1/3))*COS(('OddsRatio_working_3-way'!Y86+4*PI())/3)</f>
        <v>-0.23657081945445027</v>
      </c>
      <c r="AI86" s="11">
        <f>'OddsRatio_working_3-way'!U86/(3*'OddsRatio_working_3-way'!X86^(1/3))*SIN(('OddsRatio_working_3-way'!Y86)/3)</f>
        <v>-4.0240543512655658E-2</v>
      </c>
      <c r="AJ86" s="11">
        <f>'OddsRatio_working_3-way'!U86/(3*'OddsRatio_working_3-way'!X86^(1/3))*SIN(('OddsRatio_working_3-way'!Y86+2*PI())/3)</f>
        <v>-0.44999322239596745</v>
      </c>
      <c r="AK86" s="11">
        <f>'OddsRatio_working_3-way'!U86/(3*'OddsRatio_working_3-way'!X86^(1/3))*SIN(('OddsRatio_working_3-way'!Y86+4*PI())/3)</f>
        <v>0.49023376590862311</v>
      </c>
      <c r="AL86" s="11">
        <f>'OddsRatio_working_3-way'!Z86+'OddsRatio_working_3-way'!AF86</f>
        <v>1.085680609594013</v>
      </c>
      <c r="AM86" s="11">
        <f>'OddsRatio_working_3-way'!AA86+'OddsRatio_working_3-way'!AG86</f>
        <v>-0.61253897068511209</v>
      </c>
      <c r="AN86" s="11">
        <f>'OddsRatio_working_3-way'!AB86+'OddsRatio_working_3-way'!AH86</f>
        <v>-0.47314163890890054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1.085680609594013</v>
      </c>
      <c r="AS86" s="11">
        <f>IF(('OddsRatio_working_3-way'!X86=0),IF(Q86&gt;0,-Q86^(1/3),(-Q86)^(1/3)),'OddsRatio_working_3-way'!AM86-'OddsRatio_working_3-way'!R86/3)</f>
        <v>-0.61253897068511209</v>
      </c>
      <c r="AT86" s="11">
        <f>IF(('OddsRatio_working_3-way'!X86=0),IF(Q86&gt;0,-Q86^(1/3),(-Q86)^(1/3)),'OddsRatio_working_3-way'!AN86-'OddsRatio_working_3-way'!R86/3)</f>
        <v>-0.47314163890890054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2.4900000000000002</v>
      </c>
      <c r="B87" s="4">
        <f>IF('True_Odds_Calculator_3-way'!B88="","",'True_Odds_Calculator_3-way'!B88)</f>
        <v>3.59</v>
      </c>
      <c r="C87" s="4">
        <f>IF('True_Odds_Calculator_3-way'!C88="","",'True_Odds_Calculator_3-way'!C88)</f>
        <v>2.67</v>
      </c>
      <c r="D87" s="9">
        <f t="shared" si="26"/>
        <v>0.38207844394877061</v>
      </c>
      <c r="E87" s="9">
        <f t="shared" si="27"/>
        <v>0.262383409583133</v>
      </c>
      <c r="F87" s="9">
        <f t="shared" si="28"/>
        <v>0.35553814646809656</v>
      </c>
      <c r="G87" s="9">
        <f t="shared" si="29"/>
        <v>1.0854118055957698</v>
      </c>
      <c r="H87" s="9">
        <f t="shared" si="30"/>
        <v>2.6172635903376973</v>
      </c>
      <c r="I87" s="9">
        <f t="shared" si="31"/>
        <v>3.811216576493043</v>
      </c>
      <c r="J87" s="9">
        <f t="shared" si="32"/>
        <v>2.8126377153449349</v>
      </c>
      <c r="K87" s="11">
        <f t="shared" si="33"/>
        <v>0.40160642570281119</v>
      </c>
      <c r="L87" s="11">
        <f t="shared" si="34"/>
        <v>0.2785515320334262</v>
      </c>
      <c r="M87" s="11">
        <f t="shared" si="35"/>
        <v>0.37453183520599254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-0.27002094111896657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0.24091441559379093</v>
      </c>
      <c r="Q87" s="11">
        <f>2*'OddsRatio_working_3-way'!K87*'OddsRatio_working_3-way'!L87*'OddsRatio_working_3-way'!M87</f>
        <v>8.3796318467405553E-2</v>
      </c>
      <c r="R87" s="11">
        <f t="shared" si="36"/>
        <v>0</v>
      </c>
      <c r="S87" s="11">
        <f t="shared" si="37"/>
        <v>-0.89220641404863554</v>
      </c>
      <c r="T87" s="11">
        <f t="shared" si="38"/>
        <v>-0.31033266575604718</v>
      </c>
      <c r="U87" s="11">
        <f>'OddsRatio_working_3-way'!S87-'OddsRatio_working_3-way'!R87^2/3</f>
        <v>-0.89220641404863554</v>
      </c>
      <c r="V87" s="11">
        <f>'OddsRatio_working_3-way'!S87*'OddsRatio_working_3-way'!R87/3-2*'OddsRatio_working_3-way'!R87^3/27-'OddsRatio_working_3-way'!T87</f>
        <v>0.31033266575604718</v>
      </c>
      <c r="W87" s="11">
        <f>'OddsRatio_working_3-way'!V87^2+4*'OddsRatio_working_3-way'!U87^3/27</f>
        <v>-8.912171484340134E-3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0.16218703317435293</v>
      </c>
      <c r="Y87" s="11">
        <f>IF('OddsRatio_working_3-way'!W87&gt;=0,IF('OddsRatio_working_3-way'!V87+SQRT('OddsRatio_working_3-way'!W87)&gt;0,0,PI()),ACOS('OddsRatio_working_3-way'!V87/(2*'OddsRatio_working_3-way'!X87)))</f>
        <v>0.29530878504135005</v>
      </c>
      <c r="Z87" s="11">
        <f>'OddsRatio_working_3-way'!X87^(1/3)*COS('OddsRatio_working_3-way'!Y87/3)</f>
        <v>0.54270590279788489</v>
      </c>
      <c r="AA87" s="11">
        <f>'OddsRatio_working_3-way'!X87^(1/3)*COS(('OddsRatio_working_3-way'!Y87+2*PI())/3)</f>
        <v>-0.31776772074457615</v>
      </c>
      <c r="AB87" s="11">
        <f>'OddsRatio_working_3-way'!X87^(1/3)*COS(('OddsRatio_working_3-way'!Y87+4*PI())/3)</f>
        <v>-0.2249381820533089</v>
      </c>
      <c r="AC87" s="11">
        <f>'OddsRatio_working_3-way'!X87^(1/3)*SIN('OddsRatio_working_3-way'!Y87/3)</f>
        <v>5.3595159152152037E-2</v>
      </c>
      <c r="AD87" s="11">
        <f>'OddsRatio_working_3-way'!X87^(1/3)*SIN(('OddsRatio_working_3-way'!Y87+2*PI())/3)</f>
        <v>0.44319951903066063</v>
      </c>
      <c r="AE87" s="11">
        <f>'OddsRatio_working_3-way'!X87^(1/3)*SIN(('OddsRatio_working_3-way'!Y87+4*PI())/3)</f>
        <v>-0.49679467818281259</v>
      </c>
      <c r="AF87" s="11">
        <f>-'OddsRatio_working_3-way'!U87/(3*'OddsRatio_working_3-way'!X87^(1/3))*COS(('OddsRatio_working_3-way'!Y87)/3)</f>
        <v>0.54270590279788489</v>
      </c>
      <c r="AG87" s="11">
        <f>-'OddsRatio_working_3-way'!U87/(3*'OddsRatio_working_3-way'!X87^(1/3))*COS(('OddsRatio_working_3-way'!Y87+2*PI())/3)</f>
        <v>-0.31776772074457615</v>
      </c>
      <c r="AH87" s="11">
        <f>-'OddsRatio_working_3-way'!U87/(3*'OddsRatio_working_3-way'!X87^(1/3))*COS(('OddsRatio_working_3-way'!Y87+4*PI())/3)</f>
        <v>-0.2249381820533089</v>
      </c>
      <c r="AI87" s="11">
        <f>'OddsRatio_working_3-way'!U87/(3*'OddsRatio_working_3-way'!X87^(1/3))*SIN(('OddsRatio_working_3-way'!Y87)/3)</f>
        <v>-5.3595159152152037E-2</v>
      </c>
      <c r="AJ87" s="11">
        <f>'OddsRatio_working_3-way'!U87/(3*'OddsRatio_working_3-way'!X87^(1/3))*SIN(('OddsRatio_working_3-way'!Y87+2*PI())/3)</f>
        <v>-0.44319951903066063</v>
      </c>
      <c r="AK87" s="11">
        <f>'OddsRatio_working_3-way'!U87/(3*'OddsRatio_working_3-way'!X87^(1/3))*SIN(('OddsRatio_working_3-way'!Y87+4*PI())/3)</f>
        <v>0.49679467818281259</v>
      </c>
      <c r="AL87" s="11">
        <f>'OddsRatio_working_3-way'!Z87+'OddsRatio_working_3-way'!AF87</f>
        <v>1.0854118055957698</v>
      </c>
      <c r="AM87" s="11">
        <f>'OddsRatio_working_3-way'!AA87+'OddsRatio_working_3-way'!AG87</f>
        <v>-0.63553544148915231</v>
      </c>
      <c r="AN87" s="11">
        <f>'OddsRatio_working_3-way'!AB87+'OddsRatio_working_3-way'!AH87</f>
        <v>-0.4498763641066178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1.0854118055957698</v>
      </c>
      <c r="AS87" s="11">
        <f>IF(('OddsRatio_working_3-way'!X87=0),IF(Q87&gt;0,-Q87^(1/3),(-Q87)^(1/3)),'OddsRatio_working_3-way'!AM87-'OddsRatio_working_3-way'!R87/3)</f>
        <v>-0.63553544148915231</v>
      </c>
      <c r="AT87" s="11">
        <f>IF(('OddsRatio_working_3-way'!X87=0),IF(Q87&gt;0,-Q87^(1/3),(-Q87)^(1/3)),'OddsRatio_working_3-way'!AN87-'OddsRatio_working_3-way'!R87/3)</f>
        <v>-0.4498763641066178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2.3199999999999998</v>
      </c>
      <c r="B88" s="4">
        <f>IF('True_Odds_Calculator_3-way'!B89="","",'True_Odds_Calculator_3-way'!B89)</f>
        <v>3.27</v>
      </c>
      <c r="C88" s="4">
        <f>IF('True_Odds_Calculator_3-way'!C89="","",'True_Odds_Calculator_3-way'!C89)</f>
        <v>3.14</v>
      </c>
      <c r="D88" s="9">
        <f t="shared" si="26"/>
        <v>0.41079926401820194</v>
      </c>
      <c r="E88" s="9">
        <f t="shared" si="27"/>
        <v>0.28847331376066571</v>
      </c>
      <c r="F88" s="9">
        <f t="shared" si="28"/>
        <v>0.3007274222211323</v>
      </c>
      <c r="G88" s="9">
        <f t="shared" si="29"/>
        <v>1.0865749601387473</v>
      </c>
      <c r="H88" s="9">
        <f t="shared" si="30"/>
        <v>2.4342789473831465</v>
      </c>
      <c r="I88" s="9">
        <f t="shared" si="31"/>
        <v>3.4665251595149571</v>
      </c>
      <c r="J88" s="9">
        <f t="shared" si="32"/>
        <v>3.3252704146969188</v>
      </c>
      <c r="K88" s="11">
        <f t="shared" si="33"/>
        <v>0.43103448275862072</v>
      </c>
      <c r="L88" s="11">
        <f t="shared" si="34"/>
        <v>0.3058103975535168</v>
      </c>
      <c r="M88" s="11">
        <f t="shared" si="35"/>
        <v>0.31847133757961782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-0.26918333914326087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0.24054106879827192</v>
      </c>
      <c r="Q88" s="11">
        <f>2*'OddsRatio_working_3-way'!K88*'OddsRatio_working_3-way'!L88*'OddsRatio_working_3-way'!M88</f>
        <v>8.3958488236744122E-2</v>
      </c>
      <c r="R88" s="11">
        <f t="shared" si="36"/>
        <v>0</v>
      </c>
      <c r="S88" s="11">
        <f t="shared" si="37"/>
        <v>-0.89359567930114214</v>
      </c>
      <c r="T88" s="11">
        <f t="shared" si="38"/>
        <v>-0.31190076066357492</v>
      </c>
      <c r="U88" s="11">
        <f>'OddsRatio_working_3-way'!S88-'OddsRatio_working_3-way'!R88^2/3</f>
        <v>-0.89359567930114214</v>
      </c>
      <c r="V88" s="11">
        <f>'OddsRatio_working_3-way'!S88*'OddsRatio_working_3-way'!R88/3-2*'OddsRatio_working_3-way'!R88^3/27-'OddsRatio_working_3-way'!T88</f>
        <v>0.31190076066357492</v>
      </c>
      <c r="W88" s="11">
        <f>'OddsRatio_working_3-way'!V88^2+4*'OddsRatio_working_3-way'!U88^3/27</f>
        <v>-8.4287272604828684E-3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0.1625659956471521</v>
      </c>
      <c r="Y88" s="11">
        <f>IF('OddsRatio_working_3-way'!W88&gt;=0,IF('OddsRatio_working_3-way'!V88+SQRT('OddsRatio_working_3-way'!W88)&gt;0,0,PI()),ACOS('OddsRatio_working_3-way'!V88/(2*'OddsRatio_working_3-way'!X88)))</f>
        <v>0.28626561012522056</v>
      </c>
      <c r="Z88" s="11">
        <f>'OddsRatio_working_3-way'!X88^(1/3)*COS('OddsRatio_working_3-way'!Y88/3)</f>
        <v>0.54328748006937355</v>
      </c>
      <c r="AA88" s="11">
        <f>'OddsRatio_working_3-way'!X88^(1/3)*COS(('OddsRatio_working_3-way'!Y88+2*PI())/3)</f>
        <v>-0.31667656500923258</v>
      </c>
      <c r="AB88" s="11">
        <f>'OddsRatio_working_3-way'!X88^(1/3)*COS(('OddsRatio_working_3-way'!Y88+4*PI())/3)</f>
        <v>-0.2266109150601413</v>
      </c>
      <c r="AC88" s="11">
        <f>'OddsRatio_working_3-way'!X88^(1/3)*SIN('OddsRatio_working_3-way'!Y88/3)</f>
        <v>5.199942724284666E-2</v>
      </c>
      <c r="AD88" s="11">
        <f>'OddsRatio_working_3-way'!X88^(1/3)*SIN(('OddsRatio_working_3-way'!Y88+2*PI())/3)</f>
        <v>0.44450104567668602</v>
      </c>
      <c r="AE88" s="11">
        <f>'OddsRatio_working_3-way'!X88^(1/3)*SIN(('OddsRatio_working_3-way'!Y88+4*PI())/3)</f>
        <v>-0.49650047291953253</v>
      </c>
      <c r="AF88" s="11">
        <f>-'OddsRatio_working_3-way'!U88/(3*'OddsRatio_working_3-way'!X88^(1/3))*COS(('OddsRatio_working_3-way'!Y88)/3)</f>
        <v>0.54328748006937366</v>
      </c>
      <c r="AG88" s="11">
        <f>-'OddsRatio_working_3-way'!U88/(3*'OddsRatio_working_3-way'!X88^(1/3))*COS(('OddsRatio_working_3-way'!Y88+2*PI())/3)</f>
        <v>-0.31667656500923264</v>
      </c>
      <c r="AH88" s="11">
        <f>-'OddsRatio_working_3-way'!U88/(3*'OddsRatio_working_3-way'!X88^(1/3))*COS(('OddsRatio_working_3-way'!Y88+4*PI())/3)</f>
        <v>-0.22661091506014133</v>
      </c>
      <c r="AI88" s="11">
        <f>'OddsRatio_working_3-way'!U88/(3*'OddsRatio_working_3-way'!X88^(1/3))*SIN(('OddsRatio_working_3-way'!Y88)/3)</f>
        <v>-5.1999427242846667E-2</v>
      </c>
      <c r="AJ88" s="11">
        <f>'OddsRatio_working_3-way'!U88/(3*'OddsRatio_working_3-way'!X88^(1/3))*SIN(('OddsRatio_working_3-way'!Y88+2*PI())/3)</f>
        <v>-0.44450104567668614</v>
      </c>
      <c r="AK88" s="11">
        <f>'OddsRatio_working_3-way'!U88/(3*'OddsRatio_working_3-way'!X88^(1/3))*SIN(('OddsRatio_working_3-way'!Y88+4*PI())/3)</f>
        <v>0.49650047291953264</v>
      </c>
      <c r="AL88" s="11">
        <f>'OddsRatio_working_3-way'!Z88+'OddsRatio_working_3-way'!AF88</f>
        <v>1.0865749601387473</v>
      </c>
      <c r="AM88" s="11">
        <f>'OddsRatio_working_3-way'!AA88+'OddsRatio_working_3-way'!AG88</f>
        <v>-0.63335313001846516</v>
      </c>
      <c r="AN88" s="11">
        <f>'OddsRatio_working_3-way'!AB88+'OddsRatio_working_3-way'!AH88</f>
        <v>-0.45322183012028261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1.0865749601387473</v>
      </c>
      <c r="AS88" s="11">
        <f>IF(('OddsRatio_working_3-way'!X88=0),IF(Q88&gt;0,-Q88^(1/3),(-Q88)^(1/3)),'OddsRatio_working_3-way'!AM88-'OddsRatio_working_3-way'!R88/3)</f>
        <v>-0.63335313001846516</v>
      </c>
      <c r="AT88" s="11">
        <f>IF(('OddsRatio_working_3-way'!X88=0),IF(Q88&gt;0,-Q88^(1/3),(-Q88)^(1/3)),'OddsRatio_working_3-way'!AN88-'OddsRatio_working_3-way'!R88/3)</f>
        <v>-0.45322183012028261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4.08</v>
      </c>
      <c r="B89" s="4">
        <f>IF('True_Odds_Calculator_3-way'!B90="","",'True_Odds_Calculator_3-way'!B90)</f>
        <v>3.52</v>
      </c>
      <c r="C89" s="4">
        <f>IF('True_Odds_Calculator_3-way'!C90="","",'True_Odds_Calculator_3-way'!C90)</f>
        <v>1.89</v>
      </c>
      <c r="D89" s="9">
        <f t="shared" si="26"/>
        <v>0.2283730886650919</v>
      </c>
      <c r="E89" s="9">
        <f t="shared" si="27"/>
        <v>0.26564147204649041</v>
      </c>
      <c r="F89" s="9">
        <f t="shared" si="28"/>
        <v>0.50598543928841744</v>
      </c>
      <c r="G89" s="9">
        <f t="shared" si="29"/>
        <v>1.0970128723585191</v>
      </c>
      <c r="H89" s="9">
        <f t="shared" si="30"/>
        <v>4.3787996468642394</v>
      </c>
      <c r="I89" s="9">
        <f t="shared" si="31"/>
        <v>3.7644724383434682</v>
      </c>
      <c r="J89" s="9">
        <f t="shared" si="32"/>
        <v>1.9763414563990815</v>
      </c>
      <c r="K89" s="11">
        <f t="shared" si="33"/>
        <v>0.24509803921568626</v>
      </c>
      <c r="L89" s="11">
        <f t="shared" si="34"/>
        <v>0.28409090909090912</v>
      </c>
      <c r="M89" s="11">
        <f t="shared" si="35"/>
        <v>0.52910052910052918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-0.25449346405228745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0.23910026973752471</v>
      </c>
      <c r="Q89" s="11">
        <f>2*'OddsRatio_working_3-way'!K89*'OddsRatio_working_3-way'!L89*'OddsRatio_working_3-way'!M89</f>
        <v>7.368267172188743E-2</v>
      </c>
      <c r="R89" s="11">
        <f t="shared" si="36"/>
        <v>0</v>
      </c>
      <c r="S89" s="11">
        <f t="shared" si="37"/>
        <v>-0.93951438253203978</v>
      </c>
      <c r="T89" s="11">
        <f t="shared" si="38"/>
        <v>-0.28952677427797835</v>
      </c>
      <c r="U89" s="11">
        <f>'OddsRatio_working_3-way'!S89-'OddsRatio_working_3-way'!R89^2/3</f>
        <v>-0.93951438253203978</v>
      </c>
      <c r="V89" s="11">
        <f>'OddsRatio_working_3-way'!S89*'OddsRatio_working_3-way'!R89/3-2*'OddsRatio_working_3-way'!R89^3/27-'OddsRatio_working_3-way'!T89</f>
        <v>0.28952677427797835</v>
      </c>
      <c r="W89" s="11">
        <f>'OddsRatio_working_3-way'!V89^2+4*'OddsRatio_working_3-way'!U89^3/27</f>
        <v>-3.9033119587448969E-2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0.17525615011409756</v>
      </c>
      <c r="Y89" s="11">
        <f>IF('OddsRatio_working_3-way'!W89&gt;=0,IF('OddsRatio_working_3-way'!V89+SQRT('OddsRatio_working_3-way'!W89)&gt;0,0,PI()),ACOS('OddsRatio_working_3-way'!V89/(2*'OddsRatio_working_3-way'!X89)))</f>
        <v>0.59880404508417784</v>
      </c>
      <c r="Z89" s="11">
        <f>'OddsRatio_working_3-way'!X89^(1/3)*COS('OddsRatio_working_3-way'!Y89/3)</f>
        <v>0.54850643617925954</v>
      </c>
      <c r="AA89" s="11">
        <f>'OddsRatio_working_3-way'!X89^(1/3)*COS(('OddsRatio_working_3-way'!Y89+2*PI())/3)</f>
        <v>-0.37034750894739038</v>
      </c>
      <c r="AB89" s="11">
        <f>'OddsRatio_working_3-way'!X89^(1/3)*COS(('OddsRatio_working_3-way'!Y89+4*PI())/3)</f>
        <v>-0.17815892723186927</v>
      </c>
      <c r="AC89" s="11">
        <f>'OddsRatio_working_3-way'!X89^(1/3)*SIN('OddsRatio_working_3-way'!Y89/3)</f>
        <v>0.11096012938862876</v>
      </c>
      <c r="AD89" s="11">
        <f>'OddsRatio_working_3-way'!X89^(1/3)*SIN(('OddsRatio_working_3-way'!Y89+2*PI())/3)</f>
        <v>0.41954044317619238</v>
      </c>
      <c r="AE89" s="11">
        <f>'OddsRatio_working_3-way'!X89^(1/3)*SIN(('OddsRatio_working_3-way'!Y89+4*PI())/3)</f>
        <v>-0.53050057256482097</v>
      </c>
      <c r="AF89" s="11">
        <f>-'OddsRatio_working_3-way'!U89/(3*'OddsRatio_working_3-way'!X89^(1/3))*COS(('OddsRatio_working_3-way'!Y89)/3)</f>
        <v>0.54850643617925943</v>
      </c>
      <c r="AG89" s="11">
        <f>-'OddsRatio_working_3-way'!U89/(3*'OddsRatio_working_3-way'!X89^(1/3))*COS(('OddsRatio_working_3-way'!Y89+2*PI())/3)</f>
        <v>-0.37034750894739032</v>
      </c>
      <c r="AH89" s="11">
        <f>-'OddsRatio_working_3-way'!U89/(3*'OddsRatio_working_3-way'!X89^(1/3))*COS(('OddsRatio_working_3-way'!Y89+4*PI())/3)</f>
        <v>-0.17815892723186924</v>
      </c>
      <c r="AI89" s="11">
        <f>'OddsRatio_working_3-way'!U89/(3*'OddsRatio_working_3-way'!X89^(1/3))*SIN(('OddsRatio_working_3-way'!Y89)/3)</f>
        <v>-0.11096012938862874</v>
      </c>
      <c r="AJ89" s="11">
        <f>'OddsRatio_working_3-way'!U89/(3*'OddsRatio_working_3-way'!X89^(1/3))*SIN(('OddsRatio_working_3-way'!Y89+2*PI())/3)</f>
        <v>-0.41954044317619232</v>
      </c>
      <c r="AK89" s="11">
        <f>'OddsRatio_working_3-way'!U89/(3*'OddsRatio_working_3-way'!X89^(1/3))*SIN(('OddsRatio_working_3-way'!Y89+4*PI())/3)</f>
        <v>0.53050057256482086</v>
      </c>
      <c r="AL89" s="11">
        <f>'OddsRatio_working_3-way'!Z89+'OddsRatio_working_3-way'!AF89</f>
        <v>1.0970128723585191</v>
      </c>
      <c r="AM89" s="11">
        <f>'OddsRatio_working_3-way'!AA89+'OddsRatio_working_3-way'!AG89</f>
        <v>-0.74069501789478065</v>
      </c>
      <c r="AN89" s="11">
        <f>'OddsRatio_working_3-way'!AB89+'OddsRatio_working_3-way'!AH89</f>
        <v>-0.35631785446373854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1.0970128723585191</v>
      </c>
      <c r="AS89" s="11">
        <f>IF(('OddsRatio_working_3-way'!X89=0),IF(Q89&gt;0,-Q89^(1/3),(-Q89)^(1/3)),'OddsRatio_working_3-way'!AM89-'OddsRatio_working_3-way'!R89/3)</f>
        <v>-0.74069501789478065</v>
      </c>
      <c r="AT89" s="11">
        <f>IF(('OddsRatio_working_3-way'!X89=0),IF(Q89&gt;0,-Q89^(1/3),(-Q89)^(1/3)),'OddsRatio_working_3-way'!AN89-'OddsRatio_working_3-way'!R89/3)</f>
        <v>-0.35631785446373854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2.48</v>
      </c>
      <c r="B90" s="4">
        <f>IF('True_Odds_Calculator_3-way'!B91="","",'True_Odds_Calculator_3-way'!B91)</f>
        <v>3.38</v>
      </c>
      <c r="C90" s="4">
        <f>IF('True_Odds_Calculator_3-way'!C91="","",'True_Odds_Calculator_3-way'!C91)</f>
        <v>2.4700000000000002</v>
      </c>
      <c r="D90" s="9">
        <f t="shared" si="26"/>
        <v>0.36679885159774583</v>
      </c>
      <c r="E90" s="9">
        <f t="shared" si="27"/>
        <v>0.26482624673166771</v>
      </c>
      <c r="F90" s="9">
        <f t="shared" si="28"/>
        <v>0.36837490167058623</v>
      </c>
      <c r="G90" s="9">
        <f t="shared" si="29"/>
        <v>1.1664120864110583</v>
      </c>
      <c r="H90" s="9">
        <f t="shared" si="30"/>
        <v>2.7262898878883663</v>
      </c>
      <c r="I90" s="9">
        <f t="shared" si="31"/>
        <v>3.7760607656583187</v>
      </c>
      <c r="J90" s="9">
        <f t="shared" si="32"/>
        <v>2.714625767024256</v>
      </c>
      <c r="K90" s="11">
        <f t="shared" si="33"/>
        <v>0.40322580645161293</v>
      </c>
      <c r="L90" s="11">
        <f t="shared" si="34"/>
        <v>0.29585798816568049</v>
      </c>
      <c r="M90" s="11">
        <f t="shared" si="35"/>
        <v>0.40485829959514169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-0.25008674431023004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0.25743161109492574</v>
      </c>
      <c r="Q90" s="11">
        <f>2*'OddsRatio_working_3-way'!K90*'OddsRatio_working_3-way'!L90*'OddsRatio_working_3-way'!M90</f>
        <v>9.659722742773949E-2</v>
      </c>
      <c r="R90" s="11">
        <f t="shared" si="36"/>
        <v>0</v>
      </c>
      <c r="S90" s="11">
        <f t="shared" si="37"/>
        <v>-1.0293692766681966</v>
      </c>
      <c r="T90" s="11">
        <f t="shared" si="38"/>
        <v>-0.38625488805560848</v>
      </c>
      <c r="U90" s="11">
        <f>'OddsRatio_working_3-way'!S90-'OddsRatio_working_3-way'!R90^2/3</f>
        <v>-1.0293692766681966</v>
      </c>
      <c r="V90" s="11">
        <f>'OddsRatio_working_3-way'!S90*'OddsRatio_working_3-way'!R90/3-2*'OddsRatio_working_3-way'!R90^3/27-'OddsRatio_working_3-way'!T90</f>
        <v>0.38625488805560848</v>
      </c>
      <c r="W90" s="11">
        <f>'OddsRatio_working_3-way'!V90^2+4*'OddsRatio_working_3-way'!U90^3/27</f>
        <v>-1.2395431947934049E-2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0.20099021773135173</v>
      </c>
      <c r="Y90" s="11">
        <f>IF('OddsRatio_working_3-way'!W90&gt;=0,IF('OddsRatio_working_3-way'!V90+SQRT('OddsRatio_working_3-way'!W90)&gt;0,0,PI()),ACOS('OddsRatio_working_3-way'!V90/(2*'OddsRatio_working_3-way'!X90)))</f>
        <v>0.28063478249338991</v>
      </c>
      <c r="Z90" s="11">
        <f>'OddsRatio_working_3-way'!X90^(1/3)*COS('OddsRatio_working_3-way'!Y90/3)</f>
        <v>0.58320604320552916</v>
      </c>
      <c r="AA90" s="11">
        <f>'OddsRatio_working_3-way'!X90^(1/3)*COS(('OddsRatio_working_3-way'!Y90+2*PI())/3)</f>
        <v>-0.33898817268896525</v>
      </c>
      <c r="AB90" s="11">
        <f>'OddsRatio_working_3-way'!X90^(1/3)*COS(('OddsRatio_working_3-way'!Y90+4*PI())/3)</f>
        <v>-0.24421787051656377</v>
      </c>
      <c r="AC90" s="11">
        <f>'OddsRatio_working_3-way'!X90^(1/3)*SIN('OddsRatio_working_3-way'!Y90/3)</f>
        <v>5.4715659470418079E-2</v>
      </c>
      <c r="AD90" s="11">
        <f>'OddsRatio_working_3-way'!X90^(1/3)*SIN(('OddsRatio_working_3-way'!Y90+2*PI())/3)</f>
        <v>0.477713419321384</v>
      </c>
      <c r="AE90" s="11">
        <f>'OddsRatio_working_3-way'!X90^(1/3)*SIN(('OddsRatio_working_3-way'!Y90+4*PI())/3)</f>
        <v>-0.53242907879180212</v>
      </c>
      <c r="AF90" s="11">
        <f>-'OddsRatio_working_3-way'!U90/(3*'OddsRatio_working_3-way'!X90^(1/3))*COS(('OddsRatio_working_3-way'!Y90)/3)</f>
        <v>0.58320604320552916</v>
      </c>
      <c r="AG90" s="11">
        <f>-'OddsRatio_working_3-way'!U90/(3*'OddsRatio_working_3-way'!X90^(1/3))*COS(('OddsRatio_working_3-way'!Y90+2*PI())/3)</f>
        <v>-0.33898817268896525</v>
      </c>
      <c r="AH90" s="11">
        <f>-'OddsRatio_working_3-way'!U90/(3*'OddsRatio_working_3-way'!X90^(1/3))*COS(('OddsRatio_working_3-way'!Y90+4*PI())/3)</f>
        <v>-0.24421787051656377</v>
      </c>
      <c r="AI90" s="11">
        <f>'OddsRatio_working_3-way'!U90/(3*'OddsRatio_working_3-way'!X90^(1/3))*SIN(('OddsRatio_working_3-way'!Y90)/3)</f>
        <v>-5.4715659470418079E-2</v>
      </c>
      <c r="AJ90" s="11">
        <f>'OddsRatio_working_3-way'!U90/(3*'OddsRatio_working_3-way'!X90^(1/3))*SIN(('OddsRatio_working_3-way'!Y90+2*PI())/3)</f>
        <v>-0.477713419321384</v>
      </c>
      <c r="AK90" s="11">
        <f>'OddsRatio_working_3-way'!U90/(3*'OddsRatio_working_3-way'!X90^(1/3))*SIN(('OddsRatio_working_3-way'!Y90+4*PI())/3)</f>
        <v>0.53242907879180212</v>
      </c>
      <c r="AL90" s="11">
        <f>'OddsRatio_working_3-way'!Z90+'OddsRatio_working_3-way'!AF90</f>
        <v>1.1664120864110583</v>
      </c>
      <c r="AM90" s="11">
        <f>'OddsRatio_working_3-way'!AA90+'OddsRatio_working_3-way'!AG90</f>
        <v>-0.6779763453779305</v>
      </c>
      <c r="AN90" s="11">
        <f>'OddsRatio_working_3-way'!AB90+'OddsRatio_working_3-way'!AH90</f>
        <v>-0.48843574103312754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1.1664120864110583</v>
      </c>
      <c r="AS90" s="11">
        <f>IF(('OddsRatio_working_3-way'!X90=0),IF(Q90&gt;0,-Q90^(1/3),(-Q90)^(1/3)),'OddsRatio_working_3-way'!AM90-'OddsRatio_working_3-way'!R90/3)</f>
        <v>-0.6779763453779305</v>
      </c>
      <c r="AT90" s="11">
        <f>IF(('OddsRatio_working_3-way'!X90=0),IF(Q90&gt;0,-Q90^(1/3),(-Q90)^(1/3)),'OddsRatio_working_3-way'!AN90-'OddsRatio_working_3-way'!R90/3)</f>
        <v>-0.48843574103312754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1.43</v>
      </c>
      <c r="B91" s="4">
        <f>IF('True_Odds_Calculator_3-way'!B92="","",'True_Odds_Calculator_3-way'!B92)</f>
        <v>4.3600000000000003</v>
      </c>
      <c r="C91" s="4">
        <f>IF('True_Odds_Calculator_3-way'!C92="","",'True_Odds_Calculator_3-way'!C92)</f>
        <v>6.72</v>
      </c>
      <c r="D91" s="9">
        <f t="shared" si="26"/>
        <v>0.66615005501449387</v>
      </c>
      <c r="E91" s="9">
        <f t="shared" si="27"/>
        <v>0.20341465916133838</v>
      </c>
      <c r="F91" s="9">
        <f t="shared" si="28"/>
        <v>0.13043528582416769</v>
      </c>
      <c r="G91" s="9">
        <f t="shared" si="29"/>
        <v>1.165495994561816</v>
      </c>
      <c r="H91" s="9">
        <f t="shared" si="30"/>
        <v>1.5011632776615809</v>
      </c>
      <c r="I91" s="9">
        <f t="shared" si="31"/>
        <v>4.9160665417277016</v>
      </c>
      <c r="J91" s="9">
        <f t="shared" si="32"/>
        <v>7.6666370888935873</v>
      </c>
      <c r="K91" s="11">
        <f t="shared" si="33"/>
        <v>0.69930069930069938</v>
      </c>
      <c r="L91" s="11">
        <f t="shared" si="34"/>
        <v>0.2293577981651376</v>
      </c>
      <c r="M91" s="11">
        <f t="shared" si="35"/>
        <v>0.14880952380952381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-0.19724770642201839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0.22698058821912034</v>
      </c>
      <c r="Q91" s="11">
        <f>2*'OddsRatio_working_3-way'!K91*'OddsRatio_working_3-way'!L91*'OddsRatio_working_3-way'!M91</f>
        <v>4.7735139478258741E-2</v>
      </c>
      <c r="R91" s="11">
        <f t="shared" si="36"/>
        <v>0</v>
      </c>
      <c r="S91" s="11">
        <f t="shared" si="37"/>
        <v>-1.1507387960876332</v>
      </c>
      <c r="T91" s="11">
        <f t="shared" si="38"/>
        <v>-0.24200605595954428</v>
      </c>
      <c r="U91" s="11">
        <f>'OddsRatio_working_3-way'!S91-'OddsRatio_working_3-way'!R91^2/3</f>
        <v>-1.1507387960876332</v>
      </c>
      <c r="V91" s="11">
        <f>'OddsRatio_working_3-way'!S91*'OddsRatio_working_3-way'!R91/3-2*'OddsRatio_working_3-way'!R91^3/27-'OddsRatio_working_3-way'!T91</f>
        <v>0.24200605595954428</v>
      </c>
      <c r="W91" s="11">
        <f>'OddsRatio_working_3-way'!V91^2+4*'OddsRatio_working_3-way'!U91^3/27</f>
        <v>-0.16718241065057379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0.23756543402380104</v>
      </c>
      <c r="Y91" s="11">
        <f>IF('OddsRatio_working_3-way'!W91&gt;=0,IF('OddsRatio_working_3-way'!V91+SQRT('OddsRatio_working_3-way'!W91)&gt;0,0,PI()),ACOS('OddsRatio_working_3-way'!V91/(2*'OddsRatio_working_3-way'!X91)))</f>
        <v>1.0363715567749678</v>
      </c>
      <c r="Z91" s="11">
        <f>'OddsRatio_working_3-way'!X91^(1/3)*COS('OddsRatio_working_3-way'!Y91/3)</f>
        <v>0.58274799728090787</v>
      </c>
      <c r="AA91" s="11">
        <f>'OddsRatio_working_3-way'!X91^(1/3)*COS(('OddsRatio_working_3-way'!Y91+2*PI())/3)</f>
        <v>-0.47300075264637276</v>
      </c>
      <c r="AB91" s="11">
        <f>'OddsRatio_working_3-way'!X91^(1/3)*COS(('OddsRatio_working_3-way'!Y91+4*PI())/3)</f>
        <v>-0.1097472446345352</v>
      </c>
      <c r="AC91" s="11">
        <f>'OddsRatio_working_3-way'!X91^(1/3)*SIN('OddsRatio_working_3-way'!Y91/3)</f>
        <v>0.20972451063471026</v>
      </c>
      <c r="AD91" s="11">
        <f>'OddsRatio_working_3-way'!X91^(1/3)*SIN(('OddsRatio_working_3-way'!Y91+2*PI())/3)</f>
        <v>0.39981231433241593</v>
      </c>
      <c r="AE91" s="11">
        <f>'OddsRatio_working_3-way'!X91^(1/3)*SIN(('OddsRatio_working_3-way'!Y91+4*PI())/3)</f>
        <v>-0.60953682496712636</v>
      </c>
      <c r="AF91" s="11">
        <f>-'OddsRatio_working_3-way'!U91/(3*'OddsRatio_working_3-way'!X91^(1/3))*COS(('OddsRatio_working_3-way'!Y91)/3)</f>
        <v>0.58274799728090798</v>
      </c>
      <c r="AG91" s="11">
        <f>-'OddsRatio_working_3-way'!U91/(3*'OddsRatio_working_3-way'!X91^(1/3))*COS(('OddsRatio_working_3-way'!Y91+2*PI())/3)</f>
        <v>-0.47300075264637287</v>
      </c>
      <c r="AH91" s="11">
        <f>-'OddsRatio_working_3-way'!U91/(3*'OddsRatio_working_3-way'!X91^(1/3))*COS(('OddsRatio_working_3-way'!Y91+4*PI())/3)</f>
        <v>-0.10974724463453522</v>
      </c>
      <c r="AI91" s="11">
        <f>'OddsRatio_working_3-way'!U91/(3*'OddsRatio_working_3-way'!X91^(1/3))*SIN(('OddsRatio_working_3-way'!Y91)/3)</f>
        <v>-0.20972451063471029</v>
      </c>
      <c r="AJ91" s="11">
        <f>'OddsRatio_working_3-way'!U91/(3*'OddsRatio_working_3-way'!X91^(1/3))*SIN(('OddsRatio_working_3-way'!Y91+2*PI())/3)</f>
        <v>-0.39981231433241599</v>
      </c>
      <c r="AK91" s="11">
        <f>'OddsRatio_working_3-way'!U91/(3*'OddsRatio_working_3-way'!X91^(1/3))*SIN(('OddsRatio_working_3-way'!Y91+4*PI())/3)</f>
        <v>0.60953682496712647</v>
      </c>
      <c r="AL91" s="11">
        <f>'OddsRatio_working_3-way'!Z91+'OddsRatio_working_3-way'!AF91</f>
        <v>1.165495994561816</v>
      </c>
      <c r="AM91" s="11">
        <f>'OddsRatio_working_3-way'!AA91+'OddsRatio_working_3-way'!AG91</f>
        <v>-0.94600150529274563</v>
      </c>
      <c r="AN91" s="11">
        <f>'OddsRatio_working_3-way'!AB91+'OddsRatio_working_3-way'!AH91</f>
        <v>-0.21949448926907042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1.165495994561816</v>
      </c>
      <c r="AS91" s="11">
        <f>IF(('OddsRatio_working_3-way'!X91=0),IF(Q91&gt;0,-Q91^(1/3),(-Q91)^(1/3)),'OddsRatio_working_3-way'!AM91-'OddsRatio_working_3-way'!R91/3)</f>
        <v>-0.94600150529274563</v>
      </c>
      <c r="AT91" s="11">
        <f>IF(('OddsRatio_working_3-way'!X91=0),IF(Q91&gt;0,-Q91^(1/3),(-Q91)^(1/3)),'OddsRatio_working_3-way'!AN91-'OddsRatio_working_3-way'!R91/3)</f>
        <v>-0.21949448926907042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2.82</v>
      </c>
      <c r="B92" s="4">
        <f>IF('True_Odds_Calculator_3-way'!B93="","",'True_Odds_Calculator_3-way'!B93)</f>
        <v>3.54</v>
      </c>
      <c r="C92" s="4">
        <f>IF('True_Odds_Calculator_3-way'!C93="","",'True_Odds_Calculator_3-way'!C93)</f>
        <v>2.27</v>
      </c>
      <c r="D92" s="9">
        <f t="shared" si="26"/>
        <v>0.32843835833141161</v>
      </c>
      <c r="E92" s="9">
        <f t="shared" si="27"/>
        <v>0.25949706321051225</v>
      </c>
      <c r="F92" s="9">
        <f t="shared" si="28"/>
        <v>0.41206457845807604</v>
      </c>
      <c r="G92" s="9">
        <f t="shared" si="29"/>
        <v>1.1234677790965835</v>
      </c>
      <c r="H92" s="9">
        <f t="shared" si="30"/>
        <v>3.0447113579557823</v>
      </c>
      <c r="I92" s="9">
        <f t="shared" si="31"/>
        <v>3.8536081589053217</v>
      </c>
      <c r="J92" s="9">
        <f t="shared" si="32"/>
        <v>2.4268040794526611</v>
      </c>
      <c r="K92" s="11">
        <f t="shared" si="33"/>
        <v>0.3546099290780142</v>
      </c>
      <c r="L92" s="11">
        <f t="shared" si="34"/>
        <v>0.2824858757062147</v>
      </c>
      <c r="M92" s="11">
        <f t="shared" si="35"/>
        <v>0.44052863436123346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-0.25907803713135502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0.24844494645327411</v>
      </c>
      <c r="Q92" s="11">
        <f>2*'OddsRatio_working_3-way'!K92*'OddsRatio_working_3-way'!L92*'OddsRatio_working_3-way'!M92</f>
        <v>8.8257529823543193E-2</v>
      </c>
      <c r="R92" s="11">
        <f t="shared" si="36"/>
        <v>0</v>
      </c>
      <c r="S92" s="11">
        <f t="shared" si="37"/>
        <v>-0.95895796187196747</v>
      </c>
      <c r="T92" s="11">
        <f t="shared" si="38"/>
        <v>-0.3406600219793845</v>
      </c>
      <c r="U92" s="11">
        <f>'OddsRatio_working_3-way'!S92-'OddsRatio_working_3-way'!R92^2/3</f>
        <v>-0.95895796187196747</v>
      </c>
      <c r="V92" s="11">
        <f>'OddsRatio_working_3-way'!S92*'OddsRatio_working_3-way'!R92/3-2*'OddsRatio_working_3-way'!R92^3/27-'OddsRatio_working_3-way'!T92</f>
        <v>0.3406600219793845</v>
      </c>
      <c r="W92" s="11">
        <f>'OddsRatio_working_3-way'!V92^2+4*'OddsRatio_working_3-way'!U92^3/27</f>
        <v>-1.459639373334469E-2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0.18072468308752088</v>
      </c>
      <c r="Y92" s="11">
        <f>IF('OddsRatio_working_3-way'!W92&gt;=0,IF('OddsRatio_working_3-way'!V92+SQRT('OddsRatio_working_3-way'!W92)&gt;0,0,PI()),ACOS('OddsRatio_working_3-way'!V92/(2*'OddsRatio_working_3-way'!X92)))</f>
        <v>0.34081253456677452</v>
      </c>
      <c r="Z92" s="11">
        <f>'OddsRatio_working_3-way'!X92^(1/3)*COS('OddsRatio_working_3-way'!Y92/3)</f>
        <v>0.56173388954829173</v>
      </c>
      <c r="AA92" s="11">
        <f>'OddsRatio_working_3-way'!X92^(1/3)*COS(('OddsRatio_working_3-way'!Y92+2*PI())/3)</f>
        <v>-0.33637161545781619</v>
      </c>
      <c r="AB92" s="11">
        <f>'OddsRatio_working_3-way'!X92^(1/3)*COS(('OddsRatio_working_3-way'!Y92+4*PI())/3)</f>
        <v>-0.22536227409047541</v>
      </c>
      <c r="AC92" s="11">
        <f>'OddsRatio_working_3-way'!X92^(1/3)*SIN('OddsRatio_working_3-way'!Y92/3)</f>
        <v>6.4091273120997216E-2</v>
      </c>
      <c r="AD92" s="11">
        <f>'OddsRatio_working_3-way'!X92^(1/3)*SIN(('OddsRatio_working_3-way'!Y92+2*PI())/3)</f>
        <v>0.45443018195496393</v>
      </c>
      <c r="AE92" s="11">
        <f>'OddsRatio_working_3-way'!X92^(1/3)*SIN(('OddsRatio_working_3-way'!Y92+4*PI())/3)</f>
        <v>-0.51852145507596126</v>
      </c>
      <c r="AF92" s="11">
        <f>-'OddsRatio_working_3-way'!U92/(3*'OddsRatio_working_3-way'!X92^(1/3))*COS(('OddsRatio_working_3-way'!Y92)/3)</f>
        <v>0.56173388954829162</v>
      </c>
      <c r="AG92" s="11">
        <f>-'OddsRatio_working_3-way'!U92/(3*'OddsRatio_working_3-way'!X92^(1/3))*COS(('OddsRatio_working_3-way'!Y92+2*PI())/3)</f>
        <v>-0.33637161545781613</v>
      </c>
      <c r="AH92" s="11">
        <f>-'OddsRatio_working_3-way'!U92/(3*'OddsRatio_working_3-way'!X92^(1/3))*COS(('OddsRatio_working_3-way'!Y92+4*PI())/3)</f>
        <v>-0.22536227409047538</v>
      </c>
      <c r="AI92" s="11">
        <f>'OddsRatio_working_3-way'!U92/(3*'OddsRatio_working_3-way'!X92^(1/3))*SIN(('OddsRatio_working_3-way'!Y92)/3)</f>
        <v>-6.4091273120997203E-2</v>
      </c>
      <c r="AJ92" s="11">
        <f>'OddsRatio_working_3-way'!U92/(3*'OddsRatio_working_3-way'!X92^(1/3))*SIN(('OddsRatio_working_3-way'!Y92+2*PI())/3)</f>
        <v>-0.45443018195496387</v>
      </c>
      <c r="AK92" s="11">
        <f>'OddsRatio_working_3-way'!U92/(3*'OddsRatio_working_3-way'!X92^(1/3))*SIN(('OddsRatio_working_3-way'!Y92+4*PI())/3)</f>
        <v>0.51852145507596115</v>
      </c>
      <c r="AL92" s="11">
        <f>'OddsRatio_working_3-way'!Z92+'OddsRatio_working_3-way'!AF92</f>
        <v>1.1234677790965835</v>
      </c>
      <c r="AM92" s="11">
        <f>'OddsRatio_working_3-way'!AA92+'OddsRatio_working_3-way'!AG92</f>
        <v>-0.67274323091563226</v>
      </c>
      <c r="AN92" s="11">
        <f>'OddsRatio_working_3-way'!AB92+'OddsRatio_working_3-way'!AH92</f>
        <v>-0.45072454818095076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1.1234677790965835</v>
      </c>
      <c r="AS92" s="11">
        <f>IF(('OddsRatio_working_3-way'!X92=0),IF(Q92&gt;0,-Q92^(1/3),(-Q92)^(1/3)),'OddsRatio_working_3-way'!AM92-'OddsRatio_working_3-way'!R92/3)</f>
        <v>-0.67274323091563226</v>
      </c>
      <c r="AT92" s="11">
        <f>IF(('OddsRatio_working_3-way'!X92=0),IF(Q92&gt;0,-Q92^(1/3),(-Q92)^(1/3)),'OddsRatio_working_3-way'!AN92-'OddsRatio_working_3-way'!R92/3)</f>
        <v>-0.45072454818095076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2.09</v>
      </c>
      <c r="B93" s="4">
        <f>IF('True_Odds_Calculator_3-way'!B94="","",'True_Odds_Calculator_3-way'!B94)</f>
        <v>3.38</v>
      </c>
      <c r="C93" s="4">
        <f>IF('True_Odds_Calculator_3-way'!C94="","",'True_Odds_Calculator_3-way'!C94)</f>
        <v>3.02</v>
      </c>
      <c r="D93" s="9">
        <f t="shared" si="26"/>
        <v>0.43910451676681711</v>
      </c>
      <c r="E93" s="9">
        <f t="shared" si="27"/>
        <v>0.2639147296446599</v>
      </c>
      <c r="F93" s="9">
        <f t="shared" si="28"/>
        <v>0.29698075358852327</v>
      </c>
      <c r="G93" s="9">
        <f t="shared" si="29"/>
        <v>1.1718918674065928</v>
      </c>
      <c r="H93" s="9">
        <f t="shared" si="30"/>
        <v>2.2773621354731861</v>
      </c>
      <c r="I93" s="9">
        <f t="shared" si="31"/>
        <v>3.7891026444276914</v>
      </c>
      <c r="J93" s="9">
        <f t="shared" si="32"/>
        <v>3.3672215721613168</v>
      </c>
      <c r="K93" s="11">
        <f t="shared" si="33"/>
        <v>0.47846889952153115</v>
      </c>
      <c r="L93" s="11">
        <f t="shared" si="34"/>
        <v>0.29585798816568049</v>
      </c>
      <c r="M93" s="11">
        <f t="shared" si="35"/>
        <v>0.33112582781456956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-0.24563197212471966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0.25733710748591299</v>
      </c>
      <c r="Q93" s="11">
        <f>2*'OddsRatio_working_3-way'!K93*'OddsRatio_working_3-way'!L93*'OddsRatio_working_3-way'!M93</f>
        <v>9.3747580140587636E-2</v>
      </c>
      <c r="R93" s="11">
        <f t="shared" si="36"/>
        <v>0</v>
      </c>
      <c r="S93" s="11">
        <f t="shared" si="37"/>
        <v>-1.0476531424632705</v>
      </c>
      <c r="T93" s="11">
        <f t="shared" si="38"/>
        <v>-0.38165870399390556</v>
      </c>
      <c r="U93" s="11">
        <f>'OddsRatio_working_3-way'!S93-'OddsRatio_working_3-way'!R93^2/3</f>
        <v>-1.0476531424632705</v>
      </c>
      <c r="V93" s="11">
        <f>'OddsRatio_working_3-way'!S93*'OddsRatio_working_3-way'!R93/3-2*'OddsRatio_working_3-way'!R93^3/27-'OddsRatio_working_3-way'!T93</f>
        <v>0.38165870399390556</v>
      </c>
      <c r="W93" s="11">
        <f>'OddsRatio_working_3-way'!V93^2+4*'OddsRatio_working_3-way'!U93^3/27</f>
        <v>-2.468924183655502E-2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0.20636897063927914</v>
      </c>
      <c r="Y93" s="11">
        <f>IF('OddsRatio_working_3-way'!W93&gt;=0,IF('OddsRatio_working_3-way'!V93+SQRT('OddsRatio_working_3-way'!W93)&gt;0,0,PI()),ACOS('OddsRatio_working_3-way'!V93/(2*'OddsRatio_working_3-way'!X93)))</f>
        <v>0.39054996503385153</v>
      </c>
      <c r="Z93" s="11">
        <f>'OddsRatio_working_3-way'!X93^(1/3)*COS('OddsRatio_working_3-way'!Y93/3)</f>
        <v>0.5859459337032964</v>
      </c>
      <c r="AA93" s="11">
        <f>'OddsRatio_working_3-way'!X93^(1/3)*COS(('OddsRatio_working_3-way'!Y93+2*PI())/3)</f>
        <v>-0.35940946057495277</v>
      </c>
      <c r="AB93" s="11">
        <f>'OddsRatio_working_3-way'!X93^(1/3)*COS(('OddsRatio_working_3-way'!Y93+4*PI())/3)</f>
        <v>-0.2265364731283438</v>
      </c>
      <c r="AC93" s="11">
        <f>'OddsRatio_working_3-way'!X93^(1/3)*SIN('OddsRatio_working_3-way'!Y93/3)</f>
        <v>7.6714255070329571E-2</v>
      </c>
      <c r="AD93" s="11">
        <f>'OddsRatio_working_3-way'!X93^(1/3)*SIN(('OddsRatio_working_3-way'!Y93+2*PI())/3)</f>
        <v>0.46908693629608245</v>
      </c>
      <c r="AE93" s="11">
        <f>'OddsRatio_working_3-way'!X93^(1/3)*SIN(('OddsRatio_working_3-way'!Y93+4*PI())/3)</f>
        <v>-0.54580119136641192</v>
      </c>
      <c r="AF93" s="11">
        <f>-'OddsRatio_working_3-way'!U93/(3*'OddsRatio_working_3-way'!X93^(1/3))*COS(('OddsRatio_working_3-way'!Y93)/3)</f>
        <v>0.58594593370329651</v>
      </c>
      <c r="AG93" s="11">
        <f>-'OddsRatio_working_3-way'!U93/(3*'OddsRatio_working_3-way'!X93^(1/3))*COS(('OddsRatio_working_3-way'!Y93+2*PI())/3)</f>
        <v>-0.35940946057495282</v>
      </c>
      <c r="AH93" s="11">
        <f>-'OddsRatio_working_3-way'!U93/(3*'OddsRatio_working_3-way'!X93^(1/3))*COS(('OddsRatio_working_3-way'!Y93+4*PI())/3)</f>
        <v>-0.22653647312834385</v>
      </c>
      <c r="AI93" s="11">
        <f>'OddsRatio_working_3-way'!U93/(3*'OddsRatio_working_3-way'!X93^(1/3))*SIN(('OddsRatio_working_3-way'!Y93)/3)</f>
        <v>-7.6714255070329584E-2</v>
      </c>
      <c r="AJ93" s="11">
        <f>'OddsRatio_working_3-way'!U93/(3*'OddsRatio_working_3-way'!X93^(1/3))*SIN(('OddsRatio_working_3-way'!Y93+2*PI())/3)</f>
        <v>-0.46908693629608256</v>
      </c>
      <c r="AK93" s="11">
        <f>'OddsRatio_working_3-way'!U93/(3*'OddsRatio_working_3-way'!X93^(1/3))*SIN(('OddsRatio_working_3-way'!Y93+4*PI())/3)</f>
        <v>0.54580119136641203</v>
      </c>
      <c r="AL93" s="11">
        <f>'OddsRatio_working_3-way'!Z93+'OddsRatio_working_3-way'!AF93</f>
        <v>1.1718918674065928</v>
      </c>
      <c r="AM93" s="11">
        <f>'OddsRatio_working_3-way'!AA93+'OddsRatio_working_3-way'!AG93</f>
        <v>-0.71881892114990564</v>
      </c>
      <c r="AN93" s="11">
        <f>'OddsRatio_working_3-way'!AB93+'OddsRatio_working_3-way'!AH93</f>
        <v>-0.45307294625668765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1.1718918674065928</v>
      </c>
      <c r="AS93" s="11">
        <f>IF(('OddsRatio_working_3-way'!X93=0),IF(Q93&gt;0,-Q93^(1/3),(-Q93)^(1/3)),'OddsRatio_working_3-way'!AM93-'OddsRatio_working_3-way'!R93/3)</f>
        <v>-0.71881892114990564</v>
      </c>
      <c r="AT93" s="11">
        <f>IF(('OddsRatio_working_3-way'!X93=0),IF(Q93&gt;0,-Q93^(1/3),(-Q93)^(1/3)),'OddsRatio_working_3-way'!AN93-'OddsRatio_working_3-way'!R93/3)</f>
        <v>-0.45307294625668765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3.83</v>
      </c>
      <c r="B94" s="4">
        <f>IF('True_Odds_Calculator_3-way'!B95="","",'True_Odds_Calculator_3-way'!B95)</f>
        <v>3.55</v>
      </c>
      <c r="C94" s="4">
        <f>IF('True_Odds_Calculator_3-way'!C95="","",'True_Odds_Calculator_3-way'!C95)</f>
        <v>1.86</v>
      </c>
      <c r="D94" s="9">
        <f t="shared" si="26"/>
        <v>0.23734124407490018</v>
      </c>
      <c r="E94" s="9">
        <f t="shared" si="27"/>
        <v>0.25671207032653781</v>
      </c>
      <c r="F94" s="9">
        <f t="shared" si="28"/>
        <v>0.50594668559856204</v>
      </c>
      <c r="G94" s="9">
        <f t="shared" si="29"/>
        <v>1.135456787233551</v>
      </c>
      <c r="H94" s="9">
        <f t="shared" si="30"/>
        <v>4.2133427078709502</v>
      </c>
      <c r="I94" s="9">
        <f t="shared" si="31"/>
        <v>3.8954148074455546</v>
      </c>
      <c r="J94" s="9">
        <f t="shared" si="32"/>
        <v>1.9764928370208541</v>
      </c>
      <c r="K94" s="11">
        <f t="shared" si="33"/>
        <v>0.2610966057441253</v>
      </c>
      <c r="L94" s="11">
        <f t="shared" si="34"/>
        <v>0.28169014084507044</v>
      </c>
      <c r="M94" s="11">
        <f t="shared" si="35"/>
        <v>0.5376344086021505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-0.24540589786508149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0.24674281687768318</v>
      </c>
      <c r="Q94" s="11">
        <f>2*'OddsRatio_working_3-way'!K94*'OddsRatio_working_3-way'!L94*'OddsRatio_working_3-way'!M94</f>
        <v>7.9084236178744605E-2</v>
      </c>
      <c r="R94" s="11">
        <f t="shared" si="36"/>
        <v>0</v>
      </c>
      <c r="S94" s="11">
        <f t="shared" si="37"/>
        <v>-1.0054477868063982</v>
      </c>
      <c r="T94" s="11">
        <f t="shared" si="38"/>
        <v>-0.32225890602769169</v>
      </c>
      <c r="U94" s="11">
        <f>'OddsRatio_working_3-way'!S94-'OddsRatio_working_3-way'!R94^2/3</f>
        <v>-1.0054477868063982</v>
      </c>
      <c r="V94" s="11">
        <f>'OddsRatio_working_3-way'!S94*'OddsRatio_working_3-way'!R94/3-2*'OddsRatio_working_3-way'!R94^3/27-'OddsRatio_working_3-way'!T94</f>
        <v>0.32225890602769169</v>
      </c>
      <c r="W94" s="11">
        <f>'OddsRatio_working_3-way'!V94^2+4*'OddsRatio_working_3-way'!U94^3/27</f>
        <v>-4.673179855901341E-2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0.19402487023135592</v>
      </c>
      <c r="Y94" s="11">
        <f>IF('OddsRatio_working_3-way'!W94&gt;=0,IF('OddsRatio_working_3-way'!V94+SQRT('OddsRatio_working_3-way'!W94)&gt;0,0,PI()),ACOS('OddsRatio_working_3-way'!V94/(2*'OddsRatio_working_3-way'!X94)))</f>
        <v>0.59086749059764576</v>
      </c>
      <c r="Z94" s="11">
        <f>'OddsRatio_working_3-way'!X94^(1/3)*COS('OddsRatio_working_3-way'!Y94/3)</f>
        <v>0.56772839361677552</v>
      </c>
      <c r="AA94" s="11">
        <f>'OddsRatio_working_3-way'!X94^(1/3)*COS(('OddsRatio_working_3-way'!Y94+2*PI())/3)</f>
        <v>-0.38197281015393525</v>
      </c>
      <c r="AB94" s="11">
        <f>'OddsRatio_working_3-way'!X94^(1/3)*COS(('OddsRatio_working_3-way'!Y94+4*PI())/3)</f>
        <v>-0.18575558346284046</v>
      </c>
      <c r="AC94" s="11">
        <f>'OddsRatio_working_3-way'!X94^(1/3)*SIN('OddsRatio_working_3-way'!Y94/3)</f>
        <v>0.11328606864974568</v>
      </c>
      <c r="AD94" s="11">
        <f>'OddsRatio_working_3-way'!X94^(1/3)*SIN(('OddsRatio_working_3-way'!Y94+2*PI())/3)</f>
        <v>0.43502417699698609</v>
      </c>
      <c r="AE94" s="11">
        <f>'OddsRatio_working_3-way'!X94^(1/3)*SIN(('OddsRatio_working_3-way'!Y94+4*PI())/3)</f>
        <v>-0.54831024564673159</v>
      </c>
      <c r="AF94" s="11">
        <f>-'OddsRatio_working_3-way'!U94/(3*'OddsRatio_working_3-way'!X94^(1/3))*COS(('OddsRatio_working_3-way'!Y94)/3)</f>
        <v>0.56772839361677552</v>
      </c>
      <c r="AG94" s="11">
        <f>-'OddsRatio_working_3-way'!U94/(3*'OddsRatio_working_3-way'!X94^(1/3))*COS(('OddsRatio_working_3-way'!Y94+2*PI())/3)</f>
        <v>-0.38197281015393525</v>
      </c>
      <c r="AH94" s="11">
        <f>-'OddsRatio_working_3-way'!U94/(3*'OddsRatio_working_3-way'!X94^(1/3))*COS(('OddsRatio_working_3-way'!Y94+4*PI())/3)</f>
        <v>-0.18575558346284046</v>
      </c>
      <c r="AI94" s="11">
        <f>'OddsRatio_working_3-way'!U94/(3*'OddsRatio_working_3-way'!X94^(1/3))*SIN(('OddsRatio_working_3-way'!Y94)/3)</f>
        <v>-0.11328606864974568</v>
      </c>
      <c r="AJ94" s="11">
        <f>'OddsRatio_working_3-way'!U94/(3*'OddsRatio_working_3-way'!X94^(1/3))*SIN(('OddsRatio_working_3-way'!Y94+2*PI())/3)</f>
        <v>-0.43502417699698609</v>
      </c>
      <c r="AK94" s="11">
        <f>'OddsRatio_working_3-way'!U94/(3*'OddsRatio_working_3-way'!X94^(1/3))*SIN(('OddsRatio_working_3-way'!Y94+4*PI())/3)</f>
        <v>0.54831024564673159</v>
      </c>
      <c r="AL94" s="11">
        <f>'OddsRatio_working_3-way'!Z94+'OddsRatio_working_3-way'!AF94</f>
        <v>1.135456787233551</v>
      </c>
      <c r="AM94" s="11">
        <f>'OddsRatio_working_3-way'!AA94+'OddsRatio_working_3-way'!AG94</f>
        <v>-0.7639456203078705</v>
      </c>
      <c r="AN94" s="11">
        <f>'OddsRatio_working_3-way'!AB94+'OddsRatio_working_3-way'!AH94</f>
        <v>-0.37151116692568092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1.135456787233551</v>
      </c>
      <c r="AS94" s="11">
        <f>IF(('OddsRatio_working_3-way'!X94=0),IF(Q94&gt;0,-Q94^(1/3),(-Q94)^(1/3)),'OddsRatio_working_3-way'!AM94-'OddsRatio_working_3-way'!R94/3)</f>
        <v>-0.7639456203078705</v>
      </c>
      <c r="AT94" s="11">
        <f>IF(('OddsRatio_working_3-way'!X94=0),IF(Q94&gt;0,-Q94^(1/3),(-Q94)^(1/3)),'OddsRatio_working_3-way'!AN94-'OddsRatio_working_3-way'!R94/3)</f>
        <v>-0.37151116692568092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3.51</v>
      </c>
      <c r="B95" s="4">
        <f>IF('True_Odds_Calculator_3-way'!B96="","",'True_Odds_Calculator_3-way'!B96)</f>
        <v>3.35</v>
      </c>
      <c r="C95" s="4">
        <f>IF('True_Odds_Calculator_3-way'!C96="","",'True_Odds_Calculator_3-way'!C96)</f>
        <v>2.02</v>
      </c>
      <c r="D95" s="9">
        <f t="shared" si="26"/>
        <v>0.26103433700715384</v>
      </c>
      <c r="E95" s="9">
        <f t="shared" si="27"/>
        <v>0.27393830521979989</v>
      </c>
      <c r="F95" s="9">
        <f t="shared" si="28"/>
        <v>0.46502735777304632</v>
      </c>
      <c r="G95" s="9">
        <f t="shared" si="29"/>
        <v>1.1278540365606087</v>
      </c>
      <c r="H95" s="9">
        <f t="shared" si="30"/>
        <v>3.8309136317671273</v>
      </c>
      <c r="I95" s="9">
        <f t="shared" si="31"/>
        <v>3.650456985917431</v>
      </c>
      <c r="J95" s="9">
        <f t="shared" si="32"/>
        <v>2.1504111172918212</v>
      </c>
      <c r="K95" s="11">
        <f t="shared" si="33"/>
        <v>0.28490028490028491</v>
      </c>
      <c r="L95" s="11">
        <f t="shared" si="34"/>
        <v>0.29850746268656714</v>
      </c>
      <c r="M95" s="11">
        <f t="shared" si="35"/>
        <v>0.49504950495049505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-0.25330190883611903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0.24755632853756093</v>
      </c>
      <c r="Q95" s="11">
        <f>2*'OddsRatio_working_3-way'!K95*'OddsRatio_working_3-way'!L95*'OddsRatio_working_3-way'!M95</f>
        <v>8.4202832835905086E-2</v>
      </c>
      <c r="R95" s="11">
        <f t="shared" si="36"/>
        <v>0</v>
      </c>
      <c r="S95" s="11">
        <f t="shared" si="37"/>
        <v>-0.97731726411001751</v>
      </c>
      <c r="T95" s="11">
        <f t="shared" si="38"/>
        <v>-0.33242083813265905</v>
      </c>
      <c r="U95" s="11">
        <f>'OddsRatio_working_3-way'!S95-'OddsRatio_working_3-way'!R95^2/3</f>
        <v>-0.97731726411001751</v>
      </c>
      <c r="V95" s="11">
        <f>'OddsRatio_working_3-way'!S95*'OddsRatio_working_3-way'!R95/3-2*'OddsRatio_working_3-way'!R95^3/27-'OddsRatio_working_3-way'!T95</f>
        <v>0.33242083813265905</v>
      </c>
      <c r="W95" s="11">
        <f>'OddsRatio_working_3-way'!V95^2+4*'OddsRatio_working_3-way'!U95^3/27</f>
        <v>-2.7790259180690779E-2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0.18593942078369927</v>
      </c>
      <c r="Y95" s="11">
        <f>IF('OddsRatio_working_3-way'!W95&gt;=0,IF('OddsRatio_working_3-way'!V95+SQRT('OddsRatio_working_3-way'!W95)&gt;0,0,PI()),ACOS('OddsRatio_working_3-way'!V95/(2*'OddsRatio_working_3-way'!X95)))</f>
        <v>0.46483500573091341</v>
      </c>
      <c r="Z95" s="11">
        <f>'OddsRatio_working_3-way'!X95^(1/3)*COS('OddsRatio_working_3-way'!Y95/3)</f>
        <v>0.56392701828030434</v>
      </c>
      <c r="AA95" s="11">
        <f>'OddsRatio_working_3-way'!X95^(1/3)*COS(('OddsRatio_working_3-way'!Y95+2*PI())/3)</f>
        <v>-0.35824623698609592</v>
      </c>
      <c r="AB95" s="11">
        <f>'OddsRatio_working_3-way'!X95^(1/3)*COS(('OddsRatio_working_3-way'!Y95+4*PI())/3)</f>
        <v>-0.20568078129420853</v>
      </c>
      <c r="AC95" s="11">
        <f>'OddsRatio_working_3-way'!X95^(1/3)*SIN('OddsRatio_working_3-way'!Y95/3)</f>
        <v>8.8083706912749304E-2</v>
      </c>
      <c r="AD95" s="11">
        <f>'OddsRatio_working_3-way'!X95^(1/3)*SIN(('OddsRatio_working_3-way'!Y95+2*PI())/3)</f>
        <v>0.44433327025478053</v>
      </c>
      <c r="AE95" s="11">
        <f>'OddsRatio_working_3-way'!X95^(1/3)*SIN(('OddsRatio_working_3-way'!Y95+4*PI())/3)</f>
        <v>-0.53241697716752967</v>
      </c>
      <c r="AF95" s="11">
        <f>-'OddsRatio_working_3-way'!U95/(3*'OddsRatio_working_3-way'!X95^(1/3))*COS(('OddsRatio_working_3-way'!Y95)/3)</f>
        <v>0.56392701828030434</v>
      </c>
      <c r="AG95" s="11">
        <f>-'OddsRatio_working_3-way'!U95/(3*'OddsRatio_working_3-way'!X95^(1/3))*COS(('OddsRatio_working_3-way'!Y95+2*PI())/3)</f>
        <v>-0.35824623698609592</v>
      </c>
      <c r="AH95" s="11">
        <f>-'OddsRatio_working_3-way'!U95/(3*'OddsRatio_working_3-way'!X95^(1/3))*COS(('OddsRatio_working_3-way'!Y95+4*PI())/3)</f>
        <v>-0.20568078129420853</v>
      </c>
      <c r="AI95" s="11">
        <f>'OddsRatio_working_3-way'!U95/(3*'OddsRatio_working_3-way'!X95^(1/3))*SIN(('OddsRatio_working_3-way'!Y95)/3)</f>
        <v>-8.8083706912749304E-2</v>
      </c>
      <c r="AJ95" s="11">
        <f>'OddsRatio_working_3-way'!U95/(3*'OddsRatio_working_3-way'!X95^(1/3))*SIN(('OddsRatio_working_3-way'!Y95+2*PI())/3)</f>
        <v>-0.44433327025478053</v>
      </c>
      <c r="AK95" s="11">
        <f>'OddsRatio_working_3-way'!U95/(3*'OddsRatio_working_3-way'!X95^(1/3))*SIN(('OddsRatio_working_3-way'!Y95+4*PI())/3)</f>
        <v>0.53241697716752967</v>
      </c>
      <c r="AL95" s="11">
        <f>'OddsRatio_working_3-way'!Z95+'OddsRatio_working_3-way'!AF95</f>
        <v>1.1278540365606087</v>
      </c>
      <c r="AM95" s="11">
        <f>'OddsRatio_working_3-way'!AA95+'OddsRatio_working_3-way'!AG95</f>
        <v>-0.71649247397219185</v>
      </c>
      <c r="AN95" s="11">
        <f>'OddsRatio_working_3-way'!AB95+'OddsRatio_working_3-way'!AH95</f>
        <v>-0.41136156258841705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1.1278540365606087</v>
      </c>
      <c r="AS95" s="11">
        <f>IF(('OddsRatio_working_3-way'!X95=0),IF(Q95&gt;0,-Q95^(1/3),(-Q95)^(1/3)),'OddsRatio_working_3-way'!AM95-'OddsRatio_working_3-way'!R95/3)</f>
        <v>-0.71649247397219185</v>
      </c>
      <c r="AT95" s="11">
        <f>IF(('OddsRatio_working_3-way'!X95=0),IF(Q95&gt;0,-Q95^(1/3),(-Q95)^(1/3)),'OddsRatio_working_3-way'!AN95-'OddsRatio_working_3-way'!R95/3)</f>
        <v>-0.41136156258841705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2.29</v>
      </c>
      <c r="B96" s="4">
        <f>IF('True_Odds_Calculator_3-way'!B97="","",'True_Odds_Calculator_3-way'!B97)</f>
        <v>3.4</v>
      </c>
      <c r="C96" s="4">
        <f>IF('True_Odds_Calculator_3-way'!C97="","",'True_Odds_Calculator_3-way'!C97)</f>
        <v>2.89</v>
      </c>
      <c r="D96" s="9">
        <f t="shared" si="26"/>
        <v>0.40865514220399746</v>
      </c>
      <c r="E96" s="9">
        <f t="shared" si="27"/>
        <v>0.27084211140130721</v>
      </c>
      <c r="F96" s="9">
        <f t="shared" si="28"/>
        <v>0.32050274639469534</v>
      </c>
      <c r="G96" s="9">
        <f t="shared" si="29"/>
        <v>1.1217450098295743</v>
      </c>
      <c r="H96" s="9">
        <f t="shared" si="30"/>
        <v>2.4470510626801505</v>
      </c>
      <c r="I96" s="9">
        <f t="shared" si="31"/>
        <v>3.6921880235909783</v>
      </c>
      <c r="J96" s="9">
        <f t="shared" si="32"/>
        <v>3.1200980685778954</v>
      </c>
      <c r="K96" s="11">
        <f t="shared" si="33"/>
        <v>0.4366812227074236</v>
      </c>
      <c r="L96" s="11">
        <f t="shared" si="34"/>
        <v>0.29411764705882354</v>
      </c>
      <c r="M96" s="11">
        <f t="shared" si="35"/>
        <v>0.34602076124567471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-0.26004620128222333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0.24798302693948948</v>
      </c>
      <c r="Q96" s="11">
        <f>2*'OddsRatio_working_3-way'!K96*'OddsRatio_working_3-way'!L96*'OddsRatio_working_3-way'!M96</f>
        <v>8.8882805354655731E-2</v>
      </c>
      <c r="R96" s="11">
        <f t="shared" si="36"/>
        <v>0</v>
      </c>
      <c r="S96" s="11">
        <f t="shared" si="37"/>
        <v>-0.95361141872769783</v>
      </c>
      <c r="T96" s="11">
        <f t="shared" si="38"/>
        <v>-0.34179620742928241</v>
      </c>
      <c r="U96" s="11">
        <f>'OddsRatio_working_3-way'!S96-'OddsRatio_working_3-way'!R96^2/3</f>
        <v>-0.95361141872769783</v>
      </c>
      <c r="V96" s="11">
        <f>'OddsRatio_working_3-way'!S96*'OddsRatio_working_3-way'!R96/3-2*'OddsRatio_working_3-way'!R96^3/27-'OddsRatio_working_3-way'!T96</f>
        <v>0.34179620742928241</v>
      </c>
      <c r="W96" s="11">
        <f>'OddsRatio_working_3-way'!V96^2+4*'OddsRatio_working_3-way'!U96^3/27</f>
        <v>-1.1647965029997154E-2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0.17921538190333872</v>
      </c>
      <c r="Y96" s="11">
        <f>IF('OddsRatio_working_3-way'!W96&gt;=0,IF('OddsRatio_working_3-way'!V96+SQRT('OddsRatio_working_3-way'!W96)&gt;0,0,PI()),ACOS('OddsRatio_working_3-way'!V96/(2*'OddsRatio_working_3-way'!X96)))</f>
        <v>0.30585251723031659</v>
      </c>
      <c r="Z96" s="11">
        <f>'OddsRatio_working_3-way'!X96^(1/3)*COS('OddsRatio_working_3-way'!Y96/3)</f>
        <v>0.56087250491478713</v>
      </c>
      <c r="AA96" s="11">
        <f>'OddsRatio_working_3-way'!X96^(1/3)*COS(('OddsRatio_working_3-way'!Y96+2*PI())/3)</f>
        <v>-0.33012910511130678</v>
      </c>
      <c r="AB96" s="11">
        <f>'OddsRatio_working_3-way'!X96^(1/3)*COS(('OddsRatio_working_3-way'!Y96+4*PI())/3)</f>
        <v>-0.23074339980348021</v>
      </c>
      <c r="AC96" s="11">
        <f>'OddsRatio_working_3-way'!X96^(1/3)*SIN('OddsRatio_working_3-way'!Y96/3)</f>
        <v>5.7380363713074395E-2</v>
      </c>
      <c r="AD96" s="11">
        <f>'OddsRatio_working_3-way'!X96^(1/3)*SIN(('OddsRatio_working_3-way'!Y96+2*PI())/3)</f>
        <v>0.45703965568388083</v>
      </c>
      <c r="AE96" s="11">
        <f>'OddsRatio_working_3-way'!X96^(1/3)*SIN(('OddsRatio_working_3-way'!Y96+4*PI())/3)</f>
        <v>-0.51442001939695536</v>
      </c>
      <c r="AF96" s="11">
        <f>-'OddsRatio_working_3-way'!U96/(3*'OddsRatio_working_3-way'!X96^(1/3))*COS(('OddsRatio_working_3-way'!Y96)/3)</f>
        <v>0.56087250491478702</v>
      </c>
      <c r="AG96" s="11">
        <f>-'OddsRatio_working_3-way'!U96/(3*'OddsRatio_working_3-way'!X96^(1/3))*COS(('OddsRatio_working_3-way'!Y96+2*PI())/3)</f>
        <v>-0.33012910511130672</v>
      </c>
      <c r="AH96" s="11">
        <f>-'OddsRatio_working_3-way'!U96/(3*'OddsRatio_working_3-way'!X96^(1/3))*COS(('OddsRatio_working_3-way'!Y96+4*PI())/3)</f>
        <v>-0.23074339980348016</v>
      </c>
      <c r="AI96" s="11">
        <f>'OddsRatio_working_3-way'!U96/(3*'OddsRatio_working_3-way'!X96^(1/3))*SIN(('OddsRatio_working_3-way'!Y96)/3)</f>
        <v>-5.7380363713074381E-2</v>
      </c>
      <c r="AJ96" s="11">
        <f>'OddsRatio_working_3-way'!U96/(3*'OddsRatio_working_3-way'!X96^(1/3))*SIN(('OddsRatio_working_3-way'!Y96+2*PI())/3)</f>
        <v>-0.45703965568388077</v>
      </c>
      <c r="AK96" s="11">
        <f>'OddsRatio_working_3-way'!U96/(3*'OddsRatio_working_3-way'!X96^(1/3))*SIN(('OddsRatio_working_3-way'!Y96+4*PI())/3)</f>
        <v>0.51442001939695525</v>
      </c>
      <c r="AL96" s="11">
        <f>'OddsRatio_working_3-way'!Z96+'OddsRatio_working_3-way'!AF96</f>
        <v>1.1217450098295743</v>
      </c>
      <c r="AM96" s="11">
        <f>'OddsRatio_working_3-way'!AA96+'OddsRatio_working_3-way'!AG96</f>
        <v>-0.66025821022261355</v>
      </c>
      <c r="AN96" s="11">
        <f>'OddsRatio_working_3-way'!AB96+'OddsRatio_working_3-way'!AH96</f>
        <v>-0.46148679960696037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1.1217450098295743</v>
      </c>
      <c r="AS96" s="11">
        <f>IF(('OddsRatio_working_3-way'!X96=0),IF(Q96&gt;0,-Q96^(1/3),(-Q96)^(1/3)),'OddsRatio_working_3-way'!AM96-'OddsRatio_working_3-way'!R96/3)</f>
        <v>-0.66025821022261355</v>
      </c>
      <c r="AT96" s="11">
        <f>IF(('OddsRatio_working_3-way'!X96=0),IF(Q96&gt;0,-Q96^(1/3),(-Q96)^(1/3)),'OddsRatio_working_3-way'!AN96-'OddsRatio_working_3-way'!R96/3)</f>
        <v>-0.46148679960696037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2.0499999999999998</v>
      </c>
      <c r="B97" s="4">
        <f>IF('True_Odds_Calculator_3-way'!B98="","",'True_Odds_Calculator_3-way'!B98)</f>
        <v>3.41</v>
      </c>
      <c r="C97" s="4">
        <f>IF('True_Odds_Calculator_3-way'!C98="","",'True_Odds_Calculator_3-way'!C98)</f>
        <v>4.13</v>
      </c>
      <c r="D97" s="9">
        <f t="shared" si="26"/>
        <v>0.47871629246448855</v>
      </c>
      <c r="E97" s="9">
        <f t="shared" si="27"/>
        <v>0.28576895036473643</v>
      </c>
      <c r="F97" s="9">
        <f t="shared" si="28"/>
        <v>0.23551475717077497</v>
      </c>
      <c r="G97" s="9">
        <f t="shared" si="29"/>
        <v>1.0370665917541801</v>
      </c>
      <c r="H97" s="9">
        <f t="shared" si="30"/>
        <v>2.0889199213418888</v>
      </c>
      <c r="I97" s="9">
        <f t="shared" si="31"/>
        <v>3.4993304861275751</v>
      </c>
      <c r="J97" s="9">
        <f t="shared" si="32"/>
        <v>4.2460184321905841</v>
      </c>
      <c r="K97" s="11">
        <f t="shared" si="33"/>
        <v>0.48780487804878053</v>
      </c>
      <c r="L97" s="11">
        <f t="shared" si="34"/>
        <v>0.29325513196480935</v>
      </c>
      <c r="M97" s="11">
        <f t="shared" si="35"/>
        <v>0.24213075060532688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-0.27434205501655395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0.22825858615107705</v>
      </c>
      <c r="Q97" s="11">
        <f>2*'OddsRatio_working_3-way'!K97*'OddsRatio_working_3-way'!L97*'OddsRatio_working_3-way'!M97</f>
        <v>6.9274229484393629E-2</v>
      </c>
      <c r="R97" s="11">
        <f t="shared" si="36"/>
        <v>0</v>
      </c>
      <c r="S97" s="11">
        <f t="shared" si="37"/>
        <v>-0.83202185730256994</v>
      </c>
      <c r="T97" s="11">
        <f t="shared" si="38"/>
        <v>-0.25251042710244909</v>
      </c>
      <c r="U97" s="11">
        <f>'OddsRatio_working_3-way'!S97-'OddsRatio_working_3-way'!R97^2/3</f>
        <v>-0.83202185730256994</v>
      </c>
      <c r="V97" s="11">
        <f>'OddsRatio_working_3-way'!S97*'OddsRatio_working_3-way'!R97/3-2*'OddsRatio_working_3-way'!R97^3/27-'OddsRatio_working_3-way'!T97</f>
        <v>0.25251042710244909</v>
      </c>
      <c r="W97" s="11">
        <f>'OddsRatio_working_3-way'!V97^2+4*'OddsRatio_working_3-way'!U97^3/27</f>
        <v>-2.1568226373530786E-2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0.14605627525802514</v>
      </c>
      <c r="Y97" s="11">
        <f>IF('OddsRatio_working_3-way'!W97&gt;=0,IF('OddsRatio_working_3-way'!V97+SQRT('OddsRatio_working_3-way'!W97)&gt;0,0,PI()),ACOS('OddsRatio_working_3-way'!V97/(2*'OddsRatio_working_3-way'!X97)))</f>
        <v>0.5267837131744626</v>
      </c>
      <c r="Z97" s="11">
        <f>'OddsRatio_working_3-way'!X97^(1/3)*COS('OddsRatio_working_3-way'!Y97/3)</f>
        <v>0.51853329587709007</v>
      </c>
      <c r="AA97" s="11">
        <f>'OddsRatio_working_3-way'!X97^(1/3)*COS(('OddsRatio_working_3-way'!Y97+2*PI())/3)</f>
        <v>-0.33894023280689506</v>
      </c>
      <c r="AB97" s="11">
        <f>'OddsRatio_working_3-way'!X97^(1/3)*COS(('OddsRatio_working_3-way'!Y97+4*PI())/3)</f>
        <v>-0.17959306307019487</v>
      </c>
      <c r="AC97" s="11">
        <f>'OddsRatio_working_3-way'!X97^(1/3)*SIN('OddsRatio_working_3-way'!Y97/3)</f>
        <v>9.1999131342088841E-2</v>
      </c>
      <c r="AD97" s="11">
        <f>'OddsRatio_working_3-way'!X97^(1/3)*SIN(('OddsRatio_working_3-way'!Y97+2*PI())/3)</f>
        <v>0.40306344126658827</v>
      </c>
      <c r="AE97" s="11">
        <f>'OddsRatio_working_3-way'!X97^(1/3)*SIN(('OddsRatio_working_3-way'!Y97+4*PI())/3)</f>
        <v>-0.49506257260867709</v>
      </c>
      <c r="AF97" s="11">
        <f>-'OddsRatio_working_3-way'!U97/(3*'OddsRatio_working_3-way'!X97^(1/3))*COS(('OddsRatio_working_3-way'!Y97)/3)</f>
        <v>0.51853329587708996</v>
      </c>
      <c r="AG97" s="11">
        <f>-'OddsRatio_working_3-way'!U97/(3*'OddsRatio_working_3-way'!X97^(1/3))*COS(('OddsRatio_working_3-way'!Y97+2*PI())/3)</f>
        <v>-0.338940232806895</v>
      </c>
      <c r="AH97" s="11">
        <f>-'OddsRatio_working_3-way'!U97/(3*'OddsRatio_working_3-way'!X97^(1/3))*COS(('OddsRatio_working_3-way'!Y97+4*PI())/3)</f>
        <v>-0.17959306307019482</v>
      </c>
      <c r="AI97" s="11">
        <f>'OddsRatio_working_3-way'!U97/(3*'OddsRatio_working_3-way'!X97^(1/3))*SIN(('OddsRatio_working_3-way'!Y97)/3)</f>
        <v>-9.1999131342088813E-2</v>
      </c>
      <c r="AJ97" s="11">
        <f>'OddsRatio_working_3-way'!U97/(3*'OddsRatio_working_3-way'!X97^(1/3))*SIN(('OddsRatio_working_3-way'!Y97+2*PI())/3)</f>
        <v>-0.40306344126658816</v>
      </c>
      <c r="AK97" s="11">
        <f>'OddsRatio_working_3-way'!U97/(3*'OddsRatio_working_3-way'!X97^(1/3))*SIN(('OddsRatio_working_3-way'!Y97+4*PI())/3)</f>
        <v>0.49506257260867698</v>
      </c>
      <c r="AL97" s="11">
        <f>'OddsRatio_working_3-way'!Z97+'OddsRatio_working_3-way'!AF97</f>
        <v>1.0370665917541801</v>
      </c>
      <c r="AM97" s="11">
        <f>'OddsRatio_working_3-way'!AA97+'OddsRatio_working_3-way'!AG97</f>
        <v>-0.67788046561379001</v>
      </c>
      <c r="AN97" s="11">
        <f>'OddsRatio_working_3-way'!AB97+'OddsRatio_working_3-way'!AH97</f>
        <v>-0.35918612614038969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1.0370665917541801</v>
      </c>
      <c r="AS97" s="11">
        <f>IF(('OddsRatio_working_3-way'!X97=0),IF(Q97&gt;0,-Q97^(1/3),(-Q97)^(1/3)),'OddsRatio_working_3-way'!AM97-'OddsRatio_working_3-way'!R97/3)</f>
        <v>-0.67788046561379001</v>
      </c>
      <c r="AT97" s="11">
        <f>IF(('OddsRatio_working_3-way'!X97=0),IF(Q97&gt;0,-Q97^(1/3),(-Q97)^(1/3)),'OddsRatio_working_3-way'!AN97-'OddsRatio_working_3-way'!R97/3)</f>
        <v>-0.35918612614038969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1.52</v>
      </c>
      <c r="B98" s="4">
        <f>IF('True_Odds_Calculator_3-way'!B99="","",'True_Odds_Calculator_3-way'!B99)</f>
        <v>4.8</v>
      </c>
      <c r="C98" s="4">
        <f>IF('True_Odds_Calculator_3-way'!C99="","",'True_Odds_Calculator_3-way'!C99)</f>
        <v>6.28</v>
      </c>
      <c r="D98" s="9">
        <f t="shared" si="26"/>
        <v>0.64681154197604196</v>
      </c>
      <c r="E98" s="9">
        <f t="shared" si="27"/>
        <v>0.20038748262314546</v>
      </c>
      <c r="F98" s="9">
        <f t="shared" si="28"/>
        <v>0.15280097540081231</v>
      </c>
      <c r="G98" s="9">
        <f t="shared" si="29"/>
        <v>1.0500872805206591</v>
      </c>
      <c r="H98" s="9">
        <f t="shared" si="30"/>
        <v>1.5460453858707428</v>
      </c>
      <c r="I98" s="9">
        <f t="shared" si="31"/>
        <v>4.9903316659785038</v>
      </c>
      <c r="J98" s="9">
        <f t="shared" si="32"/>
        <v>6.5444608411490801</v>
      </c>
      <c r="K98" s="11">
        <f t="shared" si="33"/>
        <v>0.65789473684210531</v>
      </c>
      <c r="L98" s="11">
        <f t="shared" si="34"/>
        <v>0.20833333333333334</v>
      </c>
      <c r="M98" s="11">
        <f t="shared" si="35"/>
        <v>0.15923566878980891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-0.22770700636942653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0.20952061682869597</v>
      </c>
      <c r="Q98" s="11">
        <f>2*'OddsRatio_working_3-way'!K98*'OddsRatio_working_3-way'!L98*'OddsRatio_working_3-way'!M98</f>
        <v>4.3650128505978325E-2</v>
      </c>
      <c r="R98" s="11">
        <f t="shared" si="36"/>
        <v>0</v>
      </c>
      <c r="S98" s="11">
        <f t="shared" si="37"/>
        <v>-0.92013249907986849</v>
      </c>
      <c r="T98" s="11">
        <f t="shared" si="38"/>
        <v>-0.19169427064163927</v>
      </c>
      <c r="U98" s="11">
        <f>'OddsRatio_working_3-way'!S98-'OddsRatio_working_3-way'!R98^2/3</f>
        <v>-0.92013249907986849</v>
      </c>
      <c r="V98" s="11">
        <f>'OddsRatio_working_3-way'!S98*'OddsRatio_working_3-way'!R98/3-2*'OddsRatio_working_3-way'!R98^3/27-'OddsRatio_working_3-way'!T98</f>
        <v>0.19169427064163927</v>
      </c>
      <c r="W98" s="11">
        <f>'OddsRatio_working_3-way'!V98^2+4*'OddsRatio_working_3-way'!U98^3/27</f>
        <v>-7.8664342176578139E-2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0.16986099874118263</v>
      </c>
      <c r="Y98" s="11">
        <f>IF('OddsRatio_working_3-way'!W98&gt;=0,IF('OddsRatio_working_3-way'!V98+SQRT('OddsRatio_working_3-way'!W98)&gt;0,0,PI()),ACOS('OddsRatio_working_3-way'!V98/(2*'OddsRatio_working_3-way'!X98)))</f>
        <v>0.97124991278456629</v>
      </c>
      <c r="Z98" s="11">
        <f>'OddsRatio_working_3-way'!X98^(1/3)*COS('OddsRatio_working_3-way'!Y98/3)</f>
        <v>0.52504364026032957</v>
      </c>
      <c r="AA98" s="11">
        <f>'OddsRatio_working_3-way'!X98^(1/3)*COS(('OddsRatio_working_3-way'!Y98+2*PI())/3)</f>
        <v>-0.41509969086050141</v>
      </c>
      <c r="AB98" s="11">
        <f>'OddsRatio_working_3-way'!X98^(1/3)*COS(('OddsRatio_working_3-way'!Y98+4*PI())/3)</f>
        <v>-0.10994394939982829</v>
      </c>
      <c r="AC98" s="11">
        <f>'OddsRatio_working_3-way'!X98^(1/3)*SIN('OddsRatio_working_3-way'!Y98/3)</f>
        <v>0.17618174947707965</v>
      </c>
      <c r="AD98" s="11">
        <f>'OddsRatio_working_3-way'!X98^(1/3)*SIN(('OddsRatio_working_3-way'!Y98+2*PI())/3)</f>
        <v>0.36661025582236373</v>
      </c>
      <c r="AE98" s="11">
        <f>'OddsRatio_working_3-way'!X98^(1/3)*SIN(('OddsRatio_working_3-way'!Y98+4*PI())/3)</f>
        <v>-0.54279200529944327</v>
      </c>
      <c r="AF98" s="11">
        <f>-'OddsRatio_working_3-way'!U98/(3*'OddsRatio_working_3-way'!X98^(1/3))*COS(('OddsRatio_working_3-way'!Y98)/3)</f>
        <v>0.52504364026032957</v>
      </c>
      <c r="AG98" s="11">
        <f>-'OddsRatio_working_3-way'!U98/(3*'OddsRatio_working_3-way'!X98^(1/3))*COS(('OddsRatio_working_3-way'!Y98+2*PI())/3)</f>
        <v>-0.41509969086050141</v>
      </c>
      <c r="AH98" s="11">
        <f>-'OddsRatio_working_3-way'!U98/(3*'OddsRatio_working_3-way'!X98^(1/3))*COS(('OddsRatio_working_3-way'!Y98+4*PI())/3)</f>
        <v>-0.10994394939982829</v>
      </c>
      <c r="AI98" s="11">
        <f>'OddsRatio_working_3-way'!U98/(3*'OddsRatio_working_3-way'!X98^(1/3))*SIN(('OddsRatio_working_3-way'!Y98)/3)</f>
        <v>-0.17618174947707965</v>
      </c>
      <c r="AJ98" s="11">
        <f>'OddsRatio_working_3-way'!U98/(3*'OddsRatio_working_3-way'!X98^(1/3))*SIN(('OddsRatio_working_3-way'!Y98+2*PI())/3)</f>
        <v>-0.36661025582236373</v>
      </c>
      <c r="AK98" s="11">
        <f>'OddsRatio_working_3-way'!U98/(3*'OddsRatio_working_3-way'!X98^(1/3))*SIN(('OddsRatio_working_3-way'!Y98+4*PI())/3)</f>
        <v>0.54279200529944327</v>
      </c>
      <c r="AL98" s="11">
        <f>'OddsRatio_working_3-way'!Z98+'OddsRatio_working_3-way'!AF98</f>
        <v>1.0500872805206591</v>
      </c>
      <c r="AM98" s="11">
        <f>'OddsRatio_working_3-way'!AA98+'OddsRatio_working_3-way'!AG98</f>
        <v>-0.83019938172100283</v>
      </c>
      <c r="AN98" s="11">
        <f>'OddsRatio_working_3-way'!AB98+'OddsRatio_working_3-way'!AH98</f>
        <v>-0.21988789879965659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1.0500872805206591</v>
      </c>
      <c r="AS98" s="11">
        <f>IF(('OddsRatio_working_3-way'!X98=0),IF(Q98&gt;0,-Q98^(1/3),(-Q98)^(1/3)),'OddsRatio_working_3-way'!AM98-'OddsRatio_working_3-way'!R98/3)</f>
        <v>-0.83019938172100283</v>
      </c>
      <c r="AT98" s="11">
        <f>IF(('OddsRatio_working_3-way'!X98=0),IF(Q98&gt;0,-Q98^(1/3),(-Q98)^(1/3)),'OddsRatio_working_3-way'!AN98-'OddsRatio_working_3-way'!R98/3)</f>
        <v>-0.21988789879965659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1.33</v>
      </c>
      <c r="B99" s="4">
        <f>IF('True_Odds_Calculator_3-way'!B100="","",'True_Odds_Calculator_3-way'!B100)</f>
        <v>5.34</v>
      </c>
      <c r="C99" s="4">
        <f>IF('True_Odds_Calculator_3-way'!C100="","",'True_Odds_Calculator_3-way'!C100)</f>
        <v>11.81</v>
      </c>
      <c r="D99" s="9">
        <f t="shared" si="26"/>
        <v>0.741001722659555</v>
      </c>
      <c r="E99" s="9">
        <f t="shared" si="27"/>
        <v>0.17867425798469469</v>
      </c>
      <c r="F99" s="9">
        <f t="shared" si="28"/>
        <v>8.0324019355750523E-2</v>
      </c>
      <c r="G99" s="9">
        <f t="shared" si="29"/>
        <v>1.0591652362846165</v>
      </c>
      <c r="H99" s="9">
        <f t="shared" si="30"/>
        <v>1.3495245279739234</v>
      </c>
      <c r="I99" s="9">
        <f t="shared" si="31"/>
        <v>5.5967771254752341</v>
      </c>
      <c r="J99" s="9">
        <f t="shared" si="32"/>
        <v>12.449576204236703</v>
      </c>
      <c r="K99" s="11">
        <f t="shared" si="33"/>
        <v>0.75187969924812026</v>
      </c>
      <c r="L99" s="11">
        <f t="shared" si="34"/>
        <v>0.18726591760299627</v>
      </c>
      <c r="M99" s="11">
        <f t="shared" si="35"/>
        <v>8.4674005080440304E-2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-0.18458081860885278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0.18455599654265098</v>
      </c>
      <c r="Q99" s="11">
        <f>2*'OddsRatio_working_3-way'!K99*'OddsRatio_working_3-way'!L99*'OddsRatio_working_3-way'!M99</f>
        <v>2.3844443997758525E-2</v>
      </c>
      <c r="R99" s="11">
        <f t="shared" si="36"/>
        <v>0</v>
      </c>
      <c r="S99" s="11">
        <f t="shared" si="37"/>
        <v>-0.99986552196274303</v>
      </c>
      <c r="T99" s="11">
        <f t="shared" si="38"/>
        <v>-0.12918159198485052</v>
      </c>
      <c r="U99" s="11">
        <f>'OddsRatio_working_3-way'!S99-'OddsRatio_working_3-way'!R99^2/3</f>
        <v>-0.99986552196274303</v>
      </c>
      <c r="V99" s="11">
        <f>'OddsRatio_working_3-way'!S99*'OddsRatio_working_3-way'!R99/3-2*'OddsRatio_working_3-way'!R99^3/27-'OddsRatio_working_3-way'!T99</f>
        <v>0.12918159198485052</v>
      </c>
      <c r="W99" s="11">
        <f>'OddsRatio_working_3-way'!V99^2+4*'OddsRatio_working_3-way'!U99^3/27</f>
        <v>-0.13140050446097434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0.19241127056952431</v>
      </c>
      <c r="Y99" s="11">
        <f>IF('OddsRatio_working_3-way'!W99&gt;=0,IF('OddsRatio_working_3-way'!V99+SQRT('OddsRatio_working_3-way'!W99)&gt;0,0,PI()),ACOS('OddsRatio_working_3-way'!V99/(2*'OddsRatio_working_3-way'!X99)))</f>
        <v>1.2284572711467452</v>
      </c>
      <c r="Z99" s="11">
        <f>'OddsRatio_working_3-way'!X99^(1/3)*COS('OddsRatio_working_3-way'!Y99/3)</f>
        <v>0.52958261814230823</v>
      </c>
      <c r="AA99" s="11">
        <f>'OddsRatio_working_3-way'!X99^(1/3)*COS(('OddsRatio_working_3-way'!Y99+2*PI())/3)</f>
        <v>-0.46384674961935762</v>
      </c>
      <c r="AB99" s="11">
        <f>'OddsRatio_working_3-way'!X99^(1/3)*COS(('OddsRatio_working_3-way'!Y99+4*PI())/3)</f>
        <v>-6.5735868522950741E-2</v>
      </c>
      <c r="AC99" s="11">
        <f>'OddsRatio_working_3-way'!X99^(1/3)*SIN('OddsRatio_working_3-way'!Y99/3)</f>
        <v>0.22984942436832975</v>
      </c>
      <c r="AD99" s="11">
        <f>'OddsRatio_working_3-way'!X99^(1/3)*SIN(('OddsRatio_working_3-way'!Y99+2*PI())/3)</f>
        <v>0.3437072885297478</v>
      </c>
      <c r="AE99" s="11">
        <f>'OddsRatio_working_3-way'!X99^(1/3)*SIN(('OddsRatio_working_3-way'!Y99+4*PI())/3)</f>
        <v>-0.57355671289807753</v>
      </c>
      <c r="AF99" s="11">
        <f>-'OddsRatio_working_3-way'!U99/(3*'OddsRatio_working_3-way'!X99^(1/3))*COS(('OddsRatio_working_3-way'!Y99)/3)</f>
        <v>0.52958261814230811</v>
      </c>
      <c r="AG99" s="11">
        <f>-'OddsRatio_working_3-way'!U99/(3*'OddsRatio_working_3-way'!X99^(1/3))*COS(('OddsRatio_working_3-way'!Y99+2*PI())/3)</f>
        <v>-0.46384674961935751</v>
      </c>
      <c r="AH99" s="11">
        <f>-'OddsRatio_working_3-way'!U99/(3*'OddsRatio_working_3-way'!X99^(1/3))*COS(('OddsRatio_working_3-way'!Y99+4*PI())/3)</f>
        <v>-6.5735868522950727E-2</v>
      </c>
      <c r="AI99" s="11">
        <f>'OddsRatio_working_3-way'!U99/(3*'OddsRatio_working_3-way'!X99^(1/3))*SIN(('OddsRatio_working_3-way'!Y99)/3)</f>
        <v>-0.2298494243683297</v>
      </c>
      <c r="AJ99" s="11">
        <f>'OddsRatio_working_3-way'!U99/(3*'OddsRatio_working_3-way'!X99^(1/3))*SIN(('OddsRatio_working_3-way'!Y99+2*PI())/3)</f>
        <v>-0.34370728852974775</v>
      </c>
      <c r="AK99" s="11">
        <f>'OddsRatio_working_3-way'!U99/(3*'OddsRatio_working_3-way'!X99^(1/3))*SIN(('OddsRatio_working_3-way'!Y99+4*PI())/3)</f>
        <v>0.57355671289807741</v>
      </c>
      <c r="AL99" s="11">
        <f>'OddsRatio_working_3-way'!Z99+'OddsRatio_working_3-way'!AF99</f>
        <v>1.0591652362846165</v>
      </c>
      <c r="AM99" s="11">
        <f>'OddsRatio_working_3-way'!AA99+'OddsRatio_working_3-way'!AG99</f>
        <v>-0.92769349923871514</v>
      </c>
      <c r="AN99" s="11">
        <f>'OddsRatio_working_3-way'!AB99+'OddsRatio_working_3-way'!AH99</f>
        <v>-0.13147173704590148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1.0591652362846165</v>
      </c>
      <c r="AS99" s="11">
        <f>IF(('OddsRatio_working_3-way'!X99=0),IF(Q99&gt;0,-Q99^(1/3),(-Q99)^(1/3)),'OddsRatio_working_3-way'!AM99-'OddsRatio_working_3-way'!R99/3)</f>
        <v>-0.92769349923871514</v>
      </c>
      <c r="AT99" s="11">
        <f>IF(('OddsRatio_working_3-way'!X99=0),IF(Q99&gt;0,-Q99^(1/3),(-Q99)^(1/3)),'OddsRatio_working_3-way'!AN99-'OddsRatio_working_3-way'!R99/3)</f>
        <v>-0.13147173704590148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3.31</v>
      </c>
      <c r="B100" s="4">
        <f>IF('True_Odds_Calculator_3-way'!B101="","",'True_Odds_Calculator_3-way'!B101)</f>
        <v>3.58</v>
      </c>
      <c r="C100" s="4">
        <f>IF('True_Odds_Calculator_3-way'!C101="","",'True_Odds_Calculator_3-way'!C101)</f>
        <v>2.27</v>
      </c>
      <c r="D100" s="9">
        <f t="shared" si="26"/>
        <v>0.29509108966624648</v>
      </c>
      <c r="E100" s="9">
        <f t="shared" si="27"/>
        <v>0.2726286808710891</v>
      </c>
      <c r="F100" s="9">
        <f t="shared" si="28"/>
        <v>0.43228022946266464</v>
      </c>
      <c r="G100" s="9">
        <f t="shared" si="29"/>
        <v>1.0341056816862575</v>
      </c>
      <c r="H100" s="9">
        <f t="shared" si="30"/>
        <v>3.3887841246952548</v>
      </c>
      <c r="I100" s="9">
        <f t="shared" si="31"/>
        <v>3.6679926587505451</v>
      </c>
      <c r="J100" s="9">
        <f t="shared" si="32"/>
        <v>2.3133142157415469</v>
      </c>
      <c r="K100" s="11">
        <f t="shared" si="33"/>
        <v>0.30211480362537763</v>
      </c>
      <c r="L100" s="11">
        <f t="shared" si="34"/>
        <v>0.27932960893854747</v>
      </c>
      <c r="M100" s="11">
        <f t="shared" si="35"/>
        <v>0.44052863436123346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-0.28138343642373065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0.2290044040967103</v>
      </c>
      <c r="Q100" s="11">
        <f>2*'OddsRatio_working_3-way'!K100*'OddsRatio_working_3-way'!L100*'OddsRatio_working_3-way'!M100</f>
        <v>7.4352079252178668E-2</v>
      </c>
      <c r="R100" s="11">
        <f t="shared" si="36"/>
        <v>0</v>
      </c>
      <c r="S100" s="11">
        <f t="shared" si="37"/>
        <v>-0.81385175690247935</v>
      </c>
      <c r="T100" s="11">
        <f t="shared" si="38"/>
        <v>-0.26423758340989589</v>
      </c>
      <c r="U100" s="11">
        <f>'OddsRatio_working_3-way'!S100-'OddsRatio_working_3-way'!R100^2/3</f>
        <v>-0.81385175690247935</v>
      </c>
      <c r="V100" s="11">
        <f>'OddsRatio_working_3-way'!S100*'OddsRatio_working_3-way'!R100/3-2*'OddsRatio_working_3-way'!R100^3/27-'OddsRatio_working_3-way'!T100</f>
        <v>0.26423758340989589</v>
      </c>
      <c r="W100" s="11">
        <f>'OddsRatio_working_3-way'!V100^2+4*'OddsRatio_working_3-way'!U100^3/27</f>
        <v>-1.0039021263600359E-2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0.14129801993473054</v>
      </c>
      <c r="Y100" s="11">
        <f>IF('OddsRatio_working_3-way'!W100&gt;=0,IF('OddsRatio_working_3-way'!V100+SQRT('OddsRatio_working_3-way'!W100)&gt;0,0,PI()),ACOS('OddsRatio_working_3-way'!V100/(2*'OddsRatio_working_3-way'!X100)))</f>
        <v>0.36243461496537677</v>
      </c>
      <c r="Z100" s="11">
        <f>'OddsRatio_working_3-way'!X100^(1/3)*COS('OddsRatio_working_3-way'!Y100/3)</f>
        <v>0.51705284084312875</v>
      </c>
      <c r="AA100" s="11">
        <f>'OddsRatio_working_3-way'!X100^(1/3)*COS(('OddsRatio_working_3-way'!Y100+2*PI())/3)</f>
        <v>-0.31288825499010597</v>
      </c>
      <c r="AB100" s="11">
        <f>'OddsRatio_working_3-way'!X100^(1/3)*COS(('OddsRatio_working_3-way'!Y100+4*PI())/3)</f>
        <v>-0.20416458585302291</v>
      </c>
      <c r="AC100" s="11">
        <f>'OddsRatio_working_3-way'!X100^(1/3)*SIN('OddsRatio_working_3-way'!Y100/3)</f>
        <v>6.2771639643578875E-2</v>
      </c>
      <c r="AD100" s="11">
        <f>'OddsRatio_working_3-way'!X100^(1/3)*SIN(('OddsRatio_working_3-way'!Y100+2*PI())/3)</f>
        <v>0.41639507544727228</v>
      </c>
      <c r="AE100" s="11">
        <f>'OddsRatio_working_3-way'!X100^(1/3)*SIN(('OddsRatio_working_3-way'!Y100+4*PI())/3)</f>
        <v>-0.47916671509085101</v>
      </c>
      <c r="AF100" s="11">
        <f>-'OddsRatio_working_3-way'!U100/(3*'OddsRatio_working_3-way'!X100^(1/3))*COS(('OddsRatio_working_3-way'!Y100)/3)</f>
        <v>0.51705284084312875</v>
      </c>
      <c r="AG100" s="11">
        <f>-'OddsRatio_working_3-way'!U100/(3*'OddsRatio_working_3-way'!X100^(1/3))*COS(('OddsRatio_working_3-way'!Y100+2*PI())/3)</f>
        <v>-0.31288825499010597</v>
      </c>
      <c r="AH100" s="11">
        <f>-'OddsRatio_working_3-way'!U100/(3*'OddsRatio_working_3-way'!X100^(1/3))*COS(('OddsRatio_working_3-way'!Y100+4*PI())/3)</f>
        <v>-0.20416458585302291</v>
      </c>
      <c r="AI100" s="11">
        <f>'OddsRatio_working_3-way'!U100/(3*'OddsRatio_working_3-way'!X100^(1/3))*SIN(('OddsRatio_working_3-way'!Y100)/3)</f>
        <v>-6.2771639643578875E-2</v>
      </c>
      <c r="AJ100" s="11">
        <f>'OddsRatio_working_3-way'!U100/(3*'OddsRatio_working_3-way'!X100^(1/3))*SIN(('OddsRatio_working_3-way'!Y100+2*PI())/3)</f>
        <v>-0.41639507544727228</v>
      </c>
      <c r="AK100" s="11">
        <f>'OddsRatio_working_3-way'!U100/(3*'OddsRatio_working_3-way'!X100^(1/3))*SIN(('OddsRatio_working_3-way'!Y100+4*PI())/3)</f>
        <v>0.47916671509085101</v>
      </c>
      <c r="AL100" s="11">
        <f>'OddsRatio_working_3-way'!Z100+'OddsRatio_working_3-way'!AF100</f>
        <v>1.0341056816862575</v>
      </c>
      <c r="AM100" s="11">
        <f>'OddsRatio_working_3-way'!AA100+'OddsRatio_working_3-way'!AG100</f>
        <v>-0.62577650998021195</v>
      </c>
      <c r="AN100" s="11">
        <f>'OddsRatio_working_3-way'!AB100+'OddsRatio_working_3-way'!AH100</f>
        <v>-0.40832917170604582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1.0341056816862575</v>
      </c>
      <c r="AS100" s="11">
        <f>IF(('OddsRatio_working_3-way'!X100=0),IF(Q100&gt;0,-Q100^(1/3),(-Q100)^(1/3)),'OddsRatio_working_3-way'!AM100-'OddsRatio_working_3-way'!R100/3)</f>
        <v>-0.62577650998021195</v>
      </c>
      <c r="AT100" s="11">
        <f>IF(('OddsRatio_working_3-way'!X100=0),IF(Q100&gt;0,-Q100^(1/3),(-Q100)^(1/3)),'OddsRatio_working_3-way'!AN100-'OddsRatio_working_3-way'!R100/3)</f>
        <v>-0.40832917170604582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3.69</v>
      </c>
      <c r="B101" s="4">
        <f>IF('True_Odds_Calculator_3-way'!B102="","",'True_Odds_Calculator_3-way'!B102)</f>
        <v>3.29</v>
      </c>
      <c r="C101" s="4">
        <f>IF('True_Odds_Calculator_3-way'!C102="","",'True_Odds_Calculator_3-way'!C102)</f>
        <v>2.16</v>
      </c>
      <c r="D101" s="9">
        <f t="shared" si="26"/>
        <v>0.25966870671445869</v>
      </c>
      <c r="E101" s="9">
        <f t="shared" si="27"/>
        <v>0.29179093083223073</v>
      </c>
      <c r="F101" s="9">
        <f t="shared" si="28"/>
        <v>0.44854036245331091</v>
      </c>
      <c r="G101" s="9">
        <f t="shared" si="29"/>
        <v>1.0598739356792484</v>
      </c>
      <c r="H101" s="9">
        <f t="shared" si="30"/>
        <v>3.8510608869771783</v>
      </c>
      <c r="I101" s="9">
        <f t="shared" si="31"/>
        <v>3.4271113127054793</v>
      </c>
      <c r="J101" s="9">
        <f t="shared" si="32"/>
        <v>2.2294537653879281</v>
      </c>
      <c r="K101" s="11">
        <f t="shared" si="33"/>
        <v>0.2710027100271003</v>
      </c>
      <c r="L101" s="11">
        <f t="shared" si="34"/>
        <v>0.303951367781155</v>
      </c>
      <c r="M101" s="11">
        <f t="shared" si="35"/>
        <v>0.46296296296296291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-0.27250202649499211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0.23414902616886119</v>
      </c>
      <c r="Q101" s="11">
        <f>2*'OddsRatio_working_3-way'!K101*'OddsRatio_working_3-way'!L101*'OddsRatio_working_3-way'!M101</f>
        <v>7.6270041097348931E-2</v>
      </c>
      <c r="R101" s="11">
        <f t="shared" si="36"/>
        <v>0</v>
      </c>
      <c r="S101" s="11">
        <f t="shared" si="37"/>
        <v>-0.85925609134200054</v>
      </c>
      <c r="T101" s="11">
        <f t="shared" si="38"/>
        <v>-0.27988797763583084</v>
      </c>
      <c r="U101" s="11">
        <f>'OddsRatio_working_3-way'!S101-'OddsRatio_working_3-way'!R101^2/3</f>
        <v>-0.85925609134200054</v>
      </c>
      <c r="V101" s="11">
        <f>'OddsRatio_working_3-way'!S101*'OddsRatio_working_3-way'!R101/3-2*'OddsRatio_working_3-way'!R101^3/27-'OddsRatio_working_3-way'!T101</f>
        <v>0.27988797763583084</v>
      </c>
      <c r="W101" s="11">
        <f>'OddsRatio_working_3-way'!V101^2+4*'OddsRatio_working_3-way'!U101^3/27</f>
        <v>-1.5648918912730236E-2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0.15328584322908426</v>
      </c>
      <c r="Y101" s="11">
        <f>IF('OddsRatio_working_3-way'!W101&gt;=0,IF('OddsRatio_working_3-way'!V101+SQRT('OddsRatio_working_3-way'!W101)&gt;0,0,PI()),ACOS('OddsRatio_working_3-way'!V101/(2*'OddsRatio_working_3-way'!X101)))</f>
        <v>0.42031377961301408</v>
      </c>
      <c r="Z101" s="11">
        <f>'OddsRatio_working_3-way'!X101^(1/3)*COS('OddsRatio_working_3-way'!Y101/3)</f>
        <v>0.5299369678396243</v>
      </c>
      <c r="AA101" s="11">
        <f>'OddsRatio_working_3-way'!X101^(1/3)*COS(('OddsRatio_working_3-way'!Y101+2*PI())/3)</f>
        <v>-0.32969197597029487</v>
      </c>
      <c r="AB101" s="11">
        <f>'OddsRatio_working_3-way'!X101^(1/3)*COS(('OddsRatio_working_3-way'!Y101+4*PI())/3)</f>
        <v>-0.20024499186932962</v>
      </c>
      <c r="AC101" s="11">
        <f>'OddsRatio_working_3-way'!X101^(1/3)*SIN('OddsRatio_working_3-way'!Y101/3)</f>
        <v>7.4736251116477623E-2</v>
      </c>
      <c r="AD101" s="11">
        <f>'OddsRatio_working_3-way'!X101^(1/3)*SIN(('OddsRatio_working_3-way'!Y101+2*PI())/3)</f>
        <v>0.42157075099537294</v>
      </c>
      <c r="AE101" s="11">
        <f>'OddsRatio_working_3-way'!X101^(1/3)*SIN(('OddsRatio_working_3-way'!Y101+4*PI())/3)</f>
        <v>-0.49630700211185047</v>
      </c>
      <c r="AF101" s="11">
        <f>-'OddsRatio_working_3-way'!U101/(3*'OddsRatio_working_3-way'!X101^(1/3))*COS(('OddsRatio_working_3-way'!Y101)/3)</f>
        <v>0.52993696783962418</v>
      </c>
      <c r="AG101" s="11">
        <f>-'OddsRatio_working_3-way'!U101/(3*'OddsRatio_working_3-way'!X101^(1/3))*COS(('OddsRatio_working_3-way'!Y101+2*PI())/3)</f>
        <v>-0.32969197597029476</v>
      </c>
      <c r="AH101" s="11">
        <f>-'OddsRatio_working_3-way'!U101/(3*'OddsRatio_working_3-way'!X101^(1/3))*COS(('OddsRatio_working_3-way'!Y101+4*PI())/3)</f>
        <v>-0.20024499186932956</v>
      </c>
      <c r="AI101" s="11">
        <f>'OddsRatio_working_3-way'!U101/(3*'OddsRatio_working_3-way'!X101^(1/3))*SIN(('OddsRatio_working_3-way'!Y101)/3)</f>
        <v>-7.4736251116477609E-2</v>
      </c>
      <c r="AJ101" s="11">
        <f>'OddsRatio_working_3-way'!U101/(3*'OddsRatio_working_3-way'!X101^(1/3))*SIN(('OddsRatio_working_3-way'!Y101+2*PI())/3)</f>
        <v>-0.42157075099537283</v>
      </c>
      <c r="AK101" s="11">
        <f>'OddsRatio_working_3-way'!U101/(3*'OddsRatio_working_3-way'!X101^(1/3))*SIN(('OddsRatio_working_3-way'!Y101+4*PI())/3)</f>
        <v>0.49630700211185036</v>
      </c>
      <c r="AL101" s="11">
        <f>'OddsRatio_working_3-way'!Z101+'OddsRatio_working_3-way'!AF101</f>
        <v>1.0598739356792484</v>
      </c>
      <c r="AM101" s="11">
        <f>'OddsRatio_working_3-way'!AA101+'OddsRatio_working_3-way'!AG101</f>
        <v>-0.65938395194058963</v>
      </c>
      <c r="AN101" s="11">
        <f>'OddsRatio_working_3-way'!AB101+'OddsRatio_working_3-way'!AH101</f>
        <v>-0.40048998373865918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1.0598739356792484</v>
      </c>
      <c r="AS101" s="11">
        <f>IF(('OddsRatio_working_3-way'!X101=0),IF(Q101&gt;0,-Q101^(1/3),(-Q101)^(1/3)),'OddsRatio_working_3-way'!AM101-'OddsRatio_working_3-way'!R101/3)</f>
        <v>-0.65938395194058963</v>
      </c>
      <c r="AT101" s="11">
        <f>IF(('OddsRatio_working_3-way'!X101=0),IF(Q101&gt;0,-Q101^(1/3),(-Q101)^(1/3)),'OddsRatio_working_3-way'!AN101-'OddsRatio_working_3-way'!R101/3)</f>
        <v>-0.40048998373865918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2.37</v>
      </c>
      <c r="B102" s="4">
        <f>IF('True_Odds_Calculator_3-way'!B103="","",'True_Odds_Calculator_3-way'!B103)</f>
        <v>3.44</v>
      </c>
      <c r="C102" s="4">
        <f>IF('True_Odds_Calculator_3-way'!C103="","",'True_Odds_Calculator_3-way'!C103)</f>
        <v>3.18</v>
      </c>
      <c r="D102" s="9">
        <f t="shared" si="26"/>
        <v>0.41197934600051545</v>
      </c>
      <c r="E102" s="9">
        <f t="shared" si="27"/>
        <v>0.28232130734012306</v>
      </c>
      <c r="F102" s="9">
        <f t="shared" si="28"/>
        <v>0.3056993466593616</v>
      </c>
      <c r="G102" s="9">
        <f t="shared" si="29"/>
        <v>1.041829306179505</v>
      </c>
      <c r="H102" s="9">
        <f t="shared" si="30"/>
        <v>2.427306149465922</v>
      </c>
      <c r="I102" s="9">
        <f t="shared" si="31"/>
        <v>3.5420635070779922</v>
      </c>
      <c r="J102" s="9">
        <f t="shared" si="32"/>
        <v>3.2711878874713207</v>
      </c>
      <c r="K102" s="11">
        <f t="shared" si="33"/>
        <v>0.42194092827004215</v>
      </c>
      <c r="L102" s="11">
        <f t="shared" si="34"/>
        <v>0.29069767441860467</v>
      </c>
      <c r="M102" s="11">
        <f t="shared" si="35"/>
        <v>0.31446540880503143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-0.28108196342931768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0.23104305253926732</v>
      </c>
      <c r="Q102" s="11">
        <f>2*'OddsRatio_working_3-way'!K102*'OddsRatio_working_3-way'!L102*'OddsRatio_working_3-way'!M102</f>
        <v>7.7142922383728635E-2</v>
      </c>
      <c r="R102" s="11">
        <f t="shared" si="36"/>
        <v>0</v>
      </c>
      <c r="S102" s="11">
        <f t="shared" si="37"/>
        <v>-0.8219775104757534</v>
      </c>
      <c r="T102" s="11">
        <f t="shared" si="38"/>
        <v>-0.27444992002529323</v>
      </c>
      <c r="U102" s="11">
        <f>'OddsRatio_working_3-way'!S102-'OddsRatio_working_3-way'!R102^2/3</f>
        <v>-0.8219775104757534</v>
      </c>
      <c r="V102" s="11">
        <f>'OddsRatio_working_3-way'!S102*'OddsRatio_working_3-way'!R102/3-2*'OddsRatio_working_3-way'!R102^3/27-'OddsRatio_working_3-way'!T102</f>
        <v>0.27444992002529323</v>
      </c>
      <c r="W102" s="11">
        <f>'OddsRatio_working_3-way'!V102^2+4*'OddsRatio_working_3-way'!U102^3/27</f>
        <v>-6.95378388879693E-3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0.14341943948667382</v>
      </c>
      <c r="Y102" s="11">
        <f>IF('OddsRatio_working_3-way'!W102&gt;=0,IF('OddsRatio_working_3-way'!V102+SQRT('OddsRatio_working_3-way'!W102)&gt;0,0,PI()),ACOS('OddsRatio_working_3-way'!V102/(2*'OddsRatio_working_3-way'!X102)))</f>
        <v>0.29497762239550096</v>
      </c>
      <c r="Z102" s="11">
        <f>'OddsRatio_working_3-way'!X102^(1/3)*COS('OddsRatio_working_3-way'!Y102/3)</f>
        <v>0.52091465308975249</v>
      </c>
      <c r="AA102" s="11">
        <f>'OddsRatio_working_3-way'!X102^(1/3)*COS(('OddsRatio_working_3-way'!Y102+2*PI())/3)</f>
        <v>-0.30495812166390057</v>
      </c>
      <c r="AB102" s="11">
        <f>'OddsRatio_working_3-way'!X102^(1/3)*COS(('OddsRatio_working_3-way'!Y102+4*PI())/3)</f>
        <v>-0.21595653142585169</v>
      </c>
      <c r="AC102" s="11">
        <f>'OddsRatio_working_3-way'!X102^(1/3)*SIN('OddsRatio_working_3-way'!Y102/3)</f>
        <v>5.1385092082242262E-2</v>
      </c>
      <c r="AD102" s="11">
        <f>'OddsRatio_working_3-way'!X102^(1/3)*SIN(('OddsRatio_working_3-way'!Y102+2*PI())/3)</f>
        <v>0.42543277673816271</v>
      </c>
      <c r="AE102" s="11">
        <f>'OddsRatio_working_3-way'!X102^(1/3)*SIN(('OddsRatio_working_3-way'!Y102+4*PI())/3)</f>
        <v>-0.47681786882040494</v>
      </c>
      <c r="AF102" s="11">
        <f>-'OddsRatio_working_3-way'!U102/(3*'OddsRatio_working_3-way'!X102^(1/3))*COS(('OddsRatio_working_3-way'!Y102)/3)</f>
        <v>0.52091465308975249</v>
      </c>
      <c r="AG102" s="11">
        <f>-'OddsRatio_working_3-way'!U102/(3*'OddsRatio_working_3-way'!X102^(1/3))*COS(('OddsRatio_working_3-way'!Y102+2*PI())/3)</f>
        <v>-0.30495812166390057</v>
      </c>
      <c r="AH102" s="11">
        <f>-'OddsRatio_working_3-way'!U102/(3*'OddsRatio_working_3-way'!X102^(1/3))*COS(('OddsRatio_working_3-way'!Y102+4*PI())/3)</f>
        <v>-0.21595653142585169</v>
      </c>
      <c r="AI102" s="11">
        <f>'OddsRatio_working_3-way'!U102/(3*'OddsRatio_working_3-way'!X102^(1/3))*SIN(('OddsRatio_working_3-way'!Y102)/3)</f>
        <v>-5.1385092082242262E-2</v>
      </c>
      <c r="AJ102" s="11">
        <f>'OddsRatio_working_3-way'!U102/(3*'OddsRatio_working_3-way'!X102^(1/3))*SIN(('OddsRatio_working_3-way'!Y102+2*PI())/3)</f>
        <v>-0.42543277673816271</v>
      </c>
      <c r="AK102" s="11">
        <f>'OddsRatio_working_3-way'!U102/(3*'OddsRatio_working_3-way'!X102^(1/3))*SIN(('OddsRatio_working_3-way'!Y102+4*PI())/3)</f>
        <v>0.47681786882040494</v>
      </c>
      <c r="AL102" s="11">
        <f>'OddsRatio_working_3-way'!Z102+'OddsRatio_working_3-way'!AF102</f>
        <v>1.041829306179505</v>
      </c>
      <c r="AM102" s="11">
        <f>'OddsRatio_working_3-way'!AA102+'OddsRatio_working_3-way'!AG102</f>
        <v>-0.60991624332780114</v>
      </c>
      <c r="AN102" s="11">
        <f>'OddsRatio_working_3-way'!AB102+'OddsRatio_working_3-way'!AH102</f>
        <v>-0.43191306285170339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1.041829306179505</v>
      </c>
      <c r="AS102" s="11">
        <f>IF(('OddsRatio_working_3-way'!X102=0),IF(Q102&gt;0,-Q102^(1/3),(-Q102)^(1/3)),'OddsRatio_working_3-way'!AM102-'OddsRatio_working_3-way'!R102/3)</f>
        <v>-0.60991624332780114</v>
      </c>
      <c r="AT102" s="11">
        <f>IF(('OddsRatio_working_3-way'!X102=0),IF(Q102&gt;0,-Q102^(1/3),(-Q102)^(1/3)),'OddsRatio_working_3-way'!AN102-'OddsRatio_working_3-way'!R102/3)</f>
        <v>-0.43191306285170339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1.82</v>
      </c>
      <c r="B103" s="4">
        <f>IF('True_Odds_Calculator_3-way'!B104="","",'True_Odds_Calculator_3-way'!B104)</f>
        <v>3.99</v>
      </c>
      <c r="C103" s="4">
        <f>IF('True_Odds_Calculator_3-way'!C104="","",'True_Odds_Calculator_3-way'!C104)</f>
        <v>4.3499999999999996</v>
      </c>
      <c r="D103" s="9">
        <f t="shared" si="26"/>
        <v>0.53722948626609257</v>
      </c>
      <c r="E103" s="9">
        <f t="shared" si="27"/>
        <v>0.24148957202536075</v>
      </c>
      <c r="F103" s="9">
        <f t="shared" si="28"/>
        <v>0.22128094170854704</v>
      </c>
      <c r="G103" s="9">
        <f t="shared" si="29"/>
        <v>1.0504901526604273</v>
      </c>
      <c r="H103" s="9">
        <f t="shared" si="30"/>
        <v>1.8614019251815503</v>
      </c>
      <c r="I103" s="9">
        <f t="shared" si="31"/>
        <v>4.1409655564546775</v>
      </c>
      <c r="J103" s="9">
        <f t="shared" si="32"/>
        <v>4.5191420114124305</v>
      </c>
      <c r="K103" s="11">
        <f t="shared" si="33"/>
        <v>0.54945054945054939</v>
      </c>
      <c r="L103" s="11">
        <f t="shared" si="34"/>
        <v>0.25062656641604009</v>
      </c>
      <c r="M103" s="11">
        <f t="shared" si="35"/>
        <v>0.22988505747126439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-0.26001374536505484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0.22666239933546123</v>
      </c>
      <c r="Q103" s="11">
        <f>2*'OddsRatio_working_3-way'!K103*'OddsRatio_working_3-way'!L103*'OddsRatio_working_3-way'!M103</f>
        <v>6.331351936744728E-2</v>
      </c>
      <c r="R103" s="11">
        <f t="shared" si="36"/>
        <v>0</v>
      </c>
      <c r="S103" s="11">
        <f t="shared" si="37"/>
        <v>-0.87173237329138542</v>
      </c>
      <c r="T103" s="11">
        <f t="shared" si="38"/>
        <v>-0.24350066293055464</v>
      </c>
      <c r="U103" s="11">
        <f>'OddsRatio_working_3-way'!S103-'OddsRatio_working_3-way'!R103^2/3</f>
        <v>-0.87173237329138542</v>
      </c>
      <c r="V103" s="11">
        <f>'OddsRatio_working_3-way'!S103*'OddsRatio_working_3-way'!R103/3-2*'OddsRatio_working_3-way'!R103^3/27-'OddsRatio_working_3-way'!T103</f>
        <v>0.24350066293055464</v>
      </c>
      <c r="W103" s="11">
        <f>'OddsRatio_working_3-way'!V103^2+4*'OddsRatio_working_3-way'!U103^3/27</f>
        <v>-3.8847358729824893E-2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0.15663646731959044</v>
      </c>
      <c r="Y103" s="11">
        <f>IF('OddsRatio_working_3-way'!W103&gt;=0,IF('OddsRatio_working_3-way'!V103+SQRT('OddsRatio_working_3-way'!W103)&gt;0,0,PI()),ACOS('OddsRatio_working_3-way'!V103/(2*'OddsRatio_working_3-way'!X103)))</f>
        <v>0.6804660185437128</v>
      </c>
      <c r="Z103" s="11">
        <f>'OddsRatio_working_3-way'!X103^(1/3)*COS('OddsRatio_working_3-way'!Y103/3)</f>
        <v>0.52524507633021367</v>
      </c>
      <c r="AA103" s="11">
        <f>'OddsRatio_working_3-way'!X103^(1/3)*COS(('OddsRatio_working_3-way'!Y103+2*PI())/3)</f>
        <v>-0.36760492081094587</v>
      </c>
      <c r="AB103" s="11">
        <f>'OddsRatio_working_3-way'!X103^(1/3)*COS(('OddsRatio_working_3-way'!Y103+4*PI())/3)</f>
        <v>-0.15764015551926794</v>
      </c>
      <c r="AC103" s="11">
        <f>'OddsRatio_working_3-way'!X103^(1/3)*SIN('OddsRatio_working_3-way'!Y103/3)</f>
        <v>0.12122321376148681</v>
      </c>
      <c r="AD103" s="11">
        <f>'OddsRatio_working_3-way'!X103^(1/3)*SIN(('OddsRatio_working_3-way'!Y103+2*PI())/3)</f>
        <v>0.39426397243391814</v>
      </c>
      <c r="AE103" s="11">
        <f>'OddsRatio_working_3-way'!X103^(1/3)*SIN(('OddsRatio_working_3-way'!Y103+4*PI())/3)</f>
        <v>-0.51548718619540501</v>
      </c>
      <c r="AF103" s="11">
        <f>-'OddsRatio_working_3-way'!U103/(3*'OddsRatio_working_3-way'!X103^(1/3))*COS(('OddsRatio_working_3-way'!Y103)/3)</f>
        <v>0.52524507633021367</v>
      </c>
      <c r="AG103" s="11">
        <f>-'OddsRatio_working_3-way'!U103/(3*'OddsRatio_working_3-way'!X103^(1/3))*COS(('OddsRatio_working_3-way'!Y103+2*PI())/3)</f>
        <v>-0.36760492081094587</v>
      </c>
      <c r="AH103" s="11">
        <f>-'OddsRatio_working_3-way'!U103/(3*'OddsRatio_working_3-way'!X103^(1/3))*COS(('OddsRatio_working_3-way'!Y103+4*PI())/3)</f>
        <v>-0.15764015551926794</v>
      </c>
      <c r="AI103" s="11">
        <f>'OddsRatio_working_3-way'!U103/(3*'OddsRatio_working_3-way'!X103^(1/3))*SIN(('OddsRatio_working_3-way'!Y103)/3)</f>
        <v>-0.12122321376148681</v>
      </c>
      <c r="AJ103" s="11">
        <f>'OddsRatio_working_3-way'!U103/(3*'OddsRatio_working_3-way'!X103^(1/3))*SIN(('OddsRatio_working_3-way'!Y103+2*PI())/3)</f>
        <v>-0.39426397243391814</v>
      </c>
      <c r="AK103" s="11">
        <f>'OddsRatio_working_3-way'!U103/(3*'OddsRatio_working_3-way'!X103^(1/3))*SIN(('OddsRatio_working_3-way'!Y103+4*PI())/3)</f>
        <v>0.51548718619540501</v>
      </c>
      <c r="AL103" s="11">
        <f>'OddsRatio_working_3-way'!Z103+'OddsRatio_working_3-way'!AF103</f>
        <v>1.0504901526604273</v>
      </c>
      <c r="AM103" s="11">
        <f>'OddsRatio_working_3-way'!AA103+'OddsRatio_working_3-way'!AG103</f>
        <v>-0.73520984162189174</v>
      </c>
      <c r="AN103" s="11">
        <f>'OddsRatio_working_3-way'!AB103+'OddsRatio_working_3-way'!AH103</f>
        <v>-0.31528031103853588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1.0504901526604273</v>
      </c>
      <c r="AS103" s="11">
        <f>IF(('OddsRatio_working_3-way'!X103=0),IF(Q103&gt;0,-Q103^(1/3),(-Q103)^(1/3)),'OddsRatio_working_3-way'!AM103-'OddsRatio_working_3-way'!R103/3)</f>
        <v>-0.73520984162189174</v>
      </c>
      <c r="AT103" s="11">
        <f>IF(('OddsRatio_working_3-way'!X103=0),IF(Q103&gt;0,-Q103^(1/3),(-Q103)^(1/3)),'OddsRatio_working_3-way'!AN103-'OddsRatio_working_3-way'!R103/3)</f>
        <v>-0.31528031103853588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1.48</v>
      </c>
      <c r="B104" s="4">
        <f>IF('True_Odds_Calculator_3-way'!B105="","",'True_Odds_Calculator_3-way'!B105)</f>
        <v>4.72</v>
      </c>
      <c r="C104" s="4">
        <f>IF('True_Odds_Calculator_3-way'!C105="","",'True_Odds_Calculator_3-way'!C105)</f>
        <v>7.04</v>
      </c>
      <c r="D104" s="9">
        <f t="shared" si="26"/>
        <v>0.66270361154024593</v>
      </c>
      <c r="E104" s="9">
        <f t="shared" si="27"/>
        <v>0.20224413999343588</v>
      </c>
      <c r="F104" s="9">
        <f t="shared" si="28"/>
        <v>0.13505224846631828</v>
      </c>
      <c r="G104" s="9">
        <f t="shared" si="29"/>
        <v>1.0603545794143892</v>
      </c>
      <c r="H104" s="9">
        <f t="shared" si="30"/>
        <v>1.508970198118907</v>
      </c>
      <c r="I104" s="9">
        <f t="shared" si="31"/>
        <v>4.9445190354215276</v>
      </c>
      <c r="J104" s="9">
        <f t="shared" si="32"/>
        <v>7.4045416596629101</v>
      </c>
      <c r="K104" s="11">
        <f t="shared" si="33"/>
        <v>0.67567567567567566</v>
      </c>
      <c r="L104" s="11">
        <f t="shared" si="34"/>
        <v>0.21186440677966104</v>
      </c>
      <c r="M104" s="11">
        <f t="shared" si="35"/>
        <v>0.14204545454545456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-0.21930308582850966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0.20822054720359809</v>
      </c>
      <c r="Q104" s="11">
        <f>2*'OddsRatio_working_3-way'!K104*'OddsRatio_working_3-way'!L104*'OddsRatio_working_3-way'!M104</f>
        <v>4.0668075625702751E-2</v>
      </c>
      <c r="R104" s="11">
        <f t="shared" si="36"/>
        <v>0</v>
      </c>
      <c r="S104" s="11">
        <f t="shared" si="37"/>
        <v>-0.9494647392532457</v>
      </c>
      <c r="T104" s="11">
        <f t="shared" si="38"/>
        <v>-0.18544233188539955</v>
      </c>
      <c r="U104" s="11">
        <f>'OddsRatio_working_3-way'!S104-'OddsRatio_working_3-way'!R104^2/3</f>
        <v>-0.9494647392532457</v>
      </c>
      <c r="V104" s="11">
        <f>'OddsRatio_working_3-way'!S104*'OddsRatio_working_3-way'!R104/3-2*'OddsRatio_working_3-way'!R104^3/27-'OddsRatio_working_3-way'!T104</f>
        <v>0.18544233188539955</v>
      </c>
      <c r="W104" s="11">
        <f>'OddsRatio_working_3-way'!V104^2+4*'OddsRatio_working_3-way'!U104^3/27</f>
        <v>-9.2415081976223751E-2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0.17804770458455679</v>
      </c>
      <c r="Y104" s="11">
        <f>IF('OddsRatio_working_3-way'!W104&gt;=0,IF('OddsRatio_working_3-way'!V104+SQRT('OddsRatio_working_3-way'!W104)&gt;0,0,PI()),ACOS('OddsRatio_working_3-way'!V104/(2*'OddsRatio_working_3-way'!X104)))</f>
        <v>1.0230485144972001</v>
      </c>
      <c r="Z104" s="11">
        <f>'OddsRatio_working_3-way'!X104^(1/3)*COS('OddsRatio_working_3-way'!Y104/3)</f>
        <v>0.53017728970719458</v>
      </c>
      <c r="AA104" s="11">
        <f>'OddsRatio_working_3-way'!X104^(1/3)*COS(('OddsRatio_working_3-way'!Y104+2*PI())/3)</f>
        <v>-0.42803101479573813</v>
      </c>
      <c r="AB104" s="11">
        <f>'OddsRatio_working_3-way'!X104^(1/3)*COS(('OddsRatio_working_3-way'!Y104+4*PI())/3)</f>
        <v>-0.10214627491145646</v>
      </c>
      <c r="AC104" s="11">
        <f>'OddsRatio_working_3-way'!X104^(1/3)*SIN('OddsRatio_working_3-way'!Y104/3)</f>
        <v>0.18814964229698122</v>
      </c>
      <c r="AD104" s="11">
        <f>'OddsRatio_working_3-way'!X104^(1/3)*SIN(('OddsRatio_working_3-way'!Y104+2*PI())/3)</f>
        <v>0.36507218024752203</v>
      </c>
      <c r="AE104" s="11">
        <f>'OddsRatio_working_3-way'!X104^(1/3)*SIN(('OddsRatio_working_3-way'!Y104+4*PI())/3)</f>
        <v>-0.55322182254450314</v>
      </c>
      <c r="AF104" s="11">
        <f>-'OddsRatio_working_3-way'!U104/(3*'OddsRatio_working_3-way'!X104^(1/3))*COS(('OddsRatio_working_3-way'!Y104)/3)</f>
        <v>0.53017728970719458</v>
      </c>
      <c r="AG104" s="11">
        <f>-'OddsRatio_working_3-way'!U104/(3*'OddsRatio_working_3-way'!X104^(1/3))*COS(('OddsRatio_working_3-way'!Y104+2*PI())/3)</f>
        <v>-0.42803101479573813</v>
      </c>
      <c r="AH104" s="11">
        <f>-'OddsRatio_working_3-way'!U104/(3*'OddsRatio_working_3-way'!X104^(1/3))*COS(('OddsRatio_working_3-way'!Y104+4*PI())/3)</f>
        <v>-0.10214627491145646</v>
      </c>
      <c r="AI104" s="11">
        <f>'OddsRatio_working_3-way'!U104/(3*'OddsRatio_working_3-way'!X104^(1/3))*SIN(('OddsRatio_working_3-way'!Y104)/3)</f>
        <v>-0.18814964229698122</v>
      </c>
      <c r="AJ104" s="11">
        <f>'OddsRatio_working_3-way'!U104/(3*'OddsRatio_working_3-way'!X104^(1/3))*SIN(('OddsRatio_working_3-way'!Y104+2*PI())/3)</f>
        <v>-0.36507218024752203</v>
      </c>
      <c r="AK104" s="11">
        <f>'OddsRatio_working_3-way'!U104/(3*'OddsRatio_working_3-way'!X104^(1/3))*SIN(('OddsRatio_working_3-way'!Y104+4*PI())/3)</f>
        <v>0.55322182254450314</v>
      </c>
      <c r="AL104" s="11">
        <f>'OddsRatio_working_3-way'!Z104+'OddsRatio_working_3-way'!AF104</f>
        <v>1.0603545794143892</v>
      </c>
      <c r="AM104" s="11">
        <f>'OddsRatio_working_3-way'!AA104+'OddsRatio_working_3-way'!AG104</f>
        <v>-0.85606202959147626</v>
      </c>
      <c r="AN104" s="11">
        <f>'OddsRatio_working_3-way'!AB104+'OddsRatio_working_3-way'!AH104</f>
        <v>-0.20429254982291292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1.0603545794143892</v>
      </c>
      <c r="AS104" s="11">
        <f>IF(('OddsRatio_working_3-way'!X104=0),IF(Q104&gt;0,-Q104^(1/3),(-Q104)^(1/3)),'OddsRatio_working_3-way'!AM104-'OddsRatio_working_3-way'!R104/3)</f>
        <v>-0.85606202959147626</v>
      </c>
      <c r="AT104" s="11">
        <f>IF(('OddsRatio_working_3-way'!X104=0),IF(Q104&gt;0,-Q104^(1/3),(-Q104)^(1/3)),'OddsRatio_working_3-way'!AN104-'OddsRatio_working_3-way'!R104/3)</f>
        <v>-0.20429254982291292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2.9</v>
      </c>
      <c r="B105" s="4">
        <f>IF('True_Odds_Calculator_3-way'!B106="","",'True_Odds_Calculator_3-way'!B106)</f>
        <v>3.65</v>
      </c>
      <c r="C105" s="4">
        <f>IF('True_Odds_Calculator_3-way'!C106="","",'True_Odds_Calculator_3-way'!C106)</f>
        <v>2.35</v>
      </c>
      <c r="D105" s="9">
        <f t="shared" si="26"/>
        <v>0.32987164361401355</v>
      </c>
      <c r="E105" s="9">
        <f t="shared" si="27"/>
        <v>0.26086618521792099</v>
      </c>
      <c r="F105" s="9">
        <f t="shared" si="28"/>
        <v>0.40926217116806551</v>
      </c>
      <c r="G105" s="9">
        <f t="shared" si="29"/>
        <v>1.0692011325250195</v>
      </c>
      <c r="H105" s="9">
        <f t="shared" si="30"/>
        <v>3.0314821517975368</v>
      </c>
      <c r="I105" s="9">
        <f t="shared" si="31"/>
        <v>3.8333830011913022</v>
      </c>
      <c r="J105" s="9">
        <f t="shared" si="32"/>
        <v>2.4434215289087766</v>
      </c>
      <c r="K105" s="11">
        <f t="shared" si="33"/>
        <v>0.34482758620689657</v>
      </c>
      <c r="L105" s="11">
        <f t="shared" si="34"/>
        <v>0.27397260273972601</v>
      </c>
      <c r="M105" s="11">
        <f t="shared" si="35"/>
        <v>0.42553191489361702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-0.27325902772892197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0.23718831345038643</v>
      </c>
      <c r="Q105" s="11">
        <f>2*'OddsRatio_working_3-way'!K105*'OddsRatio_working_3-way'!L105*'OddsRatio_working_3-way'!M105</f>
        <v>8.040281811877506E-2</v>
      </c>
      <c r="R105" s="11">
        <f t="shared" si="36"/>
        <v>0</v>
      </c>
      <c r="S105" s="11">
        <f t="shared" si="37"/>
        <v>-0.86799808746184093</v>
      </c>
      <c r="T105" s="11">
        <f t="shared" si="38"/>
        <v>-0.2942366398175732</v>
      </c>
      <c r="U105" s="11">
        <f>'OddsRatio_working_3-way'!S105-'OddsRatio_working_3-way'!R105^2/3</f>
        <v>-0.86799808746184093</v>
      </c>
      <c r="V105" s="11">
        <f>'OddsRatio_working_3-way'!S105*'OddsRatio_working_3-way'!R105/3-2*'OddsRatio_working_3-way'!R105^3/27-'OddsRatio_working_3-way'!T105</f>
        <v>0.2942366398175732</v>
      </c>
      <c r="W105" s="11">
        <f>'OddsRatio_working_3-way'!V105^2+4*'OddsRatio_working_3-way'!U105^3/27</f>
        <v>-1.0308904848578507E-2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0.15563105816297948</v>
      </c>
      <c r="Y105" s="11">
        <f>IF('OddsRatio_working_3-way'!W105&gt;=0,IF('OddsRatio_working_3-way'!V105+SQRT('OddsRatio_working_3-way'!W105)&gt;0,0,PI()),ACOS('OddsRatio_working_3-way'!V105/(2*'OddsRatio_working_3-way'!X105)))</f>
        <v>0.33227774356126627</v>
      </c>
      <c r="Z105" s="11">
        <f>'OddsRatio_working_3-way'!X105^(1/3)*COS('OddsRatio_working_3-way'!Y105/3)</f>
        <v>0.53460056626250974</v>
      </c>
      <c r="AA105" s="11">
        <f>'OddsRatio_working_3-way'!X105^(1/3)*COS(('OddsRatio_working_3-way'!Y105+2*PI())/3)</f>
        <v>-0.31879006638301444</v>
      </c>
      <c r="AB105" s="11">
        <f>'OddsRatio_working_3-way'!X105^(1/3)*COS(('OddsRatio_working_3-way'!Y105+4*PI())/3)</f>
        <v>-0.21581049987949522</v>
      </c>
      <c r="AC105" s="11">
        <f>'OddsRatio_working_3-way'!X105^(1/3)*SIN('OddsRatio_working_3-way'!Y105/3)</f>
        <v>5.9455280441837774E-2</v>
      </c>
      <c r="AD105" s="11">
        <f>'OddsRatio_working_3-way'!X105^(1/3)*SIN(('OddsRatio_working_3-way'!Y105+2*PI())/3)</f>
        <v>0.43325003103996074</v>
      </c>
      <c r="AE105" s="11">
        <f>'OddsRatio_working_3-way'!X105^(1/3)*SIN(('OddsRatio_working_3-way'!Y105+4*PI())/3)</f>
        <v>-0.49270531148179847</v>
      </c>
      <c r="AF105" s="11">
        <f>-'OddsRatio_working_3-way'!U105/(3*'OddsRatio_working_3-way'!X105^(1/3))*COS(('OddsRatio_working_3-way'!Y105)/3)</f>
        <v>0.53460056626250962</v>
      </c>
      <c r="AG105" s="11">
        <f>-'OddsRatio_working_3-way'!U105/(3*'OddsRatio_working_3-way'!X105^(1/3))*COS(('OddsRatio_working_3-way'!Y105+2*PI())/3)</f>
        <v>-0.31879006638301438</v>
      </c>
      <c r="AH105" s="11">
        <f>-'OddsRatio_working_3-way'!U105/(3*'OddsRatio_working_3-way'!X105^(1/3))*COS(('OddsRatio_working_3-way'!Y105+4*PI())/3)</f>
        <v>-0.21581049987949516</v>
      </c>
      <c r="AI105" s="11">
        <f>'OddsRatio_working_3-way'!U105/(3*'OddsRatio_working_3-way'!X105^(1/3))*SIN(('OddsRatio_working_3-way'!Y105)/3)</f>
        <v>-5.945528044183776E-2</v>
      </c>
      <c r="AJ105" s="11">
        <f>'OddsRatio_working_3-way'!U105/(3*'OddsRatio_working_3-way'!X105^(1/3))*SIN(('OddsRatio_working_3-way'!Y105+2*PI())/3)</f>
        <v>-0.43325003103996063</v>
      </c>
      <c r="AK105" s="11">
        <f>'OddsRatio_working_3-way'!U105/(3*'OddsRatio_working_3-way'!X105^(1/3))*SIN(('OddsRatio_working_3-way'!Y105+4*PI())/3)</f>
        <v>0.49270531148179836</v>
      </c>
      <c r="AL105" s="11">
        <f>'OddsRatio_working_3-way'!Z105+'OddsRatio_working_3-way'!AF105</f>
        <v>1.0692011325250195</v>
      </c>
      <c r="AM105" s="11">
        <f>'OddsRatio_working_3-way'!AA105+'OddsRatio_working_3-way'!AG105</f>
        <v>-0.63758013276602887</v>
      </c>
      <c r="AN105" s="11">
        <f>'OddsRatio_working_3-way'!AB105+'OddsRatio_working_3-way'!AH105</f>
        <v>-0.43162099975899038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1.0692011325250195</v>
      </c>
      <c r="AS105" s="11">
        <f>IF(('OddsRatio_working_3-way'!X105=0),IF(Q105&gt;0,-Q105^(1/3),(-Q105)^(1/3)),'OddsRatio_working_3-way'!AM105-'OddsRatio_working_3-way'!R105/3)</f>
        <v>-0.63758013276602887</v>
      </c>
      <c r="AT105" s="11">
        <f>IF(('OddsRatio_working_3-way'!X105=0),IF(Q105&gt;0,-Q105^(1/3),(-Q105)^(1/3)),'OddsRatio_working_3-way'!AN105-'OddsRatio_working_3-way'!R105/3)</f>
        <v>-0.43162099975899038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6.44</v>
      </c>
      <c r="C106" s="4">
        <f>IF('True_Odds_Calculator_3-way'!C107="","",'True_Odds_Calculator_3-way'!C107)</f>
        <v>12.48</v>
      </c>
      <c r="D106" s="9">
        <f t="shared" si="26"/>
        <v>0.79511925697966124</v>
      </c>
      <c r="E106" s="9">
        <f t="shared" si="27"/>
        <v>0.13565668221676455</v>
      </c>
      <c r="F106" s="9">
        <f t="shared" si="28"/>
        <v>6.9224060803574336E-2</v>
      </c>
      <c r="G106" s="9">
        <f t="shared" si="29"/>
        <v>1.171240787420301</v>
      </c>
      <c r="H106" s="9">
        <f t="shared" si="30"/>
        <v>1.2576729732324663</v>
      </c>
      <c r="I106" s="9">
        <f t="shared" si="31"/>
        <v>7.3715498835664377</v>
      </c>
      <c r="J106" s="9">
        <f t="shared" si="32"/>
        <v>14.445844239585057</v>
      </c>
      <c r="K106" s="11">
        <f t="shared" si="33"/>
        <v>0.81967213114754101</v>
      </c>
      <c r="L106" s="11">
        <f t="shared" si="34"/>
        <v>0.15527950310559005</v>
      </c>
      <c r="M106" s="11">
        <f t="shared" si="35"/>
        <v>8.0128205128205121E-2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-0.14012098616517732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0.17480366509233225</v>
      </c>
      <c r="Q106" s="11">
        <f>2*'OddsRatio_working_3-way'!K106*'OddsRatio_working_3-way'!L106*'OddsRatio_working_3-way'!M106</f>
        <v>2.0397160454181121E-2</v>
      </c>
      <c r="R106" s="11">
        <f t="shared" si="36"/>
        <v>0</v>
      </c>
      <c r="S106" s="11">
        <f t="shared" si="37"/>
        <v>-1.2475195177849399</v>
      </c>
      <c r="T106" s="11">
        <f t="shared" si="38"/>
        <v>-0.14556820510909446</v>
      </c>
      <c r="U106" s="11">
        <f>'OddsRatio_working_3-way'!S106-'OddsRatio_working_3-way'!R106^2/3</f>
        <v>-1.2475195177849399</v>
      </c>
      <c r="V106" s="11">
        <f>'OddsRatio_working_3-way'!S106*'OddsRatio_working_3-way'!R106/3-2*'OddsRatio_working_3-way'!R106^3/27-'OddsRatio_working_3-way'!T106</f>
        <v>0.14556820510909446</v>
      </c>
      <c r="W106" s="11">
        <f>'OddsRatio_working_3-way'!V106^2+4*'OddsRatio_working_3-way'!U106^3/27</f>
        <v>-0.26644260837614425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0.26815700191997022</v>
      </c>
      <c r="Y106" s="11">
        <f>IF('OddsRatio_working_3-way'!W106&gt;=0,IF('OddsRatio_working_3-way'!V106+SQRT('OddsRatio_working_3-way'!W106)&gt;0,0,PI()),ACOS('OddsRatio_working_3-way'!V106/(2*'OddsRatio_working_3-way'!X106)))</f>
        <v>1.2959246172691588</v>
      </c>
      <c r="Z106" s="11">
        <f>'OddsRatio_working_3-way'!X106^(1/3)*COS('OddsRatio_working_3-way'!Y106/3)</f>
        <v>0.58562039371015062</v>
      </c>
      <c r="AA106" s="11">
        <f>'OddsRatio_working_3-way'!X106^(1/3)*COS(('OddsRatio_working_3-way'!Y106+2*PI())/3)</f>
        <v>-0.52661876235110494</v>
      </c>
      <c r="AB106" s="11">
        <f>'OddsRatio_working_3-way'!X106^(1/3)*COS(('OddsRatio_working_3-way'!Y106+4*PI())/3)</f>
        <v>-5.900163135904584E-2</v>
      </c>
      <c r="AC106" s="11">
        <f>'OddsRatio_working_3-way'!X106^(1/3)*SIN('OddsRatio_working_3-way'!Y106/3)</f>
        <v>0.26997887645594587</v>
      </c>
      <c r="AD106" s="11">
        <f>'OddsRatio_working_3-way'!X106^(1/3)*SIN(('OddsRatio_working_3-way'!Y106+2*PI())/3)</f>
        <v>0.37217269969926214</v>
      </c>
      <c r="AE106" s="11">
        <f>'OddsRatio_working_3-way'!X106^(1/3)*SIN(('OddsRatio_working_3-way'!Y106+4*PI())/3)</f>
        <v>-0.64215157615520801</v>
      </c>
      <c r="AF106" s="11">
        <f>-'OddsRatio_working_3-way'!U106/(3*'OddsRatio_working_3-way'!X106^(1/3))*COS(('OddsRatio_working_3-way'!Y106)/3)</f>
        <v>0.58562039371015051</v>
      </c>
      <c r="AG106" s="11">
        <f>-'OddsRatio_working_3-way'!U106/(3*'OddsRatio_working_3-way'!X106^(1/3))*COS(('OddsRatio_working_3-way'!Y106+2*PI())/3)</f>
        <v>-0.52661876235110483</v>
      </c>
      <c r="AH106" s="11">
        <f>-'OddsRatio_working_3-way'!U106/(3*'OddsRatio_working_3-way'!X106^(1/3))*COS(('OddsRatio_working_3-way'!Y106+4*PI())/3)</f>
        <v>-5.9001631359045834E-2</v>
      </c>
      <c r="AI106" s="11">
        <f>'OddsRatio_working_3-way'!U106/(3*'OddsRatio_working_3-way'!X106^(1/3))*SIN(('OddsRatio_working_3-way'!Y106)/3)</f>
        <v>-0.26997887645594582</v>
      </c>
      <c r="AJ106" s="11">
        <f>'OddsRatio_working_3-way'!U106/(3*'OddsRatio_working_3-way'!X106^(1/3))*SIN(('OddsRatio_working_3-way'!Y106+2*PI())/3)</f>
        <v>-0.37217269969926209</v>
      </c>
      <c r="AK106" s="11">
        <f>'OddsRatio_working_3-way'!U106/(3*'OddsRatio_working_3-way'!X106^(1/3))*SIN(('OddsRatio_working_3-way'!Y106+4*PI())/3)</f>
        <v>0.6421515761552079</v>
      </c>
      <c r="AL106" s="11">
        <f>'OddsRatio_working_3-way'!Z106+'OddsRatio_working_3-way'!AF106</f>
        <v>1.171240787420301</v>
      </c>
      <c r="AM106" s="11">
        <f>'OddsRatio_working_3-way'!AA106+'OddsRatio_working_3-way'!AG106</f>
        <v>-1.0532375247022099</v>
      </c>
      <c r="AN106" s="11">
        <f>'OddsRatio_working_3-way'!AB106+'OddsRatio_working_3-way'!AH106</f>
        <v>-0.11800326271809167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1.171240787420301</v>
      </c>
      <c r="AS106" s="11">
        <f>IF(('OddsRatio_working_3-way'!X106=0),IF(Q106&gt;0,-Q106^(1/3),(-Q106)^(1/3)),'OddsRatio_working_3-way'!AM106-'OddsRatio_working_3-way'!R106/3)</f>
        <v>-1.0532375247022099</v>
      </c>
      <c r="AT106" s="11">
        <f>IF(('OddsRatio_working_3-way'!X106=0),IF(Q106&gt;0,-Q106^(1/3),(-Q106)^(1/3)),'OddsRatio_working_3-way'!AN106-'OddsRatio_working_3-way'!R106/3)</f>
        <v>-0.11800326271809167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2.31</v>
      </c>
      <c r="B107" s="4">
        <f>IF('True_Odds_Calculator_3-way'!B108="","",'True_Odds_Calculator_3-way'!B108)</f>
        <v>3.88</v>
      </c>
      <c r="C107" s="4">
        <f>IF('True_Odds_Calculator_3-way'!C108="","",'True_Odds_Calculator_3-way'!C108)</f>
        <v>2.82</v>
      </c>
      <c r="D107" s="9">
        <f t="shared" si="26"/>
        <v>0.41612736162493386</v>
      </c>
      <c r="E107" s="9">
        <f t="shared" si="27"/>
        <v>0.24481597417925752</v>
      </c>
      <c r="F107" s="9">
        <f t="shared" si="28"/>
        <v>0.33905666419580843</v>
      </c>
      <c r="G107" s="9">
        <f t="shared" si="29"/>
        <v>1.0710766587485985</v>
      </c>
      <c r="H107" s="9">
        <f t="shared" si="30"/>
        <v>2.4031104229606641</v>
      </c>
      <c r="I107" s="9">
        <f t="shared" si="31"/>
        <v>4.0847007771959634</v>
      </c>
      <c r="J107" s="9">
        <f t="shared" si="32"/>
        <v>2.9493595189224493</v>
      </c>
      <c r="K107" s="11">
        <f t="shared" si="33"/>
        <v>0.4329004329004329</v>
      </c>
      <c r="L107" s="11">
        <f t="shared" si="34"/>
        <v>0.25773195876288663</v>
      </c>
      <c r="M107" s="11">
        <f t="shared" si="35"/>
        <v>0.3546099290780142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-0.27167042214201664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0.23778346875517306</v>
      </c>
      <c r="Q107" s="11">
        <f>2*'OddsRatio_working_3-way'!K107*'OddsRatio_working_3-way'!L107*'OddsRatio_working_3-way'!M107</f>
        <v>7.9129274128177399E-2</v>
      </c>
      <c r="R107" s="11">
        <f t="shared" si="36"/>
        <v>0</v>
      </c>
      <c r="S107" s="11">
        <f t="shared" si="37"/>
        <v>-0.87526447259271734</v>
      </c>
      <c r="T107" s="11">
        <f t="shared" si="38"/>
        <v>-0.29126937523884106</v>
      </c>
      <c r="U107" s="11">
        <f>'OddsRatio_working_3-way'!S107-'OddsRatio_working_3-way'!R107^2/3</f>
        <v>-0.87526447259271734</v>
      </c>
      <c r="V107" s="11">
        <f>'OddsRatio_working_3-way'!S107*'OddsRatio_working_3-way'!R107/3-2*'OddsRatio_working_3-way'!R107^3/27-'OddsRatio_working_3-way'!T107</f>
        <v>0.29126937523884106</v>
      </c>
      <c r="W107" s="11">
        <f>'OddsRatio_working_3-way'!V107^2+4*'OddsRatio_working_3-way'!U107^3/27</f>
        <v>-1.4499857583159817E-2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0.15758942424476383</v>
      </c>
      <c r="Y107" s="11">
        <f>IF('OddsRatio_working_3-way'!W107&gt;=0,IF('OddsRatio_working_3-way'!V107+SQRT('OddsRatio_working_3-way'!W107)&gt;0,0,PI()),ACOS('OddsRatio_working_3-way'!V107/(2*'OddsRatio_working_3-way'!X107)))</f>
        <v>0.39201793537061969</v>
      </c>
      <c r="Z107" s="11">
        <f>'OddsRatio_working_3-way'!X107^(1/3)*COS('OddsRatio_working_3-way'!Y107/3)</f>
        <v>0.53553832937429924</v>
      </c>
      <c r="AA107" s="11">
        <f>'OddsRatio_working_3-way'!X107^(1/3)*COS(('OddsRatio_working_3-way'!Y107+2*PI())/3)</f>
        <v>-0.32872112508562906</v>
      </c>
      <c r="AB107" s="11">
        <f>'OddsRatio_working_3-way'!X107^(1/3)*COS(('OddsRatio_working_3-way'!Y107+4*PI())/3)</f>
        <v>-0.20681720428867031</v>
      </c>
      <c r="AC107" s="11">
        <f>'OddsRatio_working_3-way'!X107^(1/3)*SIN('OddsRatio_working_3-way'!Y107/3)</f>
        <v>7.0381261487395055E-2</v>
      </c>
      <c r="AD107" s="11">
        <f>'OddsRatio_working_3-way'!X107^(1/3)*SIN(('OddsRatio_working_3-way'!Y107+2*PI())/3)</f>
        <v>0.42859916719472368</v>
      </c>
      <c r="AE107" s="11">
        <f>'OddsRatio_working_3-way'!X107^(1/3)*SIN(('OddsRatio_working_3-way'!Y107+4*PI())/3)</f>
        <v>-0.49898042868211867</v>
      </c>
      <c r="AF107" s="11">
        <f>-'OddsRatio_working_3-way'!U107/(3*'OddsRatio_working_3-way'!X107^(1/3))*COS(('OddsRatio_working_3-way'!Y107)/3)</f>
        <v>0.53553832937429913</v>
      </c>
      <c r="AG107" s="11">
        <f>-'OddsRatio_working_3-way'!U107/(3*'OddsRatio_working_3-way'!X107^(1/3))*COS(('OddsRatio_working_3-way'!Y107+2*PI())/3)</f>
        <v>-0.32872112508562895</v>
      </c>
      <c r="AH107" s="11">
        <f>-'OddsRatio_working_3-way'!U107/(3*'OddsRatio_working_3-way'!X107^(1/3))*COS(('OddsRatio_working_3-way'!Y107+4*PI())/3)</f>
        <v>-0.20681720428867029</v>
      </c>
      <c r="AI107" s="11">
        <f>'OddsRatio_working_3-way'!U107/(3*'OddsRatio_working_3-way'!X107^(1/3))*SIN(('OddsRatio_working_3-way'!Y107)/3)</f>
        <v>-7.0381261487395042E-2</v>
      </c>
      <c r="AJ107" s="11">
        <f>'OddsRatio_working_3-way'!U107/(3*'OddsRatio_working_3-way'!X107^(1/3))*SIN(('OddsRatio_working_3-way'!Y107+2*PI())/3)</f>
        <v>-0.42859916719472363</v>
      </c>
      <c r="AK107" s="11">
        <f>'OddsRatio_working_3-way'!U107/(3*'OddsRatio_working_3-way'!X107^(1/3))*SIN(('OddsRatio_working_3-way'!Y107+4*PI())/3)</f>
        <v>0.49898042868211856</v>
      </c>
      <c r="AL107" s="11">
        <f>'OddsRatio_working_3-way'!Z107+'OddsRatio_working_3-way'!AF107</f>
        <v>1.0710766587485985</v>
      </c>
      <c r="AM107" s="11">
        <f>'OddsRatio_working_3-way'!AA107+'OddsRatio_working_3-way'!AG107</f>
        <v>-0.65744225017125801</v>
      </c>
      <c r="AN107" s="11">
        <f>'OddsRatio_working_3-way'!AB107+'OddsRatio_working_3-way'!AH107</f>
        <v>-0.41363440857734057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1.0710766587485985</v>
      </c>
      <c r="AS107" s="11">
        <f>IF(('OddsRatio_working_3-way'!X107=0),IF(Q107&gt;0,-Q107^(1/3),(-Q107)^(1/3)),'OddsRatio_working_3-way'!AM107-'OddsRatio_working_3-way'!R107/3)</f>
        <v>-0.65744225017125801</v>
      </c>
      <c r="AT107" s="11">
        <f>IF(('OddsRatio_working_3-way'!X107=0),IF(Q107&gt;0,-Q107^(1/3),(-Q107)^(1/3)),'OddsRatio_working_3-way'!AN107-'OddsRatio_working_3-way'!R107/3)</f>
        <v>-0.41363440857734057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2.91</v>
      </c>
      <c r="B108" s="4">
        <f>IF('True_Odds_Calculator_3-way'!B109="","",'True_Odds_Calculator_3-way'!B109)</f>
        <v>3.97</v>
      </c>
      <c r="C108" s="4">
        <f>IF('True_Odds_Calculator_3-way'!C109="","",'True_Odds_Calculator_3-way'!C109)</f>
        <v>2.23</v>
      </c>
      <c r="D108" s="9">
        <f t="shared" si="26"/>
        <v>0.32866239579606837</v>
      </c>
      <c r="E108" s="9">
        <f t="shared" si="27"/>
        <v>0.23944953436549352</v>
      </c>
      <c r="F108" s="9">
        <f t="shared" si="28"/>
        <v>0.43188806983843814</v>
      </c>
      <c r="G108" s="9">
        <f t="shared" si="29"/>
        <v>1.0694428725255394</v>
      </c>
      <c r="H108" s="9">
        <f t="shared" si="30"/>
        <v>3.0426358865237799</v>
      </c>
      <c r="I108" s="9">
        <f t="shared" si="31"/>
        <v>4.1762453314008514</v>
      </c>
      <c r="J108" s="9">
        <f t="shared" si="32"/>
        <v>2.315414733206413</v>
      </c>
      <c r="K108" s="11">
        <f t="shared" si="33"/>
        <v>0.3436426116838488</v>
      </c>
      <c r="L108" s="11">
        <f t="shared" si="34"/>
        <v>0.25188916876574308</v>
      </c>
      <c r="M108" s="11">
        <f t="shared" si="35"/>
        <v>0.44843049327354262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-0.27083611110884687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0.23716623074271342</v>
      </c>
      <c r="Q108" s="11">
        <f>2*'OddsRatio_working_3-way'!K108*'OddsRatio_working_3-way'!L108*'OddsRatio_working_3-way'!M108</f>
        <v>7.7632154089267894E-2</v>
      </c>
      <c r="R108" s="11">
        <f t="shared" si="36"/>
        <v>0</v>
      </c>
      <c r="S108" s="11">
        <f t="shared" si="37"/>
        <v>-0.87568171678332141</v>
      </c>
      <c r="T108" s="11">
        <f t="shared" si="38"/>
        <v>-0.28663885983087445</v>
      </c>
      <c r="U108" s="11">
        <f>'OddsRatio_working_3-way'!S108-'OddsRatio_working_3-way'!R108^2/3</f>
        <v>-0.87568171678332141</v>
      </c>
      <c r="V108" s="11">
        <f>'OddsRatio_working_3-way'!S108*'OddsRatio_working_3-way'!R108/3-2*'OddsRatio_working_3-way'!R108^3/27-'OddsRatio_working_3-way'!T108</f>
        <v>0.28663885983087445</v>
      </c>
      <c r="W108" s="11">
        <f>'OddsRatio_working_3-way'!V108^2+4*'OddsRatio_working_3-way'!U108^3/27</f>
        <v>-1.7318003070436183E-2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0.15770212350788104</v>
      </c>
      <c r="Y108" s="11">
        <f>IF('OddsRatio_working_3-way'!W108&gt;=0,IF('OddsRatio_working_3-way'!V108+SQRT('OddsRatio_working_3-way'!W108)&gt;0,0,PI()),ACOS('OddsRatio_working_3-way'!V108/(2*'OddsRatio_working_3-way'!X108)))</f>
        <v>0.43040138259196703</v>
      </c>
      <c r="Z108" s="11">
        <f>'OddsRatio_working_3-way'!X108^(1/3)*COS('OddsRatio_working_3-way'!Y108/3)</f>
        <v>0.53472143626276969</v>
      </c>
      <c r="AA108" s="11">
        <f>'OddsRatio_working_3-way'!X108^(1/3)*COS(('OddsRatio_working_3-way'!Y108+2*PI())/3)</f>
        <v>-0.33425741757643179</v>
      </c>
      <c r="AB108" s="11">
        <f>'OddsRatio_working_3-way'!X108^(1/3)*COS(('OddsRatio_working_3-way'!Y108+4*PI())/3)</f>
        <v>-0.20046401868633801</v>
      </c>
      <c r="AC108" s="11">
        <f>'OddsRatio_working_3-way'!X108^(1/3)*SIN('OddsRatio_working_3-way'!Y108/3)</f>
        <v>7.724565486499084E-2</v>
      </c>
      <c r="AD108" s="11">
        <f>'OddsRatio_working_3-way'!X108^(1/3)*SIN(('OddsRatio_working_3-way'!Y108+2*PI())/3)</f>
        <v>0.42445952031916473</v>
      </c>
      <c r="AE108" s="11">
        <f>'OddsRatio_working_3-way'!X108^(1/3)*SIN(('OddsRatio_working_3-way'!Y108+4*PI())/3)</f>
        <v>-0.50170517518415536</v>
      </c>
      <c r="AF108" s="11">
        <f>-'OddsRatio_working_3-way'!U108/(3*'OddsRatio_working_3-way'!X108^(1/3))*COS(('OddsRatio_working_3-way'!Y108)/3)</f>
        <v>0.53472143626276958</v>
      </c>
      <c r="AG108" s="11">
        <f>-'OddsRatio_working_3-way'!U108/(3*'OddsRatio_working_3-way'!X108^(1/3))*COS(('OddsRatio_working_3-way'!Y108+2*PI())/3)</f>
        <v>-0.33425741757643174</v>
      </c>
      <c r="AH108" s="11">
        <f>-'OddsRatio_working_3-way'!U108/(3*'OddsRatio_working_3-way'!X108^(1/3))*COS(('OddsRatio_working_3-way'!Y108+4*PI())/3)</f>
        <v>-0.20046401868633798</v>
      </c>
      <c r="AI108" s="11">
        <f>'OddsRatio_working_3-way'!U108/(3*'OddsRatio_working_3-way'!X108^(1/3))*SIN(('OddsRatio_working_3-way'!Y108)/3)</f>
        <v>-7.7245654864990826E-2</v>
      </c>
      <c r="AJ108" s="11">
        <f>'OddsRatio_working_3-way'!U108/(3*'OddsRatio_working_3-way'!X108^(1/3))*SIN(('OddsRatio_working_3-way'!Y108+2*PI())/3)</f>
        <v>-0.42445952031916462</v>
      </c>
      <c r="AK108" s="11">
        <f>'OddsRatio_working_3-way'!U108/(3*'OddsRatio_working_3-way'!X108^(1/3))*SIN(('OddsRatio_working_3-way'!Y108+4*PI())/3)</f>
        <v>0.50170517518415525</v>
      </c>
      <c r="AL108" s="11">
        <f>'OddsRatio_working_3-way'!Z108+'OddsRatio_working_3-way'!AF108</f>
        <v>1.0694428725255394</v>
      </c>
      <c r="AM108" s="11">
        <f>'OddsRatio_working_3-way'!AA108+'OddsRatio_working_3-way'!AG108</f>
        <v>-0.66851483515286358</v>
      </c>
      <c r="AN108" s="11">
        <f>'OddsRatio_working_3-way'!AB108+'OddsRatio_working_3-way'!AH108</f>
        <v>-0.40092803737267602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1.0694428725255394</v>
      </c>
      <c r="AS108" s="11">
        <f>IF(('OddsRatio_working_3-way'!X108=0),IF(Q108&gt;0,-Q108^(1/3),(-Q108)^(1/3)),'OddsRatio_working_3-way'!AM108-'OddsRatio_working_3-way'!R108/3)</f>
        <v>-0.66851483515286358</v>
      </c>
      <c r="AT108" s="11">
        <f>IF(('OddsRatio_working_3-way'!X108=0),IF(Q108&gt;0,-Q108^(1/3),(-Q108)^(1/3)),'OddsRatio_working_3-way'!AN108-'OddsRatio_working_3-way'!R108/3)</f>
        <v>-0.40092803737267602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2.31</v>
      </c>
      <c r="B109" s="4">
        <f>IF('True_Odds_Calculator_3-way'!B110="","",'True_Odds_Calculator_3-way'!B110)</f>
        <v>3.43</v>
      </c>
      <c r="C109" s="4">
        <f>IF('True_Odds_Calculator_3-way'!C110="","",'True_Odds_Calculator_3-way'!C110)</f>
        <v>3.35</v>
      </c>
      <c r="D109" s="9">
        <f t="shared" si="26"/>
        <v>0.42435565606573522</v>
      </c>
      <c r="E109" s="9">
        <f t="shared" si="27"/>
        <v>0.2843913378263096</v>
      </c>
      <c r="F109" s="9">
        <f t="shared" si="28"/>
        <v>0.29125300610795501</v>
      </c>
      <c r="G109" s="9">
        <f t="shared" si="29"/>
        <v>1.0355067901829256</v>
      </c>
      <c r="H109" s="9">
        <f t="shared" si="30"/>
        <v>2.3565138951396327</v>
      </c>
      <c r="I109" s="9">
        <f t="shared" si="31"/>
        <v>3.51628150014451</v>
      </c>
      <c r="J109" s="9">
        <f t="shared" si="32"/>
        <v>3.4334409569298758</v>
      </c>
      <c r="K109" s="11">
        <f t="shared" si="33"/>
        <v>0.4329004329004329</v>
      </c>
      <c r="L109" s="11">
        <f t="shared" si="34"/>
        <v>0.29154518950437314</v>
      </c>
      <c r="M109" s="11">
        <f t="shared" si="35"/>
        <v>0.29850746268656714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-0.28183473982177254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0.22943854804957453</v>
      </c>
      <c r="Q109" s="11">
        <f>2*'OddsRatio_working_3-way'!K109*'OddsRatio_working_3-way'!L109*'OddsRatio_working_3-way'!M109</f>
        <v>7.5349276863571263E-2</v>
      </c>
      <c r="R109" s="11">
        <f t="shared" si="36"/>
        <v>0</v>
      </c>
      <c r="S109" s="11">
        <f t="shared" si="37"/>
        <v>-0.81408895225147737</v>
      </c>
      <c r="T109" s="11">
        <f t="shared" si="38"/>
        <v>-0.26735269367864606</v>
      </c>
      <c r="U109" s="11">
        <f>'OddsRatio_working_3-way'!S109-'OddsRatio_working_3-way'!R109^2/3</f>
        <v>-0.81408895225147737</v>
      </c>
      <c r="V109" s="11">
        <f>'OddsRatio_working_3-way'!S109*'OddsRatio_working_3-way'!R109/3-2*'OddsRatio_working_3-way'!R109^3/27-'OddsRatio_working_3-way'!T109</f>
        <v>0.26735269367864606</v>
      </c>
      <c r="W109" s="11">
        <f>'OddsRatio_working_3-way'!V109^2+4*'OddsRatio_working_3-way'!U109^3/27</f>
        <v>-8.4529048184899674E-3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0.14135979594258574</v>
      </c>
      <c r="Y109" s="11">
        <f>IF('OddsRatio_working_3-way'!W109&gt;=0,IF('OddsRatio_working_3-way'!V109+SQRT('OddsRatio_working_3-way'!W109)&gt;0,0,PI()),ACOS('OddsRatio_working_3-way'!V109/(2*'OddsRatio_working_3-way'!X109)))</f>
        <v>0.33122048215084687</v>
      </c>
      <c r="Z109" s="11">
        <f>'OddsRatio_working_3-way'!X109^(1/3)*COS('OddsRatio_working_3-way'!Y109/3)</f>
        <v>0.51775339509146279</v>
      </c>
      <c r="AA109" s="11">
        <f>'OddsRatio_working_3-way'!X109^(1/3)*COS(('OddsRatio_working_3-way'!Y109+2*PI())/3)</f>
        <v>-0.30858388481595511</v>
      </c>
      <c r="AB109" s="11">
        <f>'OddsRatio_working_3-way'!X109^(1/3)*COS(('OddsRatio_working_3-way'!Y109+4*PI())/3)</f>
        <v>-0.20916951027550784</v>
      </c>
      <c r="AC109" s="11">
        <f>'OddsRatio_working_3-way'!X109^(1/3)*SIN('OddsRatio_working_3-way'!Y109/3)</f>
        <v>5.7396915902245452E-2</v>
      </c>
      <c r="AD109" s="11">
        <f>'OddsRatio_working_3-way'!X109^(1/3)*SIN(('OddsRatio_working_3-way'!Y109+2*PI())/3)</f>
        <v>0.4196891350937253</v>
      </c>
      <c r="AE109" s="11">
        <f>'OddsRatio_working_3-way'!X109^(1/3)*SIN(('OddsRatio_working_3-way'!Y109+4*PI())/3)</f>
        <v>-0.47708605099597079</v>
      </c>
      <c r="AF109" s="11">
        <f>-'OddsRatio_working_3-way'!U109/(3*'OddsRatio_working_3-way'!X109^(1/3))*COS(('OddsRatio_working_3-way'!Y109)/3)</f>
        <v>0.51775339509146268</v>
      </c>
      <c r="AG109" s="11">
        <f>-'OddsRatio_working_3-way'!U109/(3*'OddsRatio_working_3-way'!X109^(1/3))*COS(('OddsRatio_working_3-way'!Y109+2*PI())/3)</f>
        <v>-0.30858388481595506</v>
      </c>
      <c r="AH109" s="11">
        <f>-'OddsRatio_working_3-way'!U109/(3*'OddsRatio_working_3-way'!X109^(1/3))*COS(('OddsRatio_working_3-way'!Y109+4*PI())/3)</f>
        <v>-0.20916951027550779</v>
      </c>
      <c r="AI109" s="11">
        <f>'OddsRatio_working_3-way'!U109/(3*'OddsRatio_working_3-way'!X109^(1/3))*SIN(('OddsRatio_working_3-way'!Y109)/3)</f>
        <v>-5.7396915902245438E-2</v>
      </c>
      <c r="AJ109" s="11">
        <f>'OddsRatio_working_3-way'!U109/(3*'OddsRatio_working_3-way'!X109^(1/3))*SIN(('OddsRatio_working_3-way'!Y109+2*PI())/3)</f>
        <v>-0.41968913509372519</v>
      </c>
      <c r="AK109" s="11">
        <f>'OddsRatio_working_3-way'!U109/(3*'OddsRatio_working_3-way'!X109^(1/3))*SIN(('OddsRatio_working_3-way'!Y109+4*PI())/3)</f>
        <v>0.47708605099597068</v>
      </c>
      <c r="AL109" s="11">
        <f>'OddsRatio_working_3-way'!Z109+'OddsRatio_working_3-way'!AF109</f>
        <v>1.0355067901829256</v>
      </c>
      <c r="AM109" s="11">
        <f>'OddsRatio_working_3-way'!AA109+'OddsRatio_working_3-way'!AG109</f>
        <v>-0.61716776963191022</v>
      </c>
      <c r="AN109" s="11">
        <f>'OddsRatio_working_3-way'!AB109+'OddsRatio_working_3-way'!AH109</f>
        <v>-0.41833902055101563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1.0355067901829256</v>
      </c>
      <c r="AS109" s="11">
        <f>IF(('OddsRatio_working_3-way'!X109=0),IF(Q109&gt;0,-Q109^(1/3),(-Q109)^(1/3)),'OddsRatio_working_3-way'!AM109-'OddsRatio_working_3-way'!R109/3)</f>
        <v>-0.61716776963191022</v>
      </c>
      <c r="AT109" s="11">
        <f>IF(('OddsRatio_working_3-way'!X109=0),IF(Q109&gt;0,-Q109^(1/3),(-Q109)^(1/3)),'OddsRatio_working_3-way'!AN109-'OddsRatio_working_3-way'!R109/3)</f>
        <v>-0.41833902055101563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1.88</v>
      </c>
      <c r="B110" s="4">
        <f>IF('True_Odds_Calculator_3-way'!B111="","",'True_Odds_Calculator_3-way'!B111)</f>
        <v>3.8</v>
      </c>
      <c r="C110" s="4">
        <f>IF('True_Odds_Calculator_3-way'!C111="","",'True_Odds_Calculator_3-way'!C111)</f>
        <v>4.33</v>
      </c>
      <c r="D110" s="9">
        <f t="shared" si="26"/>
        <v>0.52139955984710828</v>
      </c>
      <c r="E110" s="9">
        <f t="shared" si="27"/>
        <v>0.2550605016340266</v>
      </c>
      <c r="F110" s="9">
        <f t="shared" si="28"/>
        <v>0.22353993851886508</v>
      </c>
      <c r="G110" s="9">
        <f t="shared" si="29"/>
        <v>1.0430851470163418</v>
      </c>
      <c r="H110" s="9">
        <f t="shared" si="30"/>
        <v>1.9179149293743809</v>
      </c>
      <c r="I110" s="9">
        <f t="shared" si="31"/>
        <v>3.9206384116457569</v>
      </c>
      <c r="J110" s="9">
        <f t="shared" si="32"/>
        <v>4.4734735395644192</v>
      </c>
      <c r="K110" s="11">
        <f t="shared" si="33"/>
        <v>0.53191489361702127</v>
      </c>
      <c r="L110" s="11">
        <f t="shared" si="34"/>
        <v>0.26315789473684209</v>
      </c>
      <c r="M110" s="11">
        <f t="shared" si="35"/>
        <v>0.23094688221709006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-0.26525012349063404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0.22661501180596327</v>
      </c>
      <c r="Q110" s="11">
        <f>2*'OddsRatio_working_3-way'!K110*'OddsRatio_working_3-way'!L110*'OddsRatio_working_3-way'!M110</f>
        <v>6.4654782255624321E-2</v>
      </c>
      <c r="R110" s="11">
        <f t="shared" si="36"/>
        <v>0</v>
      </c>
      <c r="S110" s="11">
        <f t="shared" si="37"/>
        <v>-0.85434460434460469</v>
      </c>
      <c r="T110" s="11">
        <f t="shared" si="38"/>
        <v>-0.24375024375024382</v>
      </c>
      <c r="U110" s="11">
        <f>'OddsRatio_working_3-way'!S110-'OddsRatio_working_3-way'!R110^2/3</f>
        <v>-0.85434460434460469</v>
      </c>
      <c r="V110" s="11">
        <f>'OddsRatio_working_3-way'!S110*'OddsRatio_working_3-way'!R110/3-2*'OddsRatio_working_3-way'!R110^3/27-'OddsRatio_working_3-way'!T110</f>
        <v>0.24375024375024382</v>
      </c>
      <c r="W110" s="11">
        <f>'OddsRatio_working_3-way'!V110^2+4*'OddsRatio_working_3-way'!U110^3/27</f>
        <v>-3.296954380806872E-2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0.15197345585362268</v>
      </c>
      <c r="Y110" s="11">
        <f>IF('OddsRatio_working_3-way'!W110&gt;=0,IF('OddsRatio_working_3-way'!V110+SQRT('OddsRatio_working_3-way'!W110)&gt;0,0,PI()),ACOS('OddsRatio_working_3-way'!V110/(2*'OddsRatio_working_3-way'!X110)))</f>
        <v>0.64024393205058105</v>
      </c>
      <c r="Z110" s="11">
        <f>'OddsRatio_working_3-way'!X110^(1/3)*COS('OddsRatio_working_3-way'!Y110/3)</f>
        <v>0.52154257350817101</v>
      </c>
      <c r="AA110" s="11">
        <f>'OddsRatio_working_3-way'!X110^(1/3)*COS(('OddsRatio_working_3-way'!Y110+2*PI())/3)</f>
        <v>-0.35865468217949303</v>
      </c>
      <c r="AB110" s="11">
        <f>'OddsRatio_working_3-way'!X110^(1/3)*COS(('OddsRatio_working_3-way'!Y110+4*PI())/3)</f>
        <v>-0.16288789132867817</v>
      </c>
      <c r="AC110" s="11">
        <f>'OddsRatio_working_3-way'!X110^(1/3)*SIN('OddsRatio_working_3-way'!Y110/3)</f>
        <v>0.11302600939610723</v>
      </c>
      <c r="AD110" s="11">
        <f>'OddsRatio_working_3-way'!X110^(1/3)*SIN(('OddsRatio_working_3-way'!Y110+2*PI())/3)</f>
        <v>0.39515611311513554</v>
      </c>
      <c r="AE110" s="11">
        <f>'OddsRatio_working_3-way'!X110^(1/3)*SIN(('OddsRatio_working_3-way'!Y110+4*PI())/3)</f>
        <v>-0.50818212251124273</v>
      </c>
      <c r="AF110" s="11">
        <f>-'OddsRatio_working_3-way'!U110/(3*'OddsRatio_working_3-way'!X110^(1/3))*COS(('OddsRatio_working_3-way'!Y110)/3)</f>
        <v>0.5215425735081709</v>
      </c>
      <c r="AG110" s="11">
        <f>-'OddsRatio_working_3-way'!U110/(3*'OddsRatio_working_3-way'!X110^(1/3))*COS(('OddsRatio_working_3-way'!Y110+2*PI())/3)</f>
        <v>-0.35865468217949298</v>
      </c>
      <c r="AH110" s="11">
        <f>-'OddsRatio_working_3-way'!U110/(3*'OddsRatio_working_3-way'!X110^(1/3))*COS(('OddsRatio_working_3-way'!Y110+4*PI())/3)</f>
        <v>-0.16288789132867815</v>
      </c>
      <c r="AI110" s="11">
        <f>'OddsRatio_working_3-way'!U110/(3*'OddsRatio_working_3-way'!X110^(1/3))*SIN(('OddsRatio_working_3-way'!Y110)/3)</f>
        <v>-0.1130260093961072</v>
      </c>
      <c r="AJ110" s="11">
        <f>'OddsRatio_working_3-way'!U110/(3*'OddsRatio_working_3-way'!X110^(1/3))*SIN(('OddsRatio_working_3-way'!Y110+2*PI())/3)</f>
        <v>-0.39515611311513543</v>
      </c>
      <c r="AK110" s="11">
        <f>'OddsRatio_working_3-way'!U110/(3*'OddsRatio_working_3-way'!X110^(1/3))*SIN(('OddsRatio_working_3-way'!Y110+4*PI())/3)</f>
        <v>0.50818212251124262</v>
      </c>
      <c r="AL110" s="11">
        <f>'OddsRatio_working_3-way'!Z110+'OddsRatio_working_3-way'!AF110</f>
        <v>1.0430851470163418</v>
      </c>
      <c r="AM110" s="11">
        <f>'OddsRatio_working_3-way'!AA110+'OddsRatio_working_3-way'!AG110</f>
        <v>-0.71730936435898607</v>
      </c>
      <c r="AN110" s="11">
        <f>'OddsRatio_working_3-way'!AB110+'OddsRatio_working_3-way'!AH110</f>
        <v>-0.32577578265735629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1.0430851470163418</v>
      </c>
      <c r="AS110" s="11">
        <f>IF(('OddsRatio_working_3-way'!X110=0),IF(Q110&gt;0,-Q110^(1/3),(-Q110)^(1/3)),'OddsRatio_working_3-way'!AM110-'OddsRatio_working_3-way'!R110/3)</f>
        <v>-0.71730936435898607</v>
      </c>
      <c r="AT110" s="11">
        <f>IF(('OddsRatio_working_3-way'!X110=0),IF(Q110&gt;0,-Q110^(1/3),(-Q110)^(1/3)),'OddsRatio_working_3-way'!AN110-'OddsRatio_working_3-way'!R110/3)</f>
        <v>-0.32577578265735629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2.78</v>
      </c>
      <c r="B111" s="4">
        <f>IF('True_Odds_Calculator_3-way'!B112="","",'True_Odds_Calculator_3-way'!B112)</f>
        <v>3.42</v>
      </c>
      <c r="C111" s="4">
        <f>IF('True_Odds_Calculator_3-way'!C112="","",'True_Odds_Calculator_3-way'!C112)</f>
        <v>2.66</v>
      </c>
      <c r="D111" s="9">
        <f t="shared" si="26"/>
        <v>0.35009007534012926</v>
      </c>
      <c r="E111" s="9">
        <f t="shared" si="27"/>
        <v>0.28377809353676675</v>
      </c>
      <c r="F111" s="9">
        <f t="shared" si="28"/>
        <v>0.36613183112310421</v>
      </c>
      <c r="G111" s="9">
        <f t="shared" si="29"/>
        <v>1.0429256951870034</v>
      </c>
      <c r="H111" s="9">
        <f t="shared" si="30"/>
        <v>2.8564077374328654</v>
      </c>
      <c r="I111" s="9">
        <f t="shared" si="31"/>
        <v>3.5238801823525479</v>
      </c>
      <c r="J111" s="9">
        <f t="shared" si="32"/>
        <v>2.7312566540104259</v>
      </c>
      <c r="K111" s="11">
        <f t="shared" si="33"/>
        <v>0.35971223021582738</v>
      </c>
      <c r="L111" s="11">
        <f t="shared" si="34"/>
        <v>0.29239766081871343</v>
      </c>
      <c r="M111" s="11">
        <f t="shared" si="35"/>
        <v>0.37593984962406013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-0.28274238543474695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0.23171016016628726</v>
      </c>
      <c r="Q111" s="11">
        <f>2*'OddsRatio_working_3-way'!K111*'OddsRatio_working_3-way'!L111*'OddsRatio_working_3-way'!M111</f>
        <v>7.9081965927060488E-2</v>
      </c>
      <c r="R111" s="11">
        <f t="shared" si="36"/>
        <v>0</v>
      </c>
      <c r="S111" s="11">
        <f t="shared" si="37"/>
        <v>-0.81950981565783942</v>
      </c>
      <c r="T111" s="11">
        <f t="shared" si="38"/>
        <v>-0.27969618281837522</v>
      </c>
      <c r="U111" s="11">
        <f>'OddsRatio_working_3-way'!S111-'OddsRatio_working_3-way'!R111^2/3</f>
        <v>-0.81950981565783942</v>
      </c>
      <c r="V111" s="11">
        <f>'OddsRatio_working_3-way'!S111*'OddsRatio_working_3-way'!R111/3-2*'OddsRatio_working_3-way'!R111^3/27-'OddsRatio_working_3-way'!T111</f>
        <v>0.27969618281837522</v>
      </c>
      <c r="W111" s="11">
        <f>'OddsRatio_working_3-way'!V111^2+4*'OddsRatio_working_3-way'!U111^3/27</f>
        <v>-3.3077921490829998E-3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0.14277407575629142</v>
      </c>
      <c r="Y111" s="11">
        <f>IF('OddsRatio_working_3-way'!W111&gt;=0,IF('OddsRatio_working_3-way'!V111+SQRT('OddsRatio_working_3-way'!W111)&gt;0,0,PI()),ACOS('OddsRatio_working_3-way'!V111/(2*'OddsRatio_working_3-way'!X111)))</f>
        <v>0.20280133824785396</v>
      </c>
      <c r="Z111" s="11">
        <f>'OddsRatio_working_3-way'!X111^(1/3)*COS('OddsRatio_working_3-way'!Y111/3)</f>
        <v>0.5214628475935017</v>
      </c>
      <c r="AA111" s="11">
        <f>'OddsRatio_working_3-way'!X111^(1/3)*COS(('OddsRatio_working_3-way'!Y111+2*PI())/3)</f>
        <v>-0.29130637840370244</v>
      </c>
      <c r="AB111" s="11">
        <f>'OddsRatio_working_3-way'!X111^(1/3)*COS(('OddsRatio_working_3-way'!Y111+4*PI())/3)</f>
        <v>-0.23015646918979918</v>
      </c>
      <c r="AC111" s="11">
        <f>'OddsRatio_working_3-way'!X111^(1/3)*SIN('OddsRatio_working_3-way'!Y111/3)</f>
        <v>3.5304916545568284E-2</v>
      </c>
      <c r="AD111" s="11">
        <f>'OddsRatio_working_3-way'!X111^(1/3)*SIN(('OddsRatio_working_3-way'!Y111+2*PI())/3)</f>
        <v>0.43394761487296146</v>
      </c>
      <c r="AE111" s="11">
        <f>'OddsRatio_working_3-way'!X111^(1/3)*SIN(('OddsRatio_working_3-way'!Y111+4*PI())/3)</f>
        <v>-0.46925253141852968</v>
      </c>
      <c r="AF111" s="11">
        <f>-'OddsRatio_working_3-way'!U111/(3*'OddsRatio_working_3-way'!X111^(1/3))*COS(('OddsRatio_working_3-way'!Y111)/3)</f>
        <v>0.5214628475935017</v>
      </c>
      <c r="AG111" s="11">
        <f>-'OddsRatio_working_3-way'!U111/(3*'OddsRatio_working_3-way'!X111^(1/3))*COS(('OddsRatio_working_3-way'!Y111+2*PI())/3)</f>
        <v>-0.29130637840370244</v>
      </c>
      <c r="AH111" s="11">
        <f>-'OddsRatio_working_3-way'!U111/(3*'OddsRatio_working_3-way'!X111^(1/3))*COS(('OddsRatio_working_3-way'!Y111+4*PI())/3)</f>
        <v>-0.23015646918979918</v>
      </c>
      <c r="AI111" s="11">
        <f>'OddsRatio_working_3-way'!U111/(3*'OddsRatio_working_3-way'!X111^(1/3))*SIN(('OddsRatio_working_3-way'!Y111)/3)</f>
        <v>-3.5304916545568284E-2</v>
      </c>
      <c r="AJ111" s="11">
        <f>'OddsRatio_working_3-way'!U111/(3*'OddsRatio_working_3-way'!X111^(1/3))*SIN(('OddsRatio_working_3-way'!Y111+2*PI())/3)</f>
        <v>-0.43394761487296146</v>
      </c>
      <c r="AK111" s="11">
        <f>'OddsRatio_working_3-way'!U111/(3*'OddsRatio_working_3-way'!X111^(1/3))*SIN(('OddsRatio_working_3-way'!Y111+4*PI())/3)</f>
        <v>0.46925253141852968</v>
      </c>
      <c r="AL111" s="11">
        <f>'OddsRatio_working_3-way'!Z111+'OddsRatio_working_3-way'!AF111</f>
        <v>1.0429256951870034</v>
      </c>
      <c r="AM111" s="11">
        <f>'OddsRatio_working_3-way'!AA111+'OddsRatio_working_3-way'!AG111</f>
        <v>-0.58261275680740487</v>
      </c>
      <c r="AN111" s="11">
        <f>'OddsRatio_working_3-way'!AB111+'OddsRatio_working_3-way'!AH111</f>
        <v>-0.46031293837959836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1.0429256951870034</v>
      </c>
      <c r="AS111" s="11">
        <f>IF(('OddsRatio_working_3-way'!X111=0),IF(Q111&gt;0,-Q111^(1/3),(-Q111)^(1/3)),'OddsRatio_working_3-way'!AM111-'OddsRatio_working_3-way'!R111/3)</f>
        <v>-0.58261275680740487</v>
      </c>
      <c r="AT111" s="11">
        <f>IF(('OddsRatio_working_3-way'!X111=0),IF(Q111&gt;0,-Q111^(1/3),(-Q111)^(1/3)),'OddsRatio_working_3-way'!AN111-'OddsRatio_working_3-way'!R111/3)</f>
        <v>-0.46031293837959836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3.81</v>
      </c>
      <c r="B112" s="4">
        <f>IF('True_Odds_Calculator_3-way'!B113="","",'True_Odds_Calculator_3-way'!B113)</f>
        <v>3.75</v>
      </c>
      <c r="C112" s="4">
        <f>IF('True_Odds_Calculator_3-way'!C113="","",'True_Odds_Calculator_3-way'!C113)</f>
        <v>2</v>
      </c>
      <c r="D112" s="9">
        <f t="shared" si="26"/>
        <v>0.25368121658750992</v>
      </c>
      <c r="E112" s="9">
        <f t="shared" si="27"/>
        <v>0.25778925132977154</v>
      </c>
      <c r="F112" s="9">
        <f t="shared" si="28"/>
        <v>0.48852953208271843</v>
      </c>
      <c r="G112" s="9">
        <f t="shared" si="29"/>
        <v>1.0469591587160767</v>
      </c>
      <c r="H112" s="9">
        <f t="shared" si="30"/>
        <v>3.9419552359921761</v>
      </c>
      <c r="I112" s="9">
        <f t="shared" si="31"/>
        <v>3.8791376864692113</v>
      </c>
      <c r="J112" s="9">
        <f t="shared" si="32"/>
        <v>2.0469591587160769</v>
      </c>
      <c r="K112" s="11">
        <f t="shared" si="33"/>
        <v>0.26246719160104987</v>
      </c>
      <c r="L112" s="11">
        <f t="shared" si="34"/>
        <v>0.26666666666666666</v>
      </c>
      <c r="M112" s="11">
        <f t="shared" si="35"/>
        <v>0.5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-0.27042869641294831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0.22957130358705158</v>
      </c>
      <c r="Q112" s="11">
        <f>2*'OddsRatio_working_3-way'!K112*'OddsRatio_working_3-way'!L112*'OddsRatio_working_3-way'!M112</f>
        <v>6.9991251093613302E-2</v>
      </c>
      <c r="R112" s="11">
        <f t="shared" si="36"/>
        <v>0</v>
      </c>
      <c r="S112" s="11">
        <f t="shared" si="37"/>
        <v>-0.84891620834681336</v>
      </c>
      <c r="T112" s="11">
        <f t="shared" si="38"/>
        <v>-0.25881591717890656</v>
      </c>
      <c r="U112" s="11">
        <f>'OddsRatio_working_3-way'!S112-'OddsRatio_working_3-way'!R112^2/3</f>
        <v>-0.84891620834681336</v>
      </c>
      <c r="V112" s="11">
        <f>'OddsRatio_working_3-way'!S112*'OddsRatio_working_3-way'!R112/3-2*'OddsRatio_working_3-way'!R112^3/27-'OddsRatio_working_3-way'!T112</f>
        <v>0.25881591717890656</v>
      </c>
      <c r="W112" s="11">
        <f>'OddsRatio_working_3-way'!V112^2+4*'OddsRatio_working_3-way'!U112^3/27</f>
        <v>-2.3648228505178823E-2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0.15052732932123775</v>
      </c>
      <c r="Y112" s="11">
        <f>IF('OddsRatio_working_3-way'!W112&gt;=0,IF('OddsRatio_working_3-way'!V112+SQRT('OddsRatio_working_3-way'!W112)&gt;0,0,PI()),ACOS('OddsRatio_working_3-way'!V112/(2*'OddsRatio_working_3-way'!X112)))</f>
        <v>0.53611928550152554</v>
      </c>
      <c r="Z112" s="11">
        <f>'OddsRatio_working_3-way'!X112^(1/3)*COS('OddsRatio_working_3-way'!Y112/3)</f>
        <v>0.52347957935803846</v>
      </c>
      <c r="AA112" s="11">
        <f>'OddsRatio_working_3-way'!X112^(1/3)*COS(('OddsRatio_working_3-way'!Y112+2*PI())/3)</f>
        <v>-0.3436293469073482</v>
      </c>
      <c r="AB112" s="11">
        <f>'OddsRatio_working_3-way'!X112^(1/3)*COS(('OddsRatio_working_3-way'!Y112+4*PI())/3)</f>
        <v>-0.17985023245069034</v>
      </c>
      <c r="AC112" s="11">
        <f>'OddsRatio_working_3-way'!X112^(1/3)*SIN('OddsRatio_working_3-way'!Y112/3)</f>
        <v>9.455791581918993E-2</v>
      </c>
      <c r="AD112" s="11">
        <f>'OddsRatio_working_3-way'!X112^(1/3)*SIN(('OddsRatio_working_3-way'!Y112+2*PI())/3)</f>
        <v>0.4060676561768583</v>
      </c>
      <c r="AE112" s="11">
        <f>'OddsRatio_working_3-way'!X112^(1/3)*SIN(('OddsRatio_working_3-way'!Y112+4*PI())/3)</f>
        <v>-0.50062557199604829</v>
      </c>
      <c r="AF112" s="11">
        <f>-'OddsRatio_working_3-way'!U112/(3*'OddsRatio_working_3-way'!X112^(1/3))*COS(('OddsRatio_working_3-way'!Y112)/3)</f>
        <v>0.52347957935803824</v>
      </c>
      <c r="AG112" s="11">
        <f>-'OddsRatio_working_3-way'!U112/(3*'OddsRatio_working_3-way'!X112^(1/3))*COS(('OddsRatio_working_3-way'!Y112+2*PI())/3)</f>
        <v>-0.34362934690734803</v>
      </c>
      <c r="AH112" s="11">
        <f>-'OddsRatio_working_3-way'!U112/(3*'OddsRatio_working_3-way'!X112^(1/3))*COS(('OddsRatio_working_3-way'!Y112+4*PI())/3)</f>
        <v>-0.17985023245069026</v>
      </c>
      <c r="AI112" s="11">
        <f>'OddsRatio_working_3-way'!U112/(3*'OddsRatio_working_3-way'!X112^(1/3))*SIN(('OddsRatio_working_3-way'!Y112)/3)</f>
        <v>-9.4557915819189889E-2</v>
      </c>
      <c r="AJ112" s="11">
        <f>'OddsRatio_working_3-way'!U112/(3*'OddsRatio_working_3-way'!X112^(1/3))*SIN(('OddsRatio_working_3-way'!Y112+2*PI())/3)</f>
        <v>-0.40606765617685814</v>
      </c>
      <c r="AK112" s="11">
        <f>'OddsRatio_working_3-way'!U112/(3*'OddsRatio_working_3-way'!X112^(1/3))*SIN(('OddsRatio_working_3-way'!Y112+4*PI())/3)</f>
        <v>0.50062557199604807</v>
      </c>
      <c r="AL112" s="11">
        <f>'OddsRatio_working_3-way'!Z112+'OddsRatio_working_3-way'!AF112</f>
        <v>1.0469591587160767</v>
      </c>
      <c r="AM112" s="11">
        <f>'OddsRatio_working_3-way'!AA112+'OddsRatio_working_3-way'!AG112</f>
        <v>-0.68725869381469629</v>
      </c>
      <c r="AN112" s="11">
        <f>'OddsRatio_working_3-way'!AB112+'OddsRatio_working_3-way'!AH112</f>
        <v>-0.35970046490138063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1.0469591587160767</v>
      </c>
      <c r="AS112" s="11">
        <f>IF(('OddsRatio_working_3-way'!X112=0),IF(Q112&gt;0,-Q112^(1/3),(-Q112)^(1/3)),'OddsRatio_working_3-way'!AM112-'OddsRatio_working_3-way'!R112/3)</f>
        <v>-0.68725869381469629</v>
      </c>
      <c r="AT112" s="11">
        <f>IF(('OddsRatio_working_3-way'!X112=0),IF(Q112&gt;0,-Q112^(1/3),(-Q112)^(1/3)),'OddsRatio_working_3-way'!AN112-'OddsRatio_working_3-way'!R112/3)</f>
        <v>-0.35970046490138063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2.09</v>
      </c>
      <c r="B113" s="4">
        <f>IF('True_Odds_Calculator_3-way'!B114="","",'True_Odds_Calculator_3-way'!B114)</f>
        <v>3.75</v>
      </c>
      <c r="C113" s="4">
        <f>IF('True_Odds_Calculator_3-way'!C114="","",'True_Odds_Calculator_3-way'!C114)</f>
        <v>3.53</v>
      </c>
      <c r="D113" s="9">
        <f t="shared" si="26"/>
        <v>0.46746609472170725</v>
      </c>
      <c r="E113" s="9">
        <f t="shared" si="27"/>
        <v>0.25812382042357612</v>
      </c>
      <c r="F113" s="9">
        <f t="shared" si="28"/>
        <v>0.27441008485471685</v>
      </c>
      <c r="G113" s="9">
        <f t="shared" si="29"/>
        <v>1.0451308049250017</v>
      </c>
      <c r="H113" s="9">
        <f t="shared" si="30"/>
        <v>2.1391925773682514</v>
      </c>
      <c r="I113" s="9">
        <f t="shared" si="31"/>
        <v>3.8741097135437546</v>
      </c>
      <c r="J113" s="9">
        <f t="shared" si="32"/>
        <v>3.6441809364602546</v>
      </c>
      <c r="K113" s="11">
        <f t="shared" si="33"/>
        <v>0.47846889952153115</v>
      </c>
      <c r="L113" s="11">
        <f t="shared" si="34"/>
        <v>0.26666666666666666</v>
      </c>
      <c r="M113" s="11">
        <f t="shared" si="35"/>
        <v>0.28328611898016998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-0.27411162467074224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0.23024339112008713</v>
      </c>
      <c r="Q113" s="11">
        <f>2*'OddsRatio_working_3-way'!K113*'OddsRatio_working_3-way'!L113*'OddsRatio_working_3-way'!M113</f>
        <v>7.2289918719022656E-2</v>
      </c>
      <c r="R113" s="11">
        <f t="shared" si="36"/>
        <v>0</v>
      </c>
      <c r="S113" s="11">
        <f t="shared" si="37"/>
        <v>-0.83996215555123277</v>
      </c>
      <c r="T113" s="11">
        <f t="shared" si="38"/>
        <v>-0.26372438164873874</v>
      </c>
      <c r="U113" s="11">
        <f>'OddsRatio_working_3-way'!S113-'OddsRatio_working_3-way'!R113^2/3</f>
        <v>-0.83996215555123277</v>
      </c>
      <c r="V113" s="11">
        <f>'OddsRatio_working_3-way'!S113*'OddsRatio_working_3-way'!R113/3-2*'OddsRatio_working_3-way'!R113^3/27-'OddsRatio_working_3-way'!T113</f>
        <v>0.26372438164873874</v>
      </c>
      <c r="W113" s="11">
        <f>'OddsRatio_working_3-way'!V113^2+4*'OddsRatio_working_3-way'!U113^3/27</f>
        <v>-1.8245583039537813E-2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0.14815206083239901</v>
      </c>
      <c r="Y113" s="11">
        <f>IF('OddsRatio_working_3-way'!W113&gt;=0,IF('OddsRatio_working_3-way'!V113+SQRT('OddsRatio_working_3-way'!W113)&gt;0,0,PI()),ACOS('OddsRatio_working_3-way'!V113/(2*'OddsRatio_working_3-way'!X113)))</f>
        <v>0.47334964414800296</v>
      </c>
      <c r="Z113" s="11">
        <f>'OddsRatio_working_3-way'!X113^(1/3)*COS('OddsRatio_working_3-way'!Y113/3)</f>
        <v>0.52256540246250083</v>
      </c>
      <c r="AA113" s="11">
        <f>'OddsRatio_working_3-way'!X113^(1/3)*COS(('OddsRatio_working_3-way'!Y113+2*PI())/3)</f>
        <v>-0.33328679139084932</v>
      </c>
      <c r="AB113" s="11">
        <f>'OddsRatio_working_3-way'!X113^(1/3)*COS(('OddsRatio_working_3-way'!Y113+4*PI())/3)</f>
        <v>-0.18927861107165142</v>
      </c>
      <c r="AC113" s="11">
        <f>'OddsRatio_working_3-way'!X113^(1/3)*SIN('OddsRatio_working_3-way'!Y113/3)</f>
        <v>8.3143161672797006E-2</v>
      </c>
      <c r="AD113" s="11">
        <f>'OddsRatio_working_3-way'!X113^(1/3)*SIN(('OddsRatio_working_3-way'!Y113+2*PI())/3)</f>
        <v>0.41098333283496646</v>
      </c>
      <c r="AE113" s="11">
        <f>'OddsRatio_working_3-way'!X113^(1/3)*SIN(('OddsRatio_working_3-way'!Y113+4*PI())/3)</f>
        <v>-0.49412649450776347</v>
      </c>
      <c r="AF113" s="11">
        <f>-'OddsRatio_working_3-way'!U113/(3*'OddsRatio_working_3-way'!X113^(1/3))*COS(('OddsRatio_working_3-way'!Y113)/3)</f>
        <v>0.52256540246250072</v>
      </c>
      <c r="AG113" s="11">
        <f>-'OddsRatio_working_3-way'!U113/(3*'OddsRatio_working_3-way'!X113^(1/3))*COS(('OddsRatio_working_3-way'!Y113+2*PI())/3)</f>
        <v>-0.33328679139084921</v>
      </c>
      <c r="AH113" s="11">
        <f>-'OddsRatio_working_3-way'!U113/(3*'OddsRatio_working_3-way'!X113^(1/3))*COS(('OddsRatio_working_3-way'!Y113+4*PI())/3)</f>
        <v>-0.18927861107165139</v>
      </c>
      <c r="AI113" s="11">
        <f>'OddsRatio_working_3-way'!U113/(3*'OddsRatio_working_3-way'!X113^(1/3))*SIN(('OddsRatio_working_3-way'!Y113)/3)</f>
        <v>-8.3143161672796978E-2</v>
      </c>
      <c r="AJ113" s="11">
        <f>'OddsRatio_working_3-way'!U113/(3*'OddsRatio_working_3-way'!X113^(1/3))*SIN(('OddsRatio_working_3-way'!Y113+2*PI())/3)</f>
        <v>-0.41098333283496635</v>
      </c>
      <c r="AK113" s="11">
        <f>'OddsRatio_working_3-way'!U113/(3*'OddsRatio_working_3-way'!X113^(1/3))*SIN(('OddsRatio_working_3-way'!Y113+4*PI())/3)</f>
        <v>0.49412649450776341</v>
      </c>
      <c r="AL113" s="11">
        <f>'OddsRatio_working_3-way'!Z113+'OddsRatio_working_3-way'!AF113</f>
        <v>1.0451308049250017</v>
      </c>
      <c r="AM113" s="11">
        <f>'OddsRatio_working_3-way'!AA113+'OddsRatio_working_3-way'!AG113</f>
        <v>-0.66657358278169854</v>
      </c>
      <c r="AN113" s="11">
        <f>'OddsRatio_working_3-way'!AB113+'OddsRatio_working_3-way'!AH113</f>
        <v>-0.37855722214330279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1.0451308049250017</v>
      </c>
      <c r="AS113" s="11">
        <f>IF(('OddsRatio_working_3-way'!X113=0),IF(Q113&gt;0,-Q113^(1/3),(-Q113)^(1/3)),'OddsRatio_working_3-way'!AM113-'OddsRatio_working_3-way'!R113/3)</f>
        <v>-0.66657358278169854</v>
      </c>
      <c r="AT113" s="11">
        <f>IF(('OddsRatio_working_3-way'!X113=0),IF(Q113&gt;0,-Q113^(1/3),(-Q113)^(1/3)),'OddsRatio_working_3-way'!AN113-'OddsRatio_working_3-way'!R113/3)</f>
        <v>-0.37855722214330279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1.98</v>
      </c>
      <c r="B114" s="4">
        <f>IF('True_Odds_Calculator_3-way'!B115="","",'True_Odds_Calculator_3-way'!B115)</f>
        <v>3.63</v>
      </c>
      <c r="C114" s="4">
        <f>IF('True_Odds_Calculator_3-way'!C115="","",'True_Odds_Calculator_3-way'!C115)</f>
        <v>4.13</v>
      </c>
      <c r="D114" s="9">
        <f t="shared" si="26"/>
        <v>0.49605394580174272</v>
      </c>
      <c r="E114" s="9">
        <f t="shared" si="27"/>
        <v>0.26835766921813886</v>
      </c>
      <c r="F114" s="9">
        <f t="shared" si="28"/>
        <v>0.2355883849801183</v>
      </c>
      <c r="G114" s="9">
        <f t="shared" si="29"/>
        <v>1.0366426311116659</v>
      </c>
      <c r="H114" s="9">
        <f t="shared" si="30"/>
        <v>2.0159097784894322</v>
      </c>
      <c r="I114" s="9">
        <f t="shared" si="31"/>
        <v>3.7263701198236814</v>
      </c>
      <c r="J114" s="9">
        <f t="shared" si="32"/>
        <v>4.2446914353795142</v>
      </c>
      <c r="K114" s="11">
        <f t="shared" si="33"/>
        <v>0.50505050505050508</v>
      </c>
      <c r="L114" s="11">
        <f t="shared" si="34"/>
        <v>0.27548209366391185</v>
      </c>
      <c r="M114" s="11">
        <f t="shared" si="35"/>
        <v>0.24213075060532688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-0.27177173990453141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0.22705863860087139</v>
      </c>
      <c r="Q114" s="11">
        <f>2*'OddsRatio_working_3-way'!K114*'OddsRatio_working_3-way'!L114*'OddsRatio_working_3-way'!M114</f>
        <v>6.7376450623403972E-2</v>
      </c>
      <c r="R114" s="11">
        <f t="shared" si="36"/>
        <v>0</v>
      </c>
      <c r="S114" s="11">
        <f t="shared" si="37"/>
        <v>-0.8354755306075351</v>
      </c>
      <c r="T114" s="11">
        <f t="shared" si="38"/>
        <v>-0.24791558771736946</v>
      </c>
      <c r="U114" s="11">
        <f>'OddsRatio_working_3-way'!S114-'OddsRatio_working_3-way'!R114^2/3</f>
        <v>-0.8354755306075351</v>
      </c>
      <c r="V114" s="11">
        <f>'OddsRatio_working_3-way'!S114*'OddsRatio_working_3-way'!R114/3-2*'OddsRatio_working_3-way'!R114^3/27-'OddsRatio_working_3-way'!T114</f>
        <v>0.24791558771736946</v>
      </c>
      <c r="W114" s="11">
        <f>'OddsRatio_working_3-way'!V114^2+4*'OddsRatio_working_3-way'!U114^3/27</f>
        <v>-2.4934616484542545E-2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0.14696662471271432</v>
      </c>
      <c r="Y114" s="11">
        <f>IF('OddsRatio_working_3-way'!W114&gt;=0,IF('OddsRatio_working_3-way'!V114+SQRT('OddsRatio_working_3-way'!W114)&gt;0,0,PI()),ACOS('OddsRatio_working_3-way'!V114/(2*'OddsRatio_working_3-way'!X114)))</f>
        <v>0.56713829082128542</v>
      </c>
      <c r="Z114" s="11">
        <f>'OddsRatio_working_3-way'!X114^(1/3)*COS('OddsRatio_working_3-way'!Y114/3)</f>
        <v>0.51832131555583294</v>
      </c>
      <c r="AA114" s="11">
        <f>'OddsRatio_working_3-way'!X114^(1/3)*COS(('OddsRatio_working_3-way'!Y114+2*PI())/3)</f>
        <v>-0.34504513269764059</v>
      </c>
      <c r="AB114" s="11">
        <f>'OddsRatio_working_3-way'!X114^(1/3)*COS(('OddsRatio_working_3-way'!Y114+4*PI())/3)</f>
        <v>-0.17327618285819252</v>
      </c>
      <c r="AC114" s="11">
        <f>'OddsRatio_working_3-way'!X114^(1/3)*SIN('OddsRatio_working_3-way'!Y114/3)</f>
        <v>9.9170849428224891E-2</v>
      </c>
      <c r="AD114" s="11">
        <f>'OddsRatio_working_3-way'!X114^(1/3)*SIN(('OddsRatio_working_3-way'!Y114+2*PI())/3)</f>
        <v>0.3992940018802093</v>
      </c>
      <c r="AE114" s="11">
        <f>'OddsRatio_working_3-way'!X114^(1/3)*SIN(('OddsRatio_working_3-way'!Y114+4*PI())/3)</f>
        <v>-0.49846485130843399</v>
      </c>
      <c r="AF114" s="11">
        <f>-'OddsRatio_working_3-way'!U114/(3*'OddsRatio_working_3-way'!X114^(1/3))*COS(('OddsRatio_working_3-way'!Y114)/3)</f>
        <v>0.51832131555583294</v>
      </c>
      <c r="AG114" s="11">
        <f>-'OddsRatio_working_3-way'!U114/(3*'OddsRatio_working_3-way'!X114^(1/3))*COS(('OddsRatio_working_3-way'!Y114+2*PI())/3)</f>
        <v>-0.34504513269764059</v>
      </c>
      <c r="AH114" s="11">
        <f>-'OddsRatio_working_3-way'!U114/(3*'OddsRatio_working_3-way'!X114^(1/3))*COS(('OddsRatio_working_3-way'!Y114+4*PI())/3)</f>
        <v>-0.17327618285819252</v>
      </c>
      <c r="AI114" s="11">
        <f>'OddsRatio_working_3-way'!U114/(3*'OddsRatio_working_3-way'!X114^(1/3))*SIN(('OddsRatio_working_3-way'!Y114)/3)</f>
        <v>-9.9170849428224891E-2</v>
      </c>
      <c r="AJ114" s="11">
        <f>'OddsRatio_working_3-way'!U114/(3*'OddsRatio_working_3-way'!X114^(1/3))*SIN(('OddsRatio_working_3-way'!Y114+2*PI())/3)</f>
        <v>-0.3992940018802093</v>
      </c>
      <c r="AK114" s="11">
        <f>'OddsRatio_working_3-way'!U114/(3*'OddsRatio_working_3-way'!X114^(1/3))*SIN(('OddsRatio_working_3-way'!Y114+4*PI())/3)</f>
        <v>0.49846485130843399</v>
      </c>
      <c r="AL114" s="11">
        <f>'OddsRatio_working_3-way'!Z114+'OddsRatio_working_3-way'!AF114</f>
        <v>1.0366426311116659</v>
      </c>
      <c r="AM114" s="11">
        <f>'OddsRatio_working_3-way'!AA114+'OddsRatio_working_3-way'!AG114</f>
        <v>-0.69009026539528118</v>
      </c>
      <c r="AN114" s="11">
        <f>'OddsRatio_working_3-way'!AB114+'OddsRatio_working_3-way'!AH114</f>
        <v>-0.34655236571638504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1.0366426311116659</v>
      </c>
      <c r="AS114" s="11">
        <f>IF(('OddsRatio_working_3-way'!X114=0),IF(Q114&gt;0,-Q114^(1/3),(-Q114)^(1/3)),'OddsRatio_working_3-way'!AM114-'OddsRatio_working_3-way'!R114/3)</f>
        <v>-0.69009026539528118</v>
      </c>
      <c r="AT114" s="11">
        <f>IF(('OddsRatio_working_3-way'!X114=0),IF(Q114&gt;0,-Q114^(1/3),(-Q114)^(1/3)),'OddsRatio_working_3-way'!AN114-'OddsRatio_working_3-way'!R114/3)</f>
        <v>-0.34655236571638504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1.59</v>
      </c>
      <c r="B115" s="4">
        <f>IF('True_Odds_Calculator_3-way'!B116="","",'True_Odds_Calculator_3-way'!B116)</f>
        <v>4.13</v>
      </c>
      <c r="C115" s="4">
        <f>IF('True_Odds_Calculator_3-way'!C116="","",'True_Odds_Calculator_3-way'!C116)</f>
        <v>6.46</v>
      </c>
      <c r="D115" s="9">
        <f t="shared" si="26"/>
        <v>0.61778529354431044</v>
      </c>
      <c r="E115" s="9">
        <f t="shared" si="27"/>
        <v>0.23352601376202917</v>
      </c>
      <c r="F115" s="9">
        <f t="shared" si="28"/>
        <v>0.14868869269366036</v>
      </c>
      <c r="G115" s="9">
        <f t="shared" si="29"/>
        <v>1.0486192260242115</v>
      </c>
      <c r="H115" s="9">
        <f t="shared" si="30"/>
        <v>1.6186853433542852</v>
      </c>
      <c r="I115" s="9">
        <f t="shared" si="31"/>
        <v>4.2821781774557826</v>
      </c>
      <c r="J115" s="9">
        <f t="shared" si="32"/>
        <v>6.7254609740921945</v>
      </c>
      <c r="K115" s="11">
        <f t="shared" si="33"/>
        <v>0.62893081761006286</v>
      </c>
      <c r="L115" s="11">
        <f t="shared" si="34"/>
        <v>0.24213075060532688</v>
      </c>
      <c r="M115" s="11">
        <f t="shared" si="35"/>
        <v>0.15479876160990713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-0.23768911735498577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0.21640285555590286</v>
      </c>
      <c r="Q115" s="11">
        <f>2*'OddsRatio_working_3-way'!K115*'OddsRatio_working_3-way'!L115*'OddsRatio_working_3-way'!M115</f>
        <v>4.7146591624379709E-2</v>
      </c>
      <c r="R115" s="11">
        <f t="shared" si="36"/>
        <v>0</v>
      </c>
      <c r="S115" s="11">
        <f t="shared" si="37"/>
        <v>-0.9104449457511673</v>
      </c>
      <c r="T115" s="11">
        <f t="shared" si="38"/>
        <v>-0.19835401868217153</v>
      </c>
      <c r="U115" s="11">
        <f>'OddsRatio_working_3-way'!S115-'OddsRatio_working_3-way'!R115^2/3</f>
        <v>-0.9104449457511673</v>
      </c>
      <c r="V115" s="11">
        <f>'OddsRatio_working_3-way'!S115*'OddsRatio_working_3-way'!R115/3-2*'OddsRatio_working_3-way'!R115^3/27-'OddsRatio_working_3-way'!T115</f>
        <v>0.19835401868217153</v>
      </c>
      <c r="W115" s="11">
        <f>'OddsRatio_working_3-way'!V115^2+4*'OddsRatio_working_3-way'!U115^3/27</f>
        <v>-7.2459671316212518E-2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0.16718551674979187</v>
      </c>
      <c r="Y115" s="11">
        <f>IF('OddsRatio_working_3-way'!W115&gt;=0,IF('OddsRatio_working_3-way'!V115+SQRT('OddsRatio_working_3-way'!W115)&gt;0,0,PI()),ACOS('OddsRatio_working_3-way'!V115/(2*'OddsRatio_working_3-way'!X115)))</f>
        <v>0.93574937017580262</v>
      </c>
      <c r="Z115" s="11">
        <f>'OddsRatio_working_3-way'!X115^(1/3)*COS('OddsRatio_working_3-way'!Y115/3)</f>
        <v>0.52430961301210577</v>
      </c>
      <c r="AA115" s="11">
        <f>'OddsRatio_working_3-way'!X115^(1/3)*COS(('OddsRatio_working_3-way'!Y115+2*PI())/3)</f>
        <v>-0.40856453540107435</v>
      </c>
      <c r="AB115" s="11">
        <f>'OddsRatio_working_3-way'!X115^(1/3)*COS(('OddsRatio_working_3-way'!Y115+4*PI())/3)</f>
        <v>-0.11574507761103159</v>
      </c>
      <c r="AC115" s="11">
        <f>'OddsRatio_working_3-way'!X115^(1/3)*SIN('OddsRatio_working_3-way'!Y115/3)</f>
        <v>0.1690593927790417</v>
      </c>
      <c r="AD115" s="11">
        <f>'OddsRatio_working_3-way'!X115^(1/3)*SIN(('OddsRatio_working_3-way'!Y115+2*PI())/3)</f>
        <v>0.36953574792735094</v>
      </c>
      <c r="AE115" s="11">
        <f>'OddsRatio_working_3-way'!X115^(1/3)*SIN(('OddsRatio_working_3-way'!Y115+4*PI())/3)</f>
        <v>-0.53859514070639247</v>
      </c>
      <c r="AF115" s="11">
        <f>-'OddsRatio_working_3-way'!U115/(3*'OddsRatio_working_3-way'!X115^(1/3))*COS(('OddsRatio_working_3-way'!Y115)/3)</f>
        <v>0.52430961301210577</v>
      </c>
      <c r="AG115" s="11">
        <f>-'OddsRatio_working_3-way'!U115/(3*'OddsRatio_working_3-way'!X115^(1/3))*COS(('OddsRatio_working_3-way'!Y115+2*PI())/3)</f>
        <v>-0.40856453540107435</v>
      </c>
      <c r="AH115" s="11">
        <f>-'OddsRatio_working_3-way'!U115/(3*'OddsRatio_working_3-way'!X115^(1/3))*COS(('OddsRatio_working_3-way'!Y115+4*PI())/3)</f>
        <v>-0.11574507761103159</v>
      </c>
      <c r="AI115" s="11">
        <f>'OddsRatio_working_3-way'!U115/(3*'OddsRatio_working_3-way'!X115^(1/3))*SIN(('OddsRatio_working_3-way'!Y115)/3)</f>
        <v>-0.1690593927790417</v>
      </c>
      <c r="AJ115" s="11">
        <f>'OddsRatio_working_3-way'!U115/(3*'OddsRatio_working_3-way'!X115^(1/3))*SIN(('OddsRatio_working_3-way'!Y115+2*PI())/3)</f>
        <v>-0.36953574792735094</v>
      </c>
      <c r="AK115" s="11">
        <f>'OddsRatio_working_3-way'!U115/(3*'OddsRatio_working_3-way'!X115^(1/3))*SIN(('OddsRatio_working_3-way'!Y115+4*PI())/3)</f>
        <v>0.53859514070639247</v>
      </c>
      <c r="AL115" s="11">
        <f>'OddsRatio_working_3-way'!Z115+'OddsRatio_working_3-way'!AF115</f>
        <v>1.0486192260242115</v>
      </c>
      <c r="AM115" s="11">
        <f>'OddsRatio_working_3-way'!AA115+'OddsRatio_working_3-way'!AG115</f>
        <v>-0.81712907080214869</v>
      </c>
      <c r="AN115" s="11">
        <f>'OddsRatio_working_3-way'!AB115+'OddsRatio_working_3-way'!AH115</f>
        <v>-0.23149015522206318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1.0486192260242115</v>
      </c>
      <c r="AS115" s="11">
        <f>IF(('OddsRatio_working_3-way'!X115=0),IF(Q115&gt;0,-Q115^(1/3),(-Q115)^(1/3)),'OddsRatio_working_3-way'!AM115-'OddsRatio_working_3-way'!R115/3)</f>
        <v>-0.81712907080214869</v>
      </c>
      <c r="AT115" s="11">
        <f>IF(('OddsRatio_working_3-way'!X115=0),IF(Q115&gt;0,-Q115^(1/3),(-Q115)^(1/3)),'OddsRatio_working_3-way'!AN115-'OddsRatio_working_3-way'!R115/3)</f>
        <v>-0.23149015522206318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1.43</v>
      </c>
      <c r="B116" s="4">
        <f>IF('True_Odds_Calculator_3-way'!B117="","",'True_Odds_Calculator_3-way'!B117)</f>
        <v>4.9000000000000004</v>
      </c>
      <c r="C116" s="4">
        <f>IF('True_Odds_Calculator_3-way'!C117="","",'True_Odds_Calculator_3-way'!C117)</f>
        <v>8.2799999999999994</v>
      </c>
      <c r="D116" s="9">
        <f t="shared" si="26"/>
        <v>0.68853542399992096</v>
      </c>
      <c r="E116" s="9">
        <f t="shared" si="27"/>
        <v>0.19597150144298486</v>
      </c>
      <c r="F116" s="9">
        <f t="shared" si="28"/>
        <v>0.11549307455709421</v>
      </c>
      <c r="G116" s="9">
        <f t="shared" si="29"/>
        <v>1.0519955807765109</v>
      </c>
      <c r="H116" s="9">
        <f t="shared" si="30"/>
        <v>1.4523580997338996</v>
      </c>
      <c r="I116" s="9">
        <f t="shared" si="31"/>
        <v>5.102782765028393</v>
      </c>
      <c r="J116" s="9">
        <f t="shared" si="32"/>
        <v>8.6585278280529998</v>
      </c>
      <c r="K116" s="11">
        <f t="shared" si="33"/>
        <v>0.69930069930069938</v>
      </c>
      <c r="L116" s="11">
        <f t="shared" si="34"/>
        <v>0.2040816326530612</v>
      </c>
      <c r="M116" s="11">
        <f t="shared" si="35"/>
        <v>0.12077294685990339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-0.21042725390551476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0.20011044855765356</v>
      </c>
      <c r="Q116" s="11">
        <f>2*'OddsRatio_working_3-way'!K116*'OddsRatio_working_3-way'!L116*'OddsRatio_working_3-way'!M116</f>
        <v>3.4472084161525161E-2</v>
      </c>
      <c r="R116" s="11">
        <f t="shared" si="36"/>
        <v>0</v>
      </c>
      <c r="S116" s="11">
        <f t="shared" si="37"/>
        <v>-0.95097210481825889</v>
      </c>
      <c r="T116" s="11">
        <f t="shared" si="38"/>
        <v>-0.16381948403415314</v>
      </c>
      <c r="U116" s="11">
        <f>'OddsRatio_working_3-way'!S116-'OddsRatio_working_3-way'!R116^2/3</f>
        <v>-0.95097210481825889</v>
      </c>
      <c r="V116" s="11">
        <f>'OddsRatio_working_3-way'!S116*'OddsRatio_working_3-way'!R116/3-2*'OddsRatio_working_3-way'!R116^3/27-'OddsRatio_working_3-way'!T116</f>
        <v>0.16381948403415314</v>
      </c>
      <c r="W116" s="11">
        <f>'OddsRatio_working_3-way'!V116^2+4*'OddsRatio_working_3-way'!U116^3/27</f>
        <v>-0.10057201634400302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0.17847187432003059</v>
      </c>
      <c r="Y116" s="11">
        <f>IF('OddsRatio_working_3-way'!W116&gt;=0,IF('OddsRatio_working_3-way'!V116+SQRT('OddsRatio_working_3-way'!W116)&gt;0,0,PI()),ACOS('OddsRatio_working_3-way'!V116/(2*'OddsRatio_working_3-way'!X116)))</f>
        <v>1.0939828320839355</v>
      </c>
      <c r="Z116" s="11">
        <f>'OddsRatio_working_3-way'!X116^(1/3)*COS('OddsRatio_working_3-way'!Y116/3)</f>
        <v>0.52599779038825545</v>
      </c>
      <c r="AA116" s="11">
        <f>'OddsRatio_working_3-way'!X116^(1/3)*COS(('OddsRatio_working_3-way'!Y116+2*PI())/3)</f>
        <v>-0.4368890029765124</v>
      </c>
      <c r="AB116" s="11">
        <f>'OddsRatio_working_3-way'!X116^(1/3)*COS(('OddsRatio_working_3-way'!Y116+4*PI())/3)</f>
        <v>-8.9108787411743481E-2</v>
      </c>
      <c r="AC116" s="11">
        <f>'OddsRatio_working_3-way'!X116^(1/3)*SIN('OddsRatio_working_3-way'!Y116/3)</f>
        <v>0.20079100107514564</v>
      </c>
      <c r="AD116" s="11">
        <f>'OddsRatio_working_3-way'!X116^(1/3)*SIN(('OddsRatio_working_3-way'!Y116+2*PI())/3)</f>
        <v>0.35513194827313865</v>
      </c>
      <c r="AE116" s="11">
        <f>'OddsRatio_working_3-way'!X116^(1/3)*SIN(('OddsRatio_working_3-way'!Y116+4*PI())/3)</f>
        <v>-0.55592294934828423</v>
      </c>
      <c r="AF116" s="11">
        <f>-'OddsRatio_working_3-way'!U116/(3*'OddsRatio_working_3-way'!X116^(1/3))*COS(('OddsRatio_working_3-way'!Y116)/3)</f>
        <v>0.52599779038825545</v>
      </c>
      <c r="AG116" s="11">
        <f>-'OddsRatio_working_3-way'!U116/(3*'OddsRatio_working_3-way'!X116^(1/3))*COS(('OddsRatio_working_3-way'!Y116+2*PI())/3)</f>
        <v>-0.4368890029765124</v>
      </c>
      <c r="AH116" s="11">
        <f>-'OddsRatio_working_3-way'!U116/(3*'OddsRatio_working_3-way'!X116^(1/3))*COS(('OddsRatio_working_3-way'!Y116+4*PI())/3)</f>
        <v>-8.9108787411743481E-2</v>
      </c>
      <c r="AI116" s="11">
        <f>'OddsRatio_working_3-way'!U116/(3*'OddsRatio_working_3-way'!X116^(1/3))*SIN(('OddsRatio_working_3-way'!Y116)/3)</f>
        <v>-0.20079100107514564</v>
      </c>
      <c r="AJ116" s="11">
        <f>'OddsRatio_working_3-way'!U116/(3*'OddsRatio_working_3-way'!X116^(1/3))*SIN(('OddsRatio_working_3-way'!Y116+2*PI())/3)</f>
        <v>-0.35513194827313865</v>
      </c>
      <c r="AK116" s="11">
        <f>'OddsRatio_working_3-way'!U116/(3*'OddsRatio_working_3-way'!X116^(1/3))*SIN(('OddsRatio_working_3-way'!Y116+4*PI())/3)</f>
        <v>0.55592294934828423</v>
      </c>
      <c r="AL116" s="11">
        <f>'OddsRatio_working_3-way'!Z116+'OddsRatio_working_3-way'!AF116</f>
        <v>1.0519955807765109</v>
      </c>
      <c r="AM116" s="11">
        <f>'OddsRatio_working_3-way'!AA116+'OddsRatio_working_3-way'!AG116</f>
        <v>-0.87377800595302479</v>
      </c>
      <c r="AN116" s="11">
        <f>'OddsRatio_working_3-way'!AB116+'OddsRatio_working_3-way'!AH116</f>
        <v>-0.17821757482348696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1.0519955807765109</v>
      </c>
      <c r="AS116" s="11">
        <f>IF(('OddsRatio_working_3-way'!X116=0),IF(Q116&gt;0,-Q116^(1/3),(-Q116)^(1/3)),'OddsRatio_working_3-way'!AM116-'OddsRatio_working_3-way'!R116/3)</f>
        <v>-0.87377800595302479</v>
      </c>
      <c r="AT116" s="11">
        <f>IF(('OddsRatio_working_3-way'!X116=0),IF(Q116&gt;0,-Q116^(1/3),(-Q116)^(1/3)),'OddsRatio_working_3-way'!AN116-'OddsRatio_working_3-way'!R116/3)</f>
        <v>-0.17821757482348696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2.38</v>
      </c>
      <c r="B117" s="4">
        <f>IF('True_Odds_Calculator_3-way'!B118="","",'True_Odds_Calculator_3-way'!B118)</f>
        <v>3.49</v>
      </c>
      <c r="C117" s="4">
        <f>IF('True_Odds_Calculator_3-way'!C118="","",'True_Odds_Calculator_3-way'!C118)</f>
        <v>3.17</v>
      </c>
      <c r="D117" s="9">
        <f t="shared" si="26"/>
        <v>0.41201757441917003</v>
      </c>
      <c r="E117" s="9">
        <f t="shared" si="27"/>
        <v>0.27972416191775995</v>
      </c>
      <c r="F117" s="9">
        <f t="shared" si="28"/>
        <v>0.30825826366306996</v>
      </c>
      <c r="G117" s="9">
        <f t="shared" si="29"/>
        <v>1.0341166199913436</v>
      </c>
      <c r="H117" s="9">
        <f t="shared" si="30"/>
        <v>2.4270809355880543</v>
      </c>
      <c r="I117" s="9">
        <f t="shared" si="31"/>
        <v>3.5749503837784458</v>
      </c>
      <c r="J117" s="9">
        <f t="shared" si="32"/>
        <v>3.2440330653812159</v>
      </c>
      <c r="K117" s="11">
        <f t="shared" si="33"/>
        <v>0.42016806722689076</v>
      </c>
      <c r="L117" s="11">
        <f t="shared" si="34"/>
        <v>0.28653295128939826</v>
      </c>
      <c r="M117" s="11">
        <f t="shared" si="35"/>
        <v>0.31545741324921134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-0.28318909207496334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0.22939042835776124</v>
      </c>
      <c r="Q117" s="11">
        <f>2*'OddsRatio_working_3-way'!K117*'OddsRatio_working_3-way'!L117*'OddsRatio_working_3-way'!M117</f>
        <v>7.5957095482702394E-2</v>
      </c>
      <c r="R117" s="11">
        <f t="shared" si="36"/>
        <v>0</v>
      </c>
      <c r="S117" s="11">
        <f t="shared" si="37"/>
        <v>-0.81002564991817905</v>
      </c>
      <c r="T117" s="11">
        <f t="shared" si="38"/>
        <v>-0.26822041388019174</v>
      </c>
      <c r="U117" s="11">
        <f>'OddsRatio_working_3-way'!S117-'OddsRatio_working_3-way'!R117^2/3</f>
        <v>-0.81002564991817905</v>
      </c>
      <c r="V117" s="11">
        <f>'OddsRatio_working_3-way'!S117*'OddsRatio_working_3-way'!R117/3-2*'OddsRatio_working_3-way'!R117^3/27-'OddsRatio_working_3-way'!T117</f>
        <v>0.26822041388019174</v>
      </c>
      <c r="W117" s="11">
        <f>'OddsRatio_working_3-way'!V117^2+4*'OddsRatio_working_3-way'!U117^3/27</f>
        <v>-6.7972893309327376E-3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0.14030277951006004</v>
      </c>
      <c r="Y117" s="11">
        <f>IF('OddsRatio_working_3-way'!W117&gt;=0,IF('OddsRatio_working_3-way'!V117+SQRT('OddsRatio_working_3-way'!W117)&gt;0,0,PI()),ACOS('OddsRatio_working_3-way'!V117/(2*'OddsRatio_working_3-way'!X117)))</f>
        <v>0.29821389610592042</v>
      </c>
      <c r="Z117" s="11">
        <f>'OddsRatio_working_3-way'!X117^(1/3)*COS('OddsRatio_working_3-way'!Y117/3)</f>
        <v>0.51705830999567182</v>
      </c>
      <c r="AA117" s="11">
        <f>'OddsRatio_working_3-way'!X117^(1/3)*COS(('OddsRatio_working_3-way'!Y117+2*PI())/3)</f>
        <v>-0.30318831450470118</v>
      </c>
      <c r="AB117" s="11">
        <f>'OddsRatio_working_3-way'!X117^(1/3)*COS(('OddsRatio_working_3-way'!Y117+4*PI())/3)</f>
        <v>-0.21386999549097049</v>
      </c>
      <c r="AC117" s="11">
        <f>'OddsRatio_working_3-way'!X117^(1/3)*SIN('OddsRatio_working_3-way'!Y117/3)</f>
        <v>5.1567955526142212E-2</v>
      </c>
      <c r="AD117" s="11">
        <f>'OddsRatio_working_3-way'!X117^(1/3)*SIN(('OddsRatio_working_3-way'!Y117+2*PI())/3)</f>
        <v>0.42200165393102995</v>
      </c>
      <c r="AE117" s="11">
        <f>'OddsRatio_working_3-way'!X117^(1/3)*SIN(('OddsRatio_working_3-way'!Y117+4*PI())/3)</f>
        <v>-0.47356960945717225</v>
      </c>
      <c r="AF117" s="11">
        <f>-'OddsRatio_working_3-way'!U117/(3*'OddsRatio_working_3-way'!X117^(1/3))*COS(('OddsRatio_working_3-way'!Y117)/3)</f>
        <v>0.51705830999567182</v>
      </c>
      <c r="AG117" s="11">
        <f>-'OddsRatio_working_3-way'!U117/(3*'OddsRatio_working_3-way'!X117^(1/3))*COS(('OddsRatio_working_3-way'!Y117+2*PI())/3)</f>
        <v>-0.30318831450470118</v>
      </c>
      <c r="AH117" s="11">
        <f>-'OddsRatio_working_3-way'!U117/(3*'OddsRatio_working_3-way'!X117^(1/3))*COS(('OddsRatio_working_3-way'!Y117+4*PI())/3)</f>
        <v>-0.21386999549097049</v>
      </c>
      <c r="AI117" s="11">
        <f>'OddsRatio_working_3-way'!U117/(3*'OddsRatio_working_3-way'!X117^(1/3))*SIN(('OddsRatio_working_3-way'!Y117)/3)</f>
        <v>-5.1567955526142212E-2</v>
      </c>
      <c r="AJ117" s="11">
        <f>'OddsRatio_working_3-way'!U117/(3*'OddsRatio_working_3-way'!X117^(1/3))*SIN(('OddsRatio_working_3-way'!Y117+2*PI())/3)</f>
        <v>-0.42200165393102995</v>
      </c>
      <c r="AK117" s="11">
        <f>'OddsRatio_working_3-way'!U117/(3*'OddsRatio_working_3-way'!X117^(1/3))*SIN(('OddsRatio_working_3-way'!Y117+4*PI())/3)</f>
        <v>0.47356960945717225</v>
      </c>
      <c r="AL117" s="11">
        <f>'OddsRatio_working_3-way'!Z117+'OddsRatio_working_3-way'!AF117</f>
        <v>1.0341166199913436</v>
      </c>
      <c r="AM117" s="11">
        <f>'OddsRatio_working_3-way'!AA117+'OddsRatio_working_3-way'!AG117</f>
        <v>-0.60637662900940237</v>
      </c>
      <c r="AN117" s="11">
        <f>'OddsRatio_working_3-way'!AB117+'OddsRatio_working_3-way'!AH117</f>
        <v>-0.42773999098194099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1.0341166199913436</v>
      </c>
      <c r="AS117" s="11">
        <f>IF(('OddsRatio_working_3-way'!X117=0),IF(Q117&gt;0,-Q117^(1/3),(-Q117)^(1/3)),'OddsRatio_working_3-way'!AM117-'OddsRatio_working_3-way'!R117/3)</f>
        <v>-0.60637662900940237</v>
      </c>
      <c r="AT117" s="11">
        <f>IF(('OddsRatio_working_3-way'!X117=0),IF(Q117&gt;0,-Q117^(1/3),(-Q117)^(1/3)),'OddsRatio_working_3-way'!AN117-'OddsRatio_working_3-way'!R117/3)</f>
        <v>-0.42773999098194099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2.34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3.25</v>
      </c>
      <c r="D118" s="9">
        <f t="shared" si="26"/>
        <v>0.41721325678603782</v>
      </c>
      <c r="E118" s="9">
        <f t="shared" si="27"/>
        <v>0.28387479203160937</v>
      </c>
      <c r="F118" s="9">
        <f t="shared" si="28"/>
        <v>0.29891195118235286</v>
      </c>
      <c r="G118" s="9">
        <f t="shared" si="29"/>
        <v>1.042429675798773</v>
      </c>
      <c r="H118" s="9">
        <f t="shared" si="30"/>
        <v>2.3968557655703555</v>
      </c>
      <c r="I118" s="9">
        <f t="shared" si="31"/>
        <v>3.5226798154330319</v>
      </c>
      <c r="J118" s="9">
        <f t="shared" si="32"/>
        <v>3.345466770547239</v>
      </c>
      <c r="K118" s="11">
        <f t="shared" si="33"/>
        <v>0.42735042735042739</v>
      </c>
      <c r="L118" s="11">
        <f t="shared" si="34"/>
        <v>0.29239766081871343</v>
      </c>
      <c r="M118" s="11">
        <f t="shared" si="35"/>
        <v>0.30769230769230771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-0.28052873801861677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0.23107297061413123</v>
      </c>
      <c r="Q118" s="11">
        <f>2*'OddsRatio_working_3-way'!K118*'OddsRatio_working_3-way'!L118*'OddsRatio_working_3-way'!M118</f>
        <v>7.6896163265933848E-2</v>
      </c>
      <c r="R118" s="11">
        <f t="shared" si="36"/>
        <v>0</v>
      </c>
      <c r="S118" s="11">
        <f t="shared" si="37"/>
        <v>-0.82370516563189511</v>
      </c>
      <c r="T118" s="11">
        <f t="shared" si="38"/>
        <v>-0.27411153598399168</v>
      </c>
      <c r="U118" s="11">
        <f>'OddsRatio_working_3-way'!S118-'OddsRatio_working_3-way'!R118^2/3</f>
        <v>-0.82370516563189511</v>
      </c>
      <c r="V118" s="11">
        <f>'OddsRatio_working_3-way'!S118*'OddsRatio_working_3-way'!R118/3-2*'OddsRatio_working_3-way'!R118^3/27-'OddsRatio_working_3-way'!T118</f>
        <v>0.27411153598399168</v>
      </c>
      <c r="W118" s="11">
        <f>'OddsRatio_working_3-way'!V118^2+4*'OddsRatio_working_3-way'!U118^3/27</f>
        <v>-7.6592928744098343E-3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0.14387184143701731</v>
      </c>
      <c r="Y118" s="11">
        <f>IF('OddsRatio_working_3-way'!W118&gt;=0,IF('OddsRatio_working_3-way'!V118+SQRT('OddsRatio_working_3-way'!W118)&gt;0,0,PI()),ACOS('OddsRatio_working_3-way'!V118/(2*'OddsRatio_working_3-way'!X118)))</f>
        <v>0.30904655878929677</v>
      </c>
      <c r="Z118" s="11">
        <f>'OddsRatio_working_3-way'!X118^(1/3)*COS('OddsRatio_working_3-way'!Y118/3)</f>
        <v>0.5212148378993865</v>
      </c>
      <c r="AA118" s="11">
        <f>'OddsRatio_working_3-way'!X118^(1/3)*COS(('OddsRatio_working_3-way'!Y118+2*PI())/3)</f>
        <v>-0.30727229838927866</v>
      </c>
      <c r="AB118" s="11">
        <f>'OddsRatio_working_3-way'!X118^(1/3)*COS(('OddsRatio_working_3-way'!Y118+4*PI())/3)</f>
        <v>-0.21394253951010786</v>
      </c>
      <c r="AC118" s="11">
        <f>'OddsRatio_working_3-way'!X118^(1/3)*SIN('OddsRatio_working_3-way'!Y118/3)</f>
        <v>5.3883961412292118E-2</v>
      </c>
      <c r="AD118" s="11">
        <f>'OddsRatio_working_3-way'!X118^(1/3)*SIN(('OddsRatio_working_3-way'!Y118+2*PI())/3)</f>
        <v>0.42444330974411076</v>
      </c>
      <c r="AE118" s="11">
        <f>'OddsRatio_working_3-way'!X118^(1/3)*SIN(('OddsRatio_working_3-way'!Y118+4*PI())/3)</f>
        <v>-0.47832727115640289</v>
      </c>
      <c r="AF118" s="11">
        <f>-'OddsRatio_working_3-way'!U118/(3*'OddsRatio_working_3-way'!X118^(1/3))*COS(('OddsRatio_working_3-way'!Y118)/3)</f>
        <v>0.5212148378993865</v>
      </c>
      <c r="AG118" s="11">
        <f>-'OddsRatio_working_3-way'!U118/(3*'OddsRatio_working_3-way'!X118^(1/3))*COS(('OddsRatio_working_3-way'!Y118+2*PI())/3)</f>
        <v>-0.30727229838927866</v>
      </c>
      <c r="AH118" s="11">
        <f>-'OddsRatio_working_3-way'!U118/(3*'OddsRatio_working_3-way'!X118^(1/3))*COS(('OddsRatio_working_3-way'!Y118+4*PI())/3)</f>
        <v>-0.21394253951010786</v>
      </c>
      <c r="AI118" s="11">
        <f>'OddsRatio_working_3-way'!U118/(3*'OddsRatio_working_3-way'!X118^(1/3))*SIN(('OddsRatio_working_3-way'!Y118)/3)</f>
        <v>-5.3883961412292118E-2</v>
      </c>
      <c r="AJ118" s="11">
        <f>'OddsRatio_working_3-way'!U118/(3*'OddsRatio_working_3-way'!X118^(1/3))*SIN(('OddsRatio_working_3-way'!Y118+2*PI())/3)</f>
        <v>-0.42444330974411076</v>
      </c>
      <c r="AK118" s="11">
        <f>'OddsRatio_working_3-way'!U118/(3*'OddsRatio_working_3-way'!X118^(1/3))*SIN(('OddsRatio_working_3-way'!Y118+4*PI())/3)</f>
        <v>0.47832727115640289</v>
      </c>
      <c r="AL118" s="11">
        <f>'OddsRatio_working_3-way'!Z118+'OddsRatio_working_3-way'!AF118</f>
        <v>1.042429675798773</v>
      </c>
      <c r="AM118" s="11">
        <f>'OddsRatio_working_3-way'!AA118+'OddsRatio_working_3-way'!AG118</f>
        <v>-0.61454459677855733</v>
      </c>
      <c r="AN118" s="11">
        <f>'OddsRatio_working_3-way'!AB118+'OddsRatio_working_3-way'!AH118</f>
        <v>-0.42788507902021572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1.042429675798773</v>
      </c>
      <c r="AS118" s="11">
        <f>IF(('OddsRatio_working_3-way'!X118=0),IF(Q118&gt;0,-Q118^(1/3),(-Q118)^(1/3)),'OddsRatio_working_3-way'!AM118-'OddsRatio_working_3-way'!R118/3)</f>
        <v>-0.61454459677855733</v>
      </c>
      <c r="AT118" s="11">
        <f>IF(('OddsRatio_working_3-way'!X118=0),IF(Q118&gt;0,-Q118^(1/3),(-Q118)^(1/3)),'OddsRatio_working_3-way'!AN118-'OddsRatio_working_3-way'!R118/3)</f>
        <v>-0.42788507902021572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4.3099999999999996</v>
      </c>
      <c r="B119" s="4">
        <f>IF('True_Odds_Calculator_3-way'!B120="","",'True_Odds_Calculator_3-way'!B120)</f>
        <v>3.88</v>
      </c>
      <c r="C119" s="4">
        <f>IF('True_Odds_Calculator_3-way'!C120="","",'True_Odds_Calculator_3-way'!C120)</f>
        <v>1.88</v>
      </c>
      <c r="D119" s="9">
        <f t="shared" si="26"/>
        <v>0.22580478832876441</v>
      </c>
      <c r="E119" s="9">
        <f t="shared" si="27"/>
        <v>0.25105466352467726</v>
      </c>
      <c r="F119" s="9">
        <f t="shared" si="28"/>
        <v>0.52314054814655853</v>
      </c>
      <c r="G119" s="9">
        <f t="shared" si="29"/>
        <v>1.0358320391382416</v>
      </c>
      <c r="H119" s="9">
        <f t="shared" si="30"/>
        <v>4.4286040495475794</v>
      </c>
      <c r="I119" s="9">
        <f t="shared" si="31"/>
        <v>3.9831962727181351</v>
      </c>
      <c r="J119" s="9">
        <f t="shared" si="32"/>
        <v>1.9115321944416526</v>
      </c>
      <c r="K119" s="11">
        <f t="shared" si="33"/>
        <v>0.23201856148491881</v>
      </c>
      <c r="L119" s="11">
        <f t="shared" si="34"/>
        <v>0.25773195876288663</v>
      </c>
      <c r="M119" s="11">
        <f t="shared" si="35"/>
        <v>0.53191489361702127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-0.26683101526823616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0.22488089900449332</v>
      </c>
      <c r="Q119" s="11">
        <f>2*'OddsRatio_working_3-way'!K119*'OddsRatio_working_3-way'!L119*'OddsRatio_working_3-way'!M119</f>
        <v>6.3615530128569547E-2</v>
      </c>
      <c r="R119" s="11">
        <f t="shared" si="36"/>
        <v>0</v>
      </c>
      <c r="S119" s="11">
        <f t="shared" si="37"/>
        <v>-0.84278395739876111</v>
      </c>
      <c r="T119" s="11">
        <f t="shared" si="38"/>
        <v>-0.2384113033659862</v>
      </c>
      <c r="U119" s="11">
        <f>'OddsRatio_working_3-way'!S119-'OddsRatio_working_3-way'!R119^2/3</f>
        <v>-0.84278395739876111</v>
      </c>
      <c r="V119" s="11">
        <f>'OddsRatio_working_3-way'!S119*'OddsRatio_working_3-way'!R119/3-2*'OddsRatio_working_3-way'!R119^3/27-'OddsRatio_working_3-way'!T119</f>
        <v>0.2384113033659862</v>
      </c>
      <c r="W119" s="11">
        <f>'OddsRatio_working_3-way'!V119^2+4*'OddsRatio_working_3-way'!U119^3/27</f>
        <v>-3.1843996153836068E-2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0.14889924926481696</v>
      </c>
      <c r="Y119" s="11">
        <f>IF('OddsRatio_working_3-way'!W119&gt;=0,IF('OddsRatio_working_3-way'!V119+SQRT('OddsRatio_working_3-way'!W119)&gt;0,0,PI()),ACOS('OddsRatio_working_3-way'!V119/(2*'OddsRatio_working_3-way'!X119)))</f>
        <v>0.64253504313666587</v>
      </c>
      <c r="Z119" s="11">
        <f>'OddsRatio_working_3-way'!X119^(1/3)*COS('OddsRatio_working_3-way'!Y119/3)</f>
        <v>0.51791601956912092</v>
      </c>
      <c r="AA119" s="11">
        <f>'OddsRatio_working_3-way'!X119^(1/3)*COS(('OddsRatio_working_3-way'!Y119+2*PI())/3)</f>
        <v>-0.35651946146988928</v>
      </c>
      <c r="AB119" s="11">
        <f>'OddsRatio_working_3-way'!X119^(1/3)*COS(('OddsRatio_working_3-way'!Y119+4*PI())/3)</f>
        <v>-0.16139655809923181</v>
      </c>
      <c r="AC119" s="11">
        <f>'OddsRatio_working_3-way'!X119^(1/3)*SIN('OddsRatio_working_3-way'!Y119/3)</f>
        <v>0.11265426078611053</v>
      </c>
      <c r="AD119" s="11">
        <f>'OddsRatio_working_3-way'!X119^(1/3)*SIN(('OddsRatio_working_3-way'!Y119+2*PI())/3)</f>
        <v>0.39220129958072197</v>
      </c>
      <c r="AE119" s="11">
        <f>'OddsRatio_working_3-way'!X119^(1/3)*SIN(('OddsRatio_working_3-way'!Y119+4*PI())/3)</f>
        <v>-0.50485556036683243</v>
      </c>
      <c r="AF119" s="11">
        <f>-'OddsRatio_working_3-way'!U119/(3*'OddsRatio_working_3-way'!X119^(1/3))*COS(('OddsRatio_working_3-way'!Y119)/3)</f>
        <v>0.51791601956912081</v>
      </c>
      <c r="AG119" s="11">
        <f>-'OddsRatio_working_3-way'!U119/(3*'OddsRatio_working_3-way'!X119^(1/3))*COS(('OddsRatio_working_3-way'!Y119+2*PI())/3)</f>
        <v>-0.35651946146988922</v>
      </c>
      <c r="AH119" s="11">
        <f>-'OddsRatio_working_3-way'!U119/(3*'OddsRatio_working_3-way'!X119^(1/3))*COS(('OddsRatio_working_3-way'!Y119+4*PI())/3)</f>
        <v>-0.16139655809923178</v>
      </c>
      <c r="AI119" s="11">
        <f>'OddsRatio_working_3-way'!U119/(3*'OddsRatio_working_3-way'!X119^(1/3))*SIN(('OddsRatio_working_3-way'!Y119)/3)</f>
        <v>-0.1126542607861105</v>
      </c>
      <c r="AJ119" s="11">
        <f>'OddsRatio_working_3-way'!U119/(3*'OddsRatio_working_3-way'!X119^(1/3))*SIN(('OddsRatio_working_3-way'!Y119+2*PI())/3)</f>
        <v>-0.39220129958072186</v>
      </c>
      <c r="AK119" s="11">
        <f>'OddsRatio_working_3-way'!U119/(3*'OddsRatio_working_3-way'!X119^(1/3))*SIN(('OddsRatio_working_3-way'!Y119+4*PI())/3)</f>
        <v>0.50485556036683232</v>
      </c>
      <c r="AL119" s="11">
        <f>'OddsRatio_working_3-way'!Z119+'OddsRatio_working_3-way'!AF119</f>
        <v>1.0358320391382416</v>
      </c>
      <c r="AM119" s="11">
        <f>'OddsRatio_working_3-way'!AA119+'OddsRatio_working_3-way'!AG119</f>
        <v>-0.71303892293977844</v>
      </c>
      <c r="AN119" s="11">
        <f>'OddsRatio_working_3-way'!AB119+'OddsRatio_working_3-way'!AH119</f>
        <v>-0.32279311619846363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1.0358320391382416</v>
      </c>
      <c r="AS119" s="11">
        <f>IF(('OddsRatio_working_3-way'!X119=0),IF(Q119&gt;0,-Q119^(1/3),(-Q119)^(1/3)),'OddsRatio_working_3-way'!AM119-'OddsRatio_working_3-way'!R119/3)</f>
        <v>-0.71303892293977844</v>
      </c>
      <c r="AT119" s="11">
        <f>IF(('OddsRatio_working_3-way'!X119=0),IF(Q119&gt;0,-Q119^(1/3),(-Q119)^(1/3)),'OddsRatio_working_3-way'!AN119-'OddsRatio_working_3-way'!R119/3)</f>
        <v>-0.32279311619846363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2.98</v>
      </c>
      <c r="B120" s="4">
        <f>IF('True_Odds_Calculator_3-way'!B121="","",'True_Odds_Calculator_3-way'!B121)</f>
        <v>3.11</v>
      </c>
      <c r="C120" s="4">
        <f>IF('True_Odds_Calculator_3-way'!C121="","",'True_Odds_Calculator_3-way'!C121)</f>
        <v>2.74</v>
      </c>
      <c r="D120" s="9">
        <f t="shared" si="26"/>
        <v>0.32825634859645458</v>
      </c>
      <c r="E120" s="9">
        <f t="shared" si="27"/>
        <v>0.31439035648336089</v>
      </c>
      <c r="F120" s="9">
        <f t="shared" si="28"/>
        <v>0.35735329492018453</v>
      </c>
      <c r="G120" s="9">
        <f t="shared" si="29"/>
        <v>1.0335351375729507</v>
      </c>
      <c r="H120" s="9">
        <f t="shared" si="30"/>
        <v>3.0463995723944417</v>
      </c>
      <c r="I120" s="9">
        <f t="shared" si="31"/>
        <v>3.1807591402789259</v>
      </c>
      <c r="J120" s="9">
        <f t="shared" si="32"/>
        <v>2.7983511393769342</v>
      </c>
      <c r="K120" s="11">
        <f t="shared" si="33"/>
        <v>0.33557046979865773</v>
      </c>
      <c r="L120" s="11">
        <f t="shared" si="34"/>
        <v>0.32154340836012862</v>
      </c>
      <c r="M120" s="11">
        <f t="shared" si="35"/>
        <v>0.36496350364963503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-0.28626593953824575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0.22958385229260148</v>
      </c>
      <c r="Q120" s="11">
        <f>2*'OddsRatio_working_3-way'!K120*'OddsRatio_working_3-way'!L120*'OddsRatio_working_3-way'!M120</f>
        <v>7.8759469054065709E-2</v>
      </c>
      <c r="R120" s="11">
        <f t="shared" si="36"/>
        <v>0</v>
      </c>
      <c r="S120" s="11">
        <f t="shared" si="37"/>
        <v>-0.80199500039343163</v>
      </c>
      <c r="T120" s="11">
        <f t="shared" si="38"/>
        <v>-0.27512692980906756</v>
      </c>
      <c r="U120" s="11">
        <f>'OddsRatio_working_3-way'!S120-'OddsRatio_working_3-way'!R120^2/3</f>
        <v>-0.80199500039343163</v>
      </c>
      <c r="V120" s="11">
        <f>'OddsRatio_working_3-way'!S120*'OddsRatio_working_3-way'!R120/3-2*'OddsRatio_working_3-way'!R120^3/27-'OddsRatio_working_3-way'!T120</f>
        <v>0.27512692980906756</v>
      </c>
      <c r="W120" s="11">
        <f>'OddsRatio_working_3-way'!V120^2+4*'OddsRatio_working_3-way'!U120^3/27</f>
        <v>-7.2590742114171658E-4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0.13822150242211351</v>
      </c>
      <c r="Y120" s="11">
        <f>IF('OddsRatio_working_3-way'!W120&gt;=0,IF('OddsRatio_working_3-way'!V120+SQRT('OddsRatio_working_3-way'!W120)&gt;0,0,PI()),ACOS('OddsRatio_working_3-way'!V120/(2*'OddsRatio_working_3-way'!X120)))</f>
        <v>9.7616890301132964E-2</v>
      </c>
      <c r="Z120" s="11">
        <f>'OddsRatio_working_3-way'!X120^(1/3)*COS('OddsRatio_working_3-way'!Y120/3)</f>
        <v>0.51676756878647534</v>
      </c>
      <c r="AA120" s="11">
        <f>'OddsRatio_working_3-way'!X120^(1/3)*COS(('OddsRatio_working_3-way'!Y120+2*PI())/3)</f>
        <v>-0.27295121334430938</v>
      </c>
      <c r="AB120" s="11">
        <f>'OddsRatio_working_3-way'!X120^(1/3)*COS(('OddsRatio_working_3-way'!Y120+4*PI())/3)</f>
        <v>-0.24381635544216604</v>
      </c>
      <c r="AC120" s="11">
        <f>'OddsRatio_working_3-way'!X120^(1/3)*SIN('OddsRatio_working_3-way'!Y120/3)</f>
        <v>1.6821018052604039E-2</v>
      </c>
      <c r="AD120" s="11">
        <f>'OddsRatio_working_3-way'!X120^(1/3)*SIN(('OddsRatio_working_3-way'!Y120+2*PI())/3)</f>
        <v>0.43912333339470799</v>
      </c>
      <c r="AE120" s="11">
        <f>'OddsRatio_working_3-way'!X120^(1/3)*SIN(('OddsRatio_working_3-way'!Y120+4*PI())/3)</f>
        <v>-0.45594435144731194</v>
      </c>
      <c r="AF120" s="11">
        <f>-'OddsRatio_working_3-way'!U120/(3*'OddsRatio_working_3-way'!X120^(1/3))*COS(('OddsRatio_working_3-way'!Y120)/3)</f>
        <v>0.51676756878647534</v>
      </c>
      <c r="AG120" s="11">
        <f>-'OddsRatio_working_3-way'!U120/(3*'OddsRatio_working_3-way'!X120^(1/3))*COS(('OddsRatio_working_3-way'!Y120+2*PI())/3)</f>
        <v>-0.27295121334430938</v>
      </c>
      <c r="AH120" s="11">
        <f>-'OddsRatio_working_3-way'!U120/(3*'OddsRatio_working_3-way'!X120^(1/3))*COS(('OddsRatio_working_3-way'!Y120+4*PI())/3)</f>
        <v>-0.24381635544216604</v>
      </c>
      <c r="AI120" s="11">
        <f>'OddsRatio_working_3-way'!U120/(3*'OddsRatio_working_3-way'!X120^(1/3))*SIN(('OddsRatio_working_3-way'!Y120)/3)</f>
        <v>-1.6821018052604039E-2</v>
      </c>
      <c r="AJ120" s="11">
        <f>'OddsRatio_working_3-way'!U120/(3*'OddsRatio_working_3-way'!X120^(1/3))*SIN(('OddsRatio_working_3-way'!Y120+2*PI())/3)</f>
        <v>-0.43912333339470799</v>
      </c>
      <c r="AK120" s="11">
        <f>'OddsRatio_working_3-way'!U120/(3*'OddsRatio_working_3-way'!X120^(1/3))*SIN(('OddsRatio_working_3-way'!Y120+4*PI())/3)</f>
        <v>0.45594435144731194</v>
      </c>
      <c r="AL120" s="11">
        <f>'OddsRatio_working_3-way'!Z120+'OddsRatio_working_3-way'!AF120</f>
        <v>1.0335351375729507</v>
      </c>
      <c r="AM120" s="11">
        <f>'OddsRatio_working_3-way'!AA120+'OddsRatio_working_3-way'!AG120</f>
        <v>-0.54590242668861877</v>
      </c>
      <c r="AN120" s="11">
        <f>'OddsRatio_working_3-way'!AB120+'OddsRatio_working_3-way'!AH120</f>
        <v>-0.48763271088433208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1.0335351375729507</v>
      </c>
      <c r="AS120" s="11">
        <f>IF(('OddsRatio_working_3-way'!X120=0),IF(Q120&gt;0,-Q120^(1/3),(-Q120)^(1/3)),'OddsRatio_working_3-way'!AM120-'OddsRatio_working_3-way'!R120/3)</f>
        <v>-0.54590242668861877</v>
      </c>
      <c r="AT120" s="11">
        <f>IF(('OddsRatio_working_3-way'!X120=0),IF(Q120&gt;0,-Q120^(1/3),(-Q120)^(1/3)),'OddsRatio_working_3-way'!AN120-'OddsRatio_working_3-way'!R120/3)</f>
        <v>-0.48763271088433208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1.39</v>
      </c>
      <c r="B121" s="4">
        <f>IF('True_Odds_Calculator_3-way'!B122="","",'True_Odds_Calculator_3-way'!B122)</f>
        <v>5.2</v>
      </c>
      <c r="C121" s="4">
        <f>IF('True_Odds_Calculator_3-way'!C122="","",'True_Odds_Calculator_3-way'!C122)</f>
        <v>8.91</v>
      </c>
      <c r="D121" s="9">
        <f t="shared" si="26"/>
        <v>0.70866111033891033</v>
      </c>
      <c r="E121" s="9">
        <f t="shared" si="27"/>
        <v>0.18425174501981431</v>
      </c>
      <c r="F121" s="9">
        <f t="shared" si="28"/>
        <v>0.10708714464127528</v>
      </c>
      <c r="G121" s="9">
        <f t="shared" si="29"/>
        <v>1.0541326215086613</v>
      </c>
      <c r="H121" s="9">
        <f t="shared" si="30"/>
        <v>1.4111117223883778</v>
      </c>
      <c r="I121" s="9">
        <f t="shared" si="31"/>
        <v>5.4273570103363777</v>
      </c>
      <c r="J121" s="9">
        <f t="shared" si="32"/>
        <v>9.3381890361335085</v>
      </c>
      <c r="K121" s="11">
        <f t="shared" si="33"/>
        <v>0.71942446043165476</v>
      </c>
      <c r="L121" s="11">
        <f t="shared" si="34"/>
        <v>0.19230769230769229</v>
      </c>
      <c r="M121" s="11">
        <f t="shared" si="35"/>
        <v>0.1122334455667789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-0.20118450693990253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0.19409491831554188</v>
      </c>
      <c r="Q121" s="11">
        <f>2*'OddsRatio_working_3-way'!K121*'OddsRatio_working_3-way'!L121*'OddsRatio_working_3-way'!M121</f>
        <v>3.1055186930486693E-2</v>
      </c>
      <c r="R121" s="11">
        <f t="shared" si="36"/>
        <v>0</v>
      </c>
      <c r="S121" s="11">
        <f t="shared" si="37"/>
        <v>-0.96476076248516274</v>
      </c>
      <c r="T121" s="11">
        <f t="shared" si="38"/>
        <v>-0.15436172199762599</v>
      </c>
      <c r="U121" s="11">
        <f>'OddsRatio_working_3-way'!S121-'OddsRatio_working_3-way'!R121^2/3</f>
        <v>-0.96476076248516274</v>
      </c>
      <c r="V121" s="11">
        <f>'OddsRatio_working_3-way'!S121*'OddsRatio_working_3-way'!R121/3-2*'OddsRatio_working_3-way'!R121^3/27-'OddsRatio_working_3-way'!T121</f>
        <v>0.15436172199762599</v>
      </c>
      <c r="W121" s="11">
        <f>'OddsRatio_working_3-way'!V121^2+4*'OddsRatio_working_3-way'!U121^3/27</f>
        <v>-0.10920415342136142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0.18236755100581475</v>
      </c>
      <c r="Y121" s="11">
        <f>IF('OddsRatio_working_3-way'!W121&gt;=0,IF('OddsRatio_working_3-way'!V121+SQRT('OddsRatio_working_3-way'!W121)&gt;0,0,PI()),ACOS('OddsRatio_working_3-way'!V121/(2*'OddsRatio_working_3-way'!X121)))</f>
        <v>1.1338044081420724</v>
      </c>
      <c r="Z121" s="11">
        <f>'OddsRatio_working_3-way'!X121^(1/3)*COS('OddsRatio_working_3-way'!Y121/3)</f>
        <v>0.52706631075433064</v>
      </c>
      <c r="AA121" s="11">
        <f>'OddsRatio_working_3-way'!X121^(1/3)*COS(('OddsRatio_working_3-way'!Y121+2*PI())/3)</f>
        <v>-0.44475406662130179</v>
      </c>
      <c r="AB121" s="11">
        <f>'OddsRatio_working_3-way'!X121^(1/3)*COS(('OddsRatio_working_3-way'!Y121+4*PI())/3)</f>
        <v>-8.2312244133028761E-2</v>
      </c>
      <c r="AC121" s="11">
        <f>'OddsRatio_working_3-way'!X121^(1/3)*SIN('OddsRatio_working_3-way'!Y121/3)</f>
        <v>0.20925588377918294</v>
      </c>
      <c r="AD121" s="11">
        <f>'OddsRatio_working_3-way'!X121^(1/3)*SIN(('OddsRatio_working_3-way'!Y121+2*PI())/3)</f>
        <v>0.35182487270260215</v>
      </c>
      <c r="AE121" s="11">
        <f>'OddsRatio_working_3-way'!X121^(1/3)*SIN(('OddsRatio_working_3-way'!Y121+4*PI())/3)</f>
        <v>-0.56108075648178513</v>
      </c>
      <c r="AF121" s="11">
        <f>-'OddsRatio_working_3-way'!U121/(3*'OddsRatio_working_3-way'!X121^(1/3))*COS(('OddsRatio_working_3-way'!Y121)/3)</f>
        <v>0.52706631075433064</v>
      </c>
      <c r="AG121" s="11">
        <f>-'OddsRatio_working_3-way'!U121/(3*'OddsRatio_working_3-way'!X121^(1/3))*COS(('OddsRatio_working_3-way'!Y121+2*PI())/3)</f>
        <v>-0.44475406662130179</v>
      </c>
      <c r="AH121" s="11">
        <f>-'OddsRatio_working_3-way'!U121/(3*'OddsRatio_working_3-way'!X121^(1/3))*COS(('OddsRatio_working_3-way'!Y121+4*PI())/3)</f>
        <v>-8.2312244133028761E-2</v>
      </c>
      <c r="AI121" s="11">
        <f>'OddsRatio_working_3-way'!U121/(3*'OddsRatio_working_3-way'!X121^(1/3))*SIN(('OddsRatio_working_3-way'!Y121)/3)</f>
        <v>-0.20925588377918294</v>
      </c>
      <c r="AJ121" s="11">
        <f>'OddsRatio_working_3-way'!U121/(3*'OddsRatio_working_3-way'!X121^(1/3))*SIN(('OddsRatio_working_3-way'!Y121+2*PI())/3)</f>
        <v>-0.35182487270260215</v>
      </c>
      <c r="AK121" s="11">
        <f>'OddsRatio_working_3-way'!U121/(3*'OddsRatio_working_3-way'!X121^(1/3))*SIN(('OddsRatio_working_3-way'!Y121+4*PI())/3)</f>
        <v>0.56108075648178513</v>
      </c>
      <c r="AL121" s="11">
        <f>'OddsRatio_working_3-way'!Z121+'OddsRatio_working_3-way'!AF121</f>
        <v>1.0541326215086613</v>
      </c>
      <c r="AM121" s="11">
        <f>'OddsRatio_working_3-way'!AA121+'OddsRatio_working_3-way'!AG121</f>
        <v>-0.88950813324260358</v>
      </c>
      <c r="AN121" s="11">
        <f>'OddsRatio_working_3-way'!AB121+'OddsRatio_working_3-way'!AH121</f>
        <v>-0.16462448826605752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1.0541326215086613</v>
      </c>
      <c r="AS121" s="11">
        <f>IF(('OddsRatio_working_3-way'!X121=0),IF(Q121&gt;0,-Q121^(1/3),(-Q121)^(1/3)),'OddsRatio_working_3-way'!AM121-'OddsRatio_working_3-way'!R121/3)</f>
        <v>-0.88950813324260358</v>
      </c>
      <c r="AT121" s="11">
        <f>IF(('OddsRatio_working_3-way'!X121=0),IF(Q121&gt;0,-Q121^(1/3),(-Q121)^(1/3)),'OddsRatio_working_3-way'!AN121-'OddsRatio_working_3-way'!R121/3)</f>
        <v>-0.16462448826605752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2.1800000000000002</v>
      </c>
      <c r="B122" s="4">
        <f>IF('True_Odds_Calculator_3-way'!B123="","",'True_Odds_Calculator_3-way'!B123)</f>
        <v>3.68</v>
      </c>
      <c r="C122" s="4">
        <f>IF('True_Odds_Calculator_3-way'!C123="","",'True_Odds_Calculator_3-way'!C123)</f>
        <v>3.44</v>
      </c>
      <c r="D122" s="9">
        <f t="shared" si="26"/>
        <v>0.45063635812206548</v>
      </c>
      <c r="E122" s="9">
        <f t="shared" si="27"/>
        <v>0.26533874228412169</v>
      </c>
      <c r="F122" s="9">
        <f t="shared" si="28"/>
        <v>0.28402489959381277</v>
      </c>
      <c r="G122" s="9">
        <f t="shared" si="29"/>
        <v>1.0331221615389992</v>
      </c>
      <c r="H122" s="9">
        <f t="shared" si="30"/>
        <v>2.2190841506160193</v>
      </c>
      <c r="I122" s="9">
        <f t="shared" si="31"/>
        <v>3.7687673929245187</v>
      </c>
      <c r="J122" s="9">
        <f t="shared" si="32"/>
        <v>3.5208180741551578</v>
      </c>
      <c r="K122" s="11">
        <f t="shared" si="33"/>
        <v>0.4587155963302752</v>
      </c>
      <c r="L122" s="11">
        <f t="shared" si="34"/>
        <v>0.27173913043478259</v>
      </c>
      <c r="M122" s="11">
        <f t="shared" si="35"/>
        <v>0.29069767441860467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-0.27960431721412593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0.22828521998868287</v>
      </c>
      <c r="Q122" s="11">
        <f>2*'OddsRatio_working_3-way'!K122*'OddsRatio_working_3-way'!L122*'OddsRatio_working_3-way'!M122</f>
        <v>7.2471498409105661E-2</v>
      </c>
      <c r="R122" s="11">
        <f t="shared" si="36"/>
        <v>0</v>
      </c>
      <c r="S122" s="11">
        <f t="shared" si="37"/>
        <v>-0.81645813721058536</v>
      </c>
      <c r="T122" s="11">
        <f t="shared" si="38"/>
        <v>-0.25919305943193183</v>
      </c>
      <c r="U122" s="11">
        <f>'OddsRatio_working_3-way'!S122-'OddsRatio_working_3-way'!R122^2/3</f>
        <v>-0.81645813721058536</v>
      </c>
      <c r="V122" s="11">
        <f>'OddsRatio_working_3-way'!S122*'OddsRatio_working_3-way'!R122/3-2*'OddsRatio_working_3-way'!R122^3/27-'OddsRatio_working_3-way'!T122</f>
        <v>0.25919305943193183</v>
      </c>
      <c r="W122" s="11">
        <f>'OddsRatio_working_3-way'!V122^2+4*'OddsRatio_working_3-way'!U122^3/27</f>
        <v>-1.3449205370111725E-2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0.14197732867239463</v>
      </c>
      <c r="Y122" s="11">
        <f>IF('OddsRatio_working_3-way'!W122&gt;=0,IF('OddsRatio_working_3-way'!V122+SQRT('OddsRatio_working_3-way'!W122)&gt;0,0,PI()),ACOS('OddsRatio_working_3-way'!V122/(2*'OddsRatio_working_3-way'!X122)))</f>
        <v>0.42071452448938862</v>
      </c>
      <c r="Z122" s="11">
        <f>'OddsRatio_working_3-way'!X122^(1/3)*COS('OddsRatio_working_3-way'!Y122/3)</f>
        <v>0.51656108076949969</v>
      </c>
      <c r="AA122" s="11">
        <f>'OddsRatio_working_3-way'!X122^(1/3)*COS(('OddsRatio_working_3-way'!Y122+2*PI())/3)</f>
        <v>-0.32143132563981325</v>
      </c>
      <c r="AB122" s="11">
        <f>'OddsRatio_working_3-way'!X122^(1/3)*COS(('OddsRatio_working_3-way'!Y122+4*PI())/3)</f>
        <v>-0.19512975512968642</v>
      </c>
      <c r="AC122" s="11">
        <f>'OddsRatio_working_3-way'!X122^(1/3)*SIN('OddsRatio_working_3-way'!Y122/3)</f>
        <v>7.2920245733094108E-2</v>
      </c>
      <c r="AD122" s="11">
        <f>'OddsRatio_working_3-way'!X122^(1/3)*SIN(('OddsRatio_working_3-way'!Y122+2*PI())/3)</f>
        <v>0.41089489568618498</v>
      </c>
      <c r="AE122" s="11">
        <f>'OddsRatio_working_3-way'!X122^(1/3)*SIN(('OddsRatio_working_3-way'!Y122+4*PI())/3)</f>
        <v>-0.48381514141927917</v>
      </c>
      <c r="AF122" s="11">
        <f>-'OddsRatio_working_3-way'!U122/(3*'OddsRatio_working_3-way'!X122^(1/3))*COS(('OddsRatio_working_3-way'!Y122)/3)</f>
        <v>0.51656108076949958</v>
      </c>
      <c r="AG122" s="11">
        <f>-'OddsRatio_working_3-way'!U122/(3*'OddsRatio_working_3-way'!X122^(1/3))*COS(('OddsRatio_working_3-way'!Y122+2*PI())/3)</f>
        <v>-0.32143132563981314</v>
      </c>
      <c r="AH122" s="11">
        <f>-'OddsRatio_working_3-way'!U122/(3*'OddsRatio_working_3-way'!X122^(1/3))*COS(('OddsRatio_working_3-way'!Y122+4*PI())/3)</f>
        <v>-0.19512975512968639</v>
      </c>
      <c r="AI122" s="11">
        <f>'OddsRatio_working_3-way'!U122/(3*'OddsRatio_working_3-way'!X122^(1/3))*SIN(('OddsRatio_working_3-way'!Y122)/3)</f>
        <v>-7.2920245733094094E-2</v>
      </c>
      <c r="AJ122" s="11">
        <f>'OddsRatio_working_3-way'!U122/(3*'OddsRatio_working_3-way'!X122^(1/3))*SIN(('OddsRatio_working_3-way'!Y122+2*PI())/3)</f>
        <v>-0.41089489568618487</v>
      </c>
      <c r="AK122" s="11">
        <f>'OddsRatio_working_3-way'!U122/(3*'OddsRatio_working_3-way'!X122^(1/3))*SIN(('OddsRatio_working_3-way'!Y122+4*PI())/3)</f>
        <v>0.48381514141927906</v>
      </c>
      <c r="AL122" s="11">
        <f>'OddsRatio_working_3-way'!Z122+'OddsRatio_working_3-way'!AF122</f>
        <v>1.0331221615389992</v>
      </c>
      <c r="AM122" s="11">
        <f>'OddsRatio_working_3-way'!AA122+'OddsRatio_working_3-way'!AG122</f>
        <v>-0.64286265127962638</v>
      </c>
      <c r="AN122" s="11">
        <f>'OddsRatio_working_3-way'!AB122+'OddsRatio_working_3-way'!AH122</f>
        <v>-0.39025951025937278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1.0331221615389992</v>
      </c>
      <c r="AS122" s="11">
        <f>IF(('OddsRatio_working_3-way'!X122=0),IF(Q122&gt;0,-Q122^(1/3),(-Q122)^(1/3)),'OddsRatio_working_3-way'!AM122-'OddsRatio_working_3-way'!R122/3)</f>
        <v>-0.64286265127962638</v>
      </c>
      <c r="AT122" s="11">
        <f>IF(('OddsRatio_working_3-way'!X122=0),IF(Q122&gt;0,-Q122^(1/3),(-Q122)^(1/3)),'OddsRatio_working_3-way'!AN122-'OddsRatio_working_3-way'!R122/3)</f>
        <v>-0.39025951025937278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2.48</v>
      </c>
      <c r="B123" s="4">
        <f>IF('True_Odds_Calculator_3-way'!B124="","",'True_Odds_Calculator_3-way'!B124)</f>
        <v>3.07</v>
      </c>
      <c r="C123" s="4">
        <f>IF('True_Odds_Calculator_3-way'!C124="","",'True_Odds_Calculator_3-way'!C124)</f>
        <v>3.43</v>
      </c>
      <c r="D123" s="9">
        <f t="shared" si="26"/>
        <v>0.39581281072201718</v>
      </c>
      <c r="E123" s="9">
        <f t="shared" si="27"/>
        <v>0.31898305933778309</v>
      </c>
      <c r="F123" s="9">
        <f t="shared" si="28"/>
        <v>0.28520412994019972</v>
      </c>
      <c r="G123" s="9">
        <f t="shared" si="29"/>
        <v>1.0313829575281108</v>
      </c>
      <c r="H123" s="9">
        <f t="shared" si="30"/>
        <v>2.5264467771416039</v>
      </c>
      <c r="I123" s="9">
        <f t="shared" si="31"/>
        <v>3.1349627220831895</v>
      </c>
      <c r="J123" s="9">
        <f t="shared" si="32"/>
        <v>3.5062605867933097</v>
      </c>
      <c r="K123" s="11">
        <f t="shared" si="33"/>
        <v>0.40322580645161293</v>
      </c>
      <c r="L123" s="11">
        <f t="shared" si="34"/>
        <v>0.32573289902280134</v>
      </c>
      <c r="M123" s="11">
        <f t="shared" si="35"/>
        <v>0.29154518950437314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-0.28507173445339951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0.22899025864717765</v>
      </c>
      <c r="Q123" s="11">
        <f>2*'OddsRatio_working_3-way'!K123*'OddsRatio_working_3-way'!L123*'OddsRatio_working_3-way'!M123</f>
        <v>7.6585370785009252E-2</v>
      </c>
      <c r="R123" s="11">
        <f t="shared" si="36"/>
        <v>0</v>
      </c>
      <c r="S123" s="11">
        <f t="shared" si="37"/>
        <v>-0.8032724082106798</v>
      </c>
      <c r="T123" s="11">
        <f t="shared" si="38"/>
        <v>-0.26865297933467552</v>
      </c>
      <c r="U123" s="11">
        <f>'OddsRatio_working_3-way'!S123-'OddsRatio_working_3-way'!R123^2/3</f>
        <v>-0.8032724082106798</v>
      </c>
      <c r="V123" s="11">
        <f>'OddsRatio_working_3-way'!S123*'OddsRatio_working_3-way'!R123/3-2*'OddsRatio_working_3-way'!R123^3/27-'OddsRatio_working_3-way'!T123</f>
        <v>0.26865297933467552</v>
      </c>
      <c r="W123" s="11">
        <f>'OddsRatio_working_3-way'!V123^2+4*'OddsRatio_working_3-way'!U123^3/27</f>
        <v>-4.6120595954603216E-3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0.13855187016137488</v>
      </c>
      <c r="Y123" s="11">
        <f>IF('OddsRatio_working_3-way'!W123&gt;=0,IF('OddsRatio_working_3-way'!V123+SQRT('OddsRatio_working_3-way'!W123)&gt;0,0,PI()),ACOS('OddsRatio_working_3-way'!V123/(2*'OddsRatio_working_3-way'!X123)))</f>
        <v>0.24760057588923123</v>
      </c>
      <c r="Z123" s="11">
        <f>'OddsRatio_working_3-way'!X123^(1/3)*COS('OddsRatio_working_3-way'!Y123/3)</f>
        <v>0.51569147876405552</v>
      </c>
      <c r="AA123" s="11">
        <f>'OddsRatio_working_3-way'!X123^(1/3)*COS(('OddsRatio_working_3-way'!Y123+2*PI())/3)</f>
        <v>-0.29478929227392331</v>
      </c>
      <c r="AB123" s="11">
        <f>'OddsRatio_working_3-way'!X123^(1/3)*COS(('OddsRatio_working_3-way'!Y123+4*PI())/3)</f>
        <v>-0.22090218649013224</v>
      </c>
      <c r="AC123" s="11">
        <f>'OddsRatio_working_3-way'!X123^(1/3)*SIN('OddsRatio_working_3-way'!Y123/3)</f>
        <v>4.265874041391423E-2</v>
      </c>
      <c r="AD123" s="11">
        <f>'OddsRatio_working_3-way'!X123^(1/3)*SIN(('OddsRatio_working_3-way'!Y123+2*PI())/3)</f>
        <v>0.4252725509178783</v>
      </c>
      <c r="AE123" s="11">
        <f>'OddsRatio_working_3-way'!X123^(1/3)*SIN(('OddsRatio_working_3-way'!Y123+4*PI())/3)</f>
        <v>-0.46793129133179245</v>
      </c>
      <c r="AF123" s="11">
        <f>-'OddsRatio_working_3-way'!U123/(3*'OddsRatio_working_3-way'!X123^(1/3))*COS(('OddsRatio_working_3-way'!Y123)/3)</f>
        <v>0.51569147876405541</v>
      </c>
      <c r="AG123" s="11">
        <f>-'OddsRatio_working_3-way'!U123/(3*'OddsRatio_working_3-way'!X123^(1/3))*COS(('OddsRatio_working_3-way'!Y123+2*PI())/3)</f>
        <v>-0.29478929227392325</v>
      </c>
      <c r="AH123" s="11">
        <f>-'OddsRatio_working_3-way'!U123/(3*'OddsRatio_working_3-way'!X123^(1/3))*COS(('OddsRatio_working_3-way'!Y123+4*PI())/3)</f>
        <v>-0.22090218649013219</v>
      </c>
      <c r="AI123" s="11">
        <f>'OddsRatio_working_3-way'!U123/(3*'OddsRatio_working_3-way'!X123^(1/3))*SIN(('OddsRatio_working_3-way'!Y123)/3)</f>
        <v>-4.2658740413914223E-2</v>
      </c>
      <c r="AJ123" s="11">
        <f>'OddsRatio_working_3-way'!U123/(3*'OddsRatio_working_3-way'!X123^(1/3))*SIN(('OddsRatio_working_3-way'!Y123+2*PI())/3)</f>
        <v>-0.42527255091787819</v>
      </c>
      <c r="AK123" s="11">
        <f>'OddsRatio_working_3-way'!U123/(3*'OddsRatio_working_3-way'!X123^(1/3))*SIN(('OddsRatio_working_3-way'!Y123+4*PI())/3)</f>
        <v>0.46793129133179234</v>
      </c>
      <c r="AL123" s="11">
        <f>'OddsRatio_working_3-way'!Z123+'OddsRatio_working_3-way'!AF123</f>
        <v>1.0313829575281108</v>
      </c>
      <c r="AM123" s="11">
        <f>'OddsRatio_working_3-way'!AA123+'OddsRatio_working_3-way'!AG123</f>
        <v>-0.58957858454784651</v>
      </c>
      <c r="AN123" s="11">
        <f>'OddsRatio_working_3-way'!AB123+'OddsRatio_working_3-way'!AH123</f>
        <v>-0.44180437298026443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1.0313829575281108</v>
      </c>
      <c r="AS123" s="11">
        <f>IF(('OddsRatio_working_3-way'!X123=0),IF(Q123&gt;0,-Q123^(1/3),(-Q123)^(1/3)),'OddsRatio_working_3-way'!AM123-'OddsRatio_working_3-way'!R123/3)</f>
        <v>-0.58957858454784651</v>
      </c>
      <c r="AT123" s="11">
        <f>IF(('OddsRatio_working_3-way'!X123=0),IF(Q123&gt;0,-Q123^(1/3),(-Q123)^(1/3)),'OddsRatio_working_3-way'!AN123-'OddsRatio_working_3-way'!R123/3)</f>
        <v>-0.44180437298026443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1.91</v>
      </c>
      <c r="B124" s="4">
        <f>IF('True_Odds_Calculator_3-way'!B125="","",'True_Odds_Calculator_3-way'!B125)</f>
        <v>3.65</v>
      </c>
      <c r="C124" s="4">
        <f>IF('True_Odds_Calculator_3-way'!C125="","",'True_Odds_Calculator_3-way'!C125)</f>
        <v>4.45</v>
      </c>
      <c r="D124" s="9">
        <f t="shared" si="26"/>
        <v>0.51459248785870992</v>
      </c>
      <c r="E124" s="9">
        <f t="shared" si="27"/>
        <v>0.26688518351894452</v>
      </c>
      <c r="F124" s="9">
        <f t="shared" si="28"/>
        <v>0.21852232862234564</v>
      </c>
      <c r="G124" s="9">
        <f t="shared" si="29"/>
        <v>1.0365772161317879</v>
      </c>
      <c r="H124" s="9">
        <f t="shared" si="30"/>
        <v>1.9432852666799265</v>
      </c>
      <c r="I124" s="9">
        <f t="shared" si="31"/>
        <v>3.7469296227492381</v>
      </c>
      <c r="J124" s="9">
        <f t="shared" si="32"/>
        <v>4.5761913956546687</v>
      </c>
      <c r="K124" s="11">
        <f t="shared" si="33"/>
        <v>0.52356020942408377</v>
      </c>
      <c r="L124" s="11">
        <f t="shared" si="34"/>
        <v>0.27397260273972601</v>
      </c>
      <c r="M124" s="11">
        <f t="shared" si="35"/>
        <v>0.2247191011235955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-0.26817612961922821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0.22596010885410667</v>
      </c>
      <c r="Q124" s="11">
        <f>2*'OddsRatio_working_3-way'!K124*'OddsRatio_working_3-way'!L124*'OddsRatio_working_3-way'!M124</f>
        <v>6.4467934052526862E-2</v>
      </c>
      <c r="R124" s="11">
        <f t="shared" si="36"/>
        <v>0</v>
      </c>
      <c r="S124" s="11">
        <f t="shared" si="37"/>
        <v>-0.84258099024300837</v>
      </c>
      <c r="T124" s="11">
        <f t="shared" si="38"/>
        <v>-0.24039400577546599</v>
      </c>
      <c r="U124" s="11">
        <f>'OddsRatio_working_3-way'!S124-'OddsRatio_working_3-way'!R124^2/3</f>
        <v>-0.84258099024300837</v>
      </c>
      <c r="V124" s="11">
        <f>'OddsRatio_working_3-way'!S124*'OddsRatio_working_3-way'!R124/3-2*'OddsRatio_working_3-way'!R124^3/27-'OddsRatio_working_3-way'!T124</f>
        <v>0.24039400577546599</v>
      </c>
      <c r="W124" s="11">
        <f>'OddsRatio_working_3-way'!V124^2+4*'OddsRatio_working_3-way'!U124^3/27</f>
        <v>-3.083061003855752E-2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0.14884546352789216</v>
      </c>
      <c r="Y124" s="11">
        <f>IF('OddsRatio_working_3-way'!W124&gt;=0,IF('OddsRatio_working_3-way'!V124+SQRT('OddsRatio_working_3-way'!W124)&gt;0,0,PI()),ACOS('OddsRatio_working_3-way'!V124/(2*'OddsRatio_working_3-way'!X124)))</f>
        <v>0.63084595522789744</v>
      </c>
      <c r="Z124" s="11">
        <f>'OddsRatio_working_3-way'!X124^(1/3)*COS('OddsRatio_working_3-way'!Y124/3)</f>
        <v>0.51828860806589394</v>
      </c>
      <c r="AA124" s="11">
        <f>'OddsRatio_working_3-way'!X124^(1/3)*COS(('OddsRatio_working_3-way'!Y124+2*PI())/3)</f>
        <v>-0.35494585215504509</v>
      </c>
      <c r="AB124" s="11">
        <f>'OddsRatio_working_3-way'!X124^(1/3)*COS(('OddsRatio_working_3-way'!Y124+4*PI())/3)</f>
        <v>-0.16334275591084899</v>
      </c>
      <c r="AC124" s="11">
        <f>'OddsRatio_working_3-way'!X124^(1/3)*SIN('OddsRatio_working_3-way'!Y124/3)</f>
        <v>0.11062209919415256</v>
      </c>
      <c r="AD124" s="11">
        <f>'OddsRatio_working_3-way'!X124^(1/3)*SIN(('OddsRatio_working_3-way'!Y124+2*PI())/3)</f>
        <v>0.39354005148006427</v>
      </c>
      <c r="AE124" s="11">
        <f>'OddsRatio_working_3-way'!X124^(1/3)*SIN(('OddsRatio_working_3-way'!Y124+4*PI())/3)</f>
        <v>-0.50416215067421666</v>
      </c>
      <c r="AF124" s="11">
        <f>-'OddsRatio_working_3-way'!U124/(3*'OddsRatio_working_3-way'!X124^(1/3))*COS(('OddsRatio_working_3-way'!Y124)/3)</f>
        <v>0.51828860806589405</v>
      </c>
      <c r="AG124" s="11">
        <f>-'OddsRatio_working_3-way'!U124/(3*'OddsRatio_working_3-way'!X124^(1/3))*COS(('OddsRatio_working_3-way'!Y124+2*PI())/3)</f>
        <v>-0.35494585215504521</v>
      </c>
      <c r="AH124" s="11">
        <f>-'OddsRatio_working_3-way'!U124/(3*'OddsRatio_working_3-way'!X124^(1/3))*COS(('OddsRatio_working_3-way'!Y124+4*PI())/3)</f>
        <v>-0.16334275591084901</v>
      </c>
      <c r="AI124" s="11">
        <f>'OddsRatio_working_3-way'!U124/(3*'OddsRatio_working_3-way'!X124^(1/3))*SIN(('OddsRatio_working_3-way'!Y124)/3)</f>
        <v>-0.11062209919415257</v>
      </c>
      <c r="AJ124" s="11">
        <f>'OddsRatio_working_3-way'!U124/(3*'OddsRatio_working_3-way'!X124^(1/3))*SIN(('OddsRatio_working_3-way'!Y124+2*PI())/3)</f>
        <v>-0.39354005148006438</v>
      </c>
      <c r="AK124" s="11">
        <f>'OddsRatio_working_3-way'!U124/(3*'OddsRatio_working_3-way'!X124^(1/3))*SIN(('OddsRatio_working_3-way'!Y124+4*PI())/3)</f>
        <v>0.50416215067421677</v>
      </c>
      <c r="AL124" s="11">
        <f>'OddsRatio_working_3-way'!Z124+'OddsRatio_working_3-way'!AF124</f>
        <v>1.0365772161317879</v>
      </c>
      <c r="AM124" s="11">
        <f>'OddsRatio_working_3-way'!AA124+'OddsRatio_working_3-way'!AG124</f>
        <v>-0.7098917043100903</v>
      </c>
      <c r="AN124" s="11">
        <f>'OddsRatio_working_3-way'!AB124+'OddsRatio_working_3-way'!AH124</f>
        <v>-0.32668551182169803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1.0365772161317879</v>
      </c>
      <c r="AS124" s="11">
        <f>IF(('OddsRatio_working_3-way'!X124=0),IF(Q124&gt;0,-Q124^(1/3),(-Q124)^(1/3)),'OddsRatio_working_3-way'!AM124-'OddsRatio_working_3-way'!R124/3)</f>
        <v>-0.7098917043100903</v>
      </c>
      <c r="AT124" s="11">
        <f>IF(('OddsRatio_working_3-way'!X124=0),IF(Q124&gt;0,-Q124^(1/3),(-Q124)^(1/3)),'OddsRatio_working_3-way'!AN124-'OddsRatio_working_3-way'!R124/3)</f>
        <v>-0.32668551182169803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4.76</v>
      </c>
      <c r="B125" s="4">
        <f>IF('True_Odds_Calculator_3-way'!B126="","",'True_Odds_Calculator_3-way'!B126)</f>
        <v>4.34</v>
      </c>
      <c r="C125" s="4">
        <f>IF('True_Odds_Calculator_3-way'!C126="","",'True_Odds_Calculator_3-way'!C126)</f>
        <v>1.71</v>
      </c>
      <c r="D125" s="9">
        <f t="shared" si="26"/>
        <v>0.20297199467197682</v>
      </c>
      <c r="E125" s="9">
        <f t="shared" si="27"/>
        <v>0.22280858115709221</v>
      </c>
      <c r="F125" s="9">
        <f t="shared" si="28"/>
        <v>0.57421942417093086</v>
      </c>
      <c r="G125" s="9">
        <f t="shared" si="29"/>
        <v>1.0443585267735822</v>
      </c>
      <c r="H125" s="9">
        <f t="shared" si="30"/>
        <v>4.9267880606686685</v>
      </c>
      <c r="I125" s="9">
        <f t="shared" si="31"/>
        <v>4.4881574794237631</v>
      </c>
      <c r="J125" s="9">
        <f t="shared" si="32"/>
        <v>1.7414945540092437</v>
      </c>
      <c r="K125" s="11">
        <f t="shared" si="33"/>
        <v>0.21008403361344538</v>
      </c>
      <c r="L125" s="11">
        <f t="shared" si="34"/>
        <v>0.2304147465437788</v>
      </c>
      <c r="M125" s="11">
        <f t="shared" si="35"/>
        <v>0.58479532163742687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-0.2524061124166701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0.22108447227221395</v>
      </c>
      <c r="Q125" s="11">
        <f>2*'OddsRatio_working_3-way'!K125*'OddsRatio_working_3-way'!L125*'OddsRatio_working_3-way'!M125</f>
        <v>5.6615741939107275E-2</v>
      </c>
      <c r="R125" s="11">
        <f t="shared" si="36"/>
        <v>0</v>
      </c>
      <c r="S125" s="11">
        <f t="shared" si="37"/>
        <v>-0.87590775895018491</v>
      </c>
      <c r="T125" s="11">
        <f t="shared" si="38"/>
        <v>-0.22430416362360686</v>
      </c>
      <c r="U125" s="11">
        <f>'OddsRatio_working_3-way'!S125-'OddsRatio_working_3-way'!R125^2/3</f>
        <v>-0.87590775895018491</v>
      </c>
      <c r="V125" s="11">
        <f>'OddsRatio_working_3-way'!S125*'OddsRatio_working_3-way'!R125/3-2*'OddsRatio_working_3-way'!R125^3/27-'OddsRatio_working_3-way'!T125</f>
        <v>0.22430416362360686</v>
      </c>
      <c r="W125" s="11">
        <f>'OddsRatio_working_3-way'!V125^2+4*'OddsRatio_working_3-way'!U125^3/27</f>
        <v>-4.9244538130120315E-2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0.15776318958252439</v>
      </c>
      <c r="Y125" s="11">
        <f>IF('OddsRatio_working_3-way'!W125&gt;=0,IF('OddsRatio_working_3-way'!V125+SQRT('OddsRatio_working_3-way'!W125)&gt;0,0,PI()),ACOS('OddsRatio_working_3-way'!V125/(2*'OddsRatio_working_3-way'!X125)))</f>
        <v>0.78003519906679541</v>
      </c>
      <c r="Z125" s="11">
        <f>'OddsRatio_working_3-way'!X125^(1/3)*COS('OddsRatio_working_3-way'!Y125/3)</f>
        <v>0.52217926338679121</v>
      </c>
      <c r="AA125" s="11">
        <f>'OddsRatio_working_3-way'!X125^(1/3)*COS(('OddsRatio_working_3-way'!Y125+2*PI())/3)</f>
        <v>-0.3813957096951634</v>
      </c>
      <c r="AB125" s="11">
        <f>'OddsRatio_working_3-way'!X125^(1/3)*COS(('OddsRatio_working_3-way'!Y125+4*PI())/3)</f>
        <v>-0.14078355369162784</v>
      </c>
      <c r="AC125" s="11">
        <f>'OddsRatio_working_3-way'!X125^(1/3)*SIN('OddsRatio_working_3-way'!Y125/3)</f>
        <v>0.13891749303893747</v>
      </c>
      <c r="AD125" s="11">
        <f>'OddsRatio_working_3-way'!X125^(1/3)*SIN(('OddsRatio_working_3-way'!Y125+2*PI())/3)</f>
        <v>0.38276176090293773</v>
      </c>
      <c r="AE125" s="11">
        <f>'OddsRatio_working_3-way'!X125^(1/3)*SIN(('OddsRatio_working_3-way'!Y125+4*PI())/3)</f>
        <v>-0.52167925394187531</v>
      </c>
      <c r="AF125" s="11">
        <f>-'OddsRatio_working_3-way'!U125/(3*'OddsRatio_working_3-way'!X125^(1/3))*COS(('OddsRatio_working_3-way'!Y125)/3)</f>
        <v>0.52217926338679099</v>
      </c>
      <c r="AG125" s="11">
        <f>-'OddsRatio_working_3-way'!U125/(3*'OddsRatio_working_3-way'!X125^(1/3))*COS(('OddsRatio_working_3-way'!Y125+2*PI())/3)</f>
        <v>-0.38139570969516323</v>
      </c>
      <c r="AH125" s="11">
        <f>-'OddsRatio_working_3-way'!U125/(3*'OddsRatio_working_3-way'!X125^(1/3))*COS(('OddsRatio_working_3-way'!Y125+4*PI())/3)</f>
        <v>-0.14078355369162779</v>
      </c>
      <c r="AI125" s="11">
        <f>'OddsRatio_working_3-way'!U125/(3*'OddsRatio_working_3-way'!X125^(1/3))*SIN(('OddsRatio_working_3-way'!Y125)/3)</f>
        <v>-0.13891749303893741</v>
      </c>
      <c r="AJ125" s="11">
        <f>'OddsRatio_working_3-way'!U125/(3*'OddsRatio_working_3-way'!X125^(1/3))*SIN(('OddsRatio_working_3-way'!Y125+2*PI())/3)</f>
        <v>-0.38276176090293756</v>
      </c>
      <c r="AK125" s="11">
        <f>'OddsRatio_working_3-way'!U125/(3*'OddsRatio_working_3-way'!X125^(1/3))*SIN(('OddsRatio_working_3-way'!Y125+4*PI())/3)</f>
        <v>0.52167925394187509</v>
      </c>
      <c r="AL125" s="11">
        <f>'OddsRatio_working_3-way'!Z125+'OddsRatio_working_3-way'!AF125</f>
        <v>1.0443585267735822</v>
      </c>
      <c r="AM125" s="11">
        <f>'OddsRatio_working_3-way'!AA125+'OddsRatio_working_3-way'!AG125</f>
        <v>-0.76279141939032669</v>
      </c>
      <c r="AN125" s="11">
        <f>'OddsRatio_working_3-way'!AB125+'OddsRatio_working_3-way'!AH125</f>
        <v>-0.28156710738325563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1.0443585267735822</v>
      </c>
      <c r="AS125" s="11">
        <f>IF(('OddsRatio_working_3-way'!X125=0),IF(Q125&gt;0,-Q125^(1/3),(-Q125)^(1/3)),'OddsRatio_working_3-way'!AM125-'OddsRatio_working_3-way'!R125/3)</f>
        <v>-0.76279141939032669</v>
      </c>
      <c r="AT125" s="11">
        <f>IF(('OddsRatio_working_3-way'!X125=0),IF(Q125&gt;0,-Q125^(1/3),(-Q125)^(1/3)),'OddsRatio_working_3-way'!AN125-'OddsRatio_working_3-way'!R125/3)</f>
        <v>-0.28156710738325563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6.27</v>
      </c>
      <c r="B126" s="4">
        <f>IF('True_Odds_Calculator_3-way'!B127="","",'True_Odds_Calculator_3-way'!B127)</f>
        <v>4.04</v>
      </c>
      <c r="C126" s="4">
        <f>IF('True_Odds_Calculator_3-way'!C127="","",'True_Odds_Calculator_3-way'!C127)</f>
        <v>1.53</v>
      </c>
      <c r="D126" s="9">
        <f t="shared" si="26"/>
        <v>0.1450137650505475</v>
      </c>
      <c r="E126" s="9">
        <f t="shared" si="27"/>
        <v>0.22721856693505088</v>
      </c>
      <c r="F126" s="9">
        <f t="shared" si="28"/>
        <v>0.62776766801440187</v>
      </c>
      <c r="G126" s="9">
        <f t="shared" si="29"/>
        <v>1.1187660506811827</v>
      </c>
      <c r="H126" s="9">
        <f t="shared" si="30"/>
        <v>6.8958970870898337</v>
      </c>
      <c r="I126" s="9">
        <f t="shared" si="31"/>
        <v>4.4010487940707952</v>
      </c>
      <c r="J126" s="9">
        <f t="shared" si="32"/>
        <v>1.5929460068610264</v>
      </c>
      <c r="K126" s="11">
        <f t="shared" si="33"/>
        <v>0.15948963317384371</v>
      </c>
      <c r="L126" s="11">
        <f t="shared" si="34"/>
        <v>0.24752475247524752</v>
      </c>
      <c r="M126" s="11">
        <f t="shared" si="35"/>
        <v>0.65359477124183007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-0.21908857552421923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0.22809298473707018</v>
      </c>
      <c r="Q126" s="11">
        <f>2*'OddsRatio_working_3-way'!K126*'OddsRatio_working_3-way'!L126*'OddsRatio_working_3-way'!M126</f>
        <v>5.1604747678070183E-2</v>
      </c>
      <c r="R126" s="11">
        <f t="shared" si="36"/>
        <v>0</v>
      </c>
      <c r="S126" s="11">
        <f t="shared" si="37"/>
        <v>-1.0410994009674208</v>
      </c>
      <c r="T126" s="11">
        <f t="shared" si="38"/>
        <v>-0.23554285089760654</v>
      </c>
      <c r="U126" s="11">
        <f>'OddsRatio_working_3-way'!S126-'OddsRatio_working_3-way'!R126^2/3</f>
        <v>-1.0410994009674208</v>
      </c>
      <c r="V126" s="11">
        <f>'OddsRatio_working_3-way'!S126*'OddsRatio_working_3-way'!R126/3-2*'OddsRatio_working_3-way'!R126^3/27-'OddsRatio_working_3-way'!T126</f>
        <v>0.23554285089760654</v>
      </c>
      <c r="W126" s="11">
        <f>'OddsRatio_working_3-way'!V126^2+4*'OddsRatio_working_3-way'!U126^3/27</f>
        <v>-0.11169513704692029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0.2044355470899645</v>
      </c>
      <c r="Y126" s="11">
        <f>IF('OddsRatio_working_3-way'!W126&gt;=0,IF('OddsRatio_working_3-way'!V126+SQRT('OddsRatio_working_3-way'!W126)&gt;0,0,PI()),ACOS('OddsRatio_working_3-way'!V126/(2*'OddsRatio_working_3-way'!X126)))</f>
        <v>0.95687034981743857</v>
      </c>
      <c r="Z126" s="11">
        <f>'OddsRatio_working_3-way'!X126^(1/3)*COS('OddsRatio_working_3-way'!Y126/3)</f>
        <v>0.55938302534059137</v>
      </c>
      <c r="AA126" s="11">
        <f>'OddsRatio_working_3-way'!X126^(1/3)*COS(('OddsRatio_working_3-way'!Y126+2*PI())/3)</f>
        <v>-0.43966908441852781</v>
      </c>
      <c r="AB126" s="11">
        <f>'OddsRatio_working_3-way'!X126^(1/3)*COS(('OddsRatio_working_3-way'!Y126+4*PI())/3)</f>
        <v>-0.11971394092206371</v>
      </c>
      <c r="AC126" s="11">
        <f>'OddsRatio_working_3-way'!X126^(1/3)*SIN('OddsRatio_working_3-way'!Y126/3)</f>
        <v>0.18472618822628892</v>
      </c>
      <c r="AD126" s="11">
        <f>'OddsRatio_working_3-way'!X126^(1/3)*SIN(('OddsRatio_working_3-way'!Y126+2*PI())/3)</f>
        <v>0.39207681627760205</v>
      </c>
      <c r="AE126" s="11">
        <f>'OddsRatio_working_3-way'!X126^(1/3)*SIN(('OddsRatio_working_3-way'!Y126+4*PI())/3)</f>
        <v>-0.57680300450389099</v>
      </c>
      <c r="AF126" s="11">
        <f>-'OddsRatio_working_3-way'!U126/(3*'OddsRatio_working_3-way'!X126^(1/3))*COS(('OddsRatio_working_3-way'!Y126)/3)</f>
        <v>0.55938302534059126</v>
      </c>
      <c r="AG126" s="11">
        <f>-'OddsRatio_working_3-way'!U126/(3*'OddsRatio_working_3-way'!X126^(1/3))*COS(('OddsRatio_working_3-way'!Y126+2*PI())/3)</f>
        <v>-0.4396690844185277</v>
      </c>
      <c r="AH126" s="11">
        <f>-'OddsRatio_working_3-way'!U126/(3*'OddsRatio_working_3-way'!X126^(1/3))*COS(('OddsRatio_working_3-way'!Y126+4*PI())/3)</f>
        <v>-0.11971394092206368</v>
      </c>
      <c r="AI126" s="11">
        <f>'OddsRatio_working_3-way'!U126/(3*'OddsRatio_working_3-way'!X126^(1/3))*SIN(('OddsRatio_working_3-way'!Y126)/3)</f>
        <v>-0.18472618822628889</v>
      </c>
      <c r="AJ126" s="11">
        <f>'OddsRatio_working_3-way'!U126/(3*'OddsRatio_working_3-way'!X126^(1/3))*SIN(('OddsRatio_working_3-way'!Y126+2*PI())/3)</f>
        <v>-0.39207681627760199</v>
      </c>
      <c r="AK126" s="11">
        <f>'OddsRatio_working_3-way'!U126/(3*'OddsRatio_working_3-way'!X126^(1/3))*SIN(('OddsRatio_working_3-way'!Y126+4*PI())/3)</f>
        <v>0.57680300450389088</v>
      </c>
      <c r="AL126" s="11">
        <f>'OddsRatio_working_3-way'!Z126+'OddsRatio_working_3-way'!AF126</f>
        <v>1.1187660506811827</v>
      </c>
      <c r="AM126" s="11">
        <f>'OddsRatio_working_3-way'!AA126+'OddsRatio_working_3-way'!AG126</f>
        <v>-0.87933816883705551</v>
      </c>
      <c r="AN126" s="11">
        <f>'OddsRatio_working_3-way'!AB126+'OddsRatio_working_3-way'!AH126</f>
        <v>-0.23942788184412739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1.1187660506811827</v>
      </c>
      <c r="AS126" s="11">
        <f>IF(('OddsRatio_working_3-way'!X126=0),IF(Q126&gt;0,-Q126^(1/3),(-Q126)^(1/3)),'OddsRatio_working_3-way'!AM126-'OddsRatio_working_3-way'!R126/3)</f>
        <v>-0.87933816883705551</v>
      </c>
      <c r="AT126" s="11">
        <f>IF(('OddsRatio_working_3-way'!X126=0),IF(Q126&gt;0,-Q126^(1/3),(-Q126)^(1/3)),'OddsRatio_working_3-way'!AN126-'OddsRatio_working_3-way'!R126/3)</f>
        <v>-0.23942788184412739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1.86</v>
      </c>
      <c r="B127" s="4">
        <f>IF('True_Odds_Calculator_3-way'!B128="","",'True_Odds_Calculator_3-way'!B128)</f>
        <v>3.59</v>
      </c>
      <c r="C127" s="4">
        <f>IF('True_Odds_Calculator_3-way'!C128="","",'True_Odds_Calculator_3-way'!C128)</f>
        <v>4.12</v>
      </c>
      <c r="D127" s="9">
        <f t="shared" si="26"/>
        <v>0.51415233107221181</v>
      </c>
      <c r="E127" s="9">
        <f t="shared" si="27"/>
        <v>0.26002159534417368</v>
      </c>
      <c r="F127" s="9">
        <f t="shared" si="28"/>
        <v>0.22582607358361431</v>
      </c>
      <c r="G127" s="9">
        <f t="shared" si="29"/>
        <v>1.0987777663827956</v>
      </c>
      <c r="H127" s="9">
        <f t="shared" si="30"/>
        <v>1.9449488790892047</v>
      </c>
      <c r="I127" s="9">
        <f t="shared" si="31"/>
        <v>3.8458344149314407</v>
      </c>
      <c r="J127" s="9">
        <f t="shared" si="32"/>
        <v>4.4281866311143219</v>
      </c>
      <c r="K127" s="11">
        <f t="shared" si="33"/>
        <v>0.5376344086021505</v>
      </c>
      <c r="L127" s="11">
        <f t="shared" si="34"/>
        <v>0.2785515320334262</v>
      </c>
      <c r="M127" s="11">
        <f t="shared" si="35"/>
        <v>0.24271844660194175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-0.25260863989559323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0.23881453772048356</v>
      </c>
      <c r="Q127" s="11">
        <f>2*'OddsRatio_working_3-way'!K127*'OddsRatio_working_3-way'!L127*'OddsRatio_working_3-way'!M127</f>
        <v>7.2698489412628187E-2</v>
      </c>
      <c r="R127" s="11">
        <f t="shared" si="36"/>
        <v>0</v>
      </c>
      <c r="S127" s="11">
        <f t="shared" si="37"/>
        <v>-0.94539338725385258</v>
      </c>
      <c r="T127" s="11">
        <f t="shared" si="38"/>
        <v>-0.28779098546540416</v>
      </c>
      <c r="U127" s="11">
        <f>'OddsRatio_working_3-way'!S127-'OddsRatio_working_3-way'!R127^2/3</f>
        <v>-0.94539338725385258</v>
      </c>
      <c r="V127" s="11">
        <f>'OddsRatio_working_3-way'!S127*'OddsRatio_working_3-way'!R127/3-2*'OddsRatio_working_3-way'!R127^3/27-'OddsRatio_working_3-way'!T127</f>
        <v>0.28779098546540416</v>
      </c>
      <c r="W127" s="11">
        <f>'OddsRatio_working_3-way'!V127^2+4*'OddsRatio_working_3-way'!U127^3/27</f>
        <v>-4.2356049091407805E-2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0.17690371703737337</v>
      </c>
      <c r="Y127" s="11">
        <f>IF('OddsRatio_working_3-way'!W127&gt;=0,IF('OddsRatio_working_3-way'!V127+SQRT('OddsRatio_working_3-way'!W127)&gt;0,0,PI()),ACOS('OddsRatio_working_3-way'!V127/(2*'OddsRatio_working_3-way'!X127)))</f>
        <v>0.62080345549425509</v>
      </c>
      <c r="Z127" s="11">
        <f>'OddsRatio_working_3-way'!X127^(1/3)*COS('OddsRatio_working_3-way'!Y127/3)</f>
        <v>0.54938888319139778</v>
      </c>
      <c r="AA127" s="11">
        <f>'OddsRatio_working_3-way'!X127^(1/3)*COS(('OddsRatio_working_3-way'!Y127+2*PI())/3)</f>
        <v>-0.37458056717250099</v>
      </c>
      <c r="AB127" s="11">
        <f>'OddsRatio_working_3-way'!X127^(1/3)*COS(('OddsRatio_working_3-way'!Y127+4*PI())/3)</f>
        <v>-0.17480831601889724</v>
      </c>
      <c r="AC127" s="11">
        <f>'OddsRatio_working_3-way'!X127^(1/3)*SIN('OddsRatio_working_3-way'!Y127/3)</f>
        <v>0.11533856298015087</v>
      </c>
      <c r="AD127" s="11">
        <f>'OddsRatio_working_3-way'!X127^(1/3)*SIN(('OddsRatio_working_3-way'!Y127+2*PI())/3)</f>
        <v>0.4181154479104367</v>
      </c>
      <c r="AE127" s="11">
        <f>'OddsRatio_working_3-way'!X127^(1/3)*SIN(('OddsRatio_working_3-way'!Y127+4*PI())/3)</f>
        <v>-0.53345401089058742</v>
      </c>
      <c r="AF127" s="11">
        <f>-'OddsRatio_working_3-way'!U127/(3*'OddsRatio_working_3-way'!X127^(1/3))*COS(('OddsRatio_working_3-way'!Y127)/3)</f>
        <v>0.54938888319139778</v>
      </c>
      <c r="AG127" s="11">
        <f>-'OddsRatio_working_3-way'!U127/(3*'OddsRatio_working_3-way'!X127^(1/3))*COS(('OddsRatio_working_3-way'!Y127+2*PI())/3)</f>
        <v>-0.37458056717250088</v>
      </c>
      <c r="AH127" s="11">
        <f>-'OddsRatio_working_3-way'!U127/(3*'OddsRatio_working_3-way'!X127^(1/3))*COS(('OddsRatio_working_3-way'!Y127+4*PI())/3)</f>
        <v>-0.17480831601889721</v>
      </c>
      <c r="AI127" s="11">
        <f>'OddsRatio_working_3-way'!U127/(3*'OddsRatio_working_3-way'!X127^(1/3))*SIN(('OddsRatio_working_3-way'!Y127)/3)</f>
        <v>-0.11533856298015084</v>
      </c>
      <c r="AJ127" s="11">
        <f>'OddsRatio_working_3-way'!U127/(3*'OddsRatio_working_3-way'!X127^(1/3))*SIN(('OddsRatio_working_3-way'!Y127+2*PI())/3)</f>
        <v>-0.41811544791043664</v>
      </c>
      <c r="AK127" s="11">
        <f>'OddsRatio_working_3-way'!U127/(3*'OddsRatio_working_3-way'!X127^(1/3))*SIN(('OddsRatio_working_3-way'!Y127+4*PI())/3)</f>
        <v>0.5334540108905873</v>
      </c>
      <c r="AL127" s="11">
        <f>'OddsRatio_working_3-way'!Z127+'OddsRatio_working_3-way'!AF127</f>
        <v>1.0987777663827956</v>
      </c>
      <c r="AM127" s="11">
        <f>'OddsRatio_working_3-way'!AA127+'OddsRatio_working_3-way'!AG127</f>
        <v>-0.74916113434500187</v>
      </c>
      <c r="AN127" s="11">
        <f>'OddsRatio_working_3-way'!AB127+'OddsRatio_working_3-way'!AH127</f>
        <v>-0.34961663203779447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1.0987777663827956</v>
      </c>
      <c r="AS127" s="11">
        <f>IF(('OddsRatio_working_3-way'!X127=0),IF(Q127&gt;0,-Q127^(1/3),(-Q127)^(1/3)),'OddsRatio_working_3-way'!AM127-'OddsRatio_working_3-way'!R127/3)</f>
        <v>-0.74916113434500187</v>
      </c>
      <c r="AT127" s="11">
        <f>IF(('OddsRatio_working_3-way'!X127=0),IF(Q127&gt;0,-Q127^(1/3),(-Q127)^(1/3)),'OddsRatio_working_3-way'!AN127-'OddsRatio_working_3-way'!R127/3)</f>
        <v>-0.34961663203779447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1.74</v>
      </c>
      <c r="B128" s="4">
        <f>IF('True_Odds_Calculator_3-way'!B129="","",'True_Odds_Calculator_3-way'!B129)</f>
        <v>3.58</v>
      </c>
      <c r="C128" s="4">
        <f>IF('True_Odds_Calculator_3-way'!C129="","",'True_Odds_Calculator_3-way'!C129)</f>
        <v>4.91</v>
      </c>
      <c r="D128" s="9">
        <f t="shared" si="26"/>
        <v>0.5510743847067513</v>
      </c>
      <c r="E128" s="9">
        <f t="shared" si="27"/>
        <v>0.26040167371336742</v>
      </c>
      <c r="F128" s="9">
        <f t="shared" si="28"/>
        <v>0.18852394157988137</v>
      </c>
      <c r="G128" s="9">
        <f t="shared" si="29"/>
        <v>1.1008608886903617</v>
      </c>
      <c r="H128" s="9">
        <f t="shared" si="30"/>
        <v>1.8146370576308677</v>
      </c>
      <c r="I128" s="9">
        <f t="shared" si="31"/>
        <v>3.8402210928211331</v>
      </c>
      <c r="J128" s="9">
        <f t="shared" si="32"/>
        <v>5.3043660747793142</v>
      </c>
      <c r="K128" s="11">
        <f t="shared" si="33"/>
        <v>0.57471264367816088</v>
      </c>
      <c r="L128" s="11">
        <f t="shared" si="34"/>
        <v>0.27932960893854747</v>
      </c>
      <c r="M128" s="11">
        <f t="shared" si="35"/>
        <v>0.20366598778004072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-0.24407000836870651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0.23638751230490179</v>
      </c>
      <c r="Q128" s="11">
        <f>2*'OddsRatio_working_3-way'!K128*'OddsRatio_working_3-way'!L128*'OddsRatio_working_3-way'!M128</f>
        <v>6.5390736460553753E-2</v>
      </c>
      <c r="R128" s="11">
        <f t="shared" si="36"/>
        <v>0</v>
      </c>
      <c r="S128" s="11">
        <f t="shared" si="37"/>
        <v>-0.9685233916483541</v>
      </c>
      <c r="T128" s="11">
        <f t="shared" si="38"/>
        <v>-0.26791795066344515</v>
      </c>
      <c r="U128" s="11">
        <f>'OddsRatio_working_3-way'!S128-'OddsRatio_working_3-way'!R128^2/3</f>
        <v>-0.9685233916483541</v>
      </c>
      <c r="V128" s="11">
        <f>'OddsRatio_working_3-way'!S128*'OddsRatio_working_3-way'!R128/3-2*'OddsRatio_working_3-way'!R128^3/27-'OddsRatio_working_3-way'!T128</f>
        <v>0.26791795066344515</v>
      </c>
      <c r="W128" s="11">
        <f>'OddsRatio_working_3-way'!V128^2+4*'OddsRatio_working_3-way'!U128^3/27</f>
        <v>-6.2814241233696153E-2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0.18343545835074826</v>
      </c>
      <c r="Y128" s="11">
        <f>IF('OddsRatio_working_3-way'!W128&gt;=0,IF('OddsRatio_working_3-way'!V128+SQRT('OddsRatio_working_3-way'!W128)&gt;0,0,PI()),ACOS('OddsRatio_working_3-way'!V128/(2*'OddsRatio_working_3-way'!X128)))</f>
        <v>0.7520667627218639</v>
      </c>
      <c r="Z128" s="11">
        <f>'OddsRatio_working_3-way'!X128^(1/3)*COS('OddsRatio_working_3-way'!Y128/3)</f>
        <v>0.55043044434518096</v>
      </c>
      <c r="AA128" s="11">
        <f>'OddsRatio_working_3-way'!X128^(1/3)*COS(('OddsRatio_working_3-way'!Y128+2*PI())/3)</f>
        <v>-0.39728320472970324</v>
      </c>
      <c r="AB128" s="11">
        <f>'OddsRatio_working_3-way'!X128^(1/3)*COS(('OddsRatio_working_3-way'!Y128+4*PI())/3)</f>
        <v>-0.15314723961547755</v>
      </c>
      <c r="AC128" s="11">
        <f>'OddsRatio_working_3-way'!X128^(1/3)*SIN('OddsRatio_working_3-way'!Y128/3)</f>
        <v>0.14095196517756733</v>
      </c>
      <c r="AD128" s="11">
        <f>'OddsRatio_working_3-way'!X128^(1/3)*SIN(('OddsRatio_working_3-way'!Y128+2*PI())/3)</f>
        <v>0.40621076523049965</v>
      </c>
      <c r="AE128" s="11">
        <f>'OddsRatio_working_3-way'!X128^(1/3)*SIN(('OddsRatio_working_3-way'!Y128+4*PI())/3)</f>
        <v>-0.54716273040806696</v>
      </c>
      <c r="AF128" s="11">
        <f>-'OddsRatio_working_3-way'!U128/(3*'OddsRatio_working_3-way'!X128^(1/3))*COS(('OddsRatio_working_3-way'!Y128)/3)</f>
        <v>0.55043044434518085</v>
      </c>
      <c r="AG128" s="11">
        <f>-'OddsRatio_working_3-way'!U128/(3*'OddsRatio_working_3-way'!X128^(1/3))*COS(('OddsRatio_working_3-way'!Y128+2*PI())/3)</f>
        <v>-0.39728320472970319</v>
      </c>
      <c r="AH128" s="11">
        <f>-'OddsRatio_working_3-way'!U128/(3*'OddsRatio_working_3-way'!X128^(1/3))*COS(('OddsRatio_working_3-way'!Y128+4*PI())/3)</f>
        <v>-0.15314723961547752</v>
      </c>
      <c r="AI128" s="11">
        <f>'OddsRatio_working_3-way'!U128/(3*'OddsRatio_working_3-way'!X128^(1/3))*SIN(('OddsRatio_working_3-way'!Y128)/3)</f>
        <v>-0.14095196517756731</v>
      </c>
      <c r="AJ128" s="11">
        <f>'OddsRatio_working_3-way'!U128/(3*'OddsRatio_working_3-way'!X128^(1/3))*SIN(('OddsRatio_working_3-way'!Y128+2*PI())/3)</f>
        <v>-0.40621076523049959</v>
      </c>
      <c r="AK128" s="11">
        <f>'OddsRatio_working_3-way'!U128/(3*'OddsRatio_working_3-way'!X128^(1/3))*SIN(('OddsRatio_working_3-way'!Y128+4*PI())/3)</f>
        <v>0.54716273040806684</v>
      </c>
      <c r="AL128" s="11">
        <f>'OddsRatio_working_3-way'!Z128+'OddsRatio_working_3-way'!AF128</f>
        <v>1.1008608886903617</v>
      </c>
      <c r="AM128" s="11">
        <f>'OddsRatio_working_3-way'!AA128+'OddsRatio_working_3-way'!AG128</f>
        <v>-0.79456640945940649</v>
      </c>
      <c r="AN128" s="11">
        <f>'OddsRatio_working_3-way'!AB128+'OddsRatio_working_3-way'!AH128</f>
        <v>-0.3062944792309551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1.1008608886903617</v>
      </c>
      <c r="AS128" s="11">
        <f>IF(('OddsRatio_working_3-way'!X128=0),IF(Q128&gt;0,-Q128^(1/3),(-Q128)^(1/3)),'OddsRatio_working_3-way'!AM128-'OddsRatio_working_3-way'!R128/3)</f>
        <v>-0.79456640945940649</v>
      </c>
      <c r="AT128" s="11">
        <f>IF(('OddsRatio_working_3-way'!X128=0),IF(Q128&gt;0,-Q128^(1/3),(-Q128)^(1/3)),'OddsRatio_working_3-way'!AN128-'OddsRatio_working_3-way'!R128/3)</f>
        <v>-0.3062944792309551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2.97</v>
      </c>
      <c r="B129" s="4">
        <f>IF('True_Odds_Calculator_3-way'!B130="","",'True_Odds_Calculator_3-way'!B130)</f>
        <v>3.27</v>
      </c>
      <c r="C129" s="4">
        <f>IF('True_Odds_Calculator_3-way'!C130="","",'True_Odds_Calculator_3-way'!C130)</f>
        <v>2.64</v>
      </c>
      <c r="D129" s="9">
        <f t="shared" si="26"/>
        <v>0.32961178524320162</v>
      </c>
      <c r="E129" s="9">
        <f t="shared" si="27"/>
        <v>0.29907894282422459</v>
      </c>
      <c r="F129" s="9">
        <f t="shared" si="28"/>
        <v>0.37130927193257374</v>
      </c>
      <c r="G129" s="9">
        <f t="shared" si="29"/>
        <v>1.0324223872028022</v>
      </c>
      <c r="H129" s="9">
        <f t="shared" si="30"/>
        <v>3.0338721027895206</v>
      </c>
      <c r="I129" s="9">
        <f t="shared" si="31"/>
        <v>3.3435988189503614</v>
      </c>
      <c r="J129" s="9">
        <f t="shared" si="32"/>
        <v>2.6931727150125964</v>
      </c>
      <c r="K129" s="11">
        <f t="shared" si="33"/>
        <v>0.33670033670033667</v>
      </c>
      <c r="L129" s="11">
        <f t="shared" si="34"/>
        <v>0.3058103975535168</v>
      </c>
      <c r="M129" s="11">
        <f t="shared" si="35"/>
        <v>0.37878787878787878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-0.28604068048975839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0.22933439669608696</v>
      </c>
      <c r="Q129" s="11">
        <f>2*'OddsRatio_working_3-way'!K129*'OddsRatio_working_3-way'!L129*'OddsRatio_working_3-way'!M129</f>
        <v>7.8004896835403723E-2</v>
      </c>
      <c r="R129" s="11">
        <f t="shared" si="36"/>
        <v>0</v>
      </c>
      <c r="S129" s="11">
        <f t="shared" si="37"/>
        <v>-0.8017544787805041</v>
      </c>
      <c r="T129" s="11">
        <f t="shared" si="38"/>
        <v>-0.27270560502738234</v>
      </c>
      <c r="U129" s="11">
        <f>'OddsRatio_working_3-way'!S129-'OddsRatio_working_3-way'!R129^2/3</f>
        <v>-0.8017544787805041</v>
      </c>
      <c r="V129" s="11">
        <f>'OddsRatio_working_3-way'!S129*'OddsRatio_working_3-way'!R129/3-2*'OddsRatio_working_3-way'!R129^3/27-'OddsRatio_working_3-way'!T129</f>
        <v>0.27270560502738234</v>
      </c>
      <c r="W129" s="11">
        <f>'OddsRatio_working_3-way'!V129^2+4*'OddsRatio_working_3-way'!U129^3/27</f>
        <v>-1.9836518502191341E-3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0.13815932728517624</v>
      </c>
      <c r="Y129" s="11">
        <f>IF('OddsRatio_working_3-way'!W129&gt;=0,IF('OddsRatio_working_3-way'!V129+SQRT('OddsRatio_working_3-way'!W129)&gt;0,0,PI()),ACOS('OddsRatio_working_3-way'!V129/(2*'OddsRatio_working_3-way'!X129)))</f>
        <v>0.16189044466632807</v>
      </c>
      <c r="Z129" s="11">
        <f>'OddsRatio_working_3-way'!X129^(1/3)*COS('OddsRatio_working_3-way'!Y129/3)</f>
        <v>0.51621119360140122</v>
      </c>
      <c r="AA129" s="11">
        <f>'OddsRatio_working_3-way'!X129^(1/3)*COS(('OddsRatio_working_3-way'!Y129+2*PI())/3)</f>
        <v>-0.2822535241566575</v>
      </c>
      <c r="AB129" s="11">
        <f>'OddsRatio_working_3-way'!X129^(1/3)*COS(('OddsRatio_working_3-way'!Y129+4*PI())/3)</f>
        <v>-0.23395766944474375</v>
      </c>
      <c r="AC129" s="11">
        <f>'OddsRatio_working_3-way'!X129^(1/3)*SIN('OddsRatio_working_3-way'!Y129/3)</f>
        <v>2.7883624718666459E-2</v>
      </c>
      <c r="AD129" s="11">
        <f>'OddsRatio_working_3-way'!X129^(1/3)*SIN(('OddsRatio_working_3-way'!Y129+2*PI())/3)</f>
        <v>0.43311019501736719</v>
      </c>
      <c r="AE129" s="11">
        <f>'OddsRatio_working_3-way'!X129^(1/3)*SIN(('OddsRatio_working_3-way'!Y129+4*PI())/3)</f>
        <v>-0.46099381973603371</v>
      </c>
      <c r="AF129" s="11">
        <f>-'OddsRatio_working_3-way'!U129/(3*'OddsRatio_working_3-way'!X129^(1/3))*COS(('OddsRatio_working_3-way'!Y129)/3)</f>
        <v>0.51621119360140111</v>
      </c>
      <c r="AG129" s="11">
        <f>-'OddsRatio_working_3-way'!U129/(3*'OddsRatio_working_3-way'!X129^(1/3))*COS(('OddsRatio_working_3-way'!Y129+2*PI())/3)</f>
        <v>-0.28225352415665744</v>
      </c>
      <c r="AH129" s="11">
        <f>-'OddsRatio_working_3-way'!U129/(3*'OddsRatio_working_3-way'!X129^(1/3))*COS(('OddsRatio_working_3-way'!Y129+4*PI())/3)</f>
        <v>-0.23395766944474369</v>
      </c>
      <c r="AI129" s="11">
        <f>'OddsRatio_working_3-way'!U129/(3*'OddsRatio_working_3-way'!X129^(1/3))*SIN(('OddsRatio_working_3-way'!Y129)/3)</f>
        <v>-2.7883624718666452E-2</v>
      </c>
      <c r="AJ129" s="11">
        <f>'OddsRatio_working_3-way'!U129/(3*'OddsRatio_working_3-way'!X129^(1/3))*SIN(('OddsRatio_working_3-way'!Y129+2*PI())/3)</f>
        <v>-0.43311019501736714</v>
      </c>
      <c r="AK129" s="11">
        <f>'OddsRatio_working_3-way'!U129/(3*'OddsRatio_working_3-way'!X129^(1/3))*SIN(('OddsRatio_working_3-way'!Y129+4*PI())/3)</f>
        <v>0.46099381973603359</v>
      </c>
      <c r="AL129" s="11">
        <f>'OddsRatio_working_3-way'!Z129+'OddsRatio_working_3-way'!AF129</f>
        <v>1.0324223872028022</v>
      </c>
      <c r="AM129" s="11">
        <f>'OddsRatio_working_3-way'!AA129+'OddsRatio_working_3-way'!AG129</f>
        <v>-0.564507048313315</v>
      </c>
      <c r="AN129" s="11">
        <f>'OddsRatio_working_3-way'!AB129+'OddsRatio_working_3-way'!AH129</f>
        <v>-0.46791533888948744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1.0324223872028022</v>
      </c>
      <c r="AS129" s="11">
        <f>IF(('OddsRatio_working_3-way'!X129=0),IF(Q129&gt;0,-Q129^(1/3),(-Q129)^(1/3)),'OddsRatio_working_3-way'!AM129-'OddsRatio_working_3-way'!R129/3)</f>
        <v>-0.564507048313315</v>
      </c>
      <c r="AT129" s="11">
        <f>IF(('OddsRatio_working_3-way'!X129=0),IF(Q129&gt;0,-Q129^(1/3),(-Q129)^(1/3)),'OddsRatio_working_3-way'!AN129-'OddsRatio_working_3-way'!R129/3)</f>
        <v>-0.46791533888948744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3.48</v>
      </c>
      <c r="B130" s="4">
        <f>IF('True_Odds_Calculator_3-way'!B131="","",'True_Odds_Calculator_3-way'!B131)</f>
        <v>3.9</v>
      </c>
      <c r="C130" s="4">
        <f>IF('True_Odds_Calculator_3-way'!C131="","",'True_Odds_Calculator_3-way'!C131)</f>
        <v>2.09</v>
      </c>
      <c r="D130" s="9">
        <f t="shared" si="26"/>
        <v>0.28031235883791689</v>
      </c>
      <c r="E130" s="9">
        <f t="shared" si="27"/>
        <v>0.24985890924605336</v>
      </c>
      <c r="F130" s="9">
        <f t="shared" si="28"/>
        <v>0.46982873191602992</v>
      </c>
      <c r="G130" s="9">
        <f t="shared" si="29"/>
        <v>1.035261629932765</v>
      </c>
      <c r="H130" s="9">
        <f t="shared" si="30"/>
        <v>3.5674488422332575</v>
      </c>
      <c r="I130" s="9">
        <f t="shared" si="31"/>
        <v>4.0022587268050174</v>
      </c>
      <c r="J130" s="9">
        <f t="shared" si="32"/>
        <v>2.1284351766267138</v>
      </c>
      <c r="K130" s="11">
        <f t="shared" si="33"/>
        <v>0.28735632183908044</v>
      </c>
      <c r="L130" s="11">
        <f t="shared" si="34"/>
        <v>0.25641025641025644</v>
      </c>
      <c r="M130" s="11">
        <f t="shared" si="35"/>
        <v>0.47846889952153115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-0.27636690794585539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0.22809414823933885</v>
      </c>
      <c r="Q130" s="11">
        <f>2*'OddsRatio_working_3-way'!K130*'OddsRatio_working_3-way'!L130*'OddsRatio_working_3-way'!M130</f>
        <v>7.0508237477384494E-2</v>
      </c>
      <c r="R130" s="11">
        <f t="shared" si="36"/>
        <v>0</v>
      </c>
      <c r="S130" s="11">
        <f t="shared" si="37"/>
        <v>-0.82533089773550627</v>
      </c>
      <c r="T130" s="11">
        <f t="shared" si="38"/>
        <v>-0.25512547070649344</v>
      </c>
      <c r="U130" s="11">
        <f>'OddsRatio_working_3-way'!S130-'OddsRatio_working_3-way'!R130^2/3</f>
        <v>-0.82533089773550627</v>
      </c>
      <c r="V130" s="11">
        <f>'OddsRatio_working_3-way'!S130*'OddsRatio_working_3-way'!R130/3-2*'OddsRatio_working_3-way'!R130^3/27-'OddsRatio_working_3-way'!T130</f>
        <v>0.25512547070649344</v>
      </c>
      <c r="W130" s="11">
        <f>'OddsRatio_working_3-way'!V130^2+4*'OddsRatio_working_3-way'!U130^3/27</f>
        <v>-1.8198630914695882E-2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0.14429798744083866</v>
      </c>
      <c r="Y130" s="11">
        <f>IF('OddsRatio_working_3-way'!W130&gt;=0,IF('OddsRatio_working_3-way'!V130+SQRT('OddsRatio_working_3-way'!W130)&gt;0,0,PI()),ACOS('OddsRatio_working_3-way'!V130/(2*'OddsRatio_working_3-way'!X130)))</f>
        <v>0.48639662231234415</v>
      </c>
      <c r="Z130" s="11">
        <f>'OddsRatio_working_3-way'!X130^(1/3)*COS('OddsRatio_working_3-way'!Y130/3)</f>
        <v>0.51763081496638252</v>
      </c>
      <c r="AA130" s="11">
        <f>'OddsRatio_working_3-way'!X130^(1/3)*COS(('OddsRatio_working_3-way'!Y130+2*PI())/3)</f>
        <v>-0.33213988485470441</v>
      </c>
      <c r="AB130" s="11">
        <f>'OddsRatio_working_3-way'!X130^(1/3)*COS(('OddsRatio_working_3-way'!Y130+4*PI())/3)</f>
        <v>-0.18549093011167825</v>
      </c>
      <c r="AC130" s="11">
        <f>'OddsRatio_working_3-way'!X130^(1/3)*SIN('OddsRatio_working_3-way'!Y130/3)</f>
        <v>8.4667813497263475E-2</v>
      </c>
      <c r="AD130" s="11">
        <f>'OddsRatio_working_3-way'!X130^(1/3)*SIN(('OddsRatio_working_3-way'!Y130+2*PI())/3)</f>
        <v>0.40594752879389778</v>
      </c>
      <c r="AE130" s="11">
        <f>'OddsRatio_working_3-way'!X130^(1/3)*SIN(('OddsRatio_working_3-way'!Y130+4*PI())/3)</f>
        <v>-0.49061534229116122</v>
      </c>
      <c r="AF130" s="11">
        <f>-'OddsRatio_working_3-way'!U130/(3*'OddsRatio_working_3-way'!X130^(1/3))*COS(('OddsRatio_working_3-way'!Y130)/3)</f>
        <v>0.51763081496638252</v>
      </c>
      <c r="AG130" s="11">
        <f>-'OddsRatio_working_3-way'!U130/(3*'OddsRatio_working_3-way'!X130^(1/3))*COS(('OddsRatio_working_3-way'!Y130+2*PI())/3)</f>
        <v>-0.33213988485470441</v>
      </c>
      <c r="AH130" s="11">
        <f>-'OddsRatio_working_3-way'!U130/(3*'OddsRatio_working_3-way'!X130^(1/3))*COS(('OddsRatio_working_3-way'!Y130+4*PI())/3)</f>
        <v>-0.18549093011167825</v>
      </c>
      <c r="AI130" s="11">
        <f>'OddsRatio_working_3-way'!U130/(3*'OddsRatio_working_3-way'!X130^(1/3))*SIN(('OddsRatio_working_3-way'!Y130)/3)</f>
        <v>-8.4667813497263475E-2</v>
      </c>
      <c r="AJ130" s="11">
        <f>'OddsRatio_working_3-way'!U130/(3*'OddsRatio_working_3-way'!X130^(1/3))*SIN(('OddsRatio_working_3-way'!Y130+2*PI())/3)</f>
        <v>-0.40594752879389778</v>
      </c>
      <c r="AK130" s="11">
        <f>'OddsRatio_working_3-way'!U130/(3*'OddsRatio_working_3-way'!X130^(1/3))*SIN(('OddsRatio_working_3-way'!Y130+4*PI())/3)</f>
        <v>0.49061534229116122</v>
      </c>
      <c r="AL130" s="11">
        <f>'OddsRatio_working_3-way'!Z130+'OddsRatio_working_3-way'!AF130</f>
        <v>1.035261629932765</v>
      </c>
      <c r="AM130" s="11">
        <f>'OddsRatio_working_3-way'!AA130+'OddsRatio_working_3-way'!AG130</f>
        <v>-0.66427976970940883</v>
      </c>
      <c r="AN130" s="11">
        <f>'OddsRatio_working_3-way'!AB130+'OddsRatio_working_3-way'!AH130</f>
        <v>-0.3709818602233565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1.035261629932765</v>
      </c>
      <c r="AS130" s="11">
        <f>IF(('OddsRatio_working_3-way'!X130=0),IF(Q130&gt;0,-Q130^(1/3),(-Q130)^(1/3)),'OddsRatio_working_3-way'!AM130-'OddsRatio_working_3-way'!R130/3)</f>
        <v>-0.66427976970940883</v>
      </c>
      <c r="AT130" s="11">
        <f>IF(('OddsRatio_working_3-way'!X130=0),IF(Q130&gt;0,-Q130^(1/3),(-Q130)^(1/3)),'OddsRatio_working_3-way'!AN130-'OddsRatio_working_3-way'!R130/3)</f>
        <v>-0.3709818602233565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3.97</v>
      </c>
      <c r="B131" s="4">
        <f>IF('True_Odds_Calculator_3-way'!B132="","",'True_Odds_Calculator_3-way'!B132)</f>
        <v>3.54</v>
      </c>
      <c r="C131" s="4">
        <f>IF('True_Odds_Calculator_3-way'!C132="","",'True_Odds_Calculator_3-way'!C132)</f>
        <v>2.0499999999999998</v>
      </c>
      <c r="D131" s="9">
        <f t="shared" si="26"/>
        <v>0.24539145877012297</v>
      </c>
      <c r="E131" s="9">
        <f t="shared" si="27"/>
        <v>0.27548954208116716</v>
      </c>
      <c r="F131" s="9">
        <f t="shared" si="28"/>
        <v>0.47911899914870998</v>
      </c>
      <c r="G131" s="9">
        <f t="shared" si="29"/>
        <v>1.0353944313402648</v>
      </c>
      <c r="H131" s="9">
        <f t="shared" si="30"/>
        <v>4.0751214610805864</v>
      </c>
      <c r="I131" s="9">
        <f t="shared" si="31"/>
        <v>3.6299018556042726</v>
      </c>
      <c r="J131" s="9">
        <f t="shared" si="32"/>
        <v>2.087164152907278</v>
      </c>
      <c r="K131" s="11">
        <f t="shared" si="33"/>
        <v>0.25188916876574308</v>
      </c>
      <c r="L131" s="11">
        <f t="shared" si="34"/>
        <v>0.2824858757062147</v>
      </c>
      <c r="M131" s="11">
        <f t="shared" si="35"/>
        <v>0.48780487804878053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-0.27493614260738097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0.22769642374304455</v>
      </c>
      <c r="Q131" s="11">
        <f>2*'OddsRatio_working_3-way'!K131*'OddsRatio_working_3-way'!L131*'OddsRatio_working_3-way'!M131</f>
        <v>6.9419641385074574E-2</v>
      </c>
      <c r="R131" s="11">
        <f t="shared" si="36"/>
        <v>0</v>
      </c>
      <c r="S131" s="11">
        <f t="shared" si="37"/>
        <v>-0.82817930586959421</v>
      </c>
      <c r="T131" s="11">
        <f t="shared" si="38"/>
        <v>-0.25249369081390072</v>
      </c>
      <c r="U131" s="11">
        <f>'OddsRatio_working_3-way'!S131-'OddsRatio_working_3-way'!R131^2/3</f>
        <v>-0.82817930586959421</v>
      </c>
      <c r="V131" s="11">
        <f>'OddsRatio_working_3-way'!S131*'OddsRatio_working_3-way'!R131/3-2*'OddsRatio_working_3-way'!R131^3/27-'OddsRatio_working_3-way'!T131</f>
        <v>0.25249369081390072</v>
      </c>
      <c r="W131" s="11">
        <f>'OddsRatio_working_3-way'!V131^2+4*'OddsRatio_working_3-way'!U131^3/27</f>
        <v>-2.03998871471361E-2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0.14504564027226205</v>
      </c>
      <c r="Y131" s="11">
        <f>IF('OddsRatio_working_3-way'!W131&gt;=0,IF('OddsRatio_working_3-way'!V131+SQRT('OddsRatio_working_3-way'!W131)&gt;0,0,PI()),ACOS('OddsRatio_working_3-way'!V131/(2*'OddsRatio_working_3-way'!X131)))</f>
        <v>0.51479447177359661</v>
      </c>
      <c r="Z131" s="11">
        <f>'OddsRatio_working_3-way'!X131^(1/3)*COS('OddsRatio_working_3-way'!Y131/3)</f>
        <v>0.51769721567013238</v>
      </c>
      <c r="AA131" s="11">
        <f>'OddsRatio_working_3-way'!X131^(1/3)*COS(('OddsRatio_working_3-way'!Y131+2*PI())/3)</f>
        <v>-0.33654687765456032</v>
      </c>
      <c r="AB131" s="11">
        <f>'OddsRatio_working_3-way'!X131^(1/3)*COS(('OddsRatio_working_3-way'!Y131+4*PI())/3)</f>
        <v>-0.18115033801557218</v>
      </c>
      <c r="AC131" s="11">
        <f>'OddsRatio_working_3-way'!X131^(1/3)*SIN('OddsRatio_working_3-way'!Y131/3)</f>
        <v>8.9718233991706225E-2</v>
      </c>
      <c r="AD131" s="11">
        <f>'OddsRatio_working_3-way'!X131^(1/3)*SIN(('OddsRatio_working_3-way'!Y131+2*PI())/3)</f>
        <v>0.4034798232429529</v>
      </c>
      <c r="AE131" s="11">
        <f>'OddsRatio_working_3-way'!X131^(1/3)*SIN(('OddsRatio_working_3-way'!Y131+4*PI())/3)</f>
        <v>-0.49319805723465909</v>
      </c>
      <c r="AF131" s="11">
        <f>-'OddsRatio_working_3-way'!U131/(3*'OddsRatio_working_3-way'!X131^(1/3))*COS(('OddsRatio_working_3-way'!Y131)/3)</f>
        <v>0.51769721567013238</v>
      </c>
      <c r="AG131" s="11">
        <f>-'OddsRatio_working_3-way'!U131/(3*'OddsRatio_working_3-way'!X131^(1/3))*COS(('OddsRatio_working_3-way'!Y131+2*PI())/3)</f>
        <v>-0.33654687765456032</v>
      </c>
      <c r="AH131" s="11">
        <f>-'OddsRatio_working_3-way'!U131/(3*'OddsRatio_working_3-way'!X131^(1/3))*COS(('OddsRatio_working_3-way'!Y131+4*PI())/3)</f>
        <v>-0.18115033801557218</v>
      </c>
      <c r="AI131" s="11">
        <f>'OddsRatio_working_3-way'!U131/(3*'OddsRatio_working_3-way'!X131^(1/3))*SIN(('OddsRatio_working_3-way'!Y131)/3)</f>
        <v>-8.9718233991706225E-2</v>
      </c>
      <c r="AJ131" s="11">
        <f>'OddsRatio_working_3-way'!U131/(3*'OddsRatio_working_3-way'!X131^(1/3))*SIN(('OddsRatio_working_3-way'!Y131+2*PI())/3)</f>
        <v>-0.4034798232429529</v>
      </c>
      <c r="AK131" s="11">
        <f>'OddsRatio_working_3-way'!U131/(3*'OddsRatio_working_3-way'!X131^(1/3))*SIN(('OddsRatio_working_3-way'!Y131+4*PI())/3)</f>
        <v>0.49319805723465909</v>
      </c>
      <c r="AL131" s="11">
        <f>'OddsRatio_working_3-way'!Z131+'OddsRatio_working_3-way'!AF131</f>
        <v>1.0353944313402648</v>
      </c>
      <c r="AM131" s="11">
        <f>'OddsRatio_working_3-way'!AA131+'OddsRatio_working_3-way'!AG131</f>
        <v>-0.67309375530912063</v>
      </c>
      <c r="AN131" s="11">
        <f>'OddsRatio_working_3-way'!AB131+'OddsRatio_working_3-way'!AH131</f>
        <v>-0.36230067603114435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1.0353944313402648</v>
      </c>
      <c r="AS131" s="11">
        <f>IF(('OddsRatio_working_3-way'!X131=0),IF(Q131&gt;0,-Q131^(1/3),(-Q131)^(1/3)),'OddsRatio_working_3-way'!AM131-'OddsRatio_working_3-way'!R131/3)</f>
        <v>-0.67309375530912063</v>
      </c>
      <c r="AT131" s="11">
        <f>IF(('OddsRatio_working_3-way'!X131=0),IF(Q131&gt;0,-Q131^(1/3),(-Q131)^(1/3)),'OddsRatio_working_3-way'!AN131-'OddsRatio_working_3-way'!R131/3)</f>
        <v>-0.36230067603114435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3.52</v>
      </c>
      <c r="B132" s="4">
        <f>IF('True_Odds_Calculator_3-way'!B133="","",'True_Odds_Calculator_3-way'!B133)</f>
        <v>3.83</v>
      </c>
      <c r="C132" s="4">
        <f>IF('True_Odds_Calculator_3-way'!C133="","",'True_Odds_Calculator_3-way'!C133)</f>
        <v>2.09</v>
      </c>
      <c r="D132" s="9">
        <f t="shared" ref="D132:D195" si="39">(K132/(AR132+K132-(AR132*K132)))</f>
        <v>0.27665993104111863</v>
      </c>
      <c r="E132" s="9">
        <f t="shared" ref="E132:E195" si="40">(L132/(AR132+L132-(AR132*L132)))</f>
        <v>0.25405365035107769</v>
      </c>
      <c r="F132" s="9">
        <f t="shared" ref="F132:F195" si="41">(M132/(AR132+M132-(AR132*M132)))</f>
        <v>0.46928641860780373</v>
      </c>
      <c r="G132" s="9">
        <f t="shared" ref="G132:G195" si="42">AR132</f>
        <v>1.0375181864035694</v>
      </c>
      <c r="H132" s="9">
        <f t="shared" ref="H132:H195" si="43">IF(A132="","",1/D132)</f>
        <v>3.6145458297369952</v>
      </c>
      <c r="I132" s="9">
        <f t="shared" ref="I132:I195" si="44">IF(B132="","",1/E132)</f>
        <v>3.9361764675221012</v>
      </c>
      <c r="J132" s="9">
        <f t="shared" ref="J132:J195" si="45">IF(C132="","",1/F132)</f>
        <v>2.1308948231798905</v>
      </c>
      <c r="K132" s="11">
        <f t="shared" ref="K132:K195" si="46">1/A132</f>
        <v>0.28409090909090912</v>
      </c>
      <c r="L132" s="11">
        <f t="shared" ref="L132:L195" si="47">1/B132</f>
        <v>0.2610966057441253</v>
      </c>
      <c r="M132" s="11">
        <f t="shared" ref="M132:M195" si="48">1/C132</f>
        <v>0.47846889952153115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-0.27588351502583142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0.22855890346239768</v>
      </c>
      <c r="Q132" s="11">
        <f>2*'OddsRatio_working_3-way'!K132*'OddsRatio_working_3-way'!L132*'OddsRatio_working_3-way'!M132</f>
        <v>7.0981025919999274E-2</v>
      </c>
      <c r="R132" s="11">
        <f t="shared" ref="R132:R195" si="49">O132/N132</f>
        <v>0</v>
      </c>
      <c r="S132" s="11">
        <f t="shared" ref="S132:S195" si="50">P132/N132</f>
        <v>-0.82846161881400326</v>
      </c>
      <c r="T132" s="11">
        <f t="shared" ref="T132:T195" si="51">Q132/N132</f>
        <v>-0.25728621702298238</v>
      </c>
      <c r="U132" s="11">
        <f>'OddsRatio_working_3-way'!S132-'OddsRatio_working_3-way'!R132^2/3</f>
        <v>-0.82846161881400326</v>
      </c>
      <c r="V132" s="11">
        <f>'OddsRatio_working_3-way'!S132*'OddsRatio_working_3-way'!R132/3-2*'OddsRatio_working_3-way'!R132^3/27-'OddsRatio_working_3-way'!T132</f>
        <v>0.25728621702298238</v>
      </c>
      <c r="W132" s="11">
        <f>'OddsRatio_working_3-way'!V132^2+4*'OddsRatio_working_3-way'!U132^3/27</f>
        <v>-1.8042842061507816E-2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0.14511981216524589</v>
      </c>
      <c r="Y132" s="11">
        <f>IF('OddsRatio_working_3-way'!W132&gt;=0,IF('OddsRatio_working_3-way'!V132+SQRT('OddsRatio_working_3-way'!W132)&gt;0,0,PI()),ACOS('OddsRatio_working_3-way'!V132/(2*'OddsRatio_working_3-way'!X132)))</f>
        <v>0.48115413437415921</v>
      </c>
      <c r="Z132" s="11">
        <f>'OddsRatio_working_3-way'!X132^(1/3)*COS('OddsRatio_working_3-way'!Y132/3)</f>
        <v>0.5187590932017847</v>
      </c>
      <c r="AA132" s="11">
        <f>'OddsRatio_working_3-way'!X132^(1/3)*COS(('OddsRatio_working_3-way'!Y132+2*PI())/3)</f>
        <v>-0.33205799676906322</v>
      </c>
      <c r="AB132" s="11">
        <f>'OddsRatio_working_3-way'!X132^(1/3)*COS(('OddsRatio_working_3-way'!Y132+4*PI())/3)</f>
        <v>-0.18670109643272118</v>
      </c>
      <c r="AC132" s="11">
        <f>'OddsRatio_working_3-way'!X132^(1/3)*SIN('OddsRatio_working_3-way'!Y132/3)</f>
        <v>8.3921845537756654E-2</v>
      </c>
      <c r="AD132" s="11">
        <f>'OddsRatio_working_3-way'!X132^(1/3)*SIN(('OddsRatio_working_3-way'!Y132+2*PI())/3)</f>
        <v>0.40729763038804662</v>
      </c>
      <c r="AE132" s="11">
        <f>'OddsRatio_working_3-way'!X132^(1/3)*SIN(('OddsRatio_working_3-way'!Y132+4*PI())/3)</f>
        <v>-0.49121947592580328</v>
      </c>
      <c r="AF132" s="11">
        <f>-'OddsRatio_working_3-way'!U132/(3*'OddsRatio_working_3-way'!X132^(1/3))*COS(('OddsRatio_working_3-way'!Y132)/3)</f>
        <v>0.51875909320178482</v>
      </c>
      <c r="AG132" s="11">
        <f>-'OddsRatio_working_3-way'!U132/(3*'OddsRatio_working_3-way'!X132^(1/3))*COS(('OddsRatio_working_3-way'!Y132+2*PI())/3)</f>
        <v>-0.33205799676906328</v>
      </c>
      <c r="AH132" s="11">
        <f>-'OddsRatio_working_3-way'!U132/(3*'OddsRatio_working_3-way'!X132^(1/3))*COS(('OddsRatio_working_3-way'!Y132+4*PI())/3)</f>
        <v>-0.18670109643272123</v>
      </c>
      <c r="AI132" s="11">
        <f>'OddsRatio_working_3-way'!U132/(3*'OddsRatio_working_3-way'!X132^(1/3))*SIN(('OddsRatio_working_3-way'!Y132)/3)</f>
        <v>-8.3921845537756667E-2</v>
      </c>
      <c r="AJ132" s="11">
        <f>'OddsRatio_working_3-way'!U132/(3*'OddsRatio_working_3-way'!X132^(1/3))*SIN(('OddsRatio_working_3-way'!Y132+2*PI())/3)</f>
        <v>-0.40729763038804673</v>
      </c>
      <c r="AK132" s="11">
        <f>'OddsRatio_working_3-way'!U132/(3*'OddsRatio_working_3-way'!X132^(1/3))*SIN(('OddsRatio_working_3-way'!Y132+4*PI())/3)</f>
        <v>0.49121947592580339</v>
      </c>
      <c r="AL132" s="11">
        <f>'OddsRatio_working_3-way'!Z132+'OddsRatio_working_3-way'!AF132</f>
        <v>1.0375181864035694</v>
      </c>
      <c r="AM132" s="11">
        <f>'OddsRatio_working_3-way'!AA132+'OddsRatio_working_3-way'!AG132</f>
        <v>-0.66411599353812645</v>
      </c>
      <c r="AN132" s="11">
        <f>'OddsRatio_working_3-way'!AB132+'OddsRatio_working_3-way'!AH132</f>
        <v>-0.37340219286544241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1.0375181864035694</v>
      </c>
      <c r="AS132" s="11">
        <f>IF(('OddsRatio_working_3-way'!X132=0),IF(Q132&gt;0,-Q132^(1/3),(-Q132)^(1/3)),'OddsRatio_working_3-way'!AM132-'OddsRatio_working_3-way'!R132/3)</f>
        <v>-0.66411599353812645</v>
      </c>
      <c r="AT132" s="11">
        <f>IF(('OddsRatio_working_3-way'!X132=0),IF(Q132&gt;0,-Q132^(1/3),(-Q132)^(1/3)),'OddsRatio_working_3-way'!AN132-'OddsRatio_working_3-way'!R132/3)</f>
        <v>-0.37340219286544241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1.26</v>
      </c>
      <c r="B133" s="4">
        <f>IF('True_Odds_Calculator_3-way'!B134="","",'True_Odds_Calculator_3-way'!B134)</f>
        <v>6.23</v>
      </c>
      <c r="C133" s="4">
        <f>IF('True_Odds_Calculator_3-way'!C134="","",'True_Odds_Calculator_3-way'!C134)</f>
        <v>13.18</v>
      </c>
      <c r="D133" s="9">
        <f t="shared" si="39"/>
        <v>0.77990444745664977</v>
      </c>
      <c r="E133" s="9">
        <f t="shared" si="40"/>
        <v>0.14977392439788109</v>
      </c>
      <c r="F133" s="9">
        <f t="shared" si="41"/>
        <v>7.0321628145469328E-2</v>
      </c>
      <c r="G133" s="9">
        <f t="shared" si="42"/>
        <v>1.0854167567534168</v>
      </c>
      <c r="H133" s="9">
        <f t="shared" si="43"/>
        <v>1.2822083567558884</v>
      </c>
      <c r="I133" s="9">
        <f t="shared" si="44"/>
        <v>6.6767296378203698</v>
      </c>
      <c r="J133" s="9">
        <f t="shared" si="45"/>
        <v>14.220376097256613</v>
      </c>
      <c r="K133" s="11">
        <f t="shared" si="46"/>
        <v>0.79365079365079361</v>
      </c>
      <c r="L133" s="11">
        <f t="shared" si="47"/>
        <v>0.16051364365971107</v>
      </c>
      <c r="M133" s="11">
        <f t="shared" si="48"/>
        <v>7.5872534142640363E-2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-0.1600841458473895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0.17079004284191379</v>
      </c>
      <c r="Q133" s="11">
        <f>2*'OddsRatio_working_3-way'!K133*'OddsRatio_working_3-way'!L133*'OddsRatio_working_3-way'!M133</f>
        <v>1.933107445862069E-2</v>
      </c>
      <c r="R133" s="11">
        <f t="shared" si="49"/>
        <v>0</v>
      </c>
      <c r="S133" s="11">
        <f t="shared" si="50"/>
        <v>-1.0668766849949674</v>
      </c>
      <c r="T133" s="11">
        <f t="shared" si="51"/>
        <v>-0.12075570854498782</v>
      </c>
      <c r="U133" s="11">
        <f>'OddsRatio_working_3-way'!S133-'OddsRatio_working_3-way'!R133^2/3</f>
        <v>-1.0668766849949674</v>
      </c>
      <c r="V133" s="11">
        <f>'OddsRatio_working_3-way'!S133*'OddsRatio_working_3-way'!R133/3-2*'OddsRatio_working_3-way'!R133^3/27-'OddsRatio_working_3-way'!T133</f>
        <v>0.12075570854498782</v>
      </c>
      <c r="W133" s="11">
        <f>'OddsRatio_working_3-way'!V133^2+4*'OddsRatio_working_3-way'!U133^3/27</f>
        <v>-0.16532126379366863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0.21207498964981153</v>
      </c>
      <c r="Y133" s="11">
        <f>IF('OddsRatio_working_3-way'!W133&gt;=0,IF('OddsRatio_working_3-way'!V133+SQRT('OddsRatio_working_3-way'!W133)&gt;0,0,PI()),ACOS('OddsRatio_working_3-way'!V133/(2*'OddsRatio_working_3-way'!X133)))</f>
        <v>1.2821023490250703</v>
      </c>
      <c r="Z133" s="11">
        <f>'OddsRatio_working_3-way'!X133^(1/3)*COS('OddsRatio_working_3-way'!Y133/3)</f>
        <v>0.54270837837670849</v>
      </c>
      <c r="AA133" s="11">
        <f>'OddsRatio_working_3-way'!X133^(1/3)*COS(('OddsRatio_working_3-way'!Y133+2*PI())/3)</f>
        <v>-0.48540998396750618</v>
      </c>
      <c r="AB133" s="11">
        <f>'OddsRatio_working_3-way'!X133^(1/3)*COS(('OddsRatio_working_3-way'!Y133+4*PI())/3)</f>
        <v>-5.7298394409202445E-2</v>
      </c>
      <c r="AC133" s="11">
        <f>'OddsRatio_working_3-way'!X133^(1/3)*SIN('OddsRatio_working_3-way'!Y133/3)</f>
        <v>0.24717034147468531</v>
      </c>
      <c r="AD133" s="11">
        <f>'OddsRatio_working_3-way'!X133^(1/3)*SIN(('OddsRatio_working_3-way'!Y133+2*PI())/3)</f>
        <v>0.34641407178354428</v>
      </c>
      <c r="AE133" s="11">
        <f>'OddsRatio_working_3-way'!X133^(1/3)*SIN(('OddsRatio_working_3-way'!Y133+4*PI())/3)</f>
        <v>-0.59358441325822964</v>
      </c>
      <c r="AF133" s="11">
        <f>-'OddsRatio_working_3-way'!U133/(3*'OddsRatio_working_3-way'!X133^(1/3))*COS(('OddsRatio_working_3-way'!Y133)/3)</f>
        <v>0.54270837837670838</v>
      </c>
      <c r="AG133" s="11">
        <f>-'OddsRatio_working_3-way'!U133/(3*'OddsRatio_working_3-way'!X133^(1/3))*COS(('OddsRatio_working_3-way'!Y133+2*PI())/3)</f>
        <v>-0.48540998396750612</v>
      </c>
      <c r="AH133" s="11">
        <f>-'OddsRatio_working_3-way'!U133/(3*'OddsRatio_working_3-way'!X133^(1/3))*COS(('OddsRatio_working_3-way'!Y133+4*PI())/3)</f>
        <v>-5.7298394409202431E-2</v>
      </c>
      <c r="AI133" s="11">
        <f>'OddsRatio_working_3-way'!U133/(3*'OddsRatio_working_3-way'!X133^(1/3))*SIN(('OddsRatio_working_3-way'!Y133)/3)</f>
        <v>-0.24717034147468525</v>
      </c>
      <c r="AJ133" s="11">
        <f>'OddsRatio_working_3-way'!U133/(3*'OddsRatio_working_3-way'!X133^(1/3))*SIN(('OddsRatio_working_3-way'!Y133+2*PI())/3)</f>
        <v>-0.34641407178354422</v>
      </c>
      <c r="AK133" s="11">
        <f>'OddsRatio_working_3-way'!U133/(3*'OddsRatio_working_3-way'!X133^(1/3))*SIN(('OddsRatio_working_3-way'!Y133+4*PI())/3)</f>
        <v>0.59358441325822953</v>
      </c>
      <c r="AL133" s="11">
        <f>'OddsRatio_working_3-way'!Z133+'OddsRatio_working_3-way'!AF133</f>
        <v>1.0854167567534168</v>
      </c>
      <c r="AM133" s="11">
        <f>'OddsRatio_working_3-way'!AA133+'OddsRatio_working_3-way'!AG133</f>
        <v>-0.97081996793501224</v>
      </c>
      <c r="AN133" s="11">
        <f>'OddsRatio_working_3-way'!AB133+'OddsRatio_working_3-way'!AH133</f>
        <v>-0.11459678881840488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1.0854167567534168</v>
      </c>
      <c r="AS133" s="11">
        <f>IF(('OddsRatio_working_3-way'!X133=0),IF(Q133&gt;0,-Q133^(1/3),(-Q133)^(1/3)),'OddsRatio_working_3-way'!AM133-'OddsRatio_working_3-way'!R133/3)</f>
        <v>-0.97081996793501224</v>
      </c>
      <c r="AT133" s="11">
        <f>IF(('OddsRatio_working_3-way'!X133=0),IF(Q133&gt;0,-Q133^(1/3),(-Q133)^(1/3)),'OddsRatio_working_3-way'!AN133-'OddsRatio_working_3-way'!R133/3)</f>
        <v>-0.11459678881840488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2.87</v>
      </c>
      <c r="B134" s="4">
        <f>IF('True_Odds_Calculator_3-way'!B135="","",'True_Odds_Calculator_3-way'!B135)</f>
        <v>3.14</v>
      </c>
      <c r="C134" s="4">
        <f>IF('True_Odds_Calculator_3-way'!C135="","",'True_Odds_Calculator_3-way'!C135)</f>
        <v>2.77</v>
      </c>
      <c r="D134" s="9">
        <f t="shared" si="39"/>
        <v>0.3390380256832371</v>
      </c>
      <c r="E134" s="9">
        <f t="shared" si="40"/>
        <v>0.3095013769584179</v>
      </c>
      <c r="F134" s="9">
        <f t="shared" si="41"/>
        <v>0.35146059735834523</v>
      </c>
      <c r="G134" s="9">
        <f t="shared" si="42"/>
        <v>1.0425249513726931</v>
      </c>
      <c r="H134" s="9">
        <f t="shared" si="43"/>
        <v>2.949521659066936</v>
      </c>
      <c r="I134" s="9">
        <f t="shared" si="44"/>
        <v>3.231003395937563</v>
      </c>
      <c r="J134" s="9">
        <f t="shared" si="45"/>
        <v>2.8452691639296663</v>
      </c>
      <c r="K134" s="11">
        <f t="shared" si="46"/>
        <v>0.34843205574912889</v>
      </c>
      <c r="L134" s="11">
        <f t="shared" si="47"/>
        <v>0.31847133757961782</v>
      </c>
      <c r="M134" s="11">
        <f t="shared" si="48"/>
        <v>0.36101083032490977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-0.28375095532588124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0.23154559569430944</v>
      </c>
      <c r="Q134" s="11">
        <f>2*'OddsRatio_working_3-way'!K134*'OddsRatio_working_3-way'!L134*'OddsRatio_working_3-way'!M134</f>
        <v>8.0119583285228196E-2</v>
      </c>
      <c r="R134" s="11">
        <f t="shared" si="49"/>
        <v>0</v>
      </c>
      <c r="S134" s="11">
        <f t="shared" si="50"/>
        <v>-0.81601697315304123</v>
      </c>
      <c r="T134" s="11">
        <f t="shared" si="51"/>
        <v>-0.28235881423980674</v>
      </c>
      <c r="U134" s="11">
        <f>'OddsRatio_working_3-way'!S134-'OddsRatio_working_3-way'!R134^2/3</f>
        <v>-0.81601697315304123</v>
      </c>
      <c r="V134" s="11">
        <f>'OddsRatio_working_3-way'!S134*'OddsRatio_working_3-way'!R134/3-2*'OddsRatio_working_3-way'!R134^3/27-'OddsRatio_working_3-way'!T134</f>
        <v>0.28235881423980674</v>
      </c>
      <c r="W134" s="11">
        <f>'OddsRatio_working_3-way'!V134^2+4*'OddsRatio_working_3-way'!U134^3/27</f>
        <v>-7.7311509258934374E-4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0.14186227041703076</v>
      </c>
      <c r="Y134" s="11">
        <f>IF('OddsRatio_working_3-way'!W134&gt;=0,IF('OddsRatio_working_3-way'!V134+SQRT('OddsRatio_working_3-way'!W134)&gt;0,0,PI()),ACOS('OddsRatio_working_3-way'!V134/(2*'OddsRatio_working_3-way'!X134)))</f>
        <v>9.8157342706431727E-2</v>
      </c>
      <c r="Z134" s="11">
        <f>'OddsRatio_working_3-way'!X134^(1/3)*COS('OddsRatio_working_3-way'!Y134/3)</f>
        <v>0.52126247568634654</v>
      </c>
      <c r="AA134" s="11">
        <f>'OddsRatio_working_3-way'!X134^(1/3)*COS(('OddsRatio_working_3-way'!Y134+2*PI())/3)</f>
        <v>-0.27540678755430154</v>
      </c>
      <c r="AB134" s="11">
        <f>'OddsRatio_working_3-way'!X134^(1/3)*COS(('OddsRatio_working_3-way'!Y134+4*PI())/3)</f>
        <v>-0.24585568813204475</v>
      </c>
      <c r="AC134" s="11">
        <f>'OddsRatio_working_3-way'!X134^(1/3)*SIN('OddsRatio_working_3-way'!Y134/3)</f>
        <v>1.7061335206289285E-2</v>
      </c>
      <c r="AD134" s="11">
        <f>'OddsRatio_working_3-way'!X134^(1/3)*SIN(('OddsRatio_working_3-way'!Y134+2*PI())/3)</f>
        <v>0.44289587838079986</v>
      </c>
      <c r="AE134" s="11">
        <f>'OddsRatio_working_3-way'!X134^(1/3)*SIN(('OddsRatio_working_3-way'!Y134+4*PI())/3)</f>
        <v>-0.45995721358708919</v>
      </c>
      <c r="AF134" s="11">
        <f>-'OddsRatio_working_3-way'!U134/(3*'OddsRatio_working_3-way'!X134^(1/3))*COS(('OddsRatio_working_3-way'!Y134)/3)</f>
        <v>0.52126247568634654</v>
      </c>
      <c r="AG134" s="11">
        <f>-'OddsRatio_working_3-way'!U134/(3*'OddsRatio_working_3-way'!X134^(1/3))*COS(('OddsRatio_working_3-way'!Y134+2*PI())/3)</f>
        <v>-0.27540678755430154</v>
      </c>
      <c r="AH134" s="11">
        <f>-'OddsRatio_working_3-way'!U134/(3*'OddsRatio_working_3-way'!X134^(1/3))*COS(('OddsRatio_working_3-way'!Y134+4*PI())/3)</f>
        <v>-0.24585568813204475</v>
      </c>
      <c r="AI134" s="11">
        <f>'OddsRatio_working_3-way'!U134/(3*'OddsRatio_working_3-way'!X134^(1/3))*SIN(('OddsRatio_working_3-way'!Y134)/3)</f>
        <v>-1.7061335206289285E-2</v>
      </c>
      <c r="AJ134" s="11">
        <f>'OddsRatio_working_3-way'!U134/(3*'OddsRatio_working_3-way'!X134^(1/3))*SIN(('OddsRatio_working_3-way'!Y134+2*PI())/3)</f>
        <v>-0.44289587838079986</v>
      </c>
      <c r="AK134" s="11">
        <f>'OddsRatio_working_3-way'!U134/(3*'OddsRatio_working_3-way'!X134^(1/3))*SIN(('OddsRatio_working_3-way'!Y134+4*PI())/3)</f>
        <v>0.45995721358708919</v>
      </c>
      <c r="AL134" s="11">
        <f>'OddsRatio_working_3-way'!Z134+'OddsRatio_working_3-way'!AF134</f>
        <v>1.0425249513726931</v>
      </c>
      <c r="AM134" s="11">
        <f>'OddsRatio_working_3-way'!AA134+'OddsRatio_working_3-way'!AG134</f>
        <v>-0.55081357510860307</v>
      </c>
      <c r="AN134" s="11">
        <f>'OddsRatio_working_3-way'!AB134+'OddsRatio_working_3-way'!AH134</f>
        <v>-0.49171137626408951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1.0425249513726931</v>
      </c>
      <c r="AS134" s="11">
        <f>IF(('OddsRatio_working_3-way'!X134=0),IF(Q134&gt;0,-Q134^(1/3),(-Q134)^(1/3)),'OddsRatio_working_3-way'!AM134-'OddsRatio_working_3-way'!R134/3)</f>
        <v>-0.55081357510860307</v>
      </c>
      <c r="AT134" s="11">
        <f>IF(('OddsRatio_working_3-way'!X134=0),IF(Q134&gt;0,-Q134^(1/3),(-Q134)^(1/3)),'OddsRatio_working_3-way'!AN134-'OddsRatio_working_3-way'!R134/3)</f>
        <v>-0.49171137626408951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2.66</v>
      </c>
      <c r="B135" s="4">
        <f>IF('True_Odds_Calculator_3-way'!B136="","",'True_Odds_Calculator_3-way'!B136)</f>
        <v>3.11</v>
      </c>
      <c r="C135" s="4">
        <f>IF('True_Odds_Calculator_3-way'!C136="","",'True_Odds_Calculator_3-way'!C136)</f>
        <v>3.04</v>
      </c>
      <c r="D135" s="9">
        <f t="shared" si="39"/>
        <v>0.36672103065883255</v>
      </c>
      <c r="E135" s="9">
        <f t="shared" si="40"/>
        <v>0.31298949501540707</v>
      </c>
      <c r="F135" s="9">
        <f t="shared" si="41"/>
        <v>0.32028947432576033</v>
      </c>
      <c r="G135" s="9">
        <f t="shared" si="42"/>
        <v>1.0402821849061341</v>
      </c>
      <c r="H135" s="9">
        <f t="shared" si="43"/>
        <v>2.7268684269441823</v>
      </c>
      <c r="I135" s="9">
        <f t="shared" si="44"/>
        <v>3.1949954101519431</v>
      </c>
      <c r="J135" s="9">
        <f t="shared" si="45"/>
        <v>3.1221756572085133</v>
      </c>
      <c r="K135" s="11">
        <f t="shared" si="46"/>
        <v>0.37593984962406013</v>
      </c>
      <c r="L135" s="11">
        <f t="shared" si="47"/>
        <v>0.32154340836012862</v>
      </c>
      <c r="M135" s="11">
        <f t="shared" si="48"/>
        <v>0.32894736842105265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-0.28412215595682377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0.23102582144988465</v>
      </c>
      <c r="Q135" s="11">
        <f>2*'OddsRatio_working_3-way'!K135*'OddsRatio_working_3-way'!L135*'OddsRatio_working_3-way'!M135</f>
        <v>7.9526960912180603E-2</v>
      </c>
      <c r="R135" s="11">
        <f t="shared" si="49"/>
        <v>0</v>
      </c>
      <c r="S135" s="11">
        <f t="shared" si="50"/>
        <v>-0.81312145711365136</v>
      </c>
      <c r="T135" s="11">
        <f t="shared" si="51"/>
        <v>-0.27990411604600735</v>
      </c>
      <c r="U135" s="11">
        <f>'OddsRatio_working_3-way'!S135-'OddsRatio_working_3-way'!R135^2/3</f>
        <v>-0.81312145711365136</v>
      </c>
      <c r="V135" s="11">
        <f>'OddsRatio_working_3-way'!S135*'OddsRatio_working_3-way'!R135/3-2*'OddsRatio_working_3-way'!R135^3/27-'OddsRatio_working_3-way'!T135</f>
        <v>0.27990411604600735</v>
      </c>
      <c r="W135" s="11">
        <f>'OddsRatio_working_3-way'!V135^2+4*'OddsRatio_working_3-way'!U135^3/27</f>
        <v>-1.2994148786314302E-3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0.14110787456599311</v>
      </c>
      <c r="Y135" s="11">
        <f>IF('OddsRatio_working_3-way'!W135&gt;=0,IF('OddsRatio_working_3-way'!V135+SQRT('OddsRatio_working_3-way'!W135)&gt;0,0,PI()),ACOS('OddsRatio_working_3-way'!V135/(2*'OddsRatio_working_3-way'!X135)))</f>
        <v>0.12807982177146937</v>
      </c>
      <c r="Z135" s="11">
        <f>'OddsRatio_working_3-way'!X135^(1/3)*COS('OddsRatio_working_3-way'!Y135/3)</f>
        <v>0.52014109245306706</v>
      </c>
      <c r="AA135" s="11">
        <f>'OddsRatio_working_3-way'!X135^(1/3)*COS(('OddsRatio_working_3-way'!Y135+2*PI())/3)</f>
        <v>-0.27931365498552357</v>
      </c>
      <c r="AB135" s="11">
        <f>'OddsRatio_working_3-way'!X135^(1/3)*COS(('OddsRatio_working_3-way'!Y135+4*PI())/3)</f>
        <v>-0.24082743746754315</v>
      </c>
      <c r="AC135" s="11">
        <f>'OddsRatio_working_3-way'!X135^(1/3)*SIN('OddsRatio_working_3-way'!Y135/3)</f>
        <v>2.2220028044096472E-2</v>
      </c>
      <c r="AD135" s="11">
        <f>'OddsRatio_working_3-way'!X135^(1/3)*SIN(('OddsRatio_working_3-way'!Y135+2*PI())/3)</f>
        <v>0.43934538559449826</v>
      </c>
      <c r="AE135" s="11">
        <f>'OddsRatio_working_3-way'!X135^(1/3)*SIN(('OddsRatio_working_3-way'!Y135+4*PI())/3)</f>
        <v>-0.46156541363859471</v>
      </c>
      <c r="AF135" s="11">
        <f>-'OddsRatio_working_3-way'!U135/(3*'OddsRatio_working_3-way'!X135^(1/3))*COS(('OddsRatio_working_3-way'!Y135)/3)</f>
        <v>0.52014109245306706</v>
      </c>
      <c r="AG135" s="11">
        <f>-'OddsRatio_working_3-way'!U135/(3*'OddsRatio_working_3-way'!X135^(1/3))*COS(('OddsRatio_working_3-way'!Y135+2*PI())/3)</f>
        <v>-0.27931365498552357</v>
      </c>
      <c r="AH135" s="11">
        <f>-'OddsRatio_working_3-way'!U135/(3*'OddsRatio_working_3-way'!X135^(1/3))*COS(('OddsRatio_working_3-way'!Y135+4*PI())/3)</f>
        <v>-0.24082743746754315</v>
      </c>
      <c r="AI135" s="11">
        <f>'OddsRatio_working_3-way'!U135/(3*'OddsRatio_working_3-way'!X135^(1/3))*SIN(('OddsRatio_working_3-way'!Y135)/3)</f>
        <v>-2.2220028044096472E-2</v>
      </c>
      <c r="AJ135" s="11">
        <f>'OddsRatio_working_3-way'!U135/(3*'OddsRatio_working_3-way'!X135^(1/3))*SIN(('OddsRatio_working_3-way'!Y135+2*PI())/3)</f>
        <v>-0.43934538559449826</v>
      </c>
      <c r="AK135" s="11">
        <f>'OddsRatio_working_3-way'!U135/(3*'OddsRatio_working_3-way'!X135^(1/3))*SIN(('OddsRatio_working_3-way'!Y135+4*PI())/3)</f>
        <v>0.46156541363859471</v>
      </c>
      <c r="AL135" s="11">
        <f>'OddsRatio_working_3-way'!Z135+'OddsRatio_working_3-way'!AF135</f>
        <v>1.0402821849061341</v>
      </c>
      <c r="AM135" s="11">
        <f>'OddsRatio_working_3-way'!AA135+'OddsRatio_working_3-way'!AG135</f>
        <v>-0.55862730997104715</v>
      </c>
      <c r="AN135" s="11">
        <f>'OddsRatio_working_3-way'!AB135+'OddsRatio_working_3-way'!AH135</f>
        <v>-0.4816548749350863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1.0402821849061341</v>
      </c>
      <c r="AS135" s="11">
        <f>IF(('OddsRatio_working_3-way'!X135=0),IF(Q135&gt;0,-Q135^(1/3),(-Q135)^(1/3)),'OddsRatio_working_3-way'!AM135-'OddsRatio_working_3-way'!R135/3)</f>
        <v>-0.55862730997104715</v>
      </c>
      <c r="AT135" s="11">
        <f>IF(('OddsRatio_working_3-way'!X135=0),IF(Q135&gt;0,-Q135^(1/3),(-Q135)^(1/3)),'OddsRatio_working_3-way'!AN135-'OddsRatio_working_3-way'!R135/3)</f>
        <v>-0.4816548749350863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2.29</v>
      </c>
      <c r="B136" s="4">
        <f>IF('True_Odds_Calculator_3-way'!B137="","",'True_Odds_Calculator_3-way'!B137)</f>
        <v>3.29</v>
      </c>
      <c r="C136" s="4">
        <f>IF('True_Odds_Calculator_3-way'!C137="","",'True_Odds_Calculator_3-way'!C137)</f>
        <v>3.48</v>
      </c>
      <c r="D136" s="9">
        <f t="shared" si="39"/>
        <v>0.42624725099804817</v>
      </c>
      <c r="E136" s="9">
        <f t="shared" si="40"/>
        <v>0.2950278431953669</v>
      </c>
      <c r="F136" s="9">
        <f t="shared" si="41"/>
        <v>0.27872490580658488</v>
      </c>
      <c r="G136" s="9">
        <f t="shared" si="42"/>
        <v>1.0434544078074699</v>
      </c>
      <c r="H136" s="9">
        <f t="shared" si="43"/>
        <v>2.3460561860716354</v>
      </c>
      <c r="I136" s="9">
        <f t="shared" si="44"/>
        <v>3.3895105938791068</v>
      </c>
      <c r="J136" s="9">
        <f t="shared" si="45"/>
        <v>3.5877669313625256</v>
      </c>
      <c r="K136" s="11">
        <f t="shared" si="46"/>
        <v>0.4366812227074236</v>
      </c>
      <c r="L136" s="11">
        <f t="shared" si="47"/>
        <v>0.303951367781155</v>
      </c>
      <c r="M136" s="11">
        <f t="shared" si="48"/>
        <v>0.28735632183908044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-0.27942563672570997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0.23113302323367457</v>
      </c>
      <c r="Q136" s="11">
        <f>2*'OddsRatio_working_3-way'!K136*'OddsRatio_working_3-way'!L136*'OddsRatio_working_3-way'!M136</f>
        <v>7.6281525819694579E-2</v>
      </c>
      <c r="R136" s="11">
        <f t="shared" si="49"/>
        <v>0</v>
      </c>
      <c r="S136" s="11">
        <f t="shared" si="50"/>
        <v>-0.82717185846680052</v>
      </c>
      <c r="T136" s="11">
        <f t="shared" si="51"/>
        <v>-0.2729940126953137</v>
      </c>
      <c r="U136" s="11">
        <f>'OddsRatio_working_3-way'!S136-'OddsRatio_working_3-way'!R136^2/3</f>
        <v>-0.82717185846680052</v>
      </c>
      <c r="V136" s="11">
        <f>'OddsRatio_working_3-way'!S136*'OddsRatio_working_3-way'!R136/3-2*'OddsRatio_working_3-way'!R136^3/27-'OddsRatio_working_3-way'!T136</f>
        <v>0.2729940126953137</v>
      </c>
      <c r="W136" s="11">
        <f>'OddsRatio_working_3-way'!V136^2+4*'OddsRatio_working_3-way'!U136^3/27</f>
        <v>-9.3204872918082743E-3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0.14478105734116029</v>
      </c>
      <c r="Y136" s="11">
        <f>IF('OddsRatio_working_3-way'!W136&gt;=0,IF('OddsRatio_working_3-way'!V136+SQRT('OddsRatio_working_3-way'!W136)&gt;0,0,PI()),ACOS('OddsRatio_working_3-way'!V136/(2*'OddsRatio_working_3-way'!X136)))</f>
        <v>0.33991737139328548</v>
      </c>
      <c r="Z136" s="11">
        <f>'OddsRatio_working_3-way'!X136^(1/3)*COS('OddsRatio_working_3-way'!Y136/3)</f>
        <v>0.52172720390373495</v>
      </c>
      <c r="AA136" s="11">
        <f>'OddsRatio_working_3-way'!X136^(1/3)*COS(('OddsRatio_working_3-way'!Y136+2*PI())/3)</f>
        <v>-0.31227865954001999</v>
      </c>
      <c r="AB136" s="11">
        <f>'OddsRatio_working_3-way'!X136^(1/3)*COS(('OddsRatio_working_3-way'!Y136+4*PI())/3)</f>
        <v>-0.20944854436371513</v>
      </c>
      <c r="AC136" s="11">
        <f>'OddsRatio_working_3-way'!X136^(1/3)*SIN('OddsRatio_working_3-way'!Y136/3)</f>
        <v>5.9368994677839966E-2</v>
      </c>
      <c r="AD136" s="11">
        <f>'OddsRatio_working_3-way'!X136^(1/3)*SIN(('OddsRatio_working_3-way'!Y136+2*PI())/3)</f>
        <v>0.42214451508713829</v>
      </c>
      <c r="AE136" s="11">
        <f>'OddsRatio_working_3-way'!X136^(1/3)*SIN(('OddsRatio_working_3-way'!Y136+4*PI())/3)</f>
        <v>-0.48151350976497814</v>
      </c>
      <c r="AF136" s="11">
        <f>-'OddsRatio_working_3-way'!U136/(3*'OddsRatio_working_3-way'!X136^(1/3))*COS(('OddsRatio_working_3-way'!Y136)/3)</f>
        <v>0.52172720390373495</v>
      </c>
      <c r="AG136" s="11">
        <f>-'OddsRatio_working_3-way'!U136/(3*'OddsRatio_working_3-way'!X136^(1/3))*COS(('OddsRatio_working_3-way'!Y136+2*PI())/3)</f>
        <v>-0.31227865954001999</v>
      </c>
      <c r="AH136" s="11">
        <f>-'OddsRatio_working_3-way'!U136/(3*'OddsRatio_working_3-way'!X136^(1/3))*COS(('OddsRatio_working_3-way'!Y136+4*PI())/3)</f>
        <v>-0.20944854436371513</v>
      </c>
      <c r="AI136" s="11">
        <f>'OddsRatio_working_3-way'!U136/(3*'OddsRatio_working_3-way'!X136^(1/3))*SIN(('OddsRatio_working_3-way'!Y136)/3)</f>
        <v>-5.9368994677839966E-2</v>
      </c>
      <c r="AJ136" s="11">
        <f>'OddsRatio_working_3-way'!U136/(3*'OddsRatio_working_3-way'!X136^(1/3))*SIN(('OddsRatio_working_3-way'!Y136+2*PI())/3)</f>
        <v>-0.42214451508713829</v>
      </c>
      <c r="AK136" s="11">
        <f>'OddsRatio_working_3-way'!U136/(3*'OddsRatio_working_3-way'!X136^(1/3))*SIN(('OddsRatio_working_3-way'!Y136+4*PI())/3)</f>
        <v>0.48151350976497814</v>
      </c>
      <c r="AL136" s="11">
        <f>'OddsRatio_working_3-way'!Z136+'OddsRatio_working_3-way'!AF136</f>
        <v>1.0434544078074699</v>
      </c>
      <c r="AM136" s="11">
        <f>'OddsRatio_working_3-way'!AA136+'OddsRatio_working_3-way'!AG136</f>
        <v>-0.62455731908003997</v>
      </c>
      <c r="AN136" s="11">
        <f>'OddsRatio_working_3-way'!AB136+'OddsRatio_working_3-way'!AH136</f>
        <v>-0.41889708872743026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1.0434544078074699</v>
      </c>
      <c r="AS136" s="11">
        <f>IF(('OddsRatio_working_3-way'!X136=0),IF(Q136&gt;0,-Q136^(1/3),(-Q136)^(1/3)),'OddsRatio_working_3-way'!AM136-'OddsRatio_working_3-way'!R136/3)</f>
        <v>-0.62455731908003997</v>
      </c>
      <c r="AT136" s="11">
        <f>IF(('OddsRatio_working_3-way'!X136=0),IF(Q136&gt;0,-Q136^(1/3),(-Q136)^(1/3)),'OddsRatio_working_3-way'!AN136-'OddsRatio_working_3-way'!R136/3)</f>
        <v>-0.41889708872743026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2.9</v>
      </c>
      <c r="B137" s="4">
        <f>IF('True_Odds_Calculator_3-way'!B138="","",'True_Odds_Calculator_3-way'!B138)</f>
        <v>2.93</v>
      </c>
      <c r="C137" s="4">
        <f>IF('True_Odds_Calculator_3-way'!C138="","",'True_Odds_Calculator_3-way'!C138)</f>
        <v>2.88</v>
      </c>
      <c r="D137" s="9">
        <f t="shared" si="39"/>
        <v>0.33370572070091159</v>
      </c>
      <c r="E137" s="9">
        <f t="shared" si="40"/>
        <v>0.33023154091320744</v>
      </c>
      <c r="F137" s="9">
        <f t="shared" si="41"/>
        <v>0.33606273838588102</v>
      </c>
      <c r="G137" s="9">
        <f t="shared" si="42"/>
        <v>1.0508696071932258</v>
      </c>
      <c r="H137" s="9">
        <f t="shared" si="43"/>
        <v>2.9966522536671283</v>
      </c>
      <c r="I137" s="9">
        <f t="shared" si="44"/>
        <v>3.0281783418829256</v>
      </c>
      <c r="J137" s="9">
        <f t="shared" si="45"/>
        <v>2.9756348615232642</v>
      </c>
      <c r="K137" s="11">
        <f t="shared" si="46"/>
        <v>0.34482758620689657</v>
      </c>
      <c r="L137" s="11">
        <f t="shared" si="47"/>
        <v>0.34129692832764502</v>
      </c>
      <c r="M137" s="11">
        <f t="shared" si="48"/>
        <v>0.34722222222222221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-0.28171544205144294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0.23333398715886655</v>
      </c>
      <c r="Q137" s="11">
        <f>2*'OddsRatio_working_3-way'!K137*'OddsRatio_working_3-way'!L137*'OddsRatio_working_3-way'!M137</f>
        <v>8.1728191649340295E-2</v>
      </c>
      <c r="R137" s="11">
        <f t="shared" si="49"/>
        <v>0</v>
      </c>
      <c r="S137" s="11">
        <f t="shared" si="50"/>
        <v>-0.82826126058172689</v>
      </c>
      <c r="T137" s="11">
        <f t="shared" si="51"/>
        <v>-0.29010902297083252</v>
      </c>
      <c r="U137" s="11">
        <f>'OddsRatio_working_3-way'!S137-'OddsRatio_working_3-way'!R137^2/3</f>
        <v>-0.82826126058172689</v>
      </c>
      <c r="V137" s="11">
        <f>'OddsRatio_working_3-way'!S137*'OddsRatio_working_3-way'!R137/3-2*'OddsRatio_working_3-way'!R137^3/27-'OddsRatio_working_3-way'!T137</f>
        <v>0.29010902297083252</v>
      </c>
      <c r="W137" s="11">
        <f>'OddsRatio_working_3-way'!V137^2+4*'OddsRatio_working_3-way'!U137^3/27</f>
        <v>-1.4691056455087836E-5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0.14506717087744742</v>
      </c>
      <c r="Y137" s="11">
        <f>IF('OddsRatio_working_3-way'!W137&gt;=0,IF('OddsRatio_working_3-way'!V137+SQRT('OddsRatio_working_3-way'!W137)&gt;0,0,PI()),ACOS('OddsRatio_working_3-way'!V137/(2*'OddsRatio_working_3-way'!X137)))</f>
        <v>1.3211131334054826E-2</v>
      </c>
      <c r="Z137" s="11">
        <f>'OddsRatio_working_3-way'!X137^(1/3)*COS('OddsRatio_working_3-way'!Y137/3)</f>
        <v>0.52543480359661288</v>
      </c>
      <c r="AA137" s="11">
        <f>'OddsRatio_working_3-way'!X137^(1/3)*COS(('OddsRatio_working_3-way'!Y137+2*PI())/3)</f>
        <v>-0.26472127865912909</v>
      </c>
      <c r="AB137" s="11">
        <f>'OddsRatio_working_3-way'!X137^(1/3)*COS(('OddsRatio_working_3-way'!Y137+4*PI())/3)</f>
        <v>-0.26071352493748395</v>
      </c>
      <c r="AC137" s="11">
        <f>'OddsRatio_working_3-way'!X137^(1/3)*SIN('OddsRatio_working_3-way'!Y137/3)</f>
        <v>2.313877690037546E-3</v>
      </c>
      <c r="AD137" s="11">
        <f>'OddsRatio_working_3-way'!X137^(1/3)*SIN(('OddsRatio_working_3-way'!Y137+2*PI())/3)</f>
        <v>0.45388294910213517</v>
      </c>
      <c r="AE137" s="11">
        <f>'OddsRatio_working_3-way'!X137^(1/3)*SIN(('OddsRatio_working_3-way'!Y137+4*PI())/3)</f>
        <v>-0.45619682679217266</v>
      </c>
      <c r="AF137" s="11">
        <f>-'OddsRatio_working_3-way'!U137/(3*'OddsRatio_working_3-way'!X137^(1/3))*COS(('OddsRatio_working_3-way'!Y137)/3)</f>
        <v>0.52543480359661288</v>
      </c>
      <c r="AG137" s="11">
        <f>-'OddsRatio_working_3-way'!U137/(3*'OddsRatio_working_3-way'!X137^(1/3))*COS(('OddsRatio_working_3-way'!Y137+2*PI())/3)</f>
        <v>-0.26472127865912909</v>
      </c>
      <c r="AH137" s="11">
        <f>-'OddsRatio_working_3-way'!U137/(3*'OddsRatio_working_3-way'!X137^(1/3))*COS(('OddsRatio_working_3-way'!Y137+4*PI())/3)</f>
        <v>-0.26071352493748395</v>
      </c>
      <c r="AI137" s="11">
        <f>'OddsRatio_working_3-way'!U137/(3*'OddsRatio_working_3-way'!X137^(1/3))*SIN(('OddsRatio_working_3-way'!Y137)/3)</f>
        <v>-2.313877690037546E-3</v>
      </c>
      <c r="AJ137" s="11">
        <f>'OddsRatio_working_3-way'!U137/(3*'OddsRatio_working_3-way'!X137^(1/3))*SIN(('OddsRatio_working_3-way'!Y137+2*PI())/3)</f>
        <v>-0.45388294910213517</v>
      </c>
      <c r="AK137" s="11">
        <f>'OddsRatio_working_3-way'!U137/(3*'OddsRatio_working_3-way'!X137^(1/3))*SIN(('OddsRatio_working_3-way'!Y137+4*PI())/3)</f>
        <v>0.45619682679217266</v>
      </c>
      <c r="AL137" s="11">
        <f>'OddsRatio_working_3-way'!Z137+'OddsRatio_working_3-way'!AF137</f>
        <v>1.0508696071932258</v>
      </c>
      <c r="AM137" s="11">
        <f>'OddsRatio_working_3-way'!AA137+'OddsRatio_working_3-way'!AG137</f>
        <v>-0.52944255731825818</v>
      </c>
      <c r="AN137" s="11">
        <f>'OddsRatio_working_3-way'!AB137+'OddsRatio_working_3-way'!AH137</f>
        <v>-0.52142704987496791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1.0508696071932258</v>
      </c>
      <c r="AS137" s="11">
        <f>IF(('OddsRatio_working_3-way'!X137=0),IF(Q137&gt;0,-Q137^(1/3),(-Q137)^(1/3)),'OddsRatio_working_3-way'!AM137-'OddsRatio_working_3-way'!R137/3)</f>
        <v>-0.52944255731825818</v>
      </c>
      <c r="AT137" s="11">
        <f>IF(('OddsRatio_working_3-way'!X137=0),IF(Q137&gt;0,-Q137^(1/3),(-Q137)^(1/3)),'OddsRatio_working_3-way'!AN137-'OddsRatio_working_3-way'!R137/3)</f>
        <v>-0.52142704987496791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2.98</v>
      </c>
      <c r="B138" s="4">
        <f>IF('True_Odds_Calculator_3-way'!B139="","",'True_Odds_Calculator_3-way'!B139)</f>
        <v>3.65</v>
      </c>
      <c r="C138" s="4">
        <f>IF('True_Odds_Calculator_3-way'!C139="","",'True_Odds_Calculator_3-way'!C139)</f>
        <v>2.39</v>
      </c>
      <c r="D138" s="9">
        <f t="shared" si="39"/>
        <v>0.32620607757331782</v>
      </c>
      <c r="E138" s="9">
        <f t="shared" si="40"/>
        <v>0.26563991767616468</v>
      </c>
      <c r="F138" s="9">
        <f t="shared" si="41"/>
        <v>0.40815400475051772</v>
      </c>
      <c r="G138" s="9">
        <f t="shared" si="42"/>
        <v>1.0432054588102246</v>
      </c>
      <c r="H138" s="9">
        <f t="shared" si="43"/>
        <v>3.0655468084442443</v>
      </c>
      <c r="I138" s="9">
        <f t="shared" si="44"/>
        <v>3.7644944658470956</v>
      </c>
      <c r="J138" s="9">
        <f t="shared" si="45"/>
        <v>2.4500555877462125</v>
      </c>
      <c r="K138" s="11">
        <f t="shared" si="46"/>
        <v>0.33557046979865773</v>
      </c>
      <c r="L138" s="11">
        <f t="shared" si="47"/>
        <v>0.27397260273972601</v>
      </c>
      <c r="M138" s="11">
        <f t="shared" si="48"/>
        <v>0.41841004184100417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-0.28055553097915342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0.23157382107960328</v>
      </c>
      <c r="Q138" s="11">
        <f>2*'OddsRatio_working_3-way'!K138*'OddsRatio_working_3-way'!L138*'OddsRatio_working_3-way'!M138</f>
        <v>7.6934824278937969E-2</v>
      </c>
      <c r="R138" s="11">
        <f t="shared" si="49"/>
        <v>0</v>
      </c>
      <c r="S138" s="11">
        <f t="shared" si="50"/>
        <v>-0.82541171179694295</v>
      </c>
      <c r="T138" s="11">
        <f t="shared" si="51"/>
        <v>-0.27422316006542957</v>
      </c>
      <c r="U138" s="11">
        <f>'OddsRatio_working_3-way'!S138-'OddsRatio_working_3-way'!R138^2/3</f>
        <v>-0.82541171179694295</v>
      </c>
      <c r="V138" s="11">
        <f>'OddsRatio_working_3-way'!S138*'OddsRatio_working_3-way'!R138/3-2*'OddsRatio_working_3-way'!R138^3/27-'OddsRatio_working_3-way'!T138</f>
        <v>0.27422316006542957</v>
      </c>
      <c r="W138" s="11">
        <f>'OddsRatio_working_3-way'!V138^2+4*'OddsRatio_working_3-way'!U138^3/27</f>
        <v>-8.1137634650653434E-3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0.14431918183434206</v>
      </c>
      <c r="Y138" s="11">
        <f>IF('OddsRatio_working_3-way'!W138&gt;=0,IF('OddsRatio_working_3-way'!V138+SQRT('OddsRatio_working_3-way'!W138)&gt;0,0,PI()),ACOS('OddsRatio_working_3-way'!V138/(2*'OddsRatio_working_3-way'!X138)))</f>
        <v>0.31737492169963044</v>
      </c>
      <c r="Z138" s="11">
        <f>'OddsRatio_working_3-way'!X138^(1/3)*COS('OddsRatio_working_3-way'!Y138/3)</f>
        <v>0.52160272940511243</v>
      </c>
      <c r="AA138" s="11">
        <f>'OddsRatio_working_3-way'!X138^(1/3)*COS(('OddsRatio_working_3-way'!Y138+2*PI())/3)</f>
        <v>-0.30876877506718364</v>
      </c>
      <c r="AB138" s="11">
        <f>'OddsRatio_working_3-way'!X138^(1/3)*COS(('OddsRatio_working_3-way'!Y138+4*PI())/3)</f>
        <v>-0.21283395433792895</v>
      </c>
      <c r="AC138" s="11">
        <f>'OddsRatio_working_3-way'!X138^(1/3)*SIN('OddsRatio_working_3-way'!Y138/3)</f>
        <v>5.5387994572693701E-2</v>
      </c>
      <c r="AD138" s="11">
        <f>'OddsRatio_working_3-way'!X138^(1/3)*SIN(('OddsRatio_working_3-way'!Y138+2*PI())/3)</f>
        <v>0.42402721706178098</v>
      </c>
      <c r="AE138" s="11">
        <f>'OddsRatio_working_3-way'!X138^(1/3)*SIN(('OddsRatio_working_3-way'!Y138+4*PI())/3)</f>
        <v>-0.47941521163447459</v>
      </c>
      <c r="AF138" s="11">
        <f>-'OddsRatio_working_3-way'!U138/(3*'OddsRatio_working_3-way'!X138^(1/3))*COS(('OddsRatio_working_3-way'!Y138)/3)</f>
        <v>0.52160272940511221</v>
      </c>
      <c r="AG138" s="11">
        <f>-'OddsRatio_working_3-way'!U138/(3*'OddsRatio_working_3-way'!X138^(1/3))*COS(('OddsRatio_working_3-way'!Y138+2*PI())/3)</f>
        <v>-0.30876877506718353</v>
      </c>
      <c r="AH138" s="11">
        <f>-'OddsRatio_working_3-way'!U138/(3*'OddsRatio_working_3-way'!X138^(1/3))*COS(('OddsRatio_working_3-way'!Y138+4*PI())/3)</f>
        <v>-0.21283395433792887</v>
      </c>
      <c r="AI138" s="11">
        <f>'OddsRatio_working_3-way'!U138/(3*'OddsRatio_working_3-way'!X138^(1/3))*SIN(('OddsRatio_working_3-way'!Y138)/3)</f>
        <v>-5.5387994572693673E-2</v>
      </c>
      <c r="AJ138" s="11">
        <f>'OddsRatio_working_3-way'!U138/(3*'OddsRatio_working_3-way'!X138^(1/3))*SIN(('OddsRatio_working_3-way'!Y138+2*PI())/3)</f>
        <v>-0.42402721706178076</v>
      </c>
      <c r="AK138" s="11">
        <f>'OddsRatio_working_3-way'!U138/(3*'OddsRatio_working_3-way'!X138^(1/3))*SIN(('OddsRatio_working_3-way'!Y138+4*PI())/3)</f>
        <v>0.47941521163447437</v>
      </c>
      <c r="AL138" s="11">
        <f>'OddsRatio_working_3-way'!Z138+'OddsRatio_working_3-way'!AF138</f>
        <v>1.0432054588102246</v>
      </c>
      <c r="AM138" s="11">
        <f>'OddsRatio_working_3-way'!AA138+'OddsRatio_working_3-way'!AG138</f>
        <v>-0.61753755013436717</v>
      </c>
      <c r="AN138" s="11">
        <f>'OddsRatio_working_3-way'!AB138+'OddsRatio_working_3-way'!AH138</f>
        <v>-0.4256679086758578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1.0432054588102246</v>
      </c>
      <c r="AS138" s="11">
        <f>IF(('OddsRatio_working_3-way'!X138=0),IF(Q138&gt;0,-Q138^(1/3),(-Q138)^(1/3)),'OddsRatio_working_3-way'!AM138-'OddsRatio_working_3-way'!R138/3)</f>
        <v>-0.61753755013436717</v>
      </c>
      <c r="AT138" s="11">
        <f>IF(('OddsRatio_working_3-way'!X138=0),IF(Q138&gt;0,-Q138^(1/3),(-Q138)^(1/3)),'OddsRatio_working_3-way'!AN138-'OddsRatio_working_3-way'!R138/3)</f>
        <v>-0.4256679086758578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1.5</v>
      </c>
      <c r="B139" s="4">
        <f>IF('True_Odds_Calculator_3-way'!B140="","",'True_Odds_Calculator_3-way'!B140)</f>
        <v>4.38</v>
      </c>
      <c r="C139" s="4">
        <f>IF('True_Odds_Calculator_3-way'!C140="","",'True_Odds_Calculator_3-way'!C140)</f>
        <v>7.37</v>
      </c>
      <c r="D139" s="9">
        <f t="shared" si="39"/>
        <v>0.65324008461175631</v>
      </c>
      <c r="E139" s="9">
        <f t="shared" si="40"/>
        <v>0.21794014488987673</v>
      </c>
      <c r="F139" s="9">
        <f t="shared" si="41"/>
        <v>0.12881977049836679</v>
      </c>
      <c r="G139" s="9">
        <f t="shared" si="42"/>
        <v>1.0616614734974057</v>
      </c>
      <c r="H139" s="9">
        <f t="shared" si="43"/>
        <v>1.5308307367487031</v>
      </c>
      <c r="I139" s="9">
        <f t="shared" si="44"/>
        <v>4.5884157804212311</v>
      </c>
      <c r="J139" s="9">
        <f t="shared" si="45"/>
        <v>7.7627835861784762</v>
      </c>
      <c r="K139" s="11">
        <f t="shared" si="46"/>
        <v>0.66666666666666663</v>
      </c>
      <c r="L139" s="11">
        <f t="shared" si="47"/>
        <v>0.22831050228310504</v>
      </c>
      <c r="M139" s="11">
        <f t="shared" si="48"/>
        <v>0.13568521031207598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-0.22232754864118587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0.21168544987804849</v>
      </c>
      <c r="Q139" s="11">
        <f>2*'OddsRatio_working_3-way'!K139*'OddsRatio_working_3-way'!L139*'OddsRatio_working_3-way'!M139</f>
        <v>4.1304478024985075E-2</v>
      </c>
      <c r="R139" s="11">
        <f t="shared" si="49"/>
        <v>0</v>
      </c>
      <c r="S139" s="11">
        <f t="shared" si="50"/>
        <v>-0.95213324291937995</v>
      </c>
      <c r="T139" s="11">
        <f t="shared" si="51"/>
        <v>-0.18578209617939123</v>
      </c>
      <c r="U139" s="11">
        <f>'OddsRatio_working_3-way'!S139-'OddsRatio_working_3-way'!R139^2/3</f>
        <v>-0.95213324291937995</v>
      </c>
      <c r="V139" s="11">
        <f>'OddsRatio_working_3-way'!S139*'OddsRatio_working_3-way'!R139/3-2*'OddsRatio_working_3-way'!R139^3/27-'OddsRatio_working_3-way'!T139</f>
        <v>0.18578209617939123</v>
      </c>
      <c r="W139" s="11">
        <f>'OddsRatio_working_3-way'!V139^2+4*'OddsRatio_working_3-way'!U139^3/27</f>
        <v>-9.3361121550936621E-2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0.17879884564206866</v>
      </c>
      <c r="Y139" s="11">
        <f>IF('OddsRatio_working_3-way'!W139&gt;=0,IF('OddsRatio_working_3-way'!V139+SQRT('OddsRatio_working_3-way'!W139)&gt;0,0,PI()),ACOS('OddsRatio_working_3-way'!V139/(2*'OddsRatio_working_3-way'!X139)))</f>
        <v>1.0244975977832498</v>
      </c>
      <c r="Z139" s="11">
        <f>'OddsRatio_working_3-way'!X139^(1/3)*COS('OddsRatio_working_3-way'!Y139/3)</f>
        <v>0.53083073674870285</v>
      </c>
      <c r="AA139" s="11">
        <f>'OddsRatio_working_3-way'!X139^(1/3)*COS(('OddsRatio_working_3-way'!Y139+2*PI())/3)</f>
        <v>-0.42880862840048289</v>
      </c>
      <c r="AB139" s="11">
        <f>'OddsRatio_working_3-way'!X139^(1/3)*COS(('OddsRatio_working_3-way'!Y139+4*PI())/3)</f>
        <v>-0.10202210834822037</v>
      </c>
      <c r="AC139" s="11">
        <f>'OddsRatio_working_3-way'!X139^(1/3)*SIN('OddsRatio_working_3-way'!Y139/3)</f>
        <v>0.18867028531971505</v>
      </c>
      <c r="AD139" s="11">
        <f>'OddsRatio_working_3-way'!X139^(1/3)*SIN(('OddsRatio_working_3-way'!Y139+2*PI())/3)</f>
        <v>0.36537776047412895</v>
      </c>
      <c r="AE139" s="11">
        <f>'OddsRatio_working_3-way'!X139^(1/3)*SIN(('OddsRatio_working_3-way'!Y139+4*PI())/3)</f>
        <v>-0.55404804579384392</v>
      </c>
      <c r="AF139" s="11">
        <f>-'OddsRatio_working_3-way'!U139/(3*'OddsRatio_working_3-way'!X139^(1/3))*COS(('OddsRatio_working_3-way'!Y139)/3)</f>
        <v>0.53083073674870285</v>
      </c>
      <c r="AG139" s="11">
        <f>-'OddsRatio_working_3-way'!U139/(3*'OddsRatio_working_3-way'!X139^(1/3))*COS(('OddsRatio_working_3-way'!Y139+2*PI())/3)</f>
        <v>-0.42880862840048289</v>
      </c>
      <c r="AH139" s="11">
        <f>-'OddsRatio_working_3-way'!U139/(3*'OddsRatio_working_3-way'!X139^(1/3))*COS(('OddsRatio_working_3-way'!Y139+4*PI())/3)</f>
        <v>-0.10202210834822037</v>
      </c>
      <c r="AI139" s="11">
        <f>'OddsRatio_working_3-way'!U139/(3*'OddsRatio_working_3-way'!X139^(1/3))*SIN(('OddsRatio_working_3-way'!Y139)/3)</f>
        <v>-0.18867028531971505</v>
      </c>
      <c r="AJ139" s="11">
        <f>'OddsRatio_working_3-way'!U139/(3*'OddsRatio_working_3-way'!X139^(1/3))*SIN(('OddsRatio_working_3-way'!Y139+2*PI())/3)</f>
        <v>-0.36537776047412895</v>
      </c>
      <c r="AK139" s="11">
        <f>'OddsRatio_working_3-way'!U139/(3*'OddsRatio_working_3-way'!X139^(1/3))*SIN(('OddsRatio_working_3-way'!Y139+4*PI())/3)</f>
        <v>0.55404804579384392</v>
      </c>
      <c r="AL139" s="11">
        <f>'OddsRatio_working_3-way'!Z139+'OddsRatio_working_3-way'!AF139</f>
        <v>1.0616614734974057</v>
      </c>
      <c r="AM139" s="11">
        <f>'OddsRatio_working_3-way'!AA139+'OddsRatio_working_3-way'!AG139</f>
        <v>-0.85761725680096579</v>
      </c>
      <c r="AN139" s="11">
        <f>'OddsRatio_working_3-way'!AB139+'OddsRatio_working_3-way'!AH139</f>
        <v>-0.20404421669644074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1.0616614734974057</v>
      </c>
      <c r="AS139" s="11">
        <f>IF(('OddsRatio_working_3-way'!X139=0),IF(Q139&gt;0,-Q139^(1/3),(-Q139)^(1/3)),'OddsRatio_working_3-way'!AM139-'OddsRatio_working_3-way'!R139/3)</f>
        <v>-0.85761725680096579</v>
      </c>
      <c r="AT139" s="11">
        <f>IF(('OddsRatio_working_3-way'!X139=0),IF(Q139&gt;0,-Q139^(1/3),(-Q139)^(1/3)),'OddsRatio_working_3-way'!AN139-'OddsRatio_working_3-way'!R139/3)</f>
        <v>-0.20404421669644074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3.04</v>
      </c>
      <c r="B140" s="4">
        <f>IF('True_Odds_Calculator_3-way'!B141="","",'True_Odds_Calculator_3-way'!B141)</f>
        <v>3.57</v>
      </c>
      <c r="C140" s="4">
        <f>IF('True_Odds_Calculator_3-way'!C141="","",'True_Odds_Calculator_3-way'!C141)</f>
        <v>2.39</v>
      </c>
      <c r="D140" s="9">
        <f t="shared" si="39"/>
        <v>0.31984594209778278</v>
      </c>
      <c r="E140" s="9">
        <f t="shared" si="40"/>
        <v>0.27181450093251946</v>
      </c>
      <c r="F140" s="9">
        <f t="shared" si="41"/>
        <v>0.40833955696969781</v>
      </c>
      <c r="G140" s="9">
        <f t="shared" si="42"/>
        <v>1.0424045080144315</v>
      </c>
      <c r="H140" s="9">
        <f t="shared" si="43"/>
        <v>3.1265051963494401</v>
      </c>
      <c r="I140" s="9">
        <f t="shared" si="44"/>
        <v>3.678979585597089</v>
      </c>
      <c r="J140" s="9">
        <f t="shared" si="45"/>
        <v>2.4489422661400604</v>
      </c>
      <c r="K140" s="11">
        <f t="shared" si="46"/>
        <v>0.32894736842105265</v>
      </c>
      <c r="L140" s="11">
        <f t="shared" si="47"/>
        <v>0.28011204481792717</v>
      </c>
      <c r="M140" s="11">
        <f t="shared" si="48"/>
        <v>0.41841004184100417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-0.28095605121590594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0.2313191297219174</v>
      </c>
      <c r="Q140" s="11">
        <f>2*'OddsRatio_working_3-way'!K140*'OddsRatio_working_3-way'!L140*'OddsRatio_working_3-way'!M140</f>
        <v>7.7106376573972471E-2</v>
      </c>
      <c r="R140" s="11">
        <f t="shared" si="49"/>
        <v>0</v>
      </c>
      <c r="S140" s="11">
        <f t="shared" si="50"/>
        <v>-0.82332851960592179</v>
      </c>
      <c r="T140" s="11">
        <f t="shared" si="51"/>
        <v>-0.27444283986864065</v>
      </c>
      <c r="U140" s="11">
        <f>'OddsRatio_working_3-way'!S140-'OddsRatio_working_3-way'!R140^2/3</f>
        <v>-0.82332851960592179</v>
      </c>
      <c r="V140" s="11">
        <f>'OddsRatio_working_3-way'!S140*'OddsRatio_working_3-way'!R140/3-2*'OddsRatio_working_3-way'!R140^3/27-'OddsRatio_working_3-way'!T140</f>
        <v>0.27444283986864065</v>
      </c>
      <c r="W140" s="11">
        <f>'OddsRatio_working_3-way'!V140^2+4*'OddsRatio_working_3-way'!U140^3/27</f>
        <v>-7.3640285442554271E-3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0.14377317282739135</v>
      </c>
      <c r="Y140" s="11">
        <f>IF('OddsRatio_working_3-way'!W140&gt;=0,IF('OddsRatio_working_3-way'!V140+SQRT('OddsRatio_working_3-way'!W140)&gt;0,0,PI()),ACOS('OddsRatio_working_3-way'!V140/(2*'OddsRatio_working_3-way'!X140)))</f>
        <v>0.30305259963497844</v>
      </c>
      <c r="Z140" s="11">
        <f>'OddsRatio_working_3-way'!X140^(1/3)*COS('OddsRatio_working_3-way'!Y140/3)</f>
        <v>0.52120225400721587</v>
      </c>
      <c r="AA140" s="11">
        <f>'OddsRatio_working_3-way'!X140^(1/3)*COS(('OddsRatio_working_3-way'!Y140+2*PI())/3)</f>
        <v>-0.30635358830164883</v>
      </c>
      <c r="AB140" s="11">
        <f>'OddsRatio_working_3-way'!X140^(1/3)*COS(('OddsRatio_working_3-way'!Y140+4*PI())/3)</f>
        <v>-0.21484866570556677</v>
      </c>
      <c r="AC140" s="11">
        <f>'OddsRatio_working_3-way'!X140^(1/3)*SIN('OddsRatio_working_3-way'!Y140/3)</f>
        <v>5.2830391693023823E-2</v>
      </c>
      <c r="AD140" s="11">
        <f>'OddsRatio_working_3-way'!X140^(1/3)*SIN(('OddsRatio_working_3-way'!Y140+2*PI())/3)</f>
        <v>0.42495919663344683</v>
      </c>
      <c r="AE140" s="11">
        <f>'OddsRatio_working_3-way'!X140^(1/3)*SIN(('OddsRatio_working_3-way'!Y140+4*PI())/3)</f>
        <v>-0.47778958832647067</v>
      </c>
      <c r="AF140" s="11">
        <f>-'OddsRatio_working_3-way'!U140/(3*'OddsRatio_working_3-way'!X140^(1/3))*COS(('OddsRatio_working_3-way'!Y140)/3)</f>
        <v>0.52120225400721565</v>
      </c>
      <c r="AG140" s="11">
        <f>-'OddsRatio_working_3-way'!U140/(3*'OddsRatio_working_3-way'!X140^(1/3))*COS(('OddsRatio_working_3-way'!Y140+2*PI())/3)</f>
        <v>-0.30635358830164866</v>
      </c>
      <c r="AH140" s="11">
        <f>-'OddsRatio_working_3-way'!U140/(3*'OddsRatio_working_3-way'!X140^(1/3))*COS(('OddsRatio_working_3-way'!Y140+4*PI())/3)</f>
        <v>-0.21484866570556668</v>
      </c>
      <c r="AI140" s="11">
        <f>'OddsRatio_working_3-way'!U140/(3*'OddsRatio_working_3-way'!X140^(1/3))*SIN(('OddsRatio_working_3-way'!Y140)/3)</f>
        <v>-5.2830391693023802E-2</v>
      </c>
      <c r="AJ140" s="11">
        <f>'OddsRatio_working_3-way'!U140/(3*'OddsRatio_working_3-way'!X140^(1/3))*SIN(('OddsRatio_working_3-way'!Y140+2*PI())/3)</f>
        <v>-0.42495919663344667</v>
      </c>
      <c r="AK140" s="11">
        <f>'OddsRatio_working_3-way'!U140/(3*'OddsRatio_working_3-way'!X140^(1/3))*SIN(('OddsRatio_working_3-way'!Y140+4*PI())/3)</f>
        <v>0.47778958832647045</v>
      </c>
      <c r="AL140" s="11">
        <f>'OddsRatio_working_3-way'!Z140+'OddsRatio_working_3-way'!AF140</f>
        <v>1.0424045080144315</v>
      </c>
      <c r="AM140" s="11">
        <f>'OddsRatio_working_3-way'!AA140+'OddsRatio_working_3-way'!AG140</f>
        <v>-0.61270717660329743</v>
      </c>
      <c r="AN140" s="11">
        <f>'OddsRatio_working_3-way'!AB140+'OddsRatio_working_3-way'!AH140</f>
        <v>-0.42969733141113342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1.0424045080144315</v>
      </c>
      <c r="AS140" s="11">
        <f>IF(('OddsRatio_working_3-way'!X140=0),IF(Q140&gt;0,-Q140^(1/3),(-Q140)^(1/3)),'OddsRatio_working_3-way'!AM140-'OddsRatio_working_3-way'!R140/3)</f>
        <v>-0.61270717660329743</v>
      </c>
      <c r="AT140" s="11">
        <f>IF(('OddsRatio_working_3-way'!X140=0),IF(Q140&gt;0,-Q140^(1/3),(-Q140)^(1/3)),'OddsRatio_working_3-way'!AN140-'OddsRatio_working_3-way'!R140/3)</f>
        <v>-0.42969733141113342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1.22</v>
      </c>
      <c r="B141" s="4">
        <f>IF('True_Odds_Calculator_3-way'!B142="","",'True_Odds_Calculator_3-way'!B142)</f>
        <v>6.63</v>
      </c>
      <c r="C141" s="4">
        <f>IF('True_Odds_Calculator_3-way'!C142="","",'True_Odds_Calculator_3-way'!C142)</f>
        <v>15.65</v>
      </c>
      <c r="D141" s="9">
        <f t="shared" si="39"/>
        <v>0.80391683620099186</v>
      </c>
      <c r="E141" s="9">
        <f t="shared" si="40"/>
        <v>0.13808583282637674</v>
      </c>
      <c r="F141" s="9">
        <f t="shared" si="41"/>
        <v>5.7997330972631218E-2</v>
      </c>
      <c r="G141" s="9">
        <f t="shared" si="42"/>
        <v>1.1086807341779241</v>
      </c>
      <c r="H141" s="9">
        <f t="shared" si="43"/>
        <v>1.2439097615191432</v>
      </c>
      <c r="I141" s="9">
        <f t="shared" si="44"/>
        <v>7.2418725334217129</v>
      </c>
      <c r="J141" s="9">
        <f t="shared" si="45"/>
        <v>17.242172755706591</v>
      </c>
      <c r="K141" s="11">
        <f t="shared" si="46"/>
        <v>0.81967213114754101</v>
      </c>
      <c r="L141" s="11">
        <f t="shared" si="47"/>
        <v>0.15082956259426847</v>
      </c>
      <c r="M141" s="11">
        <f t="shared" si="48"/>
        <v>6.3897763578274758E-2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-0.14334448854337556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0.16194448400893016</v>
      </c>
      <c r="Q141" s="11">
        <f>2*'OddsRatio_working_3-way'!K141*'OddsRatio_working_3-way'!L141*'OddsRatio_working_3-way'!M141</f>
        <v>1.5799461854529771E-2</v>
      </c>
      <c r="R141" s="11">
        <f t="shared" si="49"/>
        <v>0</v>
      </c>
      <c r="S141" s="11">
        <f t="shared" si="50"/>
        <v>-1.1297573115964366</v>
      </c>
      <c r="T141" s="11">
        <f t="shared" si="51"/>
        <v>-0.11022022552160356</v>
      </c>
      <c r="U141" s="11">
        <f>'OddsRatio_working_3-way'!S141-'OddsRatio_working_3-way'!R141^2/3</f>
        <v>-1.1297573115964366</v>
      </c>
      <c r="V141" s="11">
        <f>'OddsRatio_working_3-way'!S141*'OddsRatio_working_3-way'!R141/3-2*'OddsRatio_working_3-way'!R141^3/27-'OddsRatio_working_3-way'!T141</f>
        <v>0.11022022552160356</v>
      </c>
      <c r="W141" s="11">
        <f>'OddsRatio_working_3-way'!V141^2+4*'OddsRatio_working_3-way'!U141^3/27</f>
        <v>-0.20147632161652199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0.23109782546064508</v>
      </c>
      <c r="Y141" s="11">
        <f>IF('OddsRatio_working_3-way'!W141&gt;=0,IF('OddsRatio_working_3-way'!V141+SQRT('OddsRatio_working_3-way'!W141)&gt;0,0,PI()),ACOS('OddsRatio_working_3-way'!V141/(2*'OddsRatio_working_3-way'!X141)))</f>
        <v>1.3300052783047338</v>
      </c>
      <c r="Z141" s="11">
        <f>'OddsRatio_working_3-way'!X141^(1/3)*COS('OddsRatio_working_3-way'!Y141/3)</f>
        <v>0.55434036708896206</v>
      </c>
      <c r="AA141" s="11">
        <f>'OddsRatio_working_3-way'!X141^(1/3)*COS(('OddsRatio_working_3-way'!Y141+2*PI())/3)</f>
        <v>-0.50513815489323266</v>
      </c>
      <c r="AB141" s="11">
        <f>'OddsRatio_working_3-way'!X141^(1/3)*COS(('OddsRatio_working_3-way'!Y141+4*PI())/3)</f>
        <v>-4.9202212195729608E-2</v>
      </c>
      <c r="AC141" s="11">
        <f>'OddsRatio_working_3-way'!X141^(1/3)*SIN('OddsRatio_working_3-way'!Y141/3)</f>
        <v>0.2632347392496292</v>
      </c>
      <c r="AD141" s="11">
        <f>'OddsRatio_working_3-way'!X141^(1/3)*SIN(('OddsRatio_working_3-way'!Y141+2*PI())/3)</f>
        <v>0.34845547061741772</v>
      </c>
      <c r="AE141" s="11">
        <f>'OddsRatio_working_3-way'!X141^(1/3)*SIN(('OddsRatio_working_3-way'!Y141+4*PI())/3)</f>
        <v>-0.61169020986704692</v>
      </c>
      <c r="AF141" s="11">
        <f>-'OddsRatio_working_3-way'!U141/(3*'OddsRatio_working_3-way'!X141^(1/3))*COS(('OddsRatio_working_3-way'!Y141)/3)</f>
        <v>0.55434036708896206</v>
      </c>
      <c r="AG141" s="11">
        <f>-'OddsRatio_working_3-way'!U141/(3*'OddsRatio_working_3-way'!X141^(1/3))*COS(('OddsRatio_working_3-way'!Y141+2*PI())/3)</f>
        <v>-0.50513815489323266</v>
      </c>
      <c r="AH141" s="11">
        <f>-'OddsRatio_working_3-way'!U141/(3*'OddsRatio_working_3-way'!X141^(1/3))*COS(('OddsRatio_working_3-way'!Y141+4*PI())/3)</f>
        <v>-4.9202212195729608E-2</v>
      </c>
      <c r="AI141" s="11">
        <f>'OddsRatio_working_3-way'!U141/(3*'OddsRatio_working_3-way'!X141^(1/3))*SIN(('OddsRatio_working_3-way'!Y141)/3)</f>
        <v>-0.2632347392496292</v>
      </c>
      <c r="AJ141" s="11">
        <f>'OddsRatio_working_3-way'!U141/(3*'OddsRatio_working_3-way'!X141^(1/3))*SIN(('OddsRatio_working_3-way'!Y141+2*PI())/3)</f>
        <v>-0.34845547061741772</v>
      </c>
      <c r="AK141" s="11">
        <f>'OddsRatio_working_3-way'!U141/(3*'OddsRatio_working_3-way'!X141^(1/3))*SIN(('OddsRatio_working_3-way'!Y141+4*PI())/3)</f>
        <v>0.61169020986704692</v>
      </c>
      <c r="AL141" s="11">
        <f>'OddsRatio_working_3-way'!Z141+'OddsRatio_working_3-way'!AF141</f>
        <v>1.1086807341779241</v>
      </c>
      <c r="AM141" s="11">
        <f>'OddsRatio_working_3-way'!AA141+'OddsRatio_working_3-way'!AG141</f>
        <v>-1.0102763097864653</v>
      </c>
      <c r="AN141" s="11">
        <f>'OddsRatio_working_3-way'!AB141+'OddsRatio_working_3-way'!AH141</f>
        <v>-9.8404424391459216E-2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1.1086807341779241</v>
      </c>
      <c r="AS141" s="11">
        <f>IF(('OddsRatio_working_3-way'!X141=0),IF(Q141&gt;0,-Q141^(1/3),(-Q141)^(1/3)),'OddsRatio_working_3-way'!AM141-'OddsRatio_working_3-way'!R141/3)</f>
        <v>-1.0102763097864653</v>
      </c>
      <c r="AT141" s="11">
        <f>IF(('OddsRatio_working_3-way'!X141=0),IF(Q141&gt;0,-Q141^(1/3),(-Q141)^(1/3)),'OddsRatio_working_3-way'!AN141-'OddsRatio_working_3-way'!R141/3)</f>
        <v>-9.8404424391459216E-2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2.13</v>
      </c>
      <c r="B142" s="4">
        <f>IF('True_Odds_Calculator_3-way'!B143="","",'True_Odds_Calculator_3-way'!B143)</f>
        <v>3.59</v>
      </c>
      <c r="C142" s="4">
        <f>IF('True_Odds_Calculator_3-way'!C143="","",'True_Odds_Calculator_3-way'!C143)</f>
        <v>3.56</v>
      </c>
      <c r="D142" s="9">
        <f t="shared" si="39"/>
        <v>0.45837335511069921</v>
      </c>
      <c r="E142" s="9">
        <f t="shared" si="40"/>
        <v>0.26966298386148541</v>
      </c>
      <c r="F142" s="9">
        <f t="shared" si="41"/>
        <v>0.27196366102781544</v>
      </c>
      <c r="G142" s="9">
        <f t="shared" si="42"/>
        <v>1.0456882137717778</v>
      </c>
      <c r="H142" s="9">
        <f t="shared" si="43"/>
        <v>2.1816276815621092</v>
      </c>
      <c r="I142" s="9">
        <f t="shared" si="44"/>
        <v>3.7083324736689045</v>
      </c>
      <c r="J142" s="9">
        <f t="shared" si="45"/>
        <v>3.6769618272557514</v>
      </c>
      <c r="K142" s="11">
        <f t="shared" si="46"/>
        <v>0.46948356807511737</v>
      </c>
      <c r="L142" s="11">
        <f t="shared" si="47"/>
        <v>0.2785515320334262</v>
      </c>
      <c r="M142" s="11">
        <f t="shared" si="48"/>
        <v>0.2808988764044944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-0.27522895607608078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0.23069362520044262</v>
      </c>
      <c r="Q142" s="11">
        <f>2*'OddsRatio_working_3-way'!K142*'OddsRatio_working_3-way'!L142*'OddsRatio_working_3-way'!M142</f>
        <v>7.3469307388676006E-2</v>
      </c>
      <c r="R142" s="11">
        <f t="shared" si="49"/>
        <v>0</v>
      </c>
      <c r="S142" s="11">
        <f t="shared" si="50"/>
        <v>-0.83818806163938875</v>
      </c>
      <c r="T142" s="11">
        <f t="shared" si="51"/>
        <v>-0.26693887313356335</v>
      </c>
      <c r="U142" s="11">
        <f>'OddsRatio_working_3-way'!S142-'OddsRatio_working_3-way'!R142^2/3</f>
        <v>-0.83818806163938875</v>
      </c>
      <c r="V142" s="11">
        <f>'OddsRatio_working_3-way'!S142*'OddsRatio_working_3-way'!R142/3-2*'OddsRatio_working_3-way'!R142^3/27-'OddsRatio_working_3-way'!T142</f>
        <v>0.26693887313356335</v>
      </c>
      <c r="W142" s="11">
        <f>'OddsRatio_working_3-way'!V142^2+4*'OddsRatio_working_3-way'!U142^3/27</f>
        <v>-1.5984638957355968E-2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0.14768293820476741</v>
      </c>
      <c r="Y142" s="11">
        <f>IF('OddsRatio_working_3-way'!W142&gt;=0,IF('OddsRatio_working_3-way'!V142+SQRT('OddsRatio_working_3-way'!W142)&gt;0,0,PI()),ACOS('OddsRatio_working_3-way'!V142/(2*'OddsRatio_working_3-way'!X142)))</f>
        <v>0.44233029328914109</v>
      </c>
      <c r="Z142" s="11">
        <f>'OddsRatio_working_3-way'!X142^(1/3)*COS('OddsRatio_working_3-way'!Y142/3)</f>
        <v>0.522844106885889</v>
      </c>
      <c r="AA142" s="11">
        <f>'OddsRatio_working_3-way'!X142^(1/3)*COS(('OddsRatio_working_3-way'!Y142+2*PI())/3)</f>
        <v>-0.32867192579129978</v>
      </c>
      <c r="AB142" s="11">
        <f>'OddsRatio_working_3-way'!X142^(1/3)*COS(('OddsRatio_working_3-way'!Y142+4*PI())/3)</f>
        <v>-0.19417218109458903</v>
      </c>
      <c r="AC142" s="11">
        <f>'OddsRatio_working_3-way'!X142^(1/3)*SIN('OddsRatio_working_3-way'!Y142/3)</f>
        <v>7.7653463806581946E-2</v>
      </c>
      <c r="AD142" s="11">
        <f>'OddsRatio_working_3-way'!X142^(1/3)*SIN(('OddsRatio_working_3-way'!Y142+2*PI())/3)</f>
        <v>0.41396954687887527</v>
      </c>
      <c r="AE142" s="11">
        <f>'OddsRatio_working_3-way'!X142^(1/3)*SIN(('OddsRatio_working_3-way'!Y142+4*PI())/3)</f>
        <v>-0.49162301068545716</v>
      </c>
      <c r="AF142" s="11">
        <f>-'OddsRatio_working_3-way'!U142/(3*'OddsRatio_working_3-way'!X142^(1/3))*COS(('OddsRatio_working_3-way'!Y142)/3)</f>
        <v>0.52284410688588889</v>
      </c>
      <c r="AG142" s="11">
        <f>-'OddsRatio_working_3-way'!U142/(3*'OddsRatio_working_3-way'!X142^(1/3))*COS(('OddsRatio_working_3-way'!Y142+2*PI())/3)</f>
        <v>-0.32867192579129972</v>
      </c>
      <c r="AH142" s="11">
        <f>-'OddsRatio_working_3-way'!U142/(3*'OddsRatio_working_3-way'!X142^(1/3))*COS(('OddsRatio_working_3-way'!Y142+4*PI())/3)</f>
        <v>-0.194172181094589</v>
      </c>
      <c r="AI142" s="11">
        <f>'OddsRatio_working_3-way'!U142/(3*'OddsRatio_working_3-way'!X142^(1/3))*SIN(('OddsRatio_working_3-way'!Y142)/3)</f>
        <v>-7.7653463806581918E-2</v>
      </c>
      <c r="AJ142" s="11">
        <f>'OddsRatio_working_3-way'!U142/(3*'OddsRatio_working_3-way'!X142^(1/3))*SIN(('OddsRatio_working_3-way'!Y142+2*PI())/3)</f>
        <v>-0.41396954687887522</v>
      </c>
      <c r="AK142" s="11">
        <f>'OddsRatio_working_3-way'!U142/(3*'OddsRatio_working_3-way'!X142^(1/3))*SIN(('OddsRatio_working_3-way'!Y142+4*PI())/3)</f>
        <v>0.49162301068545705</v>
      </c>
      <c r="AL142" s="11">
        <f>'OddsRatio_working_3-way'!Z142+'OddsRatio_working_3-way'!AF142</f>
        <v>1.0456882137717778</v>
      </c>
      <c r="AM142" s="11">
        <f>'OddsRatio_working_3-way'!AA142+'OddsRatio_working_3-way'!AG142</f>
        <v>-0.65734385158259956</v>
      </c>
      <c r="AN142" s="11">
        <f>'OddsRatio_working_3-way'!AB142+'OddsRatio_working_3-way'!AH142</f>
        <v>-0.38834436218917801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1.0456882137717778</v>
      </c>
      <c r="AS142" s="11">
        <f>IF(('OddsRatio_working_3-way'!X142=0),IF(Q142&gt;0,-Q142^(1/3),(-Q142)^(1/3)),'OddsRatio_working_3-way'!AM142-'OddsRatio_working_3-way'!R142/3)</f>
        <v>-0.65734385158259956</v>
      </c>
      <c r="AT142" s="11">
        <f>IF(('OddsRatio_working_3-way'!X142=0),IF(Q142&gt;0,-Q142^(1/3),(-Q142)^(1/3)),'OddsRatio_working_3-way'!AN142-'OddsRatio_working_3-way'!R142/3)</f>
        <v>-0.38834436218917801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2.94</v>
      </c>
      <c r="B143" s="4">
        <f>IF('True_Odds_Calculator_3-way'!B144="","",'True_Odds_Calculator_3-way'!B144)</f>
        <v>3.1</v>
      </c>
      <c r="C143" s="4">
        <f>IF('True_Odds_Calculator_3-way'!C144="","",'True_Odds_Calculator_3-way'!C144)</f>
        <v>2.74</v>
      </c>
      <c r="D143" s="9">
        <f t="shared" si="39"/>
        <v>0.33092954938660851</v>
      </c>
      <c r="E143" s="9">
        <f t="shared" si="40"/>
        <v>0.313623471263616</v>
      </c>
      <c r="F143" s="9">
        <f t="shared" si="41"/>
        <v>0.35544697934977582</v>
      </c>
      <c r="G143" s="9">
        <f t="shared" si="42"/>
        <v>1.0421604121274921</v>
      </c>
      <c r="H143" s="9">
        <f t="shared" si="43"/>
        <v>3.0217911995273345</v>
      </c>
      <c r="I143" s="9">
        <f t="shared" si="44"/>
        <v>3.1885368654677335</v>
      </c>
      <c r="J143" s="9">
        <f t="shared" si="45"/>
        <v>2.8133591171018364</v>
      </c>
      <c r="K143" s="11">
        <f t="shared" si="46"/>
        <v>0.3401360544217687</v>
      </c>
      <c r="L143" s="11">
        <f t="shared" si="47"/>
        <v>0.32258064516129031</v>
      </c>
      <c r="M143" s="11">
        <f t="shared" si="48"/>
        <v>0.36496350364963503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-0.28386424030408042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0.23145589764043123</v>
      </c>
      <c r="Q143" s="11">
        <f>2*'OddsRatio_working_3-way'!K143*'OddsRatio_working_3-way'!L143*'OddsRatio_working_3-way'!M143</f>
        <v>8.0088545896342983E-2</v>
      </c>
      <c r="R143" s="11">
        <f t="shared" si="49"/>
        <v>0</v>
      </c>
      <c r="S143" s="11">
        <f t="shared" si="50"/>
        <v>-0.815375326573335</v>
      </c>
      <c r="T143" s="11">
        <f t="shared" si="51"/>
        <v>-0.28213679120184604</v>
      </c>
      <c r="U143" s="11">
        <f>'OddsRatio_working_3-way'!S143-'OddsRatio_working_3-way'!R143^2/3</f>
        <v>-0.815375326573335</v>
      </c>
      <c r="V143" s="11">
        <f>'OddsRatio_working_3-way'!S143*'OddsRatio_working_3-way'!R143/3-2*'OddsRatio_working_3-way'!R143^3/27-'OddsRatio_working_3-way'!T143</f>
        <v>0.28213679120184604</v>
      </c>
      <c r="W143" s="11">
        <f>'OddsRatio_working_3-way'!V143^2+4*'OddsRatio_working_3-way'!U143^3/27</f>
        <v>-7.0870117767884988E-4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0.14169498061624564</v>
      </c>
      <c r="Y143" s="11">
        <f>IF('OddsRatio_working_3-way'!W143&gt;=0,IF('OddsRatio_working_3-way'!V143+SQRT('OddsRatio_working_3-way'!W143)&gt;0,0,PI()),ACOS('OddsRatio_working_3-way'!V143/(2*'OddsRatio_working_3-way'!X143)))</f>
        <v>9.4077969847214282E-2</v>
      </c>
      <c r="Z143" s="11">
        <f>'OddsRatio_working_3-way'!X143^(1/3)*COS('OddsRatio_working_3-way'!Y143/3)</f>
        <v>0.52108020606374617</v>
      </c>
      <c r="AA143" s="11">
        <f>'OddsRatio_working_3-way'!X143^(1/3)*COS(('OddsRatio_working_3-way'!Y143+2*PI())/3)</f>
        <v>-0.27469622466728827</v>
      </c>
      <c r="AB143" s="11">
        <f>'OddsRatio_working_3-way'!X143^(1/3)*COS(('OddsRatio_working_3-way'!Y143+4*PI())/3)</f>
        <v>-0.24638398139645781</v>
      </c>
      <c r="AC143" s="11">
        <f>'OddsRatio_working_3-way'!X143^(1/3)*SIN('OddsRatio_working_3-way'!Y143/3)</f>
        <v>1.634608127377607E-2</v>
      </c>
      <c r="AD143" s="11">
        <f>'OddsRatio_working_3-way'!X143^(1/3)*SIN(('OddsRatio_working_3-way'!Y143+2*PI())/3)</f>
        <v>0.44309565522354621</v>
      </c>
      <c r="AE143" s="11">
        <f>'OddsRatio_working_3-way'!X143^(1/3)*SIN(('OddsRatio_working_3-way'!Y143+4*PI())/3)</f>
        <v>-0.45944173649732239</v>
      </c>
      <c r="AF143" s="11">
        <f>-'OddsRatio_working_3-way'!U143/(3*'OddsRatio_working_3-way'!X143^(1/3))*COS(('OddsRatio_working_3-way'!Y143)/3)</f>
        <v>0.52108020606374605</v>
      </c>
      <c r="AG143" s="11">
        <f>-'OddsRatio_working_3-way'!U143/(3*'OddsRatio_working_3-way'!X143^(1/3))*COS(('OddsRatio_working_3-way'!Y143+2*PI())/3)</f>
        <v>-0.27469622466728821</v>
      </c>
      <c r="AH143" s="11">
        <f>-'OddsRatio_working_3-way'!U143/(3*'OddsRatio_working_3-way'!X143^(1/3))*COS(('OddsRatio_working_3-way'!Y143+4*PI())/3)</f>
        <v>-0.24638398139645776</v>
      </c>
      <c r="AI143" s="11">
        <f>'OddsRatio_working_3-way'!U143/(3*'OddsRatio_working_3-way'!X143^(1/3))*SIN(('OddsRatio_working_3-way'!Y143)/3)</f>
        <v>-1.6346081273776066E-2</v>
      </c>
      <c r="AJ143" s="11">
        <f>'OddsRatio_working_3-way'!U143/(3*'OddsRatio_working_3-way'!X143^(1/3))*SIN(('OddsRatio_working_3-way'!Y143+2*PI())/3)</f>
        <v>-0.44309565522354616</v>
      </c>
      <c r="AK143" s="11">
        <f>'OddsRatio_working_3-way'!U143/(3*'OddsRatio_working_3-way'!X143^(1/3))*SIN(('OddsRatio_working_3-way'!Y143+4*PI())/3)</f>
        <v>0.45944173649732228</v>
      </c>
      <c r="AL143" s="11">
        <f>'OddsRatio_working_3-way'!Z143+'OddsRatio_working_3-way'!AF143</f>
        <v>1.0421604121274921</v>
      </c>
      <c r="AM143" s="11">
        <f>'OddsRatio_working_3-way'!AA143+'OddsRatio_working_3-way'!AG143</f>
        <v>-0.54939244933457654</v>
      </c>
      <c r="AN143" s="11">
        <f>'OddsRatio_working_3-way'!AB143+'OddsRatio_working_3-way'!AH143</f>
        <v>-0.49276796279291557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1.0421604121274921</v>
      </c>
      <c r="AS143" s="11">
        <f>IF(('OddsRatio_working_3-way'!X143=0),IF(Q143&gt;0,-Q143^(1/3),(-Q143)^(1/3)),'OddsRatio_working_3-way'!AM143-'OddsRatio_working_3-way'!R143/3)</f>
        <v>-0.54939244933457654</v>
      </c>
      <c r="AT143" s="11">
        <f>IF(('OddsRatio_working_3-way'!X143=0),IF(Q143&gt;0,-Q143^(1/3),(-Q143)^(1/3)),'OddsRatio_working_3-way'!AN143-'OddsRatio_working_3-way'!R143/3)</f>
        <v>-0.49276796279291557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1.49</v>
      </c>
      <c r="B144" s="4">
        <f>IF('True_Odds_Calculator_3-way'!B145="","",'True_Odds_Calculator_3-way'!B145)</f>
        <v>4.7</v>
      </c>
      <c r="C144" s="4">
        <f>IF('True_Odds_Calculator_3-way'!C145="","",'True_Odds_Calculator_3-way'!C145)</f>
        <v>6.77</v>
      </c>
      <c r="D144" s="9">
        <f t="shared" si="39"/>
        <v>0.65733453877246073</v>
      </c>
      <c r="E144" s="9">
        <f t="shared" si="40"/>
        <v>0.20258038433364253</v>
      </c>
      <c r="F144" s="9">
        <f t="shared" si="41"/>
        <v>0.14008507689389676</v>
      </c>
      <c r="G144" s="9">
        <f t="shared" si="42"/>
        <v>1.0638681319214491</v>
      </c>
      <c r="H144" s="9">
        <f t="shared" si="43"/>
        <v>1.5212953846415096</v>
      </c>
      <c r="I144" s="9">
        <f t="shared" si="44"/>
        <v>4.9363120881093616</v>
      </c>
      <c r="J144" s="9">
        <f t="shared" si="45"/>
        <v>7.1385191211867625</v>
      </c>
      <c r="K144" s="11">
        <f t="shared" si="46"/>
        <v>0.67114093959731547</v>
      </c>
      <c r="L144" s="11">
        <f t="shared" si="47"/>
        <v>0.21276595744680851</v>
      </c>
      <c r="M144" s="11">
        <f t="shared" si="48"/>
        <v>0.14771048744460857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-0.22064842014321351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0.21008088746941328</v>
      </c>
      <c r="Q144" s="11">
        <f>2*'OddsRatio_working_3-way'!K144*'OddsRatio_working_3-way'!L144*'OddsRatio_working_3-way'!M144</f>
        <v>4.2184917162532795E-2</v>
      </c>
      <c r="R144" s="11">
        <f t="shared" si="49"/>
        <v>0</v>
      </c>
      <c r="S144" s="11">
        <f t="shared" si="50"/>
        <v>-0.95210691893039034</v>
      </c>
      <c r="T144" s="11">
        <f t="shared" si="51"/>
        <v>-0.1911861282992752</v>
      </c>
      <c r="U144" s="11">
        <f>'OddsRatio_working_3-way'!S144-'OddsRatio_working_3-way'!R144^2/3</f>
        <v>-0.95210691893039034</v>
      </c>
      <c r="V144" s="11">
        <f>'OddsRatio_working_3-way'!S144*'OddsRatio_working_3-way'!R144/3-2*'OddsRatio_working_3-way'!R144^3/27-'OddsRatio_working_3-way'!T144</f>
        <v>0.1911861282992752</v>
      </c>
      <c r="W144" s="11">
        <f>'OddsRatio_working_3-way'!V144^2+4*'OddsRatio_working_3-way'!U144^3/27</f>
        <v>-9.1313367133029677E-2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0.17879143071404219</v>
      </c>
      <c r="Y144" s="11">
        <f>IF('OddsRatio_working_3-way'!W144&gt;=0,IF('OddsRatio_working_3-way'!V144+SQRT('OddsRatio_working_3-way'!W144)&gt;0,0,PI()),ACOS('OddsRatio_working_3-way'!V144/(2*'OddsRatio_working_3-way'!X144)))</f>
        <v>1.0066880681026236</v>
      </c>
      <c r="Z144" s="11">
        <f>'OddsRatio_working_3-way'!X144^(1/3)*COS('OddsRatio_working_3-way'!Y144/3)</f>
        <v>0.53193406596072446</v>
      </c>
      <c r="AA144" s="11">
        <f>'OddsRatio_working_3-way'!X144^(1/3)*COS(('OddsRatio_working_3-way'!Y144+2*PI())/3)</f>
        <v>-0.42662611873484502</v>
      </c>
      <c r="AB144" s="11">
        <f>'OddsRatio_working_3-way'!X144^(1/3)*COS(('OddsRatio_working_3-way'!Y144+4*PI())/3)</f>
        <v>-0.10530794722587966</v>
      </c>
      <c r="AC144" s="11">
        <f>'OddsRatio_working_3-way'!X144^(1/3)*SIN('OddsRatio_working_3-way'!Y144/3)</f>
        <v>0.18551313281621967</v>
      </c>
      <c r="AD144" s="11">
        <f>'OddsRatio_working_3-way'!X144^(1/3)*SIN(('OddsRatio_working_3-way'!Y144+2*PI())/3)</f>
        <v>0.36791184785222486</v>
      </c>
      <c r="AE144" s="11">
        <f>'OddsRatio_working_3-way'!X144^(1/3)*SIN(('OddsRatio_working_3-way'!Y144+4*PI())/3)</f>
        <v>-0.55342498066844437</v>
      </c>
      <c r="AF144" s="11">
        <f>-'OddsRatio_working_3-way'!U144/(3*'OddsRatio_working_3-way'!X144^(1/3))*COS(('OddsRatio_working_3-way'!Y144)/3)</f>
        <v>0.53193406596072457</v>
      </c>
      <c r="AG144" s="11">
        <f>-'OddsRatio_working_3-way'!U144/(3*'OddsRatio_working_3-way'!X144^(1/3))*COS(('OddsRatio_working_3-way'!Y144+2*PI())/3)</f>
        <v>-0.42662611873484507</v>
      </c>
      <c r="AH144" s="11">
        <f>-'OddsRatio_working_3-way'!U144/(3*'OddsRatio_working_3-way'!X144^(1/3))*COS(('OddsRatio_working_3-way'!Y144+4*PI())/3)</f>
        <v>-0.10530794722587969</v>
      </c>
      <c r="AI144" s="11">
        <f>'OddsRatio_working_3-way'!U144/(3*'OddsRatio_working_3-way'!X144^(1/3))*SIN(('OddsRatio_working_3-way'!Y144)/3)</f>
        <v>-0.1855131328162197</v>
      </c>
      <c r="AJ144" s="11">
        <f>'OddsRatio_working_3-way'!U144/(3*'OddsRatio_working_3-way'!X144^(1/3))*SIN(('OddsRatio_working_3-way'!Y144+2*PI())/3)</f>
        <v>-0.36791184785222497</v>
      </c>
      <c r="AK144" s="11">
        <f>'OddsRatio_working_3-way'!U144/(3*'OddsRatio_working_3-way'!X144^(1/3))*SIN(('OddsRatio_working_3-way'!Y144+4*PI())/3)</f>
        <v>0.55342498066844448</v>
      </c>
      <c r="AL144" s="11">
        <f>'OddsRatio_working_3-way'!Z144+'OddsRatio_working_3-way'!AF144</f>
        <v>1.0638681319214491</v>
      </c>
      <c r="AM144" s="11">
        <f>'OddsRatio_working_3-way'!AA144+'OddsRatio_working_3-way'!AG144</f>
        <v>-0.85325223746969003</v>
      </c>
      <c r="AN144" s="11">
        <f>'OddsRatio_working_3-way'!AB144+'OddsRatio_working_3-way'!AH144</f>
        <v>-0.21061589445175935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1.0638681319214491</v>
      </c>
      <c r="AS144" s="11">
        <f>IF(('OddsRatio_working_3-way'!X144=0),IF(Q144&gt;0,-Q144^(1/3),(-Q144)^(1/3)),'OddsRatio_working_3-way'!AM144-'OddsRatio_working_3-way'!R144/3)</f>
        <v>-0.85325223746969003</v>
      </c>
      <c r="AT144" s="11">
        <f>IF(('OddsRatio_working_3-way'!X144=0),IF(Q144&gt;0,-Q144^(1/3),(-Q144)^(1/3)),'OddsRatio_working_3-way'!AN144-'OddsRatio_working_3-way'!R144/3)</f>
        <v>-0.21061589445175935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9.56</v>
      </c>
      <c r="B145" s="4">
        <f>IF('True_Odds_Calculator_3-way'!B146="","",'True_Odds_Calculator_3-way'!B146)</f>
        <v>5.03</v>
      </c>
      <c r="C145" s="4">
        <f>IF('True_Odds_Calculator_3-way'!C146="","",'True_Odds_Calculator_3-way'!C146)</f>
        <v>1.37</v>
      </c>
      <c r="D145" s="9">
        <f t="shared" si="39"/>
        <v>9.7822444043945508E-2</v>
      </c>
      <c r="E145" s="9">
        <f t="shared" si="40"/>
        <v>0.18719756844124666</v>
      </c>
      <c r="F145" s="9">
        <f t="shared" si="41"/>
        <v>0.71497998751480774</v>
      </c>
      <c r="G145" s="9">
        <f t="shared" si="42"/>
        <v>1.0774068806396249</v>
      </c>
      <c r="H145" s="9">
        <f t="shared" si="43"/>
        <v>10.222602898275191</v>
      </c>
      <c r="I145" s="9">
        <f t="shared" si="44"/>
        <v>5.3419497289776894</v>
      </c>
      <c r="J145" s="9">
        <f t="shared" si="45"/>
        <v>1.3986405458366613</v>
      </c>
      <c r="K145" s="11">
        <f t="shared" si="46"/>
        <v>0.10460251046025104</v>
      </c>
      <c r="L145" s="11">
        <f t="shared" si="47"/>
        <v>0.19880715705765406</v>
      </c>
      <c r="M145" s="11">
        <f t="shared" si="48"/>
        <v>0.72992700729927007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-0.1937466002021041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0.19672454841242379</v>
      </c>
      <c r="Q145" s="11">
        <f>2*'OddsRatio_working_3-way'!K145*'OddsRatio_working_3-way'!L145*'OddsRatio_working_3-way'!M145</f>
        <v>3.035872660685552E-2</v>
      </c>
      <c r="R145" s="11">
        <f t="shared" si="49"/>
        <v>0</v>
      </c>
      <c r="S145" s="11">
        <f t="shared" si="50"/>
        <v>-1.0153703249874491</v>
      </c>
      <c r="T145" s="11">
        <f t="shared" si="51"/>
        <v>-0.156692951386952</v>
      </c>
      <c r="U145" s="11">
        <f>'OddsRatio_working_3-way'!S145-'OddsRatio_working_3-way'!R145^2/3</f>
        <v>-1.0153703249874491</v>
      </c>
      <c r="V145" s="11">
        <f>'OddsRatio_working_3-way'!S145*'OddsRatio_working_3-way'!R145/3-2*'OddsRatio_working_3-way'!R145^3/27-'OddsRatio_working_3-way'!T145</f>
        <v>0.156692951386952</v>
      </c>
      <c r="W145" s="11">
        <f>'OddsRatio_working_3-way'!V145^2+4*'OddsRatio_working_3-way'!U145^3/27</f>
        <v>-0.13053225925594059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0.19690412658848361</v>
      </c>
      <c r="Y145" s="11">
        <f>IF('OddsRatio_working_3-way'!W145&gt;=0,IF('OddsRatio_working_3-way'!V145+SQRT('OddsRatio_working_3-way'!W145)&gt;0,0,PI()),ACOS('OddsRatio_working_3-way'!V145/(2*'OddsRatio_working_3-way'!X145)))</f>
        <v>1.1615789054241574</v>
      </c>
      <c r="Z145" s="11">
        <f>'OddsRatio_working_3-way'!X145^(1/3)*COS('OddsRatio_working_3-way'!Y145/3)</f>
        <v>0.53870344031981243</v>
      </c>
      <c r="AA145" s="11">
        <f>'OddsRatio_working_3-way'!X145^(1/3)*COS(('OddsRatio_working_3-way'!Y145+2*PI())/3)</f>
        <v>-0.45959244605097538</v>
      </c>
      <c r="AB145" s="11">
        <f>'OddsRatio_working_3-way'!X145^(1/3)*COS(('OddsRatio_working_3-way'!Y145+4*PI())/3)</f>
        <v>-7.9110994268836998E-2</v>
      </c>
      <c r="AC145" s="11">
        <f>'OddsRatio_working_3-way'!X145^(1/3)*SIN('OddsRatio_working_3-way'!Y145/3)</f>
        <v>0.21967106860807717</v>
      </c>
      <c r="AD145" s="11">
        <f>'OddsRatio_working_3-way'!X145^(1/3)*SIN(('OddsRatio_working_3-way'!Y145+2*PI())/3)</f>
        <v>0.35669533011899329</v>
      </c>
      <c r="AE145" s="11">
        <f>'OddsRatio_working_3-way'!X145^(1/3)*SIN(('OddsRatio_working_3-way'!Y145+4*PI())/3)</f>
        <v>-0.57636639872707052</v>
      </c>
      <c r="AF145" s="11">
        <f>-'OddsRatio_working_3-way'!U145/(3*'OddsRatio_working_3-way'!X145^(1/3))*COS(('OddsRatio_working_3-way'!Y145)/3)</f>
        <v>0.53870344031981243</v>
      </c>
      <c r="AG145" s="11">
        <f>-'OddsRatio_working_3-way'!U145/(3*'OddsRatio_working_3-way'!X145^(1/3))*COS(('OddsRatio_working_3-way'!Y145+2*PI())/3)</f>
        <v>-0.45959244605097538</v>
      </c>
      <c r="AH145" s="11">
        <f>-'OddsRatio_working_3-way'!U145/(3*'OddsRatio_working_3-way'!X145^(1/3))*COS(('OddsRatio_working_3-way'!Y145+4*PI())/3)</f>
        <v>-7.9110994268836998E-2</v>
      </c>
      <c r="AI145" s="11">
        <f>'OddsRatio_working_3-way'!U145/(3*'OddsRatio_working_3-way'!X145^(1/3))*SIN(('OddsRatio_working_3-way'!Y145)/3)</f>
        <v>-0.21967106860807717</v>
      </c>
      <c r="AJ145" s="11">
        <f>'OddsRatio_working_3-way'!U145/(3*'OddsRatio_working_3-way'!X145^(1/3))*SIN(('OddsRatio_working_3-way'!Y145+2*PI())/3)</f>
        <v>-0.35669533011899329</v>
      </c>
      <c r="AK145" s="11">
        <f>'OddsRatio_working_3-way'!U145/(3*'OddsRatio_working_3-way'!X145^(1/3))*SIN(('OddsRatio_working_3-way'!Y145+4*PI())/3)</f>
        <v>0.57636639872707052</v>
      </c>
      <c r="AL145" s="11">
        <f>'OddsRatio_working_3-way'!Z145+'OddsRatio_working_3-way'!AF145</f>
        <v>1.0774068806396249</v>
      </c>
      <c r="AM145" s="11">
        <f>'OddsRatio_working_3-way'!AA145+'OddsRatio_working_3-way'!AG145</f>
        <v>-0.91918489210195076</v>
      </c>
      <c r="AN145" s="11">
        <f>'OddsRatio_working_3-way'!AB145+'OddsRatio_working_3-way'!AH145</f>
        <v>-0.158221988537674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1.0774068806396249</v>
      </c>
      <c r="AS145" s="11">
        <f>IF(('OddsRatio_working_3-way'!X145=0),IF(Q145&gt;0,-Q145^(1/3),(-Q145)^(1/3)),'OddsRatio_working_3-way'!AM145-'OddsRatio_working_3-way'!R145/3)</f>
        <v>-0.91918489210195076</v>
      </c>
      <c r="AT145" s="11">
        <f>IF(('OddsRatio_working_3-way'!X145=0),IF(Q145&gt;0,-Q145^(1/3),(-Q145)^(1/3)),'OddsRatio_working_3-way'!AN145-'OddsRatio_working_3-way'!R145/3)</f>
        <v>-0.158221988537674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4.16</v>
      </c>
      <c r="B146" s="4">
        <f>IF('True_Odds_Calculator_3-way'!B147="","",'True_Odds_Calculator_3-way'!B147)</f>
        <v>3.39</v>
      </c>
      <c r="C146" s="4">
        <f>IF('True_Odds_Calculator_3-way'!C147="","",'True_Odds_Calculator_3-way'!C147)</f>
        <v>2.0299999999999998</v>
      </c>
      <c r="D146" s="9">
        <f t="shared" si="39"/>
        <v>0.23244824319648846</v>
      </c>
      <c r="E146" s="9">
        <f t="shared" si="40"/>
        <v>0.28592475487215913</v>
      </c>
      <c r="F146" s="9">
        <f t="shared" si="41"/>
        <v>0.48162700193135238</v>
      </c>
      <c r="G146" s="9">
        <f t="shared" si="42"/>
        <v>1.0449471341687508</v>
      </c>
      <c r="H146" s="9">
        <f t="shared" si="43"/>
        <v>4.302032943973253</v>
      </c>
      <c r="I146" s="9">
        <f t="shared" si="44"/>
        <v>3.4974236506633143</v>
      </c>
      <c r="J146" s="9">
        <f t="shared" si="45"/>
        <v>2.076295548193813</v>
      </c>
      <c r="K146" s="11">
        <f t="shared" si="46"/>
        <v>0.24038461538461536</v>
      </c>
      <c r="L146" s="11">
        <f t="shared" si="47"/>
        <v>0.29498525073746312</v>
      </c>
      <c r="M146" s="11">
        <f t="shared" si="48"/>
        <v>0.49261083743842371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-0.27172721744738826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0.22984593475896498</v>
      </c>
      <c r="Q146" s="11">
        <f>2*'OddsRatio_working_3-way'!K146*'OddsRatio_working_3-way'!L146*'OddsRatio_working_3-way'!M146</f>
        <v>6.986198624892552E-2</v>
      </c>
      <c r="R146" s="11">
        <f t="shared" si="49"/>
        <v>0</v>
      </c>
      <c r="S146" s="11">
        <f t="shared" si="50"/>
        <v>-0.8458701226845915</v>
      </c>
      <c r="T146" s="11">
        <f t="shared" si="51"/>
        <v>-0.25710338075519495</v>
      </c>
      <c r="U146" s="11">
        <f>'OddsRatio_working_3-way'!S146-'OddsRatio_working_3-way'!R146^2/3</f>
        <v>-0.8458701226845915</v>
      </c>
      <c r="V146" s="11">
        <f>'OddsRatio_working_3-way'!S146*'OddsRatio_working_3-way'!R146/3-2*'OddsRatio_working_3-way'!R146^3/27-'OddsRatio_working_3-way'!T146</f>
        <v>0.25710338075519495</v>
      </c>
      <c r="W146" s="11">
        <f>'OddsRatio_working_3-way'!V146^2+4*'OddsRatio_working_3-way'!U146^3/27</f>
        <v>-2.3559616491814525E-2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0.14971787208577111</v>
      </c>
      <c r="Y146" s="11">
        <f>IF('OddsRatio_working_3-way'!W146&gt;=0,IF('OddsRatio_working_3-way'!V146+SQRT('OddsRatio_working_3-way'!W146)&gt;0,0,PI()),ACOS('OddsRatio_working_3-way'!V146/(2*'OddsRatio_working_3-way'!X146)))</f>
        <v>0.53821271463965092</v>
      </c>
      <c r="Z146" s="11">
        <f>'OddsRatio_working_3-way'!X146^(1/3)*COS('OddsRatio_working_3-way'!Y146/3)</f>
        <v>0.52247356708437553</v>
      </c>
      <c r="AA146" s="11">
        <f>'OddsRatio_working_3-way'!X146^(1/3)*COS(('OddsRatio_working_3-way'!Y146+2*PI())/3)</f>
        <v>-0.34329505213679284</v>
      </c>
      <c r="AB146" s="11">
        <f>'OddsRatio_working_3-way'!X146^(1/3)*COS(('OddsRatio_working_3-way'!Y146+4*PI())/3)</f>
        <v>-0.17917851494758277</v>
      </c>
      <c r="AC146" s="11">
        <f>'OddsRatio_working_3-way'!X146^(1/3)*SIN('OddsRatio_working_3-way'!Y146/3)</f>
        <v>9.4752726924659803E-2</v>
      </c>
      <c r="AD146" s="11">
        <f>'OddsRatio_working_3-way'!X146^(1/3)*SIN(('OddsRatio_working_3-way'!Y146+2*PI())/3)</f>
        <v>0.40509901843861246</v>
      </c>
      <c r="AE146" s="11">
        <f>'OddsRatio_working_3-way'!X146^(1/3)*SIN(('OddsRatio_working_3-way'!Y146+4*PI())/3)</f>
        <v>-0.49985174536327215</v>
      </c>
      <c r="AF146" s="11">
        <f>-'OddsRatio_working_3-way'!U146/(3*'OddsRatio_working_3-way'!X146^(1/3))*COS(('OddsRatio_working_3-way'!Y146)/3)</f>
        <v>0.52247356708437542</v>
      </c>
      <c r="AG146" s="11">
        <f>-'OddsRatio_working_3-way'!U146/(3*'OddsRatio_working_3-way'!X146^(1/3))*COS(('OddsRatio_working_3-way'!Y146+2*PI())/3)</f>
        <v>-0.34329505213679279</v>
      </c>
      <c r="AH146" s="11">
        <f>-'OddsRatio_working_3-way'!U146/(3*'OddsRatio_working_3-way'!X146^(1/3))*COS(('OddsRatio_working_3-way'!Y146+4*PI())/3)</f>
        <v>-0.17917851494758275</v>
      </c>
      <c r="AI146" s="11">
        <f>'OddsRatio_working_3-way'!U146/(3*'OddsRatio_working_3-way'!X146^(1/3))*SIN(('OddsRatio_working_3-way'!Y146)/3)</f>
        <v>-9.4752726924659789E-2</v>
      </c>
      <c r="AJ146" s="11">
        <f>'OddsRatio_working_3-way'!U146/(3*'OddsRatio_working_3-way'!X146^(1/3))*SIN(('OddsRatio_working_3-way'!Y146+2*PI())/3)</f>
        <v>-0.40509901843861235</v>
      </c>
      <c r="AK146" s="11">
        <f>'OddsRatio_working_3-way'!U146/(3*'OddsRatio_working_3-way'!X146^(1/3))*SIN(('OddsRatio_working_3-way'!Y146+4*PI())/3)</f>
        <v>0.49985174536327204</v>
      </c>
      <c r="AL146" s="11">
        <f>'OddsRatio_working_3-way'!Z146+'OddsRatio_working_3-way'!AF146</f>
        <v>1.0449471341687508</v>
      </c>
      <c r="AM146" s="11">
        <f>'OddsRatio_working_3-way'!AA146+'OddsRatio_working_3-way'!AG146</f>
        <v>-0.68659010427358558</v>
      </c>
      <c r="AN146" s="11">
        <f>'OddsRatio_working_3-way'!AB146+'OddsRatio_working_3-way'!AH146</f>
        <v>-0.35835702989516549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1.0449471341687508</v>
      </c>
      <c r="AS146" s="11">
        <f>IF(('OddsRatio_working_3-way'!X146=0),IF(Q146&gt;0,-Q146^(1/3),(-Q146)^(1/3)),'OddsRatio_working_3-way'!AM146-'OddsRatio_working_3-way'!R146/3)</f>
        <v>-0.68659010427358558</v>
      </c>
      <c r="AT146" s="11">
        <f>IF(('OddsRatio_working_3-way'!X146=0),IF(Q146&gt;0,-Q146^(1/3),(-Q146)^(1/3)),'OddsRatio_working_3-way'!AN146-'OddsRatio_working_3-way'!R146/3)</f>
        <v>-0.35835702989516549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2.16</v>
      </c>
      <c r="B147" s="4">
        <f>IF('True_Odds_Calculator_3-way'!B148="","",'True_Odds_Calculator_3-way'!B148)</f>
        <v>3.31</v>
      </c>
      <c r="C147" s="4">
        <f>IF('True_Odds_Calculator_3-way'!C148="","",'True_Odds_Calculator_3-way'!C148)</f>
        <v>3.87</v>
      </c>
      <c r="D147" s="9">
        <f t="shared" si="39"/>
        <v>0.45396218772301367</v>
      </c>
      <c r="E147" s="9">
        <f t="shared" si="40"/>
        <v>0.29452616508083346</v>
      </c>
      <c r="F147" s="9">
        <f t="shared" si="41"/>
        <v>0.2515116471961531</v>
      </c>
      <c r="G147" s="9">
        <f t="shared" si="42"/>
        <v>1.0369195159710785</v>
      </c>
      <c r="H147" s="9">
        <f t="shared" si="43"/>
        <v>2.2028266385264512</v>
      </c>
      <c r="I147" s="9">
        <f t="shared" si="44"/>
        <v>3.3952840818931911</v>
      </c>
      <c r="J147" s="9">
        <f t="shared" si="45"/>
        <v>3.9759590108369944</v>
      </c>
      <c r="K147" s="11">
        <f t="shared" si="46"/>
        <v>0.46296296296296291</v>
      </c>
      <c r="L147" s="11">
        <f t="shared" si="47"/>
        <v>0.30211480362537763</v>
      </c>
      <c r="M147" s="11">
        <f t="shared" si="48"/>
        <v>0.25839793281653745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-0.27794518563623238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0.22913769917993276</v>
      </c>
      <c r="Q147" s="11">
        <f>2*'OddsRatio_working_3-way'!K147*'OddsRatio_working_3-way'!L147*'OddsRatio_working_3-way'!M147</f>
        <v>7.2283185861177518E-2</v>
      </c>
      <c r="R147" s="11">
        <f t="shared" si="49"/>
        <v>0</v>
      </c>
      <c r="S147" s="11">
        <f t="shared" si="50"/>
        <v>-0.82439887798532474</v>
      </c>
      <c r="T147" s="11">
        <f t="shared" si="51"/>
        <v>-0.26006273753480269</v>
      </c>
      <c r="U147" s="11">
        <f>'OddsRatio_working_3-way'!S147-'OddsRatio_working_3-way'!R147^2/3</f>
        <v>-0.82439887798532474</v>
      </c>
      <c r="V147" s="11">
        <f>'OddsRatio_working_3-way'!S147*'OddsRatio_working_3-way'!R147/3-2*'OddsRatio_working_3-way'!R147^3/27-'OddsRatio_working_3-way'!T147</f>
        <v>0.26006273753480269</v>
      </c>
      <c r="W147" s="11">
        <f>'OddsRatio_working_3-way'!V147^2+4*'OddsRatio_working_3-way'!U147^3/27</f>
        <v>-1.5373165598433269E-2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0.14405362981588571</v>
      </c>
      <c r="Y147" s="11">
        <f>IF('OddsRatio_working_3-way'!W147&gt;=0,IF('OddsRatio_working_3-way'!V147+SQRT('OddsRatio_working_3-way'!W147)&gt;0,0,PI()),ACOS('OddsRatio_working_3-way'!V147/(2*'OddsRatio_working_3-way'!X147)))</f>
        <v>0.44488667872152488</v>
      </c>
      <c r="Z147" s="11">
        <f>'OddsRatio_working_3-way'!X147^(1/3)*COS('OddsRatio_working_3-way'!Y147/3)</f>
        <v>0.51845975798553923</v>
      </c>
      <c r="AA147" s="11">
        <f>'OddsRatio_working_3-way'!X147^(1/3)*COS(('OddsRatio_working_3-way'!Y147+2*PI())/3)</f>
        <v>-0.32630691685605956</v>
      </c>
      <c r="AB147" s="11">
        <f>'OddsRatio_working_3-way'!X147^(1/3)*COS(('OddsRatio_working_3-way'!Y147+4*PI())/3)</f>
        <v>-0.19215284112947939</v>
      </c>
      <c r="AC147" s="11">
        <f>'OddsRatio_working_3-way'!X147^(1/3)*SIN('OddsRatio_working_3-way'!Y147/3)</f>
        <v>7.745389173362649E-2</v>
      </c>
      <c r="AD147" s="11">
        <f>'OddsRatio_working_3-way'!X147^(1/3)*SIN(('OddsRatio_working_3-way'!Y147+2*PI())/3)</f>
        <v>0.41027237538859579</v>
      </c>
      <c r="AE147" s="11">
        <f>'OddsRatio_working_3-way'!X147^(1/3)*SIN(('OddsRatio_working_3-way'!Y147+4*PI())/3)</f>
        <v>-0.48772626712222222</v>
      </c>
      <c r="AF147" s="11">
        <f>-'OddsRatio_working_3-way'!U147/(3*'OddsRatio_working_3-way'!X147^(1/3))*COS(('OddsRatio_working_3-way'!Y147)/3)</f>
        <v>0.51845975798553923</v>
      </c>
      <c r="AG147" s="11">
        <f>-'OddsRatio_working_3-way'!U147/(3*'OddsRatio_working_3-way'!X147^(1/3))*COS(('OddsRatio_working_3-way'!Y147+2*PI())/3)</f>
        <v>-0.32630691685605956</v>
      </c>
      <c r="AH147" s="11">
        <f>-'OddsRatio_working_3-way'!U147/(3*'OddsRatio_working_3-way'!X147^(1/3))*COS(('OddsRatio_working_3-way'!Y147+4*PI())/3)</f>
        <v>-0.19215284112947939</v>
      </c>
      <c r="AI147" s="11">
        <f>'OddsRatio_working_3-way'!U147/(3*'OddsRatio_working_3-way'!X147^(1/3))*SIN(('OddsRatio_working_3-way'!Y147)/3)</f>
        <v>-7.745389173362649E-2</v>
      </c>
      <c r="AJ147" s="11">
        <f>'OddsRatio_working_3-way'!U147/(3*'OddsRatio_working_3-way'!X147^(1/3))*SIN(('OddsRatio_working_3-way'!Y147+2*PI())/3)</f>
        <v>-0.41027237538859579</v>
      </c>
      <c r="AK147" s="11">
        <f>'OddsRatio_working_3-way'!U147/(3*'OddsRatio_working_3-way'!X147^(1/3))*SIN(('OddsRatio_working_3-way'!Y147+4*PI())/3)</f>
        <v>0.48772626712222222</v>
      </c>
      <c r="AL147" s="11">
        <f>'OddsRatio_working_3-way'!Z147+'OddsRatio_working_3-way'!AF147</f>
        <v>1.0369195159710785</v>
      </c>
      <c r="AM147" s="11">
        <f>'OddsRatio_working_3-way'!AA147+'OddsRatio_working_3-way'!AG147</f>
        <v>-0.65261383371211912</v>
      </c>
      <c r="AN147" s="11">
        <f>'OddsRatio_working_3-way'!AB147+'OddsRatio_working_3-way'!AH147</f>
        <v>-0.38430568225895878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1.0369195159710785</v>
      </c>
      <c r="AS147" s="11">
        <f>IF(('OddsRatio_working_3-way'!X147=0),IF(Q147&gt;0,-Q147^(1/3),(-Q147)^(1/3)),'OddsRatio_working_3-way'!AM147-'OddsRatio_working_3-way'!R147/3)</f>
        <v>-0.65261383371211912</v>
      </c>
      <c r="AT147" s="11">
        <f>IF(('OddsRatio_working_3-way'!X147=0),IF(Q147&gt;0,-Q147^(1/3),(-Q147)^(1/3)),'OddsRatio_working_3-way'!AN147-'OddsRatio_working_3-way'!R147/3)</f>
        <v>-0.38430568225895878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2.02</v>
      </c>
      <c r="B148" s="4">
        <f>IF('True_Odds_Calculator_3-way'!B149="","",'True_Odds_Calculator_3-way'!B149)</f>
        <v>3.36</v>
      </c>
      <c r="C148" s="4">
        <f>IF('True_Odds_Calculator_3-way'!C149="","",'True_Odds_Calculator_3-way'!C149)</f>
        <v>4.3600000000000003</v>
      </c>
      <c r="D148" s="9">
        <f t="shared" si="39"/>
        <v>0.48634736543965057</v>
      </c>
      <c r="E148" s="9">
        <f t="shared" si="40"/>
        <v>0.2903915595036004</v>
      </c>
      <c r="F148" s="9">
        <f t="shared" si="41"/>
        <v>0.22326107505674903</v>
      </c>
      <c r="G148" s="9">
        <f t="shared" si="42"/>
        <v>1.0354348559483257</v>
      </c>
      <c r="H148" s="9">
        <f t="shared" si="43"/>
        <v>2.0561435530672925</v>
      </c>
      <c r="I148" s="9">
        <f t="shared" si="44"/>
        <v>3.4436262600380489</v>
      </c>
      <c r="J148" s="9">
        <f t="shared" si="45"/>
        <v>4.479061115986374</v>
      </c>
      <c r="K148" s="11">
        <f t="shared" si="46"/>
        <v>0.49504950495049505</v>
      </c>
      <c r="L148" s="11">
        <f t="shared" si="47"/>
        <v>0.29761904761904762</v>
      </c>
      <c r="M148" s="11">
        <f t="shared" si="48"/>
        <v>0.2293577981651376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-0.27332182759560364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0.22776278283136303</v>
      </c>
      <c r="Q148" s="11">
        <f>2*'OddsRatio_working_3-way'!K148*'OddsRatio_working_3-way'!L148*'OddsRatio_working_3-way'!M148</f>
        <v>6.7585395498920786E-2</v>
      </c>
      <c r="R148" s="11">
        <f t="shared" si="49"/>
        <v>0</v>
      </c>
      <c r="S148" s="11">
        <f t="shared" si="50"/>
        <v>-0.833313551409264</v>
      </c>
      <c r="T148" s="11">
        <f t="shared" si="51"/>
        <v>-0.24727405086328308</v>
      </c>
      <c r="U148" s="11">
        <f>'OddsRatio_working_3-way'!S148-'OddsRatio_working_3-way'!R148^2/3</f>
        <v>-0.833313551409264</v>
      </c>
      <c r="V148" s="11">
        <f>'OddsRatio_working_3-way'!S148*'OddsRatio_working_3-way'!R148/3-2*'OddsRatio_working_3-way'!R148^3/27-'OddsRatio_working_3-way'!T148</f>
        <v>0.24727405086328308</v>
      </c>
      <c r="W148" s="11">
        <f>'OddsRatio_working_3-way'!V148^2+4*'OddsRatio_working_3-way'!U148^3/27</f>
        <v>-2.4583320412654507E-2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0.1463965305625376</v>
      </c>
      <c r="Y148" s="11">
        <f>IF('OddsRatio_working_3-way'!W148&gt;=0,IF('OddsRatio_working_3-way'!V148+SQRT('OddsRatio_working_3-way'!W148)&gt;0,0,PI()),ACOS('OddsRatio_working_3-way'!V148/(2*'OddsRatio_working_3-way'!X148)))</f>
        <v>0.5650997002757483</v>
      </c>
      <c r="Z148" s="11">
        <f>'OddsRatio_working_3-way'!X148^(1/3)*COS('OddsRatio_working_3-way'!Y148/3)</f>
        <v>0.51771742797416287</v>
      </c>
      <c r="AA148" s="11">
        <f>'OddsRatio_working_3-way'!X148^(1/3)*COS(('OddsRatio_working_3-way'!Y148+2*PI())/3)</f>
        <v>-0.34432734233210133</v>
      </c>
      <c r="AB148" s="11">
        <f>'OddsRatio_working_3-way'!X148^(1/3)*COS(('OddsRatio_working_3-way'!Y148+4*PI())/3)</f>
        <v>-0.1733900856420614</v>
      </c>
      <c r="AC148" s="11">
        <f>'OddsRatio_working_3-way'!X148^(1/3)*SIN('OddsRatio_working_3-way'!Y148/3)</f>
        <v>9.8690671164530633E-2</v>
      </c>
      <c r="AD148" s="11">
        <f>'OddsRatio_working_3-way'!X148^(1/3)*SIN(('OddsRatio_working_3-way'!Y148+2*PI())/3)</f>
        <v>0.39901110902530007</v>
      </c>
      <c r="AE148" s="11">
        <f>'OddsRatio_working_3-way'!X148^(1/3)*SIN(('OddsRatio_working_3-way'!Y148+4*PI())/3)</f>
        <v>-0.4977017801898308</v>
      </c>
      <c r="AF148" s="11">
        <f>-'OddsRatio_working_3-way'!U148/(3*'OddsRatio_working_3-way'!X148^(1/3))*COS(('OddsRatio_working_3-way'!Y148)/3)</f>
        <v>0.51771742797416287</v>
      </c>
      <c r="AG148" s="11">
        <f>-'OddsRatio_working_3-way'!U148/(3*'OddsRatio_working_3-way'!X148^(1/3))*COS(('OddsRatio_working_3-way'!Y148+2*PI())/3)</f>
        <v>-0.34432734233210133</v>
      </c>
      <c r="AH148" s="11">
        <f>-'OddsRatio_working_3-way'!U148/(3*'OddsRatio_working_3-way'!X148^(1/3))*COS(('OddsRatio_working_3-way'!Y148+4*PI())/3)</f>
        <v>-0.1733900856420614</v>
      </c>
      <c r="AI148" s="11">
        <f>'OddsRatio_working_3-way'!U148/(3*'OddsRatio_working_3-way'!X148^(1/3))*SIN(('OddsRatio_working_3-way'!Y148)/3)</f>
        <v>-9.8690671164530633E-2</v>
      </c>
      <c r="AJ148" s="11">
        <f>'OddsRatio_working_3-way'!U148/(3*'OddsRatio_working_3-way'!X148^(1/3))*SIN(('OddsRatio_working_3-way'!Y148+2*PI())/3)</f>
        <v>-0.39901110902530007</v>
      </c>
      <c r="AK148" s="11">
        <f>'OddsRatio_working_3-way'!U148/(3*'OddsRatio_working_3-way'!X148^(1/3))*SIN(('OddsRatio_working_3-way'!Y148+4*PI())/3)</f>
        <v>0.4977017801898308</v>
      </c>
      <c r="AL148" s="11">
        <f>'OddsRatio_working_3-way'!Z148+'OddsRatio_working_3-way'!AF148</f>
        <v>1.0354348559483257</v>
      </c>
      <c r="AM148" s="11">
        <f>'OddsRatio_working_3-way'!AA148+'OddsRatio_working_3-way'!AG148</f>
        <v>-0.68865468466420265</v>
      </c>
      <c r="AN148" s="11">
        <f>'OddsRatio_working_3-way'!AB148+'OddsRatio_working_3-way'!AH148</f>
        <v>-0.34678017128412281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1.0354348559483257</v>
      </c>
      <c r="AS148" s="11">
        <f>IF(('OddsRatio_working_3-way'!X148=0),IF(Q148&gt;0,-Q148^(1/3),(-Q148)^(1/3)),'OddsRatio_working_3-way'!AM148-'OddsRatio_working_3-way'!R148/3)</f>
        <v>-0.68865468466420265</v>
      </c>
      <c r="AT148" s="11">
        <f>IF(('OddsRatio_working_3-way'!X148=0),IF(Q148&gt;0,-Q148^(1/3),(-Q148)^(1/3)),'OddsRatio_working_3-way'!AN148-'OddsRatio_working_3-way'!R148/3)</f>
        <v>-0.34678017128412281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2.56</v>
      </c>
      <c r="B149" s="4">
        <f>IF('True_Odds_Calculator_3-way'!B150="","",'True_Odds_Calculator_3-way'!B150)</f>
        <v>3.25</v>
      </c>
      <c r="C149" s="4">
        <f>IF('True_Odds_Calculator_3-way'!C150="","",'True_Odds_Calculator_3-way'!C150)</f>
        <v>3.1</v>
      </c>
      <c r="D149" s="9">
        <f t="shared" si="39"/>
        <v>0.38318442844002309</v>
      </c>
      <c r="E149" s="9">
        <f t="shared" si="40"/>
        <v>0.30105100834466075</v>
      </c>
      <c r="F149" s="9">
        <f t="shared" si="41"/>
        <v>0.31576456321531637</v>
      </c>
      <c r="G149" s="9">
        <f t="shared" si="42"/>
        <v>1.0318649919139902</v>
      </c>
      <c r="H149" s="9">
        <f t="shared" si="43"/>
        <v>2.6097093873858244</v>
      </c>
      <c r="I149" s="9">
        <f t="shared" si="44"/>
        <v>3.3216962318064773</v>
      </c>
      <c r="J149" s="9">
        <f t="shared" si="45"/>
        <v>3.1669164830193788</v>
      </c>
      <c r="K149" s="11">
        <f t="shared" si="46"/>
        <v>0.390625</v>
      </c>
      <c r="L149" s="11">
        <f t="shared" si="47"/>
        <v>0.30769230769230771</v>
      </c>
      <c r="M149" s="11">
        <f t="shared" si="48"/>
        <v>0.32258064516129031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-0.28578629032258074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0.22914081885856077</v>
      </c>
      <c r="Q149" s="11">
        <f>2*'OddsRatio_working_3-way'!K149*'OddsRatio_working_3-way'!L149*'OddsRatio_working_3-way'!M149</f>
        <v>7.7543424317617862E-2</v>
      </c>
      <c r="R149" s="11">
        <f t="shared" si="49"/>
        <v>0</v>
      </c>
      <c r="S149" s="11">
        <f t="shared" si="50"/>
        <v>-0.80179080179080142</v>
      </c>
      <c r="T149" s="11">
        <f t="shared" si="51"/>
        <v>-0.2713336046669379</v>
      </c>
      <c r="U149" s="11">
        <f>'OddsRatio_working_3-way'!S149-'OddsRatio_working_3-way'!R149^2/3</f>
        <v>-0.80179080179080142</v>
      </c>
      <c r="V149" s="11">
        <f>'OddsRatio_working_3-way'!S149*'OddsRatio_working_3-way'!R149/3-2*'OddsRatio_working_3-way'!R149^3/27-'OddsRatio_working_3-way'!T149</f>
        <v>0.2713336046669379</v>
      </c>
      <c r="W149" s="11">
        <f>'OddsRatio_working_3-way'!V149^2+4*'OddsRatio_working_3-way'!U149^3/27</f>
        <v>-2.7404515579892152E-3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0.13816871623086696</v>
      </c>
      <c r="Y149" s="11">
        <f>IF('OddsRatio_working_3-way'!W149&gt;=0,IF('OddsRatio_working_3-way'!V149+SQRT('OddsRatio_working_3-way'!W149)&gt;0,0,PI()),ACOS('OddsRatio_working_3-way'!V149/(2*'OddsRatio_working_3-way'!X149)))</f>
        <v>0.19059163749230956</v>
      </c>
      <c r="Z149" s="11">
        <f>'OddsRatio_working_3-way'!X149^(1/3)*COS('OddsRatio_working_3-way'!Y149/3)</f>
        <v>0.51593249595699509</v>
      </c>
      <c r="AA149" s="11">
        <f>'OddsRatio_working_3-way'!X149^(1/3)*COS(('OddsRatio_working_3-way'!Y149+2*PI())/3)</f>
        <v>-0.28639062412625688</v>
      </c>
      <c r="AB149" s="11">
        <f>'OddsRatio_working_3-way'!X149^(1/3)*COS(('OddsRatio_working_3-way'!Y149+4*PI())/3)</f>
        <v>-0.22954187183073832</v>
      </c>
      <c r="AC149" s="11">
        <f>'OddsRatio_working_3-way'!X149^(1/3)*SIN('OddsRatio_working_3-way'!Y149/3)</f>
        <v>3.2821642440912117E-2</v>
      </c>
      <c r="AD149" s="11">
        <f>'OddsRatio_working_3-way'!X149^(1/3)*SIN(('OddsRatio_working_3-way'!Y149+2*PI())/3)</f>
        <v>0.43039982691621392</v>
      </c>
      <c r="AE149" s="11">
        <f>'OddsRatio_working_3-way'!X149^(1/3)*SIN(('OddsRatio_working_3-way'!Y149+4*PI())/3)</f>
        <v>-0.46322146935712594</v>
      </c>
      <c r="AF149" s="11">
        <f>-'OddsRatio_working_3-way'!U149/(3*'OddsRatio_working_3-way'!X149^(1/3))*COS(('OddsRatio_working_3-way'!Y149)/3)</f>
        <v>0.51593249595699509</v>
      </c>
      <c r="AG149" s="11">
        <f>-'OddsRatio_working_3-way'!U149/(3*'OddsRatio_working_3-way'!X149^(1/3))*COS(('OddsRatio_working_3-way'!Y149+2*PI())/3)</f>
        <v>-0.28639062412625688</v>
      </c>
      <c r="AH149" s="11">
        <f>-'OddsRatio_working_3-way'!U149/(3*'OddsRatio_working_3-way'!X149^(1/3))*COS(('OddsRatio_working_3-way'!Y149+4*PI())/3)</f>
        <v>-0.22954187183073832</v>
      </c>
      <c r="AI149" s="11">
        <f>'OddsRatio_working_3-way'!U149/(3*'OddsRatio_working_3-way'!X149^(1/3))*SIN(('OddsRatio_working_3-way'!Y149)/3)</f>
        <v>-3.2821642440912117E-2</v>
      </c>
      <c r="AJ149" s="11">
        <f>'OddsRatio_working_3-way'!U149/(3*'OddsRatio_working_3-way'!X149^(1/3))*SIN(('OddsRatio_working_3-way'!Y149+2*PI())/3)</f>
        <v>-0.43039982691621392</v>
      </c>
      <c r="AK149" s="11">
        <f>'OddsRatio_working_3-way'!U149/(3*'OddsRatio_working_3-way'!X149^(1/3))*SIN(('OddsRatio_working_3-way'!Y149+4*PI())/3)</f>
        <v>0.46322146935712594</v>
      </c>
      <c r="AL149" s="11">
        <f>'OddsRatio_working_3-way'!Z149+'OddsRatio_working_3-way'!AF149</f>
        <v>1.0318649919139902</v>
      </c>
      <c r="AM149" s="11">
        <f>'OddsRatio_working_3-way'!AA149+'OddsRatio_working_3-way'!AG149</f>
        <v>-0.57278124825251375</v>
      </c>
      <c r="AN149" s="11">
        <f>'OddsRatio_working_3-way'!AB149+'OddsRatio_working_3-way'!AH149</f>
        <v>-0.45908374366147664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1.0318649919139902</v>
      </c>
      <c r="AS149" s="11">
        <f>IF(('OddsRatio_working_3-way'!X149=0),IF(Q149&gt;0,-Q149^(1/3),(-Q149)^(1/3)),'OddsRatio_working_3-way'!AM149-'OddsRatio_working_3-way'!R149/3)</f>
        <v>-0.57278124825251375</v>
      </c>
      <c r="AT149" s="11">
        <f>IF(('OddsRatio_working_3-way'!X149=0),IF(Q149&gt;0,-Q149^(1/3),(-Q149)^(1/3)),'OddsRatio_working_3-way'!AN149-'OddsRatio_working_3-way'!R149/3)</f>
        <v>-0.45908374366147664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2.16</v>
      </c>
      <c r="B150" s="4">
        <f>IF('True_Odds_Calculator_3-way'!B151="","",'True_Odds_Calculator_3-way'!B151)</f>
        <v>3.4</v>
      </c>
      <c r="C150" s="4">
        <f>IF('True_Odds_Calculator_3-way'!C151="","",'True_Odds_Calculator_3-way'!C151)</f>
        <v>3.77</v>
      </c>
      <c r="D150" s="9">
        <f t="shared" si="39"/>
        <v>0.45440240897307149</v>
      </c>
      <c r="E150" s="9">
        <f t="shared" si="40"/>
        <v>0.28701063069866811</v>
      </c>
      <c r="F150" s="9">
        <f t="shared" si="41"/>
        <v>0.25858696032826062</v>
      </c>
      <c r="G150" s="9">
        <f t="shared" si="42"/>
        <v>1.035079791826448</v>
      </c>
      <c r="H150" s="9">
        <f t="shared" si="43"/>
        <v>2.2006925585186794</v>
      </c>
      <c r="I150" s="9">
        <f t="shared" si="44"/>
        <v>3.4841915003834751</v>
      </c>
      <c r="J150" s="9">
        <f t="shared" si="45"/>
        <v>3.8671710233592602</v>
      </c>
      <c r="K150" s="11">
        <f t="shared" si="46"/>
        <v>0.46296296296296291</v>
      </c>
      <c r="L150" s="11">
        <f t="shared" si="47"/>
        <v>0.29411764705882354</v>
      </c>
      <c r="M150" s="11">
        <f t="shared" si="48"/>
        <v>0.26525198938992045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-0.27853192559074902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0.22862814444964544</v>
      </c>
      <c r="Q150" s="11">
        <f>2*'OddsRatio_working_3-way'!K150*'OddsRatio_working_3-way'!L150*'OddsRatio_working_3-way'!M150</f>
        <v>7.2236380552810578E-2</v>
      </c>
      <c r="R150" s="11">
        <f t="shared" si="49"/>
        <v>0</v>
      </c>
      <c r="S150" s="11">
        <f t="shared" si="50"/>
        <v>-0.82083281463961177</v>
      </c>
      <c r="T150" s="11">
        <f t="shared" si="51"/>
        <v>-0.25934686086559622</v>
      </c>
      <c r="U150" s="11">
        <f>'OddsRatio_working_3-way'!S150-'OddsRatio_working_3-way'!R150^2/3</f>
        <v>-0.82083281463961177</v>
      </c>
      <c r="V150" s="11">
        <f>'OddsRatio_working_3-way'!S150*'OddsRatio_working_3-way'!R150/3-2*'OddsRatio_working_3-way'!R150^3/27-'OddsRatio_working_3-way'!T150</f>
        <v>0.25934686086559622</v>
      </c>
      <c r="W150" s="11">
        <f>'OddsRatio_working_3-way'!V150^2+4*'OddsRatio_working_3-way'!U150^3/27</f>
        <v>-1.4672488792642505E-2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0.14311995234197905</v>
      </c>
      <c r="Y150" s="11">
        <f>IF('OddsRatio_working_3-way'!W150&gt;=0,IF('OddsRatio_working_3-way'!V150+SQRT('OddsRatio_working_3-way'!W150)&gt;0,0,PI()),ACOS('OddsRatio_working_3-way'!V150/(2*'OddsRatio_working_3-way'!X150)))</f>
        <v>0.43694853462286298</v>
      </c>
      <c r="Z150" s="11">
        <f>'OddsRatio_working_3-way'!X150^(1/3)*COS('OddsRatio_working_3-way'!Y150/3)</f>
        <v>0.51753989591322413</v>
      </c>
      <c r="AA150" s="11">
        <f>'OddsRatio_working_3-way'!X150^(1/3)*COS(('OddsRatio_working_3-way'!Y150+2*PI())/3)</f>
        <v>-0.32451601828404503</v>
      </c>
      <c r="AB150" s="11">
        <f>'OddsRatio_working_3-way'!X150^(1/3)*COS(('OddsRatio_working_3-way'!Y150+4*PI())/3)</f>
        <v>-0.1930238776291793</v>
      </c>
      <c r="AC150" s="11">
        <f>'OddsRatio_working_3-way'!X150^(1/3)*SIN('OddsRatio_working_3-way'!Y150/3)</f>
        <v>7.5917022803407105E-2</v>
      </c>
      <c r="AD150" s="11">
        <f>'OddsRatio_working_3-way'!X150^(1/3)*SIN(('OddsRatio_working_3-way'!Y150+2*PI())/3)</f>
        <v>0.4102441859311029</v>
      </c>
      <c r="AE150" s="11">
        <f>'OddsRatio_working_3-way'!X150^(1/3)*SIN(('OddsRatio_working_3-way'!Y150+4*PI())/3)</f>
        <v>-0.48616120873450974</v>
      </c>
      <c r="AF150" s="11">
        <f>-'OddsRatio_working_3-way'!U150/(3*'OddsRatio_working_3-way'!X150^(1/3))*COS(('OddsRatio_working_3-way'!Y150)/3)</f>
        <v>0.51753989591322402</v>
      </c>
      <c r="AG150" s="11">
        <f>-'OddsRatio_working_3-way'!U150/(3*'OddsRatio_working_3-way'!X150^(1/3))*COS(('OddsRatio_working_3-way'!Y150+2*PI())/3)</f>
        <v>-0.32451601828404497</v>
      </c>
      <c r="AH150" s="11">
        <f>-'OddsRatio_working_3-way'!U150/(3*'OddsRatio_working_3-way'!X150^(1/3))*COS(('OddsRatio_working_3-way'!Y150+4*PI())/3)</f>
        <v>-0.19302387762917925</v>
      </c>
      <c r="AI150" s="11">
        <f>'OddsRatio_working_3-way'!U150/(3*'OddsRatio_working_3-way'!X150^(1/3))*SIN(('OddsRatio_working_3-way'!Y150)/3)</f>
        <v>-7.5917022803407092E-2</v>
      </c>
      <c r="AJ150" s="11">
        <f>'OddsRatio_working_3-way'!U150/(3*'OddsRatio_working_3-way'!X150^(1/3))*SIN(('OddsRatio_working_3-way'!Y150+2*PI())/3)</f>
        <v>-0.41024418593110279</v>
      </c>
      <c r="AK150" s="11">
        <f>'OddsRatio_working_3-way'!U150/(3*'OddsRatio_working_3-way'!X150^(1/3))*SIN(('OddsRatio_working_3-way'!Y150+4*PI())/3)</f>
        <v>0.48616120873450963</v>
      </c>
      <c r="AL150" s="11">
        <f>'OddsRatio_working_3-way'!Z150+'OddsRatio_working_3-way'!AF150</f>
        <v>1.035079791826448</v>
      </c>
      <c r="AM150" s="11">
        <f>'OddsRatio_working_3-way'!AA150+'OddsRatio_working_3-way'!AG150</f>
        <v>-0.64903203656808994</v>
      </c>
      <c r="AN150" s="11">
        <f>'OddsRatio_working_3-way'!AB150+'OddsRatio_working_3-way'!AH150</f>
        <v>-0.38604775525835855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1.035079791826448</v>
      </c>
      <c r="AS150" s="11">
        <f>IF(('OddsRatio_working_3-way'!X150=0),IF(Q150&gt;0,-Q150^(1/3),(-Q150)^(1/3)),'OddsRatio_working_3-way'!AM150-'OddsRatio_working_3-way'!R150/3)</f>
        <v>-0.64903203656808994</v>
      </c>
      <c r="AT150" s="11">
        <f>IF(('OddsRatio_working_3-way'!X150=0),IF(Q150&gt;0,-Q150^(1/3),(-Q150)^(1/3)),'OddsRatio_working_3-way'!AN150-'OddsRatio_working_3-way'!R150/3)</f>
        <v>-0.38604775525835855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1.93</v>
      </c>
      <c r="B151" s="4">
        <f>IF('True_Odds_Calculator_3-way'!B152="","",'True_Odds_Calculator_3-way'!B152)</f>
        <v>3.5</v>
      </c>
      <c r="C151" s="4">
        <f>IF('True_Odds_Calculator_3-way'!C152="","",'True_Odds_Calculator_3-way'!C152)</f>
        <v>4.24</v>
      </c>
      <c r="D151" s="9">
        <f t="shared" si="39"/>
        <v>0.5023486469146673</v>
      </c>
      <c r="E151" s="9">
        <f t="shared" si="40"/>
        <v>0.27299760136446988</v>
      </c>
      <c r="F151" s="9">
        <f t="shared" si="41"/>
        <v>0.22465375172086263</v>
      </c>
      <c r="G151" s="9">
        <f t="shared" si="42"/>
        <v>1.0652143388834154</v>
      </c>
      <c r="H151" s="9">
        <f t="shared" si="43"/>
        <v>1.9906493351615766</v>
      </c>
      <c r="I151" s="9">
        <f t="shared" si="44"/>
        <v>3.6630358472085391</v>
      </c>
      <c r="J151" s="9">
        <f t="shared" si="45"/>
        <v>4.4512944579822671</v>
      </c>
      <c r="K151" s="11">
        <f t="shared" si="46"/>
        <v>0.5181347150259068</v>
      </c>
      <c r="L151" s="11">
        <f t="shared" si="47"/>
        <v>0.2857142857142857</v>
      </c>
      <c r="M151" s="11">
        <f t="shared" si="48"/>
        <v>0.23584905660377356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-0.2630127229306034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0.23288130385598368</v>
      </c>
      <c r="Q151" s="11">
        <f>2*'OddsRatio_working_3-way'!K151*'OddsRatio_working_3-way'!L151*'OddsRatio_working_3-way'!M151</f>
        <v>6.9829476418585806E-2</v>
      </c>
      <c r="R151" s="11">
        <f t="shared" si="49"/>
        <v>0</v>
      </c>
      <c r="S151" s="11">
        <f t="shared" si="50"/>
        <v>-0.88543740873489996</v>
      </c>
      <c r="T151" s="11">
        <f t="shared" si="51"/>
        <v>-0.26549847338377808</v>
      </c>
      <c r="U151" s="11">
        <f>'OddsRatio_working_3-way'!S151-'OddsRatio_working_3-way'!R151^2/3</f>
        <v>-0.88543740873489996</v>
      </c>
      <c r="V151" s="11">
        <f>'OddsRatio_working_3-way'!S151*'OddsRatio_working_3-way'!R151/3-2*'OddsRatio_working_3-way'!R151^3/27-'OddsRatio_working_3-way'!T151</f>
        <v>0.26549847338377808</v>
      </c>
      <c r="W151" s="11">
        <f>'OddsRatio_working_3-way'!V151^2+4*'OddsRatio_working_3-way'!U151^3/27</f>
        <v>-3.2352397878951361E-2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0.16034481379831722</v>
      </c>
      <c r="Y151" s="11">
        <f>IF('OddsRatio_working_3-way'!W151&gt;=0,IF('OddsRatio_working_3-way'!V151+SQRT('OddsRatio_working_3-way'!W151)&gt;0,0,PI()),ACOS('OddsRatio_working_3-way'!V151/(2*'OddsRatio_working_3-way'!X151)))</f>
        <v>0.59544580922221957</v>
      </c>
      <c r="Z151" s="11">
        <f>'OddsRatio_working_3-way'!X151^(1/3)*COS('OddsRatio_working_3-way'!Y151/3)</f>
        <v>0.53260716944170772</v>
      </c>
      <c r="AA151" s="11">
        <f>'OddsRatio_working_3-way'!X151^(1/3)*COS(('OddsRatio_working_3-way'!Y151+2*PI())/3)</f>
        <v>-0.35907510232293915</v>
      </c>
      <c r="AB151" s="11">
        <f>'OddsRatio_working_3-way'!X151^(1/3)*COS(('OddsRatio_working_3-way'!Y151+4*PI())/3)</f>
        <v>-0.17353206711876865</v>
      </c>
      <c r="AC151" s="11">
        <f>'OddsRatio_working_3-way'!X151^(1/3)*SIN('OddsRatio_working_3-way'!Y151/3)</f>
        <v>0.10712332132138808</v>
      </c>
      <c r="AD151" s="11">
        <f>'OddsRatio_working_3-way'!X151^(1/3)*SIN(('OddsRatio_working_3-way'!Y151+2*PI())/3)</f>
        <v>0.4076896783135478</v>
      </c>
      <c r="AE151" s="11">
        <f>'OddsRatio_working_3-way'!X151^(1/3)*SIN(('OddsRatio_working_3-way'!Y151+4*PI())/3)</f>
        <v>-0.51481299963493588</v>
      </c>
      <c r="AF151" s="11">
        <f>-'OddsRatio_working_3-way'!U151/(3*'OddsRatio_working_3-way'!X151^(1/3))*COS(('OddsRatio_working_3-way'!Y151)/3)</f>
        <v>0.53260716944170772</v>
      </c>
      <c r="AG151" s="11">
        <f>-'OddsRatio_working_3-way'!U151/(3*'OddsRatio_working_3-way'!X151^(1/3))*COS(('OddsRatio_working_3-way'!Y151+2*PI())/3)</f>
        <v>-0.35907510232293915</v>
      </c>
      <c r="AH151" s="11">
        <f>-'OddsRatio_working_3-way'!U151/(3*'OddsRatio_working_3-way'!X151^(1/3))*COS(('OddsRatio_working_3-way'!Y151+4*PI())/3)</f>
        <v>-0.17353206711876865</v>
      </c>
      <c r="AI151" s="11">
        <f>'OddsRatio_working_3-way'!U151/(3*'OddsRatio_working_3-way'!X151^(1/3))*SIN(('OddsRatio_working_3-way'!Y151)/3)</f>
        <v>-0.10712332132138808</v>
      </c>
      <c r="AJ151" s="11">
        <f>'OddsRatio_working_3-way'!U151/(3*'OddsRatio_working_3-way'!X151^(1/3))*SIN(('OddsRatio_working_3-way'!Y151+2*PI())/3)</f>
        <v>-0.4076896783135478</v>
      </c>
      <c r="AK151" s="11">
        <f>'OddsRatio_working_3-way'!U151/(3*'OddsRatio_working_3-way'!X151^(1/3))*SIN(('OddsRatio_working_3-way'!Y151+4*PI())/3)</f>
        <v>0.51481299963493588</v>
      </c>
      <c r="AL151" s="11">
        <f>'OddsRatio_working_3-way'!Z151+'OddsRatio_working_3-way'!AF151</f>
        <v>1.0652143388834154</v>
      </c>
      <c r="AM151" s="11">
        <f>'OddsRatio_working_3-way'!AA151+'OddsRatio_working_3-way'!AG151</f>
        <v>-0.71815020464587831</v>
      </c>
      <c r="AN151" s="11">
        <f>'OddsRatio_working_3-way'!AB151+'OddsRatio_working_3-way'!AH151</f>
        <v>-0.34706413423753729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1.0652143388834154</v>
      </c>
      <c r="AS151" s="11">
        <f>IF(('OddsRatio_working_3-way'!X151=0),IF(Q151&gt;0,-Q151^(1/3),(-Q151)^(1/3)),'OddsRatio_working_3-way'!AM151-'OddsRatio_working_3-way'!R151/3)</f>
        <v>-0.71815020464587831</v>
      </c>
      <c r="AT151" s="11">
        <f>IF(('OddsRatio_working_3-way'!X151=0),IF(Q151&gt;0,-Q151^(1/3),(-Q151)^(1/3)),'OddsRatio_working_3-way'!AN151-'OddsRatio_working_3-way'!R151/3)</f>
        <v>-0.34706413423753729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1.83</v>
      </c>
      <c r="B152" s="4">
        <f>IF('True_Odds_Calculator_3-way'!B153="","",'True_Odds_Calculator_3-way'!B153)</f>
        <v>3.36</v>
      </c>
      <c r="C152" s="4">
        <f>IF('True_Odds_Calculator_3-way'!C153="","",'True_Odds_Calculator_3-way'!C153)</f>
        <v>5.07</v>
      </c>
      <c r="D152" s="9">
        <f t="shared" si="39"/>
        <v>0.52961248690192553</v>
      </c>
      <c r="E152" s="9">
        <f t="shared" si="40"/>
        <v>0.28365514582631979</v>
      </c>
      <c r="F152" s="9">
        <f t="shared" si="41"/>
        <v>0.18673236727175485</v>
      </c>
      <c r="G152" s="9">
        <f t="shared" si="42"/>
        <v>1.0700879558313821</v>
      </c>
      <c r="H152" s="9">
        <f t="shared" si="43"/>
        <v>1.888173003340047</v>
      </c>
      <c r="I152" s="9">
        <f t="shared" si="44"/>
        <v>3.5254075757620611</v>
      </c>
      <c r="J152" s="9">
        <f t="shared" si="45"/>
        <v>5.3552579802337252</v>
      </c>
      <c r="K152" s="11">
        <f t="shared" si="46"/>
        <v>0.54644808743169393</v>
      </c>
      <c r="L152" s="11">
        <f t="shared" si="47"/>
        <v>0.29761904761904762</v>
      </c>
      <c r="M152" s="11">
        <f t="shared" si="48"/>
        <v>0.1972386587771203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-0.25573264949053098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0.23288327197532743</v>
      </c>
      <c r="Q152" s="11">
        <f>2*'OddsRatio_working_3-way'!K152*'OddsRatio_working_3-way'!L152*'OddsRatio_working_3-way'!M152</f>
        <v>6.4155171343065392E-2</v>
      </c>
      <c r="R152" s="11">
        <f t="shared" si="49"/>
        <v>0</v>
      </c>
      <c r="S152" s="11">
        <f t="shared" si="50"/>
        <v>-0.91065130885429002</v>
      </c>
      <c r="T152" s="11">
        <f t="shared" si="51"/>
        <v>-0.25086812916096141</v>
      </c>
      <c r="U152" s="11">
        <f>'OddsRatio_working_3-way'!S152-'OddsRatio_working_3-way'!R152^2/3</f>
        <v>-0.91065130885429002</v>
      </c>
      <c r="V152" s="11">
        <f>'OddsRatio_working_3-way'!S152*'OddsRatio_working_3-way'!R152/3-2*'OddsRatio_working_3-way'!R152^3/27-'OddsRatio_working_3-way'!T152</f>
        <v>0.25086812916096141</v>
      </c>
      <c r="W152" s="11">
        <f>'OddsRatio_working_3-way'!V152^2+4*'OddsRatio_working_3-way'!U152^3/27</f>
        <v>-4.8945212132434843E-2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0.16724236182943875</v>
      </c>
      <c r="Y152" s="11">
        <f>IF('OddsRatio_working_3-way'!W152&gt;=0,IF('OddsRatio_working_3-way'!V152+SQRT('OddsRatio_working_3-way'!W152)&gt;0,0,PI()),ACOS('OddsRatio_working_3-way'!V152/(2*'OddsRatio_working_3-way'!X152)))</f>
        <v>0.72271351714487408</v>
      </c>
      <c r="Z152" s="11">
        <f>'OddsRatio_working_3-way'!X152^(1/3)*COS('OddsRatio_working_3-way'!Y152/3)</f>
        <v>0.53504397791569103</v>
      </c>
      <c r="AA152" s="11">
        <f>'OddsRatio_working_3-way'!X152^(1/3)*COS(('OddsRatio_working_3-way'!Y152+2*PI())/3)</f>
        <v>-0.38135864160402827</v>
      </c>
      <c r="AB152" s="11">
        <f>'OddsRatio_working_3-way'!X152^(1/3)*COS(('OddsRatio_working_3-way'!Y152+4*PI())/3)</f>
        <v>-0.15368533631166292</v>
      </c>
      <c r="AC152" s="11">
        <f>'OddsRatio_working_3-way'!X152^(1/3)*SIN('OddsRatio_working_3-way'!Y152/3)</f>
        <v>0.13144724409783901</v>
      </c>
      <c r="AD152" s="11">
        <f>'OddsRatio_working_3-way'!X152^(1/3)*SIN(('OddsRatio_working_3-way'!Y152+2*PI())/3)</f>
        <v>0.39763805496794907</v>
      </c>
      <c r="AE152" s="11">
        <f>'OddsRatio_working_3-way'!X152^(1/3)*SIN(('OddsRatio_working_3-way'!Y152+4*PI())/3)</f>
        <v>-0.52908529906578805</v>
      </c>
      <c r="AF152" s="11">
        <f>-'OddsRatio_working_3-way'!U152/(3*'OddsRatio_working_3-way'!X152^(1/3))*COS(('OddsRatio_working_3-way'!Y152)/3)</f>
        <v>0.53504397791569092</v>
      </c>
      <c r="AG152" s="11">
        <f>-'OddsRatio_working_3-way'!U152/(3*'OddsRatio_working_3-way'!X152^(1/3))*COS(('OddsRatio_working_3-way'!Y152+2*PI())/3)</f>
        <v>-0.38135864160402821</v>
      </c>
      <c r="AH152" s="11">
        <f>-'OddsRatio_working_3-way'!U152/(3*'OddsRatio_working_3-way'!X152^(1/3))*COS(('OddsRatio_working_3-way'!Y152+4*PI())/3)</f>
        <v>-0.1536853363116629</v>
      </c>
      <c r="AI152" s="11">
        <f>'OddsRatio_working_3-way'!U152/(3*'OddsRatio_working_3-way'!X152^(1/3))*SIN(('OddsRatio_working_3-way'!Y152)/3)</f>
        <v>-0.13144724409783898</v>
      </c>
      <c r="AJ152" s="11">
        <f>'OddsRatio_working_3-way'!U152/(3*'OddsRatio_working_3-way'!X152^(1/3))*SIN(('OddsRatio_working_3-way'!Y152+2*PI())/3)</f>
        <v>-0.39763805496794902</v>
      </c>
      <c r="AK152" s="11">
        <f>'OddsRatio_working_3-way'!U152/(3*'OddsRatio_working_3-way'!X152^(1/3))*SIN(('OddsRatio_working_3-way'!Y152+4*PI())/3)</f>
        <v>0.52908529906578794</v>
      </c>
      <c r="AL152" s="11">
        <f>'OddsRatio_working_3-way'!Z152+'OddsRatio_working_3-way'!AF152</f>
        <v>1.0700879558313821</v>
      </c>
      <c r="AM152" s="11">
        <f>'OddsRatio_working_3-way'!AA152+'OddsRatio_working_3-way'!AG152</f>
        <v>-0.76271728320805643</v>
      </c>
      <c r="AN152" s="11">
        <f>'OddsRatio_working_3-way'!AB152+'OddsRatio_working_3-way'!AH152</f>
        <v>-0.30737067262332585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1.0700879558313821</v>
      </c>
      <c r="AS152" s="11">
        <f>IF(('OddsRatio_working_3-way'!X152=0),IF(Q152&gt;0,-Q152^(1/3),(-Q152)^(1/3)),'OddsRatio_working_3-way'!AM152-'OddsRatio_working_3-way'!R152/3)</f>
        <v>-0.76271728320805643</v>
      </c>
      <c r="AT152" s="11">
        <f>IF(('OddsRatio_working_3-way'!X152=0),IF(Q152&gt;0,-Q152^(1/3),(-Q152)^(1/3)),'OddsRatio_working_3-way'!AN152-'OddsRatio_working_3-way'!R152/3)</f>
        <v>-0.30737067262332585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2.72</v>
      </c>
      <c r="B153" s="4">
        <f>IF('True_Odds_Calculator_3-way'!B154="","",'True_Odds_Calculator_3-way'!B154)</f>
        <v>2.99</v>
      </c>
      <c r="C153" s="4">
        <f>IF('True_Odds_Calculator_3-way'!C154="","",'True_Odds_Calculator_3-way'!C154)</f>
        <v>2.97</v>
      </c>
      <c r="D153" s="9">
        <f t="shared" si="39"/>
        <v>0.35433623702491801</v>
      </c>
      <c r="E153" s="9">
        <f t="shared" si="40"/>
        <v>0.32172777705910988</v>
      </c>
      <c r="F153" s="9">
        <f t="shared" si="41"/>
        <v>0.32393598591597189</v>
      </c>
      <c r="G153" s="9">
        <f t="shared" si="42"/>
        <v>1.0594059243227911</v>
      </c>
      <c r="H153" s="9">
        <f t="shared" si="43"/>
        <v>2.8221781898352014</v>
      </c>
      <c r="I153" s="9">
        <f t="shared" si="44"/>
        <v>3.1082177894023544</v>
      </c>
      <c r="J153" s="9">
        <f t="shared" si="45"/>
        <v>3.0870296709158991</v>
      </c>
      <c r="K153" s="11">
        <f t="shared" si="46"/>
        <v>0.36764705882352938</v>
      </c>
      <c r="L153" s="11">
        <f t="shared" si="47"/>
        <v>0.33444816053511706</v>
      </c>
      <c r="M153" s="11">
        <f t="shared" si="48"/>
        <v>0.33670033670033667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-0.27915872608967229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0.23515368783910984</v>
      </c>
      <c r="Q153" s="11">
        <f>2*'OddsRatio_working_3-way'!K153*'OddsRatio_working_3-way'!L153*'OddsRatio_working_3-way'!M153</f>
        <v>8.28005943095457E-2</v>
      </c>
      <c r="R153" s="11">
        <f t="shared" si="49"/>
        <v>0</v>
      </c>
      <c r="S153" s="11">
        <f t="shared" si="50"/>
        <v>-0.84236552850428537</v>
      </c>
      <c r="T153" s="11">
        <f t="shared" si="51"/>
        <v>-0.29660758045925534</v>
      </c>
      <c r="U153" s="11">
        <f>'OddsRatio_working_3-way'!S153-'OddsRatio_working_3-way'!R153^2/3</f>
        <v>-0.84236552850428537</v>
      </c>
      <c r="V153" s="11">
        <f>'OddsRatio_working_3-way'!S153*'OddsRatio_working_3-way'!R153/3-2*'OddsRatio_working_3-way'!R153^3/27-'OddsRatio_working_3-way'!T153</f>
        <v>0.29660758045925534</v>
      </c>
      <c r="W153" s="11">
        <f>'OddsRatio_working_3-way'!V153^2+4*'OddsRatio_working_3-way'!U153^3/27</f>
        <v>-5.7586398477037226E-4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0.14878837384912169</v>
      </c>
      <c r="Y153" s="11">
        <f>IF('OddsRatio_working_3-way'!W153&gt;=0,IF('OddsRatio_working_3-way'!V153+SQRT('OddsRatio_working_3-way'!W153)&gt;0,0,PI()),ACOS('OddsRatio_working_3-way'!V153/(2*'OddsRatio_working_3-way'!X153)))</f>
        <v>8.0729600670510715E-2</v>
      </c>
      <c r="Z153" s="11">
        <f>'OddsRatio_working_3-way'!X153^(1/3)*COS('OddsRatio_working_3-way'!Y153/3)</f>
        <v>0.52970296216139556</v>
      </c>
      <c r="AA153" s="11">
        <f>'OddsRatio_working_3-way'!X153^(1/3)*COS(('OddsRatio_working_3-way'!Y153+2*PI())/3)</f>
        <v>-0.27719899233413231</v>
      </c>
      <c r="AB153" s="11">
        <f>'OddsRatio_working_3-way'!X153^(1/3)*COS(('OddsRatio_working_3-way'!Y153+4*PI())/3)</f>
        <v>-0.25250396982726342</v>
      </c>
      <c r="AC153" s="11">
        <f>'OddsRatio_working_3-way'!X153^(1/3)*SIN('OddsRatio_working_3-way'!Y153/3)</f>
        <v>1.4257677891984847E-2</v>
      </c>
      <c r="AD153" s="11">
        <f>'OddsRatio_working_3-way'!X153^(1/3)*SIN(('OddsRatio_working_3-way'!Y153+2*PI())/3)</f>
        <v>0.45160738274564349</v>
      </c>
      <c r="AE153" s="11">
        <f>'OddsRatio_working_3-way'!X153^(1/3)*SIN(('OddsRatio_working_3-way'!Y153+4*PI())/3)</f>
        <v>-0.46586506063762811</v>
      </c>
      <c r="AF153" s="11">
        <f>-'OddsRatio_working_3-way'!U153/(3*'OddsRatio_working_3-way'!X153^(1/3))*COS(('OddsRatio_working_3-way'!Y153)/3)</f>
        <v>0.52970296216139545</v>
      </c>
      <c r="AG153" s="11">
        <f>-'OddsRatio_working_3-way'!U153/(3*'OddsRatio_working_3-way'!X153^(1/3))*COS(('OddsRatio_working_3-way'!Y153+2*PI())/3)</f>
        <v>-0.27719899233413225</v>
      </c>
      <c r="AH153" s="11">
        <f>-'OddsRatio_working_3-way'!U153/(3*'OddsRatio_working_3-way'!X153^(1/3))*COS(('OddsRatio_working_3-way'!Y153+4*PI())/3)</f>
        <v>-0.25250396982726336</v>
      </c>
      <c r="AI153" s="11">
        <f>'OddsRatio_working_3-way'!U153/(3*'OddsRatio_working_3-way'!X153^(1/3))*SIN(('OddsRatio_working_3-way'!Y153)/3)</f>
        <v>-1.4257677891984843E-2</v>
      </c>
      <c r="AJ153" s="11">
        <f>'OddsRatio_working_3-way'!U153/(3*'OddsRatio_working_3-way'!X153^(1/3))*SIN(('OddsRatio_working_3-way'!Y153+2*PI())/3)</f>
        <v>-0.45160738274564338</v>
      </c>
      <c r="AK153" s="11">
        <f>'OddsRatio_working_3-way'!U153/(3*'OddsRatio_working_3-way'!X153^(1/3))*SIN(('OddsRatio_working_3-way'!Y153+4*PI())/3)</f>
        <v>0.465865060637628</v>
      </c>
      <c r="AL153" s="11">
        <f>'OddsRatio_working_3-way'!Z153+'OddsRatio_working_3-way'!AF153</f>
        <v>1.0594059243227911</v>
      </c>
      <c r="AM153" s="11">
        <f>'OddsRatio_working_3-way'!AA153+'OddsRatio_working_3-way'!AG153</f>
        <v>-0.55439798466826451</v>
      </c>
      <c r="AN153" s="11">
        <f>'OddsRatio_working_3-way'!AB153+'OddsRatio_working_3-way'!AH153</f>
        <v>-0.50500793965452684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1.0594059243227911</v>
      </c>
      <c r="AS153" s="11">
        <f>IF(('OddsRatio_working_3-way'!X153=0),IF(Q153&gt;0,-Q153^(1/3),(-Q153)^(1/3)),'OddsRatio_working_3-way'!AM153-'OddsRatio_working_3-way'!R153/3)</f>
        <v>-0.55439798466826451</v>
      </c>
      <c r="AT153" s="11">
        <f>IF(('OddsRatio_working_3-way'!X153=0),IF(Q153&gt;0,-Q153^(1/3),(-Q153)^(1/3)),'OddsRatio_working_3-way'!AN153-'OddsRatio_working_3-way'!R153/3)</f>
        <v>-0.50500793965452684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1.73</v>
      </c>
      <c r="B154" s="4">
        <f>IF('True_Odds_Calculator_3-way'!B155="","",'True_Odds_Calculator_3-way'!B155)</f>
        <v>3.54</v>
      </c>
      <c r="C154" s="4">
        <f>IF('True_Odds_Calculator_3-way'!C155="","",'True_Odds_Calculator_3-way'!C155)</f>
        <v>5.51</v>
      </c>
      <c r="D154" s="9">
        <f t="shared" si="39"/>
        <v>0.56057467740508704</v>
      </c>
      <c r="E154" s="9">
        <f t="shared" si="40"/>
        <v>0.2682773634207295</v>
      </c>
      <c r="F154" s="9">
        <f t="shared" si="41"/>
        <v>0.17114795917418349</v>
      </c>
      <c r="G154" s="9">
        <f t="shared" si="42"/>
        <v>1.0738132152023212</v>
      </c>
      <c r="H154" s="9">
        <f t="shared" si="43"/>
        <v>1.783883647097694</v>
      </c>
      <c r="I154" s="9">
        <f t="shared" si="44"/>
        <v>3.727485566613896</v>
      </c>
      <c r="J154" s="9">
        <f t="shared" si="45"/>
        <v>5.842897600562468</v>
      </c>
      <c r="K154" s="11">
        <f t="shared" si="46"/>
        <v>0.5780346820809249</v>
      </c>
      <c r="L154" s="11">
        <f t="shared" si="47"/>
        <v>0.2824858757062147</v>
      </c>
      <c r="M154" s="11">
        <f t="shared" si="48"/>
        <v>0.18148820326678766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-0.24781760450388979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0.23055717014722052</v>
      </c>
      <c r="Q154" s="11">
        <f>2*'OddsRatio_working_3-way'!K154*'OddsRatio_working_3-way'!L154*'OddsRatio_working_3-way'!M154</f>
        <v>5.9269195410596547E-2</v>
      </c>
      <c r="R154" s="11">
        <f t="shared" si="49"/>
        <v>0</v>
      </c>
      <c r="S154" s="11">
        <f t="shared" si="50"/>
        <v>-0.93035024936495847</v>
      </c>
      <c r="T154" s="11">
        <f t="shared" si="51"/>
        <v>-0.2391645885256963</v>
      </c>
      <c r="U154" s="11">
        <f>'OddsRatio_working_3-way'!S154-'OddsRatio_working_3-way'!R154^2/3</f>
        <v>-0.93035024936495847</v>
      </c>
      <c r="V154" s="11">
        <f>'OddsRatio_working_3-way'!S154*'OddsRatio_working_3-way'!R154/3-2*'OddsRatio_working_3-way'!R154^3/27-'OddsRatio_working_3-way'!T154</f>
        <v>0.2391645885256963</v>
      </c>
      <c r="W154" s="11">
        <f>'OddsRatio_working_3-way'!V154^2+4*'OddsRatio_working_3-way'!U154^3/27</f>
        <v>-6.2098986163098474E-2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0.17269820972419206</v>
      </c>
      <c r="Y154" s="11">
        <f>IF('OddsRatio_working_3-way'!W154&gt;=0,IF('OddsRatio_working_3-way'!V154+SQRT('OddsRatio_working_3-way'!W154)&gt;0,0,PI()),ACOS('OddsRatio_working_3-way'!V154/(2*'OddsRatio_working_3-way'!X154)))</f>
        <v>0.80593763486259584</v>
      </c>
      <c r="Z154" s="11">
        <f>'OddsRatio_working_3-way'!X154^(1/3)*COS('OddsRatio_working_3-way'!Y154/3)</f>
        <v>0.5369066076011606</v>
      </c>
      <c r="AA154" s="11">
        <f>'OddsRatio_working_3-way'!X154^(1/3)*COS(('OddsRatio_working_3-way'!Y154+2*PI())/3)</f>
        <v>-0.396461246432667</v>
      </c>
      <c r="AB154" s="11">
        <f>'OddsRatio_working_3-way'!X154^(1/3)*COS(('OddsRatio_working_3-way'!Y154+4*PI())/3)</f>
        <v>-0.14044536116849332</v>
      </c>
      <c r="AC154" s="11">
        <f>'OddsRatio_working_3-way'!X154^(1/3)*SIN('OddsRatio_working_3-way'!Y154/3)</f>
        <v>0.147810840274091</v>
      </c>
      <c r="AD154" s="11">
        <f>'OddsRatio_working_3-way'!X154^(1/3)*SIN(('OddsRatio_working_3-way'!Y154+2*PI())/3)</f>
        <v>0.39106934150528294</v>
      </c>
      <c r="AE154" s="11">
        <f>'OddsRatio_working_3-way'!X154^(1/3)*SIN(('OddsRatio_working_3-way'!Y154+4*PI())/3)</f>
        <v>-0.5388801817793738</v>
      </c>
      <c r="AF154" s="11">
        <f>-'OddsRatio_working_3-way'!U154/(3*'OddsRatio_working_3-way'!X154^(1/3))*COS(('OddsRatio_working_3-way'!Y154)/3)</f>
        <v>0.5369066076011606</v>
      </c>
      <c r="AG154" s="11">
        <f>-'OddsRatio_working_3-way'!U154/(3*'OddsRatio_working_3-way'!X154^(1/3))*COS(('OddsRatio_working_3-way'!Y154+2*PI())/3)</f>
        <v>-0.396461246432667</v>
      </c>
      <c r="AH154" s="11">
        <f>-'OddsRatio_working_3-way'!U154/(3*'OddsRatio_working_3-way'!X154^(1/3))*COS(('OddsRatio_working_3-way'!Y154+4*PI())/3)</f>
        <v>-0.14044536116849332</v>
      </c>
      <c r="AI154" s="11">
        <f>'OddsRatio_working_3-way'!U154/(3*'OddsRatio_working_3-way'!X154^(1/3))*SIN(('OddsRatio_working_3-way'!Y154)/3)</f>
        <v>-0.147810840274091</v>
      </c>
      <c r="AJ154" s="11">
        <f>'OddsRatio_working_3-way'!U154/(3*'OddsRatio_working_3-way'!X154^(1/3))*SIN(('OddsRatio_working_3-way'!Y154+2*PI())/3)</f>
        <v>-0.39106934150528294</v>
      </c>
      <c r="AK154" s="11">
        <f>'OddsRatio_working_3-way'!U154/(3*'OddsRatio_working_3-way'!X154^(1/3))*SIN(('OddsRatio_working_3-way'!Y154+4*PI())/3)</f>
        <v>0.5388801817793738</v>
      </c>
      <c r="AL154" s="11">
        <f>'OddsRatio_working_3-way'!Z154+'OddsRatio_working_3-way'!AF154</f>
        <v>1.0738132152023212</v>
      </c>
      <c r="AM154" s="11">
        <f>'OddsRatio_working_3-way'!AA154+'OddsRatio_working_3-way'!AG154</f>
        <v>-0.79292249286533401</v>
      </c>
      <c r="AN154" s="11">
        <f>'OddsRatio_working_3-way'!AB154+'OddsRatio_working_3-way'!AH154</f>
        <v>-0.28089072233698664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1.0738132152023212</v>
      </c>
      <c r="AS154" s="11">
        <f>IF(('OddsRatio_working_3-way'!X154=0),IF(Q154&gt;0,-Q154^(1/3),(-Q154)^(1/3)),'OddsRatio_working_3-way'!AM154-'OddsRatio_working_3-way'!R154/3)</f>
        <v>-0.79292249286533401</v>
      </c>
      <c r="AT154" s="11">
        <f>IF(('OddsRatio_working_3-way'!X154=0),IF(Q154&gt;0,-Q154^(1/3),(-Q154)^(1/3)),'OddsRatio_working_3-way'!AN154-'OddsRatio_working_3-way'!R154/3)</f>
        <v>-0.28089072233698664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2.35</v>
      </c>
      <c r="B155" s="4">
        <f>IF('True_Odds_Calculator_3-way'!B156="","",'True_Odds_Calculator_3-way'!B156)</f>
        <v>3</v>
      </c>
      <c r="C155" s="4">
        <f>IF('True_Odds_Calculator_3-way'!C156="","",'True_Odds_Calculator_3-way'!C156)</f>
        <v>3.58</v>
      </c>
      <c r="D155" s="9">
        <f t="shared" si="39"/>
        <v>0.41149430550983973</v>
      </c>
      <c r="E155" s="9">
        <f t="shared" si="40"/>
        <v>0.32063960151622478</v>
      </c>
      <c r="F155" s="9">
        <f t="shared" si="41"/>
        <v>0.26786609297393588</v>
      </c>
      <c r="G155" s="9">
        <f t="shared" si="42"/>
        <v>1.0593831754893177</v>
      </c>
      <c r="H155" s="9">
        <f t="shared" si="43"/>
        <v>2.4301672869105788</v>
      </c>
      <c r="I155" s="9">
        <f t="shared" si="44"/>
        <v>3.118766350978635</v>
      </c>
      <c r="J155" s="9">
        <f t="shared" si="45"/>
        <v>3.7332085927624399</v>
      </c>
      <c r="K155" s="11">
        <f t="shared" si="46"/>
        <v>0.42553191489361702</v>
      </c>
      <c r="L155" s="11">
        <f t="shared" si="47"/>
        <v>0.33333333333333331</v>
      </c>
      <c r="M155" s="11">
        <f t="shared" si="48"/>
        <v>0.27932960893854747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-0.27600142636396063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0.23495384127738814</v>
      </c>
      <c r="Q155" s="11">
        <f>2*'OddsRatio_working_3-way'!K155*'OddsRatio_working_3-way'!L155*'OddsRatio_working_3-way'!M155</f>
        <v>7.9242442252070194E-2</v>
      </c>
      <c r="R155" s="11">
        <f t="shared" si="49"/>
        <v>0</v>
      </c>
      <c r="S155" s="11">
        <f t="shared" si="50"/>
        <v>-0.85127763422337022</v>
      </c>
      <c r="T155" s="11">
        <f t="shared" si="51"/>
        <v>-0.28710881424059703</v>
      </c>
      <c r="U155" s="11">
        <f>'OddsRatio_working_3-way'!S155-'OddsRatio_working_3-way'!R155^2/3</f>
        <v>-0.85127763422337022</v>
      </c>
      <c r="V155" s="11">
        <f>'OddsRatio_working_3-way'!S155*'OddsRatio_working_3-way'!R155/3-2*'OddsRatio_working_3-way'!R155^3/27-'OddsRatio_working_3-way'!T155</f>
        <v>0.28710881424059703</v>
      </c>
      <c r="W155" s="11">
        <f>'OddsRatio_working_3-way'!V155^2+4*'OddsRatio_working_3-way'!U155^3/27</f>
        <v>-8.9608897861261083E-3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0.15115584755540204</v>
      </c>
      <c r="Y155" s="11">
        <f>IF('OddsRatio_working_3-way'!W155&gt;=0,IF('OddsRatio_working_3-way'!V155+SQRT('OddsRatio_working_3-way'!W155)&gt;0,0,PI()),ACOS('OddsRatio_working_3-way'!V155/(2*'OddsRatio_working_3-way'!X155)))</f>
        <v>0.31848391046173274</v>
      </c>
      <c r="Z155" s="11">
        <f>'OddsRatio_working_3-way'!X155^(1/3)*COS('OddsRatio_working_3-way'!Y155/3)</f>
        <v>0.52969158774465896</v>
      </c>
      <c r="AA155" s="11">
        <f>'OddsRatio_working_3-way'!X155^(1/3)*COS(('OddsRatio_working_3-way'!Y155+2*PI())/3)</f>
        <v>-0.31372856139064026</v>
      </c>
      <c r="AB155" s="11">
        <f>'OddsRatio_working_3-way'!X155^(1/3)*COS(('OddsRatio_working_3-way'!Y155+4*PI())/3)</f>
        <v>-0.21596302635401887</v>
      </c>
      <c r="AC155" s="11">
        <f>'OddsRatio_working_3-way'!X155^(1/3)*SIN('OddsRatio_working_3-way'!Y155/3)</f>
        <v>5.6444957970861277E-2</v>
      </c>
      <c r="AD155" s="11">
        <f>'OddsRatio_working_3-way'!X155^(1/3)*SIN(('OddsRatio_working_3-way'!Y155+2*PI())/3)</f>
        <v>0.43050389217235813</v>
      </c>
      <c r="AE155" s="11">
        <f>'OddsRatio_working_3-way'!X155^(1/3)*SIN(('OddsRatio_working_3-way'!Y155+4*PI())/3)</f>
        <v>-0.48694885014321931</v>
      </c>
      <c r="AF155" s="11">
        <f>-'OddsRatio_working_3-way'!U155/(3*'OddsRatio_working_3-way'!X155^(1/3))*COS(('OddsRatio_working_3-way'!Y155)/3)</f>
        <v>0.52969158774465885</v>
      </c>
      <c r="AG155" s="11">
        <f>-'OddsRatio_working_3-way'!U155/(3*'OddsRatio_working_3-way'!X155^(1/3))*COS(('OddsRatio_working_3-way'!Y155+2*PI())/3)</f>
        <v>-0.3137285613906402</v>
      </c>
      <c r="AH155" s="11">
        <f>-'OddsRatio_working_3-way'!U155/(3*'OddsRatio_working_3-way'!X155^(1/3))*COS(('OddsRatio_working_3-way'!Y155+4*PI())/3)</f>
        <v>-0.21596302635401882</v>
      </c>
      <c r="AI155" s="11">
        <f>'OddsRatio_working_3-way'!U155/(3*'OddsRatio_working_3-way'!X155^(1/3))*SIN(('OddsRatio_working_3-way'!Y155)/3)</f>
        <v>-5.6444957970861263E-2</v>
      </c>
      <c r="AJ155" s="11">
        <f>'OddsRatio_working_3-way'!U155/(3*'OddsRatio_working_3-way'!X155^(1/3))*SIN(('OddsRatio_working_3-way'!Y155+2*PI())/3)</f>
        <v>-0.43050389217235802</v>
      </c>
      <c r="AK155" s="11">
        <f>'OddsRatio_working_3-way'!U155/(3*'OddsRatio_working_3-way'!X155^(1/3))*SIN(('OddsRatio_working_3-way'!Y155+4*PI())/3)</f>
        <v>0.4869488501432192</v>
      </c>
      <c r="AL155" s="11">
        <f>'OddsRatio_working_3-way'!Z155+'OddsRatio_working_3-way'!AF155</f>
        <v>1.0593831754893177</v>
      </c>
      <c r="AM155" s="11">
        <f>'OddsRatio_working_3-way'!AA155+'OddsRatio_working_3-way'!AG155</f>
        <v>-0.62745712278128041</v>
      </c>
      <c r="AN155" s="11">
        <f>'OddsRatio_working_3-way'!AB155+'OddsRatio_working_3-way'!AH155</f>
        <v>-0.43192605270803769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1.0593831754893177</v>
      </c>
      <c r="AS155" s="11">
        <f>IF(('OddsRatio_working_3-way'!X155=0),IF(Q155&gt;0,-Q155^(1/3),(-Q155)^(1/3)),'OddsRatio_working_3-way'!AM155-'OddsRatio_working_3-way'!R155/3)</f>
        <v>-0.62745712278128041</v>
      </c>
      <c r="AT155" s="11">
        <f>IF(('OddsRatio_working_3-way'!X155=0),IF(Q155&gt;0,-Q155^(1/3),(-Q155)^(1/3)),'OddsRatio_working_3-way'!AN155-'OddsRatio_working_3-way'!R155/3)</f>
        <v>-0.43192605270803769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2.09</v>
      </c>
      <c r="B156" s="4">
        <f>IF('True_Odds_Calculator_3-way'!B157="","",'True_Odds_Calculator_3-way'!B157)</f>
        <v>3.27</v>
      </c>
      <c r="C156" s="4">
        <f>IF('True_Odds_Calculator_3-way'!C157="","",'True_Odds_Calculator_3-way'!C157)</f>
        <v>3.92</v>
      </c>
      <c r="D156" s="9">
        <f t="shared" si="39"/>
        <v>0.46328246501297926</v>
      </c>
      <c r="E156" s="9">
        <f t="shared" si="40"/>
        <v>0.293025048249965</v>
      </c>
      <c r="F156" s="9">
        <f t="shared" si="41"/>
        <v>0.24369248673705568</v>
      </c>
      <c r="G156" s="9">
        <f t="shared" si="42"/>
        <v>1.0628535406173385</v>
      </c>
      <c r="H156" s="9">
        <f t="shared" si="43"/>
        <v>2.1585103592728987</v>
      </c>
      <c r="I156" s="9">
        <f t="shared" si="44"/>
        <v>3.4126775372013594</v>
      </c>
      <c r="J156" s="9">
        <f t="shared" si="45"/>
        <v>4.1035323386026281</v>
      </c>
      <c r="K156" s="11">
        <f t="shared" si="46"/>
        <v>0.47846889952153115</v>
      </c>
      <c r="L156" s="11">
        <f t="shared" si="47"/>
        <v>0.3058103975535168</v>
      </c>
      <c r="M156" s="11">
        <f t="shared" si="48"/>
        <v>0.25510204081632654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-0.26968395013507784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0.23441183681233346</v>
      </c>
      <c r="Q156" s="11">
        <f>2*'OddsRatio_working_3-way'!K156*'OddsRatio_working_3-way'!L156*'OddsRatio_working_3-way'!M156</f>
        <v>7.465345121411894E-2</v>
      </c>
      <c r="R156" s="11">
        <f t="shared" si="49"/>
        <v>0</v>
      </c>
      <c r="S156" s="11">
        <f t="shared" si="50"/>
        <v>-0.86920944570458314</v>
      </c>
      <c r="T156" s="11">
        <f t="shared" si="51"/>
        <v>-0.27681829481037684</v>
      </c>
      <c r="U156" s="11">
        <f>'OddsRatio_working_3-way'!S156-'OddsRatio_working_3-way'!R156^2/3</f>
        <v>-0.86920944570458314</v>
      </c>
      <c r="V156" s="11">
        <f>'OddsRatio_working_3-way'!S156*'OddsRatio_working_3-way'!R156/3-2*'OddsRatio_working_3-way'!R156^3/27-'OddsRatio_working_3-way'!T156</f>
        <v>0.27681829481037684</v>
      </c>
      <c r="W156" s="11">
        <f>'OddsRatio_working_3-way'!V156^2+4*'OddsRatio_working_3-way'!U156^3/27</f>
        <v>-2.0661930777523416E-2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0.15595696451204746</v>
      </c>
      <c r="Y156" s="11">
        <f>IF('OddsRatio_working_3-way'!W156&gt;=0,IF('OddsRatio_working_3-way'!V156+SQRT('OddsRatio_working_3-way'!W156)&gt;0,0,PI()),ACOS('OddsRatio_working_3-way'!V156/(2*'OddsRatio_working_3-way'!X156)))</f>
        <v>0.47894207730755878</v>
      </c>
      <c r="Z156" s="11">
        <f>'OddsRatio_working_3-way'!X156^(1/3)*COS('OddsRatio_working_3-way'!Y156/3)</f>
        <v>0.53142677030866925</v>
      </c>
      <c r="AA156" s="11">
        <f>'OddsRatio_working_3-way'!X156^(1/3)*COS(('OddsRatio_working_3-way'!Y156+2*PI())/3)</f>
        <v>-0.33981839359248556</v>
      </c>
      <c r="AB156" s="11">
        <f>'OddsRatio_working_3-way'!X156^(1/3)*COS(('OddsRatio_working_3-way'!Y156+4*PI())/3)</f>
        <v>-0.19160837671618378</v>
      </c>
      <c r="AC156" s="11">
        <f>'OddsRatio_working_3-way'!X156^(1/3)*SIN('OddsRatio_working_3-way'!Y156/3)</f>
        <v>8.5569093140131919E-2</v>
      </c>
      <c r="AD156" s="11">
        <f>'OddsRatio_working_3-way'!X156^(1/3)*SIN(('OddsRatio_working_3-way'!Y156+2*PI())/3)</f>
        <v>0.41744453676835946</v>
      </c>
      <c r="AE156" s="11">
        <f>'OddsRatio_working_3-way'!X156^(1/3)*SIN(('OddsRatio_working_3-way'!Y156+4*PI())/3)</f>
        <v>-0.5030136299084913</v>
      </c>
      <c r="AF156" s="11">
        <f>-'OddsRatio_working_3-way'!U156/(3*'OddsRatio_working_3-way'!X156^(1/3))*COS(('OddsRatio_working_3-way'!Y156)/3)</f>
        <v>0.53142677030866925</v>
      </c>
      <c r="AG156" s="11">
        <f>-'OddsRatio_working_3-way'!U156/(3*'OddsRatio_working_3-way'!X156^(1/3))*COS(('OddsRatio_working_3-way'!Y156+2*PI())/3)</f>
        <v>-0.33981839359248556</v>
      </c>
      <c r="AH156" s="11">
        <f>-'OddsRatio_working_3-way'!U156/(3*'OddsRatio_working_3-way'!X156^(1/3))*COS(('OddsRatio_working_3-way'!Y156+4*PI())/3)</f>
        <v>-0.19160837671618378</v>
      </c>
      <c r="AI156" s="11">
        <f>'OddsRatio_working_3-way'!U156/(3*'OddsRatio_working_3-way'!X156^(1/3))*SIN(('OddsRatio_working_3-way'!Y156)/3)</f>
        <v>-8.5569093140131919E-2</v>
      </c>
      <c r="AJ156" s="11">
        <f>'OddsRatio_working_3-way'!U156/(3*'OddsRatio_working_3-way'!X156^(1/3))*SIN(('OddsRatio_working_3-way'!Y156+2*PI())/3)</f>
        <v>-0.41744453676835946</v>
      </c>
      <c r="AK156" s="11">
        <f>'OddsRatio_working_3-way'!U156/(3*'OddsRatio_working_3-way'!X156^(1/3))*SIN(('OddsRatio_working_3-way'!Y156+4*PI())/3)</f>
        <v>0.5030136299084913</v>
      </c>
      <c r="AL156" s="11">
        <f>'OddsRatio_working_3-way'!Z156+'OddsRatio_working_3-way'!AF156</f>
        <v>1.0628535406173385</v>
      </c>
      <c r="AM156" s="11">
        <f>'OddsRatio_working_3-way'!AA156+'OddsRatio_working_3-way'!AG156</f>
        <v>-0.67963678718497111</v>
      </c>
      <c r="AN156" s="11">
        <f>'OddsRatio_working_3-way'!AB156+'OddsRatio_working_3-way'!AH156</f>
        <v>-0.38321675343236755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1.0628535406173385</v>
      </c>
      <c r="AS156" s="11">
        <f>IF(('OddsRatio_working_3-way'!X156=0),IF(Q156&gt;0,-Q156^(1/3),(-Q156)^(1/3)),'OddsRatio_working_3-way'!AM156-'OddsRatio_working_3-way'!R156/3)</f>
        <v>-0.67963678718497111</v>
      </c>
      <c r="AT156" s="11">
        <f>IF(('OddsRatio_working_3-way'!X156=0),IF(Q156&gt;0,-Q156^(1/3),(-Q156)^(1/3)),'OddsRatio_working_3-way'!AN156-'OddsRatio_working_3-way'!R156/3)</f>
        <v>-0.38321675343236755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2.62</v>
      </c>
      <c r="B157" s="4">
        <f>IF('True_Odds_Calculator_3-way'!B158="","",'True_Odds_Calculator_3-way'!B158)</f>
        <v>3.39</v>
      </c>
      <c r="C157" s="4">
        <f>IF('True_Odds_Calculator_3-way'!C158="","",'True_Odds_Calculator_3-way'!C158)</f>
        <v>2.86</v>
      </c>
      <c r="D157" s="9">
        <f t="shared" si="39"/>
        <v>0.37241538101340604</v>
      </c>
      <c r="E157" s="9">
        <f t="shared" si="40"/>
        <v>0.28684927650457231</v>
      </c>
      <c r="F157" s="9">
        <f t="shared" si="41"/>
        <v>0.34073534248202153</v>
      </c>
      <c r="G157" s="9">
        <f t="shared" si="42"/>
        <v>1.0402307012683298</v>
      </c>
      <c r="H157" s="9">
        <f t="shared" si="43"/>
        <v>2.6851737360546943</v>
      </c>
      <c r="I157" s="9">
        <f t="shared" si="44"/>
        <v>3.4861513760313083</v>
      </c>
      <c r="J157" s="9">
        <f t="shared" si="45"/>
        <v>2.9348291043590926</v>
      </c>
      <c r="K157" s="11">
        <f t="shared" si="46"/>
        <v>0.38167938931297707</v>
      </c>
      <c r="L157" s="11">
        <f t="shared" si="47"/>
        <v>0.29498525073746312</v>
      </c>
      <c r="M157" s="11">
        <f t="shared" si="48"/>
        <v>0.34965034965034969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-0.28350376908101682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0.23108463965047088</v>
      </c>
      <c r="Q157" s="11">
        <f>2*'OddsRatio_working_3-way'!K157*'OddsRatio_working_3-way'!L157*'OddsRatio_working_3-way'!M157</f>
        <v>7.873411913133592E-2</v>
      </c>
      <c r="R157" s="11">
        <f t="shared" si="49"/>
        <v>0</v>
      </c>
      <c r="S157" s="11">
        <f t="shared" si="50"/>
        <v>-0.81510253073367034</v>
      </c>
      <c r="T157" s="11">
        <f t="shared" si="51"/>
        <v>-0.27771806839307339</v>
      </c>
      <c r="U157" s="11">
        <f>'OddsRatio_working_3-way'!S157-'OddsRatio_working_3-way'!R157^2/3</f>
        <v>-0.81510253073367034</v>
      </c>
      <c r="V157" s="11">
        <f>'OddsRatio_working_3-way'!S157*'OddsRatio_working_3-way'!R157/3-2*'OddsRatio_working_3-way'!R157^3/27-'OddsRatio_working_3-way'!T157</f>
        <v>0.27771806839307339</v>
      </c>
      <c r="W157" s="11">
        <f>'OddsRatio_working_3-way'!V157^2+4*'OddsRatio_working_3-way'!U157^3/27</f>
        <v>-3.1019650263879872E-3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0.14162387734627216</v>
      </c>
      <c r="Y157" s="11">
        <f>IF('OddsRatio_working_3-way'!W157&gt;=0,IF('OddsRatio_working_3-way'!V157+SQRT('OddsRatio_working_3-way'!W157)&gt;0,0,PI()),ACOS('OddsRatio_working_3-way'!V157/(2*'OddsRatio_working_3-way'!X157)))</f>
        <v>0.19792064157548594</v>
      </c>
      <c r="Z157" s="11">
        <f>'OddsRatio_working_3-way'!X157^(1/3)*COS('OddsRatio_working_3-way'!Y157/3)</f>
        <v>0.52011535063416492</v>
      </c>
      <c r="AA157" s="11">
        <f>'OddsRatio_working_3-way'!X157^(1/3)*COS(('OddsRatio_working_3-way'!Y157+2*PI())/3)</f>
        <v>-0.28981753434635854</v>
      </c>
      <c r="AB157" s="11">
        <f>'OddsRatio_working_3-way'!X157^(1/3)*COS(('OddsRatio_working_3-way'!Y157+4*PI())/3)</f>
        <v>-0.2302978162878063</v>
      </c>
      <c r="AC157" s="11">
        <f>'OddsRatio_working_3-way'!X157^(1/3)*SIN('OddsRatio_working_3-way'!Y157/3)</f>
        <v>3.436372524319576E-2</v>
      </c>
      <c r="AD157" s="11">
        <f>'OddsRatio_working_3-way'!X157^(1/3)*SIN(('OddsRatio_working_3-way'!Y157+2*PI())/3)</f>
        <v>0.43325124392583969</v>
      </c>
      <c r="AE157" s="11">
        <f>'OddsRatio_working_3-way'!X157^(1/3)*SIN(('OddsRatio_working_3-way'!Y157+4*PI())/3)</f>
        <v>-0.46761496916903544</v>
      </c>
      <c r="AF157" s="11">
        <f>-'OddsRatio_working_3-way'!U157/(3*'OddsRatio_working_3-way'!X157^(1/3))*COS(('OddsRatio_working_3-way'!Y157)/3)</f>
        <v>0.52011535063416481</v>
      </c>
      <c r="AG157" s="11">
        <f>-'OddsRatio_working_3-way'!U157/(3*'OddsRatio_working_3-way'!X157^(1/3))*COS(('OddsRatio_working_3-way'!Y157+2*PI())/3)</f>
        <v>-0.28981753434635849</v>
      </c>
      <c r="AH157" s="11">
        <f>-'OddsRatio_working_3-way'!U157/(3*'OddsRatio_working_3-way'!X157^(1/3))*COS(('OddsRatio_working_3-way'!Y157+4*PI())/3)</f>
        <v>-0.23029781628780624</v>
      </c>
      <c r="AI157" s="11">
        <f>'OddsRatio_working_3-way'!U157/(3*'OddsRatio_working_3-way'!X157^(1/3))*SIN(('OddsRatio_working_3-way'!Y157)/3)</f>
        <v>-3.4363725243195746E-2</v>
      </c>
      <c r="AJ157" s="11">
        <f>'OddsRatio_working_3-way'!U157/(3*'OddsRatio_working_3-way'!X157^(1/3))*SIN(('OddsRatio_working_3-way'!Y157+2*PI())/3)</f>
        <v>-0.43325124392583964</v>
      </c>
      <c r="AK157" s="11">
        <f>'OddsRatio_working_3-way'!U157/(3*'OddsRatio_working_3-way'!X157^(1/3))*SIN(('OddsRatio_working_3-way'!Y157+4*PI())/3)</f>
        <v>0.46761496916903533</v>
      </c>
      <c r="AL157" s="11">
        <f>'OddsRatio_working_3-way'!Z157+'OddsRatio_working_3-way'!AF157</f>
        <v>1.0402307012683298</v>
      </c>
      <c r="AM157" s="11">
        <f>'OddsRatio_working_3-way'!AA157+'OddsRatio_working_3-way'!AG157</f>
        <v>-0.57963506869271697</v>
      </c>
      <c r="AN157" s="11">
        <f>'OddsRatio_working_3-way'!AB157+'OddsRatio_working_3-way'!AH157</f>
        <v>-0.46059563257561253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1.0402307012683298</v>
      </c>
      <c r="AS157" s="11">
        <f>IF(('OddsRatio_working_3-way'!X157=0),IF(Q157&gt;0,-Q157^(1/3),(-Q157)^(1/3)),'OddsRatio_working_3-way'!AM157-'OddsRatio_working_3-way'!R157/3)</f>
        <v>-0.57963506869271697</v>
      </c>
      <c r="AT157" s="11">
        <f>IF(('OddsRatio_working_3-way'!X157=0),IF(Q157&gt;0,-Q157^(1/3),(-Q157)^(1/3)),'OddsRatio_working_3-way'!AN157-'OddsRatio_working_3-way'!R157/3)</f>
        <v>-0.46059563257561253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2.37</v>
      </c>
      <c r="B158" s="4">
        <f>IF('True_Odds_Calculator_3-way'!B159="","",'True_Odds_Calculator_3-way'!B159)</f>
        <v>3.61</v>
      </c>
      <c r="C158" s="4">
        <f>IF('True_Odds_Calculator_3-way'!C159="","",'True_Odds_Calculator_3-way'!C159)</f>
        <v>3.04</v>
      </c>
      <c r="D158" s="9">
        <f t="shared" si="39"/>
        <v>0.4116758685416686</v>
      </c>
      <c r="E158" s="9">
        <f t="shared" si="40"/>
        <v>0.26863065049302087</v>
      </c>
      <c r="F158" s="9">
        <f t="shared" si="41"/>
        <v>0.31969348096531047</v>
      </c>
      <c r="G158" s="9">
        <f t="shared" si="42"/>
        <v>1.0431354019329802</v>
      </c>
      <c r="H158" s="9">
        <f t="shared" si="43"/>
        <v>2.4290955006481827</v>
      </c>
      <c r="I158" s="9">
        <f t="shared" si="44"/>
        <v>3.7225833990450781</v>
      </c>
      <c r="J158" s="9">
        <f t="shared" si="45"/>
        <v>3.1279962199432796</v>
      </c>
      <c r="K158" s="11">
        <f t="shared" si="46"/>
        <v>0.42194092827004215</v>
      </c>
      <c r="L158" s="11">
        <f t="shared" si="47"/>
        <v>0.2770083102493075</v>
      </c>
      <c r="M158" s="11">
        <f t="shared" si="48"/>
        <v>0.32894736842105265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-0.28045430470175925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0.23145542245459017</v>
      </c>
      <c r="Q158" s="11">
        <f>2*'OddsRatio_working_3-way'!K158*'OddsRatio_working_3-way'!L158*'OddsRatio_working_3-way'!M158</f>
        <v>7.689548918757147E-2</v>
      </c>
      <c r="R158" s="11">
        <f t="shared" si="49"/>
        <v>0</v>
      </c>
      <c r="S158" s="11">
        <f t="shared" si="50"/>
        <v>-0.82528746599459235</v>
      </c>
      <c r="T158" s="11">
        <f t="shared" si="51"/>
        <v>-0.27418188239022995</v>
      </c>
      <c r="U158" s="11">
        <f>'OddsRatio_working_3-way'!S158-'OddsRatio_working_3-way'!R158^2/3</f>
        <v>-0.82528746599459235</v>
      </c>
      <c r="V158" s="11">
        <f>'OddsRatio_working_3-way'!S158*'OddsRatio_working_3-way'!R158/3-2*'OddsRatio_working_3-way'!R158^3/27-'OddsRatio_working_3-way'!T158</f>
        <v>0.27418188239022995</v>
      </c>
      <c r="W158" s="11">
        <f>'OddsRatio_working_3-way'!V158^2+4*'OddsRatio_working_3-way'!U158^3/27</f>
        <v>-8.0987841359562024E-3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0.14428659740860036</v>
      </c>
      <c r="Y158" s="11">
        <f>IF('OddsRatio_working_3-way'!W158&gt;=0,IF('OddsRatio_working_3-way'!V158+SQRT('OddsRatio_working_3-way'!W158)&gt;0,0,PI()),ACOS('OddsRatio_working_3-way'!V158/(2*'OddsRatio_working_3-way'!X158)))</f>
        <v>0.31714569000580339</v>
      </c>
      <c r="Z158" s="11">
        <f>'OddsRatio_working_3-way'!X158^(1/3)*COS('OddsRatio_working_3-way'!Y158/3)</f>
        <v>0.52156770096649019</v>
      </c>
      <c r="AA158" s="11">
        <f>'OddsRatio_working_3-way'!X158^(1/3)*COS(('OddsRatio_working_3-way'!Y158+2*PI())/3)</f>
        <v>-0.30871313672918815</v>
      </c>
      <c r="AB158" s="11">
        <f>'OddsRatio_working_3-way'!X158^(1/3)*COS(('OddsRatio_working_3-way'!Y158+4*PI())/3)</f>
        <v>-0.21285456423730215</v>
      </c>
      <c r="AC158" s="11">
        <f>'OddsRatio_working_3-way'!X158^(1/3)*SIN('OddsRatio_working_3-way'!Y158/3)</f>
        <v>5.5343972632323608E-2</v>
      </c>
      <c r="AD158" s="11">
        <f>'OddsRatio_working_3-way'!X158^(1/3)*SIN(('OddsRatio_working_3-way'!Y158+2*PI())/3)</f>
        <v>0.42401889251426417</v>
      </c>
      <c r="AE158" s="11">
        <f>'OddsRatio_working_3-way'!X158^(1/3)*SIN(('OddsRatio_working_3-way'!Y158+4*PI())/3)</f>
        <v>-0.47936286514658777</v>
      </c>
      <c r="AF158" s="11">
        <f>-'OddsRatio_working_3-way'!U158/(3*'OddsRatio_working_3-way'!X158^(1/3))*COS(('OddsRatio_working_3-way'!Y158)/3)</f>
        <v>0.52156770096649008</v>
      </c>
      <c r="AG158" s="11">
        <f>-'OddsRatio_working_3-way'!U158/(3*'OddsRatio_working_3-way'!X158^(1/3))*COS(('OddsRatio_working_3-way'!Y158+2*PI())/3)</f>
        <v>-0.3087131367291881</v>
      </c>
      <c r="AH158" s="11">
        <f>-'OddsRatio_working_3-way'!U158/(3*'OddsRatio_working_3-way'!X158^(1/3))*COS(('OddsRatio_working_3-way'!Y158+4*PI())/3)</f>
        <v>-0.21285456423730209</v>
      </c>
      <c r="AI158" s="11">
        <f>'OddsRatio_working_3-way'!U158/(3*'OddsRatio_working_3-way'!X158^(1/3))*SIN(('OddsRatio_working_3-way'!Y158)/3)</f>
        <v>-5.5343972632323594E-2</v>
      </c>
      <c r="AJ158" s="11">
        <f>'OddsRatio_working_3-way'!U158/(3*'OddsRatio_working_3-way'!X158^(1/3))*SIN(('OddsRatio_working_3-way'!Y158+2*PI())/3)</f>
        <v>-0.42401889251426406</v>
      </c>
      <c r="AK158" s="11">
        <f>'OddsRatio_working_3-way'!U158/(3*'OddsRatio_working_3-way'!X158^(1/3))*SIN(('OddsRatio_working_3-way'!Y158+4*PI())/3)</f>
        <v>0.47936286514658766</v>
      </c>
      <c r="AL158" s="11">
        <f>'OddsRatio_working_3-way'!Z158+'OddsRatio_working_3-way'!AF158</f>
        <v>1.0431354019329802</v>
      </c>
      <c r="AM158" s="11">
        <f>'OddsRatio_working_3-way'!AA158+'OddsRatio_working_3-way'!AG158</f>
        <v>-0.6174262734583762</v>
      </c>
      <c r="AN158" s="11">
        <f>'OddsRatio_working_3-way'!AB158+'OddsRatio_working_3-way'!AH158</f>
        <v>-0.42570912847460424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1.0431354019329802</v>
      </c>
      <c r="AS158" s="11">
        <f>IF(('OddsRatio_working_3-way'!X158=0),IF(Q158&gt;0,-Q158^(1/3),(-Q158)^(1/3)),'OddsRatio_working_3-way'!AM158-'OddsRatio_working_3-way'!R158/3)</f>
        <v>-0.6174262734583762</v>
      </c>
      <c r="AT158" s="11">
        <f>IF(('OddsRatio_working_3-way'!X158=0),IF(Q158&gt;0,-Q158^(1/3),(-Q158)^(1/3)),'OddsRatio_working_3-way'!AN158-'OddsRatio_working_3-way'!R158/3)</f>
        <v>-0.42570912847460424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2.63</v>
      </c>
      <c r="B159" s="4">
        <f>IF('True_Odds_Calculator_3-way'!B160="","",'True_Odds_Calculator_3-way'!B160)</f>
        <v>3.54</v>
      </c>
      <c r="C159" s="4">
        <f>IF('True_Odds_Calculator_3-way'!C160="","",'True_Odds_Calculator_3-way'!C160)</f>
        <v>2.74</v>
      </c>
      <c r="D159" s="9">
        <f t="shared" si="39"/>
        <v>0.37048086819125958</v>
      </c>
      <c r="E159" s="9">
        <f t="shared" si="40"/>
        <v>0.2741359661979838</v>
      </c>
      <c r="F159" s="9">
        <f t="shared" si="41"/>
        <v>0.35538316561075661</v>
      </c>
      <c r="G159" s="9">
        <f t="shared" si="42"/>
        <v>1.042450743030007</v>
      </c>
      <c r="H159" s="9">
        <f t="shared" si="43"/>
        <v>2.6991947111389112</v>
      </c>
      <c r="I159" s="9">
        <f t="shared" si="44"/>
        <v>3.6478248872962178</v>
      </c>
      <c r="J159" s="9">
        <f t="shared" si="45"/>
        <v>2.8138642928722124</v>
      </c>
      <c r="K159" s="11">
        <f t="shared" si="46"/>
        <v>0.38022813688212931</v>
      </c>
      <c r="L159" s="11">
        <f t="shared" si="47"/>
        <v>0.2824858757062147</v>
      </c>
      <c r="M159" s="11">
        <f t="shared" si="48"/>
        <v>0.36496350364963503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-0.28239759642003204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0.23167432563955051</v>
      </c>
      <c r="Q159" s="11">
        <f>2*'OddsRatio_working_3-way'!K159*'OddsRatio_working_3-way'!L159*'OddsRatio_working_3-way'!M159</f>
        <v>7.8400787018460413E-2</v>
      </c>
      <c r="R159" s="11">
        <f t="shared" si="49"/>
        <v>0</v>
      </c>
      <c r="S159" s="11">
        <f t="shared" si="50"/>
        <v>-0.82038348971980324</v>
      </c>
      <c r="T159" s="11">
        <f t="shared" si="51"/>
        <v>-0.27762554643648168</v>
      </c>
      <c r="U159" s="11">
        <f>'OddsRatio_working_3-way'!S159-'OddsRatio_working_3-way'!R159^2/3</f>
        <v>-0.82038348971980324</v>
      </c>
      <c r="V159" s="11">
        <f>'OddsRatio_working_3-way'!S159*'OddsRatio_working_3-way'!R159/3-2*'OddsRatio_working_3-way'!R159^3/27-'OddsRatio_working_3-way'!T159</f>
        <v>0.27762554643648168</v>
      </c>
      <c r="W159" s="11">
        <f>'OddsRatio_working_3-way'!V159^2+4*'OddsRatio_working_3-way'!U159^3/27</f>
        <v>-4.7228614914039402E-3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0.1430024523614534</v>
      </c>
      <c r="Y159" s="11">
        <f>IF('OddsRatio_working_3-way'!W159&gt;=0,IF('OddsRatio_working_3-way'!V159+SQRT('OddsRatio_working_3-way'!W159)&gt;0,0,PI()),ACOS('OddsRatio_working_3-way'!V159/(2*'OddsRatio_working_3-way'!X159)))</f>
        <v>0.24266084615473416</v>
      </c>
      <c r="Z159" s="11">
        <f>'OddsRatio_working_3-way'!X159^(1/3)*COS('OddsRatio_working_3-way'!Y159/3)</f>
        <v>0.52122537151500348</v>
      </c>
      <c r="AA159" s="11">
        <f>'OddsRatio_working_3-way'!X159^(1/3)*COS(('OddsRatio_working_3-way'!Y159+2*PI())/3)</f>
        <v>-0.29720444024858644</v>
      </c>
      <c r="AB159" s="11">
        <f>'OddsRatio_working_3-way'!X159^(1/3)*COS(('OddsRatio_working_3-way'!Y159+4*PI())/3)</f>
        <v>-0.22402093126641709</v>
      </c>
      <c r="AC159" s="11">
        <f>'OddsRatio_working_3-way'!X159^(1/3)*SIN('OddsRatio_working_3-way'!Y159/3)</f>
        <v>4.2252518611096981E-2</v>
      </c>
      <c r="AD159" s="11">
        <f>'OddsRatio_working_3-way'!X159^(1/3)*SIN(('OddsRatio_working_3-way'!Y159+2*PI())/3)</f>
        <v>0.4302681535234264</v>
      </c>
      <c r="AE159" s="11">
        <f>'OddsRatio_working_3-way'!X159^(1/3)*SIN(('OddsRatio_working_3-way'!Y159+4*PI())/3)</f>
        <v>-0.47252067213452331</v>
      </c>
      <c r="AF159" s="11">
        <f>-'OddsRatio_working_3-way'!U159/(3*'OddsRatio_working_3-way'!X159^(1/3))*COS(('OddsRatio_working_3-way'!Y159)/3)</f>
        <v>0.52122537151500337</v>
      </c>
      <c r="AG159" s="11">
        <f>-'OddsRatio_working_3-way'!U159/(3*'OddsRatio_working_3-way'!X159^(1/3))*COS(('OddsRatio_working_3-way'!Y159+2*PI())/3)</f>
        <v>-0.29720444024858639</v>
      </c>
      <c r="AH159" s="11">
        <f>-'OddsRatio_working_3-way'!U159/(3*'OddsRatio_working_3-way'!X159^(1/3))*COS(('OddsRatio_working_3-way'!Y159+4*PI())/3)</f>
        <v>-0.22402093126641706</v>
      </c>
      <c r="AI159" s="11">
        <f>'OddsRatio_working_3-way'!U159/(3*'OddsRatio_working_3-way'!X159^(1/3))*SIN(('OddsRatio_working_3-way'!Y159)/3)</f>
        <v>-4.2252518611096974E-2</v>
      </c>
      <c r="AJ159" s="11">
        <f>'OddsRatio_working_3-way'!U159/(3*'OddsRatio_working_3-way'!X159^(1/3))*SIN(('OddsRatio_working_3-way'!Y159+2*PI())/3)</f>
        <v>-0.43026815352342634</v>
      </c>
      <c r="AK159" s="11">
        <f>'OddsRatio_working_3-way'!U159/(3*'OddsRatio_working_3-way'!X159^(1/3))*SIN(('OddsRatio_working_3-way'!Y159+4*PI())/3)</f>
        <v>0.4725206721345232</v>
      </c>
      <c r="AL159" s="11">
        <f>'OddsRatio_working_3-way'!Z159+'OddsRatio_working_3-way'!AF159</f>
        <v>1.042450743030007</v>
      </c>
      <c r="AM159" s="11">
        <f>'OddsRatio_working_3-way'!AA159+'OddsRatio_working_3-way'!AG159</f>
        <v>-0.59440888049717278</v>
      </c>
      <c r="AN159" s="11">
        <f>'OddsRatio_working_3-way'!AB159+'OddsRatio_working_3-way'!AH159</f>
        <v>-0.44804186253283418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1.042450743030007</v>
      </c>
      <c r="AS159" s="11">
        <f>IF(('OddsRatio_working_3-way'!X159=0),IF(Q159&gt;0,-Q159^(1/3),(-Q159)^(1/3)),'OddsRatio_working_3-way'!AM159-'OddsRatio_working_3-way'!R159/3)</f>
        <v>-0.59440888049717278</v>
      </c>
      <c r="AT159" s="11">
        <f>IF(('OddsRatio_working_3-way'!X159=0),IF(Q159&gt;0,-Q159^(1/3),(-Q159)^(1/3)),'OddsRatio_working_3-way'!AN159-'OddsRatio_working_3-way'!R159/3)</f>
        <v>-0.44804186253283418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1.44</v>
      </c>
      <c r="B160" s="4">
        <f>IF('True_Odds_Calculator_3-way'!B161="","",'True_Odds_Calculator_3-way'!B161)</f>
        <v>4.72</v>
      </c>
      <c r="C160" s="4">
        <f>IF('True_Odds_Calculator_3-way'!C161="","",'True_Odds_Calculator_3-way'!C161)</f>
        <v>8.06</v>
      </c>
      <c r="D160" s="9">
        <f t="shared" si="39"/>
        <v>0.68098985778936039</v>
      </c>
      <c r="E160" s="9">
        <f t="shared" si="40"/>
        <v>0.20159106464830248</v>
      </c>
      <c r="F160" s="9">
        <f t="shared" si="41"/>
        <v>0.11741907756233726</v>
      </c>
      <c r="G160" s="9">
        <f t="shared" si="42"/>
        <v>1.0646605704706196</v>
      </c>
      <c r="H160" s="9">
        <f t="shared" si="43"/>
        <v>1.4684506510070725</v>
      </c>
      <c r="I160" s="9">
        <f t="shared" si="44"/>
        <v>4.9605373221507048</v>
      </c>
      <c r="J160" s="9">
        <f t="shared" si="45"/>
        <v>8.5165036275225763</v>
      </c>
      <c r="K160" s="11">
        <f t="shared" si="46"/>
        <v>0.69444444444444442</v>
      </c>
      <c r="L160" s="11">
        <f t="shared" si="47"/>
        <v>0.21186440677966104</v>
      </c>
      <c r="M160" s="11">
        <f t="shared" si="48"/>
        <v>0.12406947890818858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-0.21094089526292936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0.20481102185585512</v>
      </c>
      <c r="Q160" s="11">
        <f>2*'OddsRatio_working_3-way'!K160*'OddsRatio_working_3-way'!L160*'OddsRatio_working_3-way'!M160</f>
        <v>3.6508203539368109E-2</v>
      </c>
      <c r="R160" s="11">
        <f t="shared" si="49"/>
        <v>0</v>
      </c>
      <c r="S160" s="11">
        <f t="shared" si="50"/>
        <v>-0.9709403271497753</v>
      </c>
      <c r="T160" s="11">
        <f t="shared" si="51"/>
        <v>-0.17307314209443408</v>
      </c>
      <c r="U160" s="11">
        <f>'OddsRatio_working_3-way'!S160-'OddsRatio_working_3-way'!R160^2/3</f>
        <v>-0.9709403271497753</v>
      </c>
      <c r="V160" s="11">
        <f>'OddsRatio_working_3-way'!S160*'OddsRatio_working_3-way'!R160/3-2*'OddsRatio_working_3-way'!R160^3/27-'OddsRatio_working_3-way'!T160</f>
        <v>0.17307314209443408</v>
      </c>
      <c r="W160" s="11">
        <f>'OddsRatio_working_3-way'!V160^2+4*'OddsRatio_working_3-way'!U160^3/27</f>
        <v>-0.10565010753640497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0.1841225271733779</v>
      </c>
      <c r="Y160" s="11">
        <f>IF('OddsRatio_working_3-way'!W160&gt;=0,IF('OddsRatio_working_3-way'!V160+SQRT('OddsRatio_working_3-way'!W160)&gt;0,0,PI()),ACOS('OddsRatio_working_3-way'!V160/(2*'OddsRatio_working_3-way'!X160)))</f>
        <v>1.0815118048124448</v>
      </c>
      <c r="Z160" s="11">
        <f>'OddsRatio_working_3-way'!X160^(1/3)*COS('OddsRatio_working_3-way'!Y160/3)</f>
        <v>0.53233028523530979</v>
      </c>
      <c r="AA160" s="11">
        <f>'OddsRatio_working_3-way'!X160^(1/3)*COS(('OddsRatio_working_3-way'!Y160+2*PI())/3)</f>
        <v>-0.43995648979413016</v>
      </c>
      <c r="AB160" s="11">
        <f>'OddsRatio_working_3-way'!X160^(1/3)*COS(('OddsRatio_working_3-way'!Y160+4*PI())/3)</f>
        <v>-9.2373795441179726E-2</v>
      </c>
      <c r="AC160" s="11">
        <f>'OddsRatio_working_3-way'!X160^(1/3)*SIN('OddsRatio_working_3-way'!Y160/3)</f>
        <v>0.20067696215033148</v>
      </c>
      <c r="AD160" s="11">
        <f>'OddsRatio_working_3-way'!X160^(1/3)*SIN(('OddsRatio_working_3-way'!Y160+2*PI())/3)</f>
        <v>0.3606730691424288</v>
      </c>
      <c r="AE160" s="11">
        <f>'OddsRatio_working_3-way'!X160^(1/3)*SIN(('OddsRatio_working_3-way'!Y160+4*PI())/3)</f>
        <v>-0.56135003129276018</v>
      </c>
      <c r="AF160" s="11">
        <f>-'OddsRatio_working_3-way'!U160/(3*'OddsRatio_working_3-way'!X160^(1/3))*COS(('OddsRatio_working_3-way'!Y160)/3)</f>
        <v>0.53233028523530979</v>
      </c>
      <c r="AG160" s="11">
        <f>-'OddsRatio_working_3-way'!U160/(3*'OddsRatio_working_3-way'!X160^(1/3))*COS(('OddsRatio_working_3-way'!Y160+2*PI())/3)</f>
        <v>-0.43995648979413016</v>
      </c>
      <c r="AH160" s="11">
        <f>-'OddsRatio_working_3-way'!U160/(3*'OddsRatio_working_3-way'!X160^(1/3))*COS(('OddsRatio_working_3-way'!Y160+4*PI())/3)</f>
        <v>-9.2373795441179726E-2</v>
      </c>
      <c r="AI160" s="11">
        <f>'OddsRatio_working_3-way'!U160/(3*'OddsRatio_working_3-way'!X160^(1/3))*SIN(('OddsRatio_working_3-way'!Y160)/3)</f>
        <v>-0.20067696215033148</v>
      </c>
      <c r="AJ160" s="11">
        <f>'OddsRatio_working_3-way'!U160/(3*'OddsRatio_working_3-way'!X160^(1/3))*SIN(('OddsRatio_working_3-way'!Y160+2*PI())/3)</f>
        <v>-0.3606730691424288</v>
      </c>
      <c r="AK160" s="11">
        <f>'OddsRatio_working_3-way'!U160/(3*'OddsRatio_working_3-way'!X160^(1/3))*SIN(('OddsRatio_working_3-way'!Y160+4*PI())/3)</f>
        <v>0.56135003129276018</v>
      </c>
      <c r="AL160" s="11">
        <f>'OddsRatio_working_3-way'!Z160+'OddsRatio_working_3-way'!AF160</f>
        <v>1.0646605704706196</v>
      </c>
      <c r="AM160" s="11">
        <f>'OddsRatio_working_3-way'!AA160+'OddsRatio_working_3-way'!AG160</f>
        <v>-0.87991297958826031</v>
      </c>
      <c r="AN160" s="11">
        <f>'OddsRatio_working_3-way'!AB160+'OddsRatio_working_3-way'!AH160</f>
        <v>-0.18474759088235945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1.0646605704706196</v>
      </c>
      <c r="AS160" s="11">
        <f>IF(('OddsRatio_working_3-way'!X160=0),IF(Q160&gt;0,-Q160^(1/3),(-Q160)^(1/3)),'OddsRatio_working_3-way'!AM160-'OddsRatio_working_3-way'!R160/3)</f>
        <v>-0.87991297958826031</v>
      </c>
      <c r="AT160" s="11">
        <f>IF(('OddsRatio_working_3-way'!X160=0),IF(Q160&gt;0,-Q160^(1/3),(-Q160)^(1/3)),'OddsRatio_working_3-way'!AN160-'OddsRatio_working_3-way'!R160/3)</f>
        <v>-0.18474759088235945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3.45</v>
      </c>
      <c r="B161" s="4">
        <f>IF('True_Odds_Calculator_3-way'!B162="","",'True_Odds_Calculator_3-way'!B162)</f>
        <v>3.65</v>
      </c>
      <c r="C161" s="4">
        <f>IF('True_Odds_Calculator_3-way'!C162="","",'True_Odds_Calculator_3-way'!C162)</f>
        <v>2.1800000000000002</v>
      </c>
      <c r="D161" s="9">
        <f t="shared" si="39"/>
        <v>0.28276406506458024</v>
      </c>
      <c r="E161" s="9">
        <f t="shared" si="40"/>
        <v>0.26712398960128575</v>
      </c>
      <c r="F161" s="9">
        <f t="shared" si="41"/>
        <v>0.45011194533413407</v>
      </c>
      <c r="G161" s="9">
        <f t="shared" si="42"/>
        <v>1.035313172242271</v>
      </c>
      <c r="H161" s="9">
        <f t="shared" si="43"/>
        <v>3.536517271993564</v>
      </c>
      <c r="I161" s="9">
        <f t="shared" si="44"/>
        <v>3.7435799064420183</v>
      </c>
      <c r="J161" s="9">
        <f t="shared" si="45"/>
        <v>2.2216695432458797</v>
      </c>
      <c r="K161" s="11">
        <f t="shared" si="46"/>
        <v>0.28985507246376813</v>
      </c>
      <c r="L161" s="11">
        <f t="shared" si="47"/>
        <v>0.27397260273972601</v>
      </c>
      <c r="M161" s="11">
        <f t="shared" si="48"/>
        <v>0.4587155963302752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-0.2790779424916171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0.22876584831877136</v>
      </c>
      <c r="Q161" s="11">
        <f>2*'OddsRatio_working_3-way'!K161*'OddsRatio_working_3-way'!L161*'OddsRatio_working_3-way'!M161</f>
        <v>7.2855365706615077E-2</v>
      </c>
      <c r="R161" s="11">
        <f t="shared" si="49"/>
        <v>0</v>
      </c>
      <c r="S161" s="11">
        <f t="shared" si="50"/>
        <v>-0.81972027698191519</v>
      </c>
      <c r="T161" s="11">
        <f t="shared" si="51"/>
        <v>-0.26105741305156532</v>
      </c>
      <c r="U161" s="11">
        <f>'OddsRatio_working_3-way'!S161-'OddsRatio_working_3-way'!R161^2/3</f>
        <v>-0.81972027698191519</v>
      </c>
      <c r="V161" s="11">
        <f>'OddsRatio_working_3-way'!S161*'OddsRatio_working_3-way'!R161/3-2*'OddsRatio_working_3-way'!R161^3/27-'OddsRatio_working_3-way'!T161</f>
        <v>0.26105741305156532</v>
      </c>
      <c r="W161" s="11">
        <f>'OddsRatio_working_3-way'!V161^2+4*'OddsRatio_working_3-way'!U161^3/27</f>
        <v>-1.3449610081735647E-2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0.14282907878904705</v>
      </c>
      <c r="Y161" s="11">
        <f>IF('OddsRatio_working_3-way'!W161&gt;=0,IF('OddsRatio_working_3-way'!V161+SQRT('OddsRatio_working_3-way'!W161)&gt;0,0,PI()),ACOS('OddsRatio_working_3-way'!V161/(2*'OddsRatio_working_3-way'!X161)))</f>
        <v>0.41805458290670838</v>
      </c>
      <c r="Z161" s="11">
        <f>'OddsRatio_working_3-way'!X161^(1/3)*COS('OddsRatio_working_3-way'!Y161/3)</f>
        <v>0.51765658612113563</v>
      </c>
      <c r="AA161" s="11">
        <f>'OddsRatio_working_3-way'!X161^(1/3)*COS(('OddsRatio_working_3-way'!Y161+2*PI())/3)</f>
        <v>-0.32170764881058583</v>
      </c>
      <c r="AB161" s="11">
        <f>'OddsRatio_working_3-way'!X161^(1/3)*COS(('OddsRatio_working_3-way'!Y161+4*PI())/3)</f>
        <v>-0.19594893731054946</v>
      </c>
      <c r="AC161" s="11">
        <f>'OddsRatio_working_3-way'!X161^(1/3)*SIN('OddsRatio_working_3-way'!Y161/3)</f>
        <v>7.2606825937486422E-2</v>
      </c>
      <c r="AD161" s="11">
        <f>'OddsRatio_working_3-way'!X161^(1/3)*SIN(('OddsRatio_working_3-way'!Y161+2*PI())/3)</f>
        <v>0.41200034104848737</v>
      </c>
      <c r="AE161" s="11">
        <f>'OddsRatio_working_3-way'!X161^(1/3)*SIN(('OddsRatio_working_3-way'!Y161+4*PI())/3)</f>
        <v>-0.48460716698597378</v>
      </c>
      <c r="AF161" s="11">
        <f>-'OddsRatio_working_3-way'!U161/(3*'OddsRatio_working_3-way'!X161^(1/3))*COS(('OddsRatio_working_3-way'!Y161)/3)</f>
        <v>0.51765658612113552</v>
      </c>
      <c r="AG161" s="11">
        <f>-'OddsRatio_working_3-way'!U161/(3*'OddsRatio_working_3-way'!X161^(1/3))*COS(('OddsRatio_working_3-way'!Y161+2*PI())/3)</f>
        <v>-0.32170764881058578</v>
      </c>
      <c r="AH161" s="11">
        <f>-'OddsRatio_working_3-way'!U161/(3*'OddsRatio_working_3-way'!X161^(1/3))*COS(('OddsRatio_working_3-way'!Y161+4*PI())/3)</f>
        <v>-0.19594893731054941</v>
      </c>
      <c r="AI161" s="11">
        <f>'OddsRatio_working_3-way'!U161/(3*'OddsRatio_working_3-way'!X161^(1/3))*SIN(('OddsRatio_working_3-way'!Y161)/3)</f>
        <v>-7.2606825937486408E-2</v>
      </c>
      <c r="AJ161" s="11">
        <f>'OddsRatio_working_3-way'!U161/(3*'OddsRatio_working_3-way'!X161^(1/3))*SIN(('OddsRatio_working_3-way'!Y161+2*PI())/3)</f>
        <v>-0.41200034104848726</v>
      </c>
      <c r="AK161" s="11">
        <f>'OddsRatio_working_3-way'!U161/(3*'OddsRatio_working_3-way'!X161^(1/3))*SIN(('OddsRatio_working_3-way'!Y161+4*PI())/3)</f>
        <v>0.48460716698597367</v>
      </c>
      <c r="AL161" s="11">
        <f>'OddsRatio_working_3-way'!Z161+'OddsRatio_working_3-way'!AF161</f>
        <v>1.035313172242271</v>
      </c>
      <c r="AM161" s="11">
        <f>'OddsRatio_working_3-way'!AA161+'OddsRatio_working_3-way'!AG161</f>
        <v>-0.64341529762117156</v>
      </c>
      <c r="AN161" s="11">
        <f>'OddsRatio_working_3-way'!AB161+'OddsRatio_working_3-way'!AH161</f>
        <v>-0.39189787462109887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1.035313172242271</v>
      </c>
      <c r="AS161" s="11">
        <f>IF(('OddsRatio_working_3-way'!X161=0),IF(Q161&gt;0,-Q161^(1/3),(-Q161)^(1/3)),'OddsRatio_working_3-way'!AM161-'OddsRatio_working_3-way'!R161/3)</f>
        <v>-0.64341529762117156</v>
      </c>
      <c r="AT161" s="11">
        <f>IF(('OddsRatio_working_3-way'!X161=0),IF(Q161&gt;0,-Q161^(1/3),(-Q161)^(1/3)),'OddsRatio_working_3-way'!AN161-'OddsRatio_working_3-way'!R161/3)</f>
        <v>-0.39189787462109887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5.14</v>
      </c>
      <c r="B162" s="4">
        <f>IF('True_Odds_Calculator_3-way'!B163="","",'True_Odds_Calculator_3-way'!B163)</f>
        <v>3.51</v>
      </c>
      <c r="C162" s="4">
        <f>IF('True_Odds_Calculator_3-way'!C163="","",'True_Odds_Calculator_3-way'!C163)</f>
        <v>1.76</v>
      </c>
      <c r="D162" s="9">
        <f t="shared" si="39"/>
        <v>0.18240614327747964</v>
      </c>
      <c r="E162" s="9">
        <f t="shared" si="40"/>
        <v>0.26899708317247856</v>
      </c>
      <c r="F162" s="9">
        <f t="shared" si="41"/>
        <v>0.54859677355004166</v>
      </c>
      <c r="G162" s="9">
        <f t="shared" si="42"/>
        <v>1.0826742744154441</v>
      </c>
      <c r="H162" s="9">
        <f t="shared" si="43"/>
        <v>5.4822714960799388</v>
      </c>
      <c r="I162" s="9">
        <f t="shared" si="44"/>
        <v>3.7175124287827641</v>
      </c>
      <c r="J162" s="9">
        <f t="shared" si="45"/>
        <v>1.8228324485557377</v>
      </c>
      <c r="K162" s="11">
        <f t="shared" si="46"/>
        <v>0.19455252918287938</v>
      </c>
      <c r="L162" s="11">
        <f t="shared" si="47"/>
        <v>0.28490028490028491</v>
      </c>
      <c r="M162" s="11">
        <f t="shared" si="48"/>
        <v>0.56818181818181823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-0.2487165882107516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0.23336477616633261</v>
      </c>
      <c r="Q162" s="11">
        <f>2*'OddsRatio_working_3-way'!K162*'OddsRatio_working_3-way'!L162*'OddsRatio_working_3-way'!M162</f>
        <v>6.2986444309401521E-2</v>
      </c>
      <c r="R162" s="11">
        <f t="shared" si="49"/>
        <v>0</v>
      </c>
      <c r="S162" s="11">
        <f t="shared" si="50"/>
        <v>-0.93827588197932932</v>
      </c>
      <c r="T162" s="11">
        <f t="shared" si="51"/>
        <v>-0.25324585208618877</v>
      </c>
      <c r="U162" s="11">
        <f>'OddsRatio_working_3-way'!S162-'OddsRatio_working_3-way'!R162^2/3</f>
        <v>-0.93827588197932932</v>
      </c>
      <c r="V162" s="11">
        <f>'OddsRatio_working_3-way'!S162*'OddsRatio_working_3-way'!R162/3-2*'OddsRatio_working_3-way'!R162^3/27-'OddsRatio_working_3-way'!T162</f>
        <v>0.25324585208618877</v>
      </c>
      <c r="W162" s="11">
        <f>'OddsRatio_working_3-way'!V162^2+4*'OddsRatio_working_3-way'!U162^3/27</f>
        <v>-5.824018069886451E-2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0.17490972121191858</v>
      </c>
      <c r="Y162" s="11">
        <f>IF('OddsRatio_working_3-way'!W162&gt;=0,IF('OddsRatio_working_3-way'!V162+SQRT('OddsRatio_working_3-way'!W162)&gt;0,0,PI()),ACOS('OddsRatio_working_3-way'!V162/(2*'OddsRatio_working_3-way'!X162)))</f>
        <v>0.76130980122615877</v>
      </c>
      <c r="Z162" s="11">
        <f>'OddsRatio_working_3-way'!X162^(1/3)*COS('OddsRatio_working_3-way'!Y162/3)</f>
        <v>0.54133713720772203</v>
      </c>
      <c r="AA162" s="11">
        <f>'OddsRatio_working_3-way'!X162^(1/3)*COS(('OddsRatio_working_3-way'!Y162+2*PI())/3)</f>
        <v>-0.39226029696004194</v>
      </c>
      <c r="AB162" s="11">
        <f>'OddsRatio_working_3-way'!X162^(1/3)*COS(('OddsRatio_working_3-way'!Y162+4*PI())/3)</f>
        <v>-0.14907684024768048</v>
      </c>
      <c r="AC162" s="11">
        <f>'OddsRatio_working_3-way'!X162^(1/3)*SIN('OddsRatio_working_3-way'!Y162/3)</f>
        <v>0.1404020341953458</v>
      </c>
      <c r="AD162" s="11">
        <f>'OddsRatio_working_3-way'!X162^(1/3)*SIN(('OddsRatio_working_3-way'!Y162+2*PI())/3)</f>
        <v>0.39861069573615665</v>
      </c>
      <c r="AE162" s="11">
        <f>'OddsRatio_working_3-way'!X162^(1/3)*SIN(('OddsRatio_working_3-way'!Y162+4*PI())/3)</f>
        <v>-0.5390127299315024</v>
      </c>
      <c r="AF162" s="11">
        <f>-'OddsRatio_working_3-way'!U162/(3*'OddsRatio_working_3-way'!X162^(1/3))*COS(('OddsRatio_working_3-way'!Y162)/3)</f>
        <v>0.54133713720772203</v>
      </c>
      <c r="AG162" s="11">
        <f>-'OddsRatio_working_3-way'!U162/(3*'OddsRatio_working_3-way'!X162^(1/3))*COS(('OddsRatio_working_3-way'!Y162+2*PI())/3)</f>
        <v>-0.39226029696004194</v>
      </c>
      <c r="AH162" s="11">
        <f>-'OddsRatio_working_3-way'!U162/(3*'OddsRatio_working_3-way'!X162^(1/3))*COS(('OddsRatio_working_3-way'!Y162+4*PI())/3)</f>
        <v>-0.14907684024768048</v>
      </c>
      <c r="AI162" s="11">
        <f>'OddsRatio_working_3-way'!U162/(3*'OddsRatio_working_3-way'!X162^(1/3))*SIN(('OddsRatio_working_3-way'!Y162)/3)</f>
        <v>-0.1404020341953458</v>
      </c>
      <c r="AJ162" s="11">
        <f>'OddsRatio_working_3-way'!U162/(3*'OddsRatio_working_3-way'!X162^(1/3))*SIN(('OddsRatio_working_3-way'!Y162+2*PI())/3)</f>
        <v>-0.39861069573615665</v>
      </c>
      <c r="AK162" s="11">
        <f>'OddsRatio_working_3-way'!U162/(3*'OddsRatio_working_3-way'!X162^(1/3))*SIN(('OddsRatio_working_3-way'!Y162+4*PI())/3)</f>
        <v>0.5390127299315024</v>
      </c>
      <c r="AL162" s="11">
        <f>'OddsRatio_working_3-way'!Z162+'OddsRatio_working_3-way'!AF162</f>
        <v>1.0826742744154441</v>
      </c>
      <c r="AM162" s="11">
        <f>'OddsRatio_working_3-way'!AA162+'OddsRatio_working_3-way'!AG162</f>
        <v>-0.78452059392008389</v>
      </c>
      <c r="AN162" s="11">
        <f>'OddsRatio_working_3-way'!AB162+'OddsRatio_working_3-way'!AH162</f>
        <v>-0.29815368049536095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1.0826742744154441</v>
      </c>
      <c r="AS162" s="11">
        <f>IF(('OddsRatio_working_3-way'!X162=0),IF(Q162&gt;0,-Q162^(1/3),(-Q162)^(1/3)),'OddsRatio_working_3-way'!AM162-'OddsRatio_working_3-way'!R162/3)</f>
        <v>-0.78452059392008389</v>
      </c>
      <c r="AT162" s="11">
        <f>IF(('OddsRatio_working_3-way'!X162=0),IF(Q162&gt;0,-Q162^(1/3),(-Q162)^(1/3)),'OddsRatio_working_3-way'!AN162-'OddsRatio_working_3-way'!R162/3)</f>
        <v>-0.29815368049536095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2.76</v>
      </c>
      <c r="B163" s="4">
        <f>IF('True_Odds_Calculator_3-way'!B164="","",'True_Odds_Calculator_3-way'!B164)</f>
        <v>3</v>
      </c>
      <c r="C163" s="4">
        <f>IF('True_Odds_Calculator_3-way'!C164="","",'True_Odds_Calculator_3-way'!C164)</f>
        <v>2.79</v>
      </c>
      <c r="D163" s="9">
        <f t="shared" si="39"/>
        <v>0.34401682556044288</v>
      </c>
      <c r="E163" s="9">
        <f t="shared" si="40"/>
        <v>0.31577044815479083</v>
      </c>
      <c r="F163" s="9">
        <f t="shared" si="41"/>
        <v>0.34021272628476634</v>
      </c>
      <c r="G163" s="9">
        <f t="shared" si="42"/>
        <v>1.0834287309713662</v>
      </c>
      <c r="H163" s="9">
        <f t="shared" si="43"/>
        <v>2.906834566509604</v>
      </c>
      <c r="I163" s="9">
        <f t="shared" si="44"/>
        <v>3.1668574619427323</v>
      </c>
      <c r="J163" s="9">
        <f t="shared" si="45"/>
        <v>2.9393374284387459</v>
      </c>
      <c r="K163" s="11">
        <f t="shared" si="46"/>
        <v>0.3623188405797102</v>
      </c>
      <c r="L163" s="11">
        <f t="shared" si="47"/>
        <v>0.33333333333333331</v>
      </c>
      <c r="M163" s="11">
        <f t="shared" si="48"/>
        <v>0.35842293906810035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-0.27274773604834379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0.24024725988260348</v>
      </c>
      <c r="Q163" s="11">
        <f>2*'OddsRatio_working_3-way'!K163*'OddsRatio_working_3-way'!L163*'OddsRatio_working_3-way'!M163</f>
        <v>8.6575589146884152E-2</v>
      </c>
      <c r="R163" s="11">
        <f t="shared" si="49"/>
        <v>0</v>
      </c>
      <c r="S163" s="11">
        <f t="shared" si="50"/>
        <v>-0.88084052818689684</v>
      </c>
      <c r="T163" s="11">
        <f t="shared" si="51"/>
        <v>-0.31742001015744037</v>
      </c>
      <c r="U163" s="11">
        <f>'OddsRatio_working_3-way'!S163-'OddsRatio_working_3-way'!R163^2/3</f>
        <v>-0.88084052818689684</v>
      </c>
      <c r="V163" s="11">
        <f>'OddsRatio_working_3-way'!S163*'OddsRatio_working_3-way'!R163/3-2*'OddsRatio_working_3-way'!R163^3/27-'OddsRatio_working_3-way'!T163</f>
        <v>0.31742001015744037</v>
      </c>
      <c r="W163" s="11">
        <f>'OddsRatio_working_3-way'!V163^2+4*'OddsRatio_working_3-way'!U163^3/27</f>
        <v>-4.9291949312786631E-4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0.15909775480932895</v>
      </c>
      <c r="Y163" s="11">
        <f>IF('OddsRatio_working_3-way'!W163&gt;=0,IF('OddsRatio_working_3-way'!V163+SQRT('OddsRatio_working_3-way'!W163)&gt;0,0,PI()),ACOS('OddsRatio_working_3-way'!V163/(2*'OddsRatio_working_3-way'!X163)))</f>
        <v>6.9830792150639809E-2</v>
      </c>
      <c r="Z163" s="11">
        <f>'OddsRatio_working_3-way'!X163^(1/3)*COS('OddsRatio_working_3-way'!Y163/3)</f>
        <v>0.54171436548568308</v>
      </c>
      <c r="AA163" s="11">
        <f>'OddsRatio_working_3-way'!X163^(1/3)*COS(('OddsRatio_working_3-way'!Y163+2*PI())/3)</f>
        <v>-0.28177925747967736</v>
      </c>
      <c r="AB163" s="11">
        <f>'OddsRatio_working_3-way'!X163^(1/3)*COS(('OddsRatio_working_3-way'!Y163+4*PI())/3)</f>
        <v>-0.25993510800600567</v>
      </c>
      <c r="AC163" s="11">
        <f>'OddsRatio_working_3-way'!X163^(1/3)*SIN('OddsRatio_working_3-way'!Y163/3)</f>
        <v>1.261172557884274E-2</v>
      </c>
      <c r="AD163" s="11">
        <f>'OddsRatio_working_3-way'!X163^(1/3)*SIN(('OddsRatio_working_3-way'!Y163+2*PI())/3)</f>
        <v>0.46283253931614837</v>
      </c>
      <c r="AE163" s="11">
        <f>'OddsRatio_working_3-way'!X163^(1/3)*SIN(('OddsRatio_working_3-way'!Y163+4*PI())/3)</f>
        <v>-0.47544426489499114</v>
      </c>
      <c r="AF163" s="11">
        <f>-'OddsRatio_working_3-way'!U163/(3*'OddsRatio_working_3-way'!X163^(1/3))*COS(('OddsRatio_working_3-way'!Y163)/3)</f>
        <v>0.54171436548568308</v>
      </c>
      <c r="AG163" s="11">
        <f>-'OddsRatio_working_3-way'!U163/(3*'OddsRatio_working_3-way'!X163^(1/3))*COS(('OddsRatio_working_3-way'!Y163+2*PI())/3)</f>
        <v>-0.28177925747967736</v>
      </c>
      <c r="AH163" s="11">
        <f>-'OddsRatio_working_3-way'!U163/(3*'OddsRatio_working_3-way'!X163^(1/3))*COS(('OddsRatio_working_3-way'!Y163+4*PI())/3)</f>
        <v>-0.25993510800600567</v>
      </c>
      <c r="AI163" s="11">
        <f>'OddsRatio_working_3-way'!U163/(3*'OddsRatio_working_3-way'!X163^(1/3))*SIN(('OddsRatio_working_3-way'!Y163)/3)</f>
        <v>-1.261172557884274E-2</v>
      </c>
      <c r="AJ163" s="11">
        <f>'OddsRatio_working_3-way'!U163/(3*'OddsRatio_working_3-way'!X163^(1/3))*SIN(('OddsRatio_working_3-way'!Y163+2*PI())/3)</f>
        <v>-0.46283253931614837</v>
      </c>
      <c r="AK163" s="11">
        <f>'OddsRatio_working_3-way'!U163/(3*'OddsRatio_working_3-way'!X163^(1/3))*SIN(('OddsRatio_working_3-way'!Y163+4*PI())/3)</f>
        <v>0.47544426489499114</v>
      </c>
      <c r="AL163" s="11">
        <f>'OddsRatio_working_3-way'!Z163+'OddsRatio_working_3-way'!AF163</f>
        <v>1.0834287309713662</v>
      </c>
      <c r="AM163" s="11">
        <f>'OddsRatio_working_3-way'!AA163+'OddsRatio_working_3-way'!AG163</f>
        <v>-0.56355851495935472</v>
      </c>
      <c r="AN163" s="11">
        <f>'OddsRatio_working_3-way'!AB163+'OddsRatio_working_3-way'!AH163</f>
        <v>-0.51987021601201133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1.0834287309713662</v>
      </c>
      <c r="AS163" s="11">
        <f>IF(('OddsRatio_working_3-way'!X163=0),IF(Q163&gt;0,-Q163^(1/3),(-Q163)^(1/3)),'OddsRatio_working_3-way'!AM163-'OddsRatio_working_3-way'!R163/3)</f>
        <v>-0.56355851495935472</v>
      </c>
      <c r="AT163" s="11">
        <f>IF(('OddsRatio_working_3-way'!X163=0),IF(Q163&gt;0,-Q163^(1/3),(-Q163)^(1/3)),'OddsRatio_working_3-way'!AN163-'OddsRatio_working_3-way'!R163/3)</f>
        <v>-0.51987021601201133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2.67</v>
      </c>
      <c r="B164" s="4">
        <f>IF('True_Odds_Calculator_3-way'!B165="","",'True_Odds_Calculator_3-way'!B165)</f>
        <v>3.45</v>
      </c>
      <c r="C164" s="4">
        <f>IF('True_Odds_Calculator_3-way'!C165="","",'True_Odds_Calculator_3-way'!C165)</f>
        <v>2.79</v>
      </c>
      <c r="D164" s="9">
        <f t="shared" si="39"/>
        <v>0.36654870514481186</v>
      </c>
      <c r="E164" s="9">
        <f t="shared" si="40"/>
        <v>0.28286058761221522</v>
      </c>
      <c r="F164" s="9">
        <f t="shared" si="41"/>
        <v>0.35059070724297298</v>
      </c>
      <c r="G164" s="9">
        <f t="shared" si="42"/>
        <v>1.0348206044215673</v>
      </c>
      <c r="H164" s="9">
        <f t="shared" si="43"/>
        <v>2.7281504093840176</v>
      </c>
      <c r="I164" s="9">
        <f t="shared" si="44"/>
        <v>3.5353104808328393</v>
      </c>
      <c r="J164" s="9">
        <f t="shared" si="45"/>
        <v>2.8523288819146058</v>
      </c>
      <c r="K164" s="11">
        <f t="shared" si="46"/>
        <v>0.37453183520599254</v>
      </c>
      <c r="L164" s="11">
        <f t="shared" si="47"/>
        <v>0.28985507246376813</v>
      </c>
      <c r="M164" s="11">
        <f t="shared" si="48"/>
        <v>0.35842293906810035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-0.28497123647645528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0.22996032892498219</v>
      </c>
      <c r="Q164" s="11">
        <f>2*'OddsRatio_working_3-way'!K164*'OddsRatio_working_3-way'!L164*'OddsRatio_working_3-way'!M164</f>
        <v>7.7820754289334063E-2</v>
      </c>
      <c r="R164" s="11">
        <f t="shared" si="49"/>
        <v>0</v>
      </c>
      <c r="S164" s="11">
        <f t="shared" si="50"/>
        <v>-0.80695978923466483</v>
      </c>
      <c r="T164" s="11">
        <f t="shared" si="51"/>
        <v>-0.27308283899650243</v>
      </c>
      <c r="U164" s="11">
        <f>'OddsRatio_working_3-way'!S164-'OddsRatio_working_3-way'!R164^2/3</f>
        <v>-0.80695978923466483</v>
      </c>
      <c r="V164" s="11">
        <f>'OddsRatio_working_3-way'!S164*'OddsRatio_working_3-way'!R164/3-2*'OddsRatio_working_3-way'!R164^3/27-'OddsRatio_working_3-way'!T164</f>
        <v>0.27308283899650243</v>
      </c>
      <c r="W164" s="11">
        <f>'OddsRatio_working_3-way'!V164^2+4*'OddsRatio_working_3-way'!U164^3/27</f>
        <v>-3.2745608607691878E-3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0.13950698711458762</v>
      </c>
      <c r="Y164" s="11">
        <f>IF('OddsRatio_working_3-way'!W164&gt;=0,IF('OddsRatio_working_3-way'!V164+SQRT('OddsRatio_working_3-way'!W164)&gt;0,0,PI()),ACOS('OddsRatio_working_3-way'!V164/(2*'OddsRatio_working_3-way'!X164)))</f>
        <v>0.20655860092368927</v>
      </c>
      <c r="Z164" s="11">
        <f>'OddsRatio_working_3-way'!X164^(1/3)*COS('OddsRatio_working_3-way'!Y164/3)</f>
        <v>0.51741030221078366</v>
      </c>
      <c r="AA164" s="11">
        <f>'OddsRatio_working_3-way'!X164^(1/3)*COS(('OddsRatio_working_3-way'!Y164+2*PI())/3)</f>
        <v>-0.2896063110071711</v>
      </c>
      <c r="AB164" s="11">
        <f>'OddsRatio_working_3-way'!X164^(1/3)*COS(('OddsRatio_working_3-way'!Y164+4*PI())/3)</f>
        <v>-0.22780399120361267</v>
      </c>
      <c r="AC164" s="11">
        <f>'OddsRatio_working_3-way'!X164^(1/3)*SIN('OddsRatio_working_3-way'!Y164/3)</f>
        <v>3.568158597512807E-2</v>
      </c>
      <c r="AD164" s="11">
        <f>'OddsRatio_working_3-way'!X164^(1/3)*SIN(('OddsRatio_working_3-way'!Y164+2*PI())/3)</f>
        <v>0.43024967290675847</v>
      </c>
      <c r="AE164" s="11">
        <f>'OddsRatio_working_3-way'!X164^(1/3)*SIN(('OddsRatio_working_3-way'!Y164+4*PI())/3)</f>
        <v>-0.46593125888188625</v>
      </c>
      <c r="AF164" s="11">
        <f>-'OddsRatio_working_3-way'!U164/(3*'OddsRatio_working_3-way'!X164^(1/3))*COS(('OddsRatio_working_3-way'!Y164)/3)</f>
        <v>0.51741030221078366</v>
      </c>
      <c r="AG164" s="11">
        <f>-'OddsRatio_working_3-way'!U164/(3*'OddsRatio_working_3-way'!X164^(1/3))*COS(('OddsRatio_working_3-way'!Y164+2*PI())/3)</f>
        <v>-0.2896063110071711</v>
      </c>
      <c r="AH164" s="11">
        <f>-'OddsRatio_working_3-way'!U164/(3*'OddsRatio_working_3-way'!X164^(1/3))*COS(('OddsRatio_working_3-way'!Y164+4*PI())/3)</f>
        <v>-0.22780399120361267</v>
      </c>
      <c r="AI164" s="11">
        <f>'OddsRatio_working_3-way'!U164/(3*'OddsRatio_working_3-way'!X164^(1/3))*SIN(('OddsRatio_working_3-way'!Y164)/3)</f>
        <v>-3.568158597512807E-2</v>
      </c>
      <c r="AJ164" s="11">
        <f>'OddsRatio_working_3-way'!U164/(3*'OddsRatio_working_3-way'!X164^(1/3))*SIN(('OddsRatio_working_3-way'!Y164+2*PI())/3)</f>
        <v>-0.43024967290675847</v>
      </c>
      <c r="AK164" s="11">
        <f>'OddsRatio_working_3-way'!U164/(3*'OddsRatio_working_3-way'!X164^(1/3))*SIN(('OddsRatio_working_3-way'!Y164+4*PI())/3)</f>
        <v>0.46593125888188625</v>
      </c>
      <c r="AL164" s="11">
        <f>'OddsRatio_working_3-way'!Z164+'OddsRatio_working_3-way'!AF164</f>
        <v>1.0348206044215673</v>
      </c>
      <c r="AM164" s="11">
        <f>'OddsRatio_working_3-way'!AA164+'OddsRatio_working_3-way'!AG164</f>
        <v>-0.5792126220143422</v>
      </c>
      <c r="AN164" s="11">
        <f>'OddsRatio_working_3-way'!AB164+'OddsRatio_working_3-way'!AH164</f>
        <v>-0.45560798240722533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1.0348206044215673</v>
      </c>
      <c r="AS164" s="11">
        <f>IF(('OddsRatio_working_3-way'!X164=0),IF(Q164&gt;0,-Q164^(1/3),(-Q164)^(1/3)),'OddsRatio_working_3-way'!AM164-'OddsRatio_working_3-way'!R164/3)</f>
        <v>-0.5792126220143422</v>
      </c>
      <c r="AT164" s="11">
        <f>IF(('OddsRatio_working_3-way'!X164=0),IF(Q164&gt;0,-Q164^(1/3),(-Q164)^(1/3)),'OddsRatio_working_3-way'!AN164-'OddsRatio_working_3-way'!R164/3)</f>
        <v>-0.45560798240722533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3.4</v>
      </c>
      <c r="B165" s="4">
        <f>IF('True_Odds_Calculator_3-way'!B166="","",'True_Odds_Calculator_3-way'!B166)</f>
        <v>3.24</v>
      </c>
      <c r="C165" s="4">
        <f>IF('True_Odds_Calculator_3-way'!C166="","",'True_Odds_Calculator_3-way'!C166)</f>
        <v>2.38</v>
      </c>
      <c r="D165" s="9">
        <f t="shared" si="39"/>
        <v>0.28696813822053235</v>
      </c>
      <c r="E165" s="9">
        <f t="shared" si="40"/>
        <v>0.3012901009971819</v>
      </c>
      <c r="F165" s="9">
        <f t="shared" si="41"/>
        <v>0.4117417607822858</v>
      </c>
      <c r="G165" s="9">
        <f t="shared" si="42"/>
        <v>1.0352947575192555</v>
      </c>
      <c r="H165" s="9">
        <f t="shared" si="43"/>
        <v>3.4847074180462125</v>
      </c>
      <c r="I165" s="9">
        <f t="shared" si="44"/>
        <v>3.3190602568431329</v>
      </c>
      <c r="J165" s="9">
        <f t="shared" si="45"/>
        <v>2.4287067653765728</v>
      </c>
      <c r="K165" s="11">
        <f t="shared" si="46"/>
        <v>0.29411764705882354</v>
      </c>
      <c r="L165" s="11">
        <f t="shared" si="47"/>
        <v>0.30864197530864196</v>
      </c>
      <c r="M165" s="11">
        <f t="shared" si="48"/>
        <v>0.42016806722689076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-0.28296808919646299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0.22961254218462981</v>
      </c>
      <c r="Q165" s="11">
        <f>2*'OddsRatio_working_3-way'!K165*'OddsRatio_working_3-way'!L165*'OddsRatio_working_3-way'!M165</f>
        <v>7.6283236606189311E-2</v>
      </c>
      <c r="R165" s="11">
        <f t="shared" si="49"/>
        <v>0</v>
      </c>
      <c r="S165" s="11">
        <f t="shared" si="50"/>
        <v>-0.81144323671497542</v>
      </c>
      <c r="T165" s="11">
        <f t="shared" si="51"/>
        <v>-0.26958247066942709</v>
      </c>
      <c r="U165" s="11">
        <f>'OddsRatio_working_3-way'!S165-'OddsRatio_working_3-way'!R165^2/3</f>
        <v>-0.81144323671497542</v>
      </c>
      <c r="V165" s="11">
        <f>'OddsRatio_working_3-way'!S165*'OddsRatio_working_3-way'!R165/3-2*'OddsRatio_working_3-way'!R165^3/27-'OddsRatio_working_3-way'!T165</f>
        <v>0.26958247066942709</v>
      </c>
      <c r="W165" s="11">
        <f>'OddsRatio_working_3-way'!V165^2+4*'OddsRatio_working_3-way'!U165^3/27</f>
        <v>-6.4788896348095676E-3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0.14067124628636984</v>
      </c>
      <c r="Y165" s="11">
        <f>IF('OddsRatio_working_3-way'!W165&gt;=0,IF('OddsRatio_working_3-way'!V165+SQRT('OddsRatio_working_3-way'!W165)&gt;0,0,PI()),ACOS('OddsRatio_working_3-way'!V165/(2*'OddsRatio_working_3-way'!X165)))</f>
        <v>0.29015222571045318</v>
      </c>
      <c r="Z165" s="11">
        <f>'OddsRatio_working_3-way'!X165^(1/3)*COS('OddsRatio_working_3-way'!Y165/3)</f>
        <v>0.51764737875962774</v>
      </c>
      <c r="AA165" s="11">
        <f>'OddsRatio_working_3-way'!X165^(1/3)*COS(('OddsRatio_working_3-way'!Y165+2*PI())/3)</f>
        <v>-0.30231739727197604</v>
      </c>
      <c r="AB165" s="11">
        <f>'OddsRatio_working_3-way'!X165^(1/3)*COS(('OddsRatio_working_3-way'!Y165+4*PI())/3)</f>
        <v>-0.2153299814876514</v>
      </c>
      <c r="AC165" s="11">
        <f>'OddsRatio_working_3-way'!X165^(1/3)*SIN('OddsRatio_working_3-way'!Y165/3)</f>
        <v>5.0222207919189708E-2</v>
      </c>
      <c r="AD165" s="11">
        <f>'OddsRatio_working_3-way'!X165^(1/3)*SIN(('OddsRatio_working_3-way'!Y165+2*PI())/3)</f>
        <v>0.42318467624866807</v>
      </c>
      <c r="AE165" s="11">
        <f>'OddsRatio_working_3-way'!X165^(1/3)*SIN(('OddsRatio_working_3-way'!Y165+4*PI())/3)</f>
        <v>-0.47340688416785781</v>
      </c>
      <c r="AF165" s="11">
        <f>-'OddsRatio_working_3-way'!U165/(3*'OddsRatio_working_3-way'!X165^(1/3))*COS(('OddsRatio_working_3-way'!Y165)/3)</f>
        <v>0.51764737875962774</v>
      </c>
      <c r="AG165" s="11">
        <f>-'OddsRatio_working_3-way'!U165/(3*'OddsRatio_working_3-way'!X165^(1/3))*COS(('OddsRatio_working_3-way'!Y165+2*PI())/3)</f>
        <v>-0.30231739727197604</v>
      </c>
      <c r="AH165" s="11">
        <f>-'OddsRatio_working_3-way'!U165/(3*'OddsRatio_working_3-way'!X165^(1/3))*COS(('OddsRatio_working_3-way'!Y165+4*PI())/3)</f>
        <v>-0.2153299814876514</v>
      </c>
      <c r="AI165" s="11">
        <f>'OddsRatio_working_3-way'!U165/(3*'OddsRatio_working_3-way'!X165^(1/3))*SIN(('OddsRatio_working_3-way'!Y165)/3)</f>
        <v>-5.0222207919189708E-2</v>
      </c>
      <c r="AJ165" s="11">
        <f>'OddsRatio_working_3-way'!U165/(3*'OddsRatio_working_3-way'!X165^(1/3))*SIN(('OddsRatio_working_3-way'!Y165+2*PI())/3)</f>
        <v>-0.42318467624866807</v>
      </c>
      <c r="AK165" s="11">
        <f>'OddsRatio_working_3-way'!U165/(3*'OddsRatio_working_3-way'!X165^(1/3))*SIN(('OddsRatio_working_3-way'!Y165+4*PI())/3)</f>
        <v>0.47340688416785781</v>
      </c>
      <c r="AL165" s="11">
        <f>'OddsRatio_working_3-way'!Z165+'OddsRatio_working_3-way'!AF165</f>
        <v>1.0352947575192555</v>
      </c>
      <c r="AM165" s="11">
        <f>'OddsRatio_working_3-way'!AA165+'OddsRatio_working_3-way'!AG165</f>
        <v>-0.60463479454395208</v>
      </c>
      <c r="AN165" s="11">
        <f>'OddsRatio_working_3-way'!AB165+'OddsRatio_working_3-way'!AH165</f>
        <v>-0.43065996297530279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1.0352947575192555</v>
      </c>
      <c r="AS165" s="11">
        <f>IF(('OddsRatio_working_3-way'!X165=0),IF(Q165&gt;0,-Q165^(1/3),(-Q165)^(1/3)),'OddsRatio_working_3-way'!AM165-'OddsRatio_working_3-way'!R165/3)</f>
        <v>-0.60463479454395208</v>
      </c>
      <c r="AT165" s="11">
        <f>IF(('OddsRatio_working_3-way'!X165=0),IF(Q165&gt;0,-Q165^(1/3),(-Q165)^(1/3)),'OddsRatio_working_3-way'!AN165-'OddsRatio_working_3-way'!R165/3)</f>
        <v>-0.43065996297530279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3.54</v>
      </c>
      <c r="B166" s="4">
        <f>IF('True_Odds_Calculator_3-way'!B167="","",'True_Odds_Calculator_3-way'!B167)</f>
        <v>3.11</v>
      </c>
      <c r="C166" s="4">
        <f>IF('True_Odds_Calculator_3-way'!C167="","",'True_Odds_Calculator_3-way'!C167)</f>
        <v>2.39</v>
      </c>
      <c r="D166" s="9">
        <f t="shared" si="39"/>
        <v>0.27565259861706831</v>
      </c>
      <c r="E166" s="9">
        <f t="shared" si="40"/>
        <v>0.31417903573725259</v>
      </c>
      <c r="F166" s="9">
        <f t="shared" si="41"/>
        <v>0.41016836564567916</v>
      </c>
      <c r="G166" s="9">
        <f t="shared" si="42"/>
        <v>1.034549079919636</v>
      </c>
      <c r="H166" s="9">
        <f t="shared" si="43"/>
        <v>3.6277546629958755</v>
      </c>
      <c r="I166" s="9">
        <f t="shared" si="44"/>
        <v>3.182898558630431</v>
      </c>
      <c r="J166" s="9">
        <f t="shared" si="45"/>
        <v>2.4380232210882942</v>
      </c>
      <c r="K166" s="11">
        <f t="shared" si="46"/>
        <v>0.2824858757062147</v>
      </c>
      <c r="L166" s="11">
        <f t="shared" si="47"/>
        <v>0.32154340836012862</v>
      </c>
      <c r="M166" s="11">
        <f t="shared" si="48"/>
        <v>0.41841004184100417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-0.28311926369805107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0.2295489902010705</v>
      </c>
      <c r="Q166" s="11">
        <f>2*'OddsRatio_working_3-way'!K166*'OddsRatio_working_3-way'!L166*'OddsRatio_working_3-way'!M166</f>
        <v>7.6009599404327971E-2</v>
      </c>
      <c r="R166" s="11">
        <f t="shared" si="49"/>
        <v>0</v>
      </c>
      <c r="S166" s="11">
        <f t="shared" si="50"/>
        <v>-0.81078548736933109</v>
      </c>
      <c r="T166" s="11">
        <f t="shared" si="51"/>
        <v>-0.26847201568520895</v>
      </c>
      <c r="U166" s="11">
        <f>'OddsRatio_working_3-way'!S166-'OddsRatio_working_3-way'!R166^2/3</f>
        <v>-0.81078548736933109</v>
      </c>
      <c r="V166" s="11">
        <f>'OddsRatio_working_3-way'!S166*'OddsRatio_working_3-way'!R166/3-2*'OddsRatio_working_3-way'!R166^3/27-'OddsRatio_working_3-way'!T166</f>
        <v>0.26847201568520895</v>
      </c>
      <c r="W166" s="11">
        <f>'OddsRatio_working_3-way'!V166^2+4*'OddsRatio_working_3-way'!U166^3/27</f>
        <v>-6.8840470991627795E-3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0.1405002404848848</v>
      </c>
      <c r="Y166" s="11">
        <f>IF('OddsRatio_working_3-way'!W166&gt;=0,IF('OddsRatio_working_3-way'!V166+SQRT('OddsRatio_working_3-way'!W166)&gt;0,0,PI()),ACOS('OddsRatio_working_3-way'!V166/(2*'OddsRatio_working_3-way'!X166)))</f>
        <v>0.29973492492125553</v>
      </c>
      <c r="Z166" s="11">
        <f>'OddsRatio_working_3-way'!X166^(1/3)*COS('OddsRatio_working_3-way'!Y166/3)</f>
        <v>0.51727453995981798</v>
      </c>
      <c r="AA166" s="11">
        <f>'OddsRatio_working_3-way'!X166^(1/3)*COS(('OddsRatio_working_3-way'!Y166+2*PI())/3)</f>
        <v>-0.30354450296471647</v>
      </c>
      <c r="AB166" s="11">
        <f>'OddsRatio_working_3-way'!X166^(1/3)*COS(('OddsRatio_working_3-way'!Y166+4*PI())/3)</f>
        <v>-0.21373003699510168</v>
      </c>
      <c r="AC166" s="11">
        <f>'OddsRatio_working_3-way'!X166^(1/3)*SIN('OddsRatio_working_3-way'!Y166/3)</f>
        <v>5.1854406104679708E-2</v>
      </c>
      <c r="AD166" s="11">
        <f>'OddsRatio_working_3-way'!X166^(1/3)*SIN(('OddsRatio_working_3-way'!Y166+2*PI())/3)</f>
        <v>0.42204568928377134</v>
      </c>
      <c r="AE166" s="11">
        <f>'OddsRatio_working_3-way'!X166^(1/3)*SIN(('OddsRatio_working_3-way'!Y166+4*PI())/3)</f>
        <v>-0.47390009538845096</v>
      </c>
      <c r="AF166" s="11">
        <f>-'OddsRatio_working_3-way'!U166/(3*'OddsRatio_working_3-way'!X166^(1/3))*COS(('OddsRatio_working_3-way'!Y166)/3)</f>
        <v>0.51727453995981787</v>
      </c>
      <c r="AG166" s="11">
        <f>-'OddsRatio_working_3-way'!U166/(3*'OddsRatio_working_3-way'!X166^(1/3))*COS(('OddsRatio_working_3-way'!Y166+2*PI())/3)</f>
        <v>-0.30354450296471641</v>
      </c>
      <c r="AH166" s="11">
        <f>-'OddsRatio_working_3-way'!U166/(3*'OddsRatio_working_3-way'!X166^(1/3))*COS(('OddsRatio_working_3-way'!Y166+4*PI())/3)</f>
        <v>-0.21373003699510162</v>
      </c>
      <c r="AI166" s="11">
        <f>'OddsRatio_working_3-way'!U166/(3*'OddsRatio_working_3-way'!X166^(1/3))*SIN(('OddsRatio_working_3-way'!Y166)/3)</f>
        <v>-5.1854406104679701E-2</v>
      </c>
      <c r="AJ166" s="11">
        <f>'OddsRatio_working_3-way'!U166/(3*'OddsRatio_working_3-way'!X166^(1/3))*SIN(('OddsRatio_working_3-way'!Y166+2*PI())/3)</f>
        <v>-0.42204568928377123</v>
      </c>
      <c r="AK166" s="11">
        <f>'OddsRatio_working_3-way'!U166/(3*'OddsRatio_working_3-way'!X166^(1/3))*SIN(('OddsRatio_working_3-way'!Y166+4*PI())/3)</f>
        <v>0.47390009538845085</v>
      </c>
      <c r="AL166" s="11">
        <f>'OddsRatio_working_3-way'!Z166+'OddsRatio_working_3-way'!AF166</f>
        <v>1.034549079919636</v>
      </c>
      <c r="AM166" s="11">
        <f>'OddsRatio_working_3-way'!AA166+'OddsRatio_working_3-way'!AG166</f>
        <v>-0.60708900592943293</v>
      </c>
      <c r="AN166" s="11">
        <f>'OddsRatio_working_3-way'!AB166+'OddsRatio_working_3-way'!AH166</f>
        <v>-0.4274600739902033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1.034549079919636</v>
      </c>
      <c r="AS166" s="11">
        <f>IF(('OddsRatio_working_3-way'!X166=0),IF(Q166&gt;0,-Q166^(1/3),(-Q166)^(1/3)),'OddsRatio_working_3-way'!AM166-'OddsRatio_working_3-way'!R166/3)</f>
        <v>-0.60708900592943293</v>
      </c>
      <c r="AT166" s="11">
        <f>IF(('OddsRatio_working_3-way'!X166=0),IF(Q166&gt;0,-Q166^(1/3),(-Q166)^(1/3)),'OddsRatio_working_3-way'!AN166-'OddsRatio_working_3-way'!R166/3)</f>
        <v>-0.4274600739902033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2.81</v>
      </c>
      <c r="B167" s="4">
        <f>IF('True_Odds_Calculator_3-way'!B168="","",'True_Odds_Calculator_3-way'!B168)</f>
        <v>2.93</v>
      </c>
      <c r="C167" s="4">
        <f>IF('True_Odds_Calculator_3-way'!C168="","",'True_Odds_Calculator_3-way'!C168)</f>
        <v>2.94</v>
      </c>
      <c r="D167" s="9">
        <f t="shared" si="39"/>
        <v>0.34326140964841884</v>
      </c>
      <c r="E167" s="9">
        <f t="shared" si="40"/>
        <v>0.32893917431254471</v>
      </c>
      <c r="F167" s="9">
        <f t="shared" si="41"/>
        <v>0.32779941603903684</v>
      </c>
      <c r="G167" s="9">
        <f t="shared" si="42"/>
        <v>1.0570340562484932</v>
      </c>
      <c r="H167" s="9">
        <f t="shared" si="43"/>
        <v>2.9132316418097721</v>
      </c>
      <c r="I167" s="9">
        <f t="shared" si="44"/>
        <v>3.0400757285595921</v>
      </c>
      <c r="J167" s="9">
        <f t="shared" si="45"/>
        <v>3.0506460691220769</v>
      </c>
      <c r="K167" s="11">
        <f t="shared" si="46"/>
        <v>0.35587188612099646</v>
      </c>
      <c r="L167" s="11">
        <f t="shared" si="47"/>
        <v>0.34129692832764502</v>
      </c>
      <c r="M167" s="11">
        <f t="shared" si="48"/>
        <v>0.3401360544217687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-0.27997312391002838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0.23465351549386587</v>
      </c>
      <c r="Q167" s="11">
        <f>2*'OddsRatio_working_3-way'!K167*'OddsRatio_working_3-way'!L167*'OddsRatio_working_3-way'!M167</f>
        <v>8.2624477286572504E-2</v>
      </c>
      <c r="R167" s="11">
        <f t="shared" si="49"/>
        <v>0</v>
      </c>
      <c r="S167" s="11">
        <f t="shared" si="50"/>
        <v>-0.83812871827394997</v>
      </c>
      <c r="T167" s="11">
        <f t="shared" si="51"/>
        <v>-0.29511574587110923</v>
      </c>
      <c r="U167" s="11">
        <f>'OddsRatio_working_3-way'!S167-'OddsRatio_working_3-way'!R167^2/3</f>
        <v>-0.83812871827394997</v>
      </c>
      <c r="V167" s="11">
        <f>'OddsRatio_working_3-way'!S167*'OddsRatio_working_3-way'!R167/3-2*'OddsRatio_working_3-way'!R167^3/27-'OddsRatio_working_3-way'!T167</f>
        <v>0.29511574587110923</v>
      </c>
      <c r="W167" s="11">
        <f>'OddsRatio_working_3-way'!V167^2+4*'OddsRatio_working_3-way'!U167^3/27</f>
        <v>-1.2916891846338763E-4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0.14766725464665864</v>
      </c>
      <c r="Y167" s="11">
        <f>IF('OddsRatio_working_3-way'!W167&gt;=0,IF('OddsRatio_working_3-way'!V167+SQRT('OddsRatio_working_3-way'!W167)&gt;0,0,PI()),ACOS('OddsRatio_working_3-way'!V167/(2*'OddsRatio_working_3-way'!X167)))</f>
        <v>3.8492140780371775E-2</v>
      </c>
      <c r="Z167" s="11">
        <f>'OddsRatio_working_3-way'!X167^(1/3)*COS('OddsRatio_working_3-way'!Y167/3)</f>
        <v>0.52851702812424672</v>
      </c>
      <c r="AA167" s="11">
        <f>'OddsRatio_working_3-way'!X167^(1/3)*COS(('OddsRatio_working_3-way'!Y167+2*PI())/3)</f>
        <v>-0.27013157165788637</v>
      </c>
      <c r="AB167" s="11">
        <f>'OddsRatio_working_3-way'!X167^(1/3)*COS(('OddsRatio_working_3-way'!Y167+4*PI())/3)</f>
        <v>-0.25838545646636046</v>
      </c>
      <c r="AC167" s="11">
        <f>'OddsRatio_working_3-way'!X167^(1/3)*SIN('OddsRatio_working_3-way'!Y167/3)</f>
        <v>6.781622767759986E-3</v>
      </c>
      <c r="AD167" s="11">
        <f>'OddsRatio_working_3-way'!X167^(1/3)*SIN(('OddsRatio_working_3-way'!Y167+2*PI())/3)</f>
        <v>0.45431836130437236</v>
      </c>
      <c r="AE167" s="11">
        <f>'OddsRatio_working_3-way'!X167^(1/3)*SIN(('OddsRatio_working_3-way'!Y167+4*PI())/3)</f>
        <v>-0.46109998407213215</v>
      </c>
      <c r="AF167" s="11">
        <f>-'OddsRatio_working_3-way'!U167/(3*'OddsRatio_working_3-way'!X167^(1/3))*COS(('OddsRatio_working_3-way'!Y167)/3)</f>
        <v>0.52851702812424661</v>
      </c>
      <c r="AG167" s="11">
        <f>-'OddsRatio_working_3-way'!U167/(3*'OddsRatio_working_3-way'!X167^(1/3))*COS(('OddsRatio_working_3-way'!Y167+2*PI())/3)</f>
        <v>-0.27013157165788632</v>
      </c>
      <c r="AH167" s="11">
        <f>-'OddsRatio_working_3-way'!U167/(3*'OddsRatio_working_3-way'!X167^(1/3))*COS(('OddsRatio_working_3-way'!Y167+4*PI())/3)</f>
        <v>-0.25838545646636041</v>
      </c>
      <c r="AI167" s="11">
        <f>'OddsRatio_working_3-way'!U167/(3*'OddsRatio_working_3-way'!X167^(1/3))*SIN(('OddsRatio_working_3-way'!Y167)/3)</f>
        <v>-6.7816227677599851E-3</v>
      </c>
      <c r="AJ167" s="11">
        <f>'OddsRatio_working_3-way'!U167/(3*'OddsRatio_working_3-way'!X167^(1/3))*SIN(('OddsRatio_working_3-way'!Y167+2*PI())/3)</f>
        <v>-0.45431836130437231</v>
      </c>
      <c r="AK167" s="11">
        <f>'OddsRatio_working_3-way'!U167/(3*'OddsRatio_working_3-way'!X167^(1/3))*SIN(('OddsRatio_working_3-way'!Y167+4*PI())/3)</f>
        <v>0.4610999840721321</v>
      </c>
      <c r="AL167" s="11">
        <f>'OddsRatio_working_3-way'!Z167+'OddsRatio_working_3-way'!AF167</f>
        <v>1.0570340562484932</v>
      </c>
      <c r="AM167" s="11">
        <f>'OddsRatio_working_3-way'!AA167+'OddsRatio_working_3-way'!AG167</f>
        <v>-0.54026314331577274</v>
      </c>
      <c r="AN167" s="11">
        <f>'OddsRatio_working_3-way'!AB167+'OddsRatio_working_3-way'!AH167</f>
        <v>-0.51677091293272093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1.0570340562484932</v>
      </c>
      <c r="AS167" s="11">
        <f>IF(('OddsRatio_working_3-way'!X167=0),IF(Q167&gt;0,-Q167^(1/3),(-Q167)^(1/3)),'OddsRatio_working_3-way'!AM167-'OddsRatio_working_3-way'!R167/3)</f>
        <v>-0.54026314331577274</v>
      </c>
      <c r="AT167" s="11">
        <f>IF(('OddsRatio_working_3-way'!X167=0),IF(Q167&gt;0,-Q167^(1/3),(-Q167)^(1/3)),'OddsRatio_working_3-way'!AN167-'OddsRatio_working_3-way'!R167/3)</f>
        <v>-0.51677091293272093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2.79</v>
      </c>
      <c r="B168" s="4">
        <f>IF('True_Odds_Calculator_3-way'!B169="","",'True_Odds_Calculator_3-way'!B169)</f>
        <v>3.23</v>
      </c>
      <c r="C168" s="4">
        <f>IF('True_Odds_Calculator_3-way'!C169="","",'True_Odds_Calculator_3-way'!C169)</f>
        <v>2.7</v>
      </c>
      <c r="D168" s="9">
        <f t="shared" si="39"/>
        <v>0.34537247920499364</v>
      </c>
      <c r="E168" s="9">
        <f t="shared" si="40"/>
        <v>0.29750047896418547</v>
      </c>
      <c r="F168" s="9">
        <f t="shared" si="41"/>
        <v>0.35712704183082095</v>
      </c>
      <c r="G168" s="9">
        <f t="shared" si="42"/>
        <v>1.0588964691396066</v>
      </c>
      <c r="H168" s="9">
        <f t="shared" si="43"/>
        <v>2.8954246797598957</v>
      </c>
      <c r="I168" s="9">
        <f t="shared" si="44"/>
        <v>3.3613391261813224</v>
      </c>
      <c r="J168" s="9">
        <f t="shared" si="45"/>
        <v>2.8001239975373311</v>
      </c>
      <c r="K168" s="11">
        <f t="shared" si="46"/>
        <v>0.35842293906810035</v>
      </c>
      <c r="L168" s="11">
        <f t="shared" si="47"/>
        <v>0.30959752321981426</v>
      </c>
      <c r="M168" s="11">
        <f t="shared" si="48"/>
        <v>0.37037037037037035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-0.27889217268579647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0.23508533556582206</v>
      </c>
      <c r="Q168" s="11">
        <f>2*'OddsRatio_working_3-way'!K168*'OddsRatio_working_3-way'!L168*'OddsRatio_working_3-way'!M168</f>
        <v>8.2197669778259458E-2</v>
      </c>
      <c r="R168" s="11">
        <f t="shared" si="49"/>
        <v>0</v>
      </c>
      <c r="S168" s="11">
        <f t="shared" si="50"/>
        <v>-0.84292554108598894</v>
      </c>
      <c r="T168" s="11">
        <f t="shared" si="51"/>
        <v>-0.2947292101699262</v>
      </c>
      <c r="U168" s="11">
        <f>'OddsRatio_working_3-way'!S168-'OddsRatio_working_3-way'!R168^2/3</f>
        <v>-0.84292554108598894</v>
      </c>
      <c r="V168" s="11">
        <f>'OddsRatio_working_3-way'!S168*'OddsRatio_working_3-way'!R168/3-2*'OddsRatio_working_3-way'!R168^3/27-'OddsRatio_working_3-way'!T168</f>
        <v>0.2947292101699262</v>
      </c>
      <c r="W168" s="11">
        <f>'OddsRatio_working_3-way'!V168^2+4*'OddsRatio_working_3-way'!U168^3/27</f>
        <v>-1.8633413485140554E-3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0.14893677238672673</v>
      </c>
      <c r="Y168" s="11">
        <f>IF('OddsRatio_working_3-way'!W168&gt;=0,IF('OddsRatio_working_3-way'!V168+SQRT('OddsRatio_working_3-way'!W168)&gt;0,0,PI()),ACOS('OddsRatio_working_3-way'!V168/(2*'OddsRatio_working_3-way'!X168)))</f>
        <v>0.14542738073487782</v>
      </c>
      <c r="Z168" s="11">
        <f>'OddsRatio_working_3-way'!X168^(1/3)*COS('OddsRatio_working_3-way'!Y168/3)</f>
        <v>0.52944823456980328</v>
      </c>
      <c r="AA168" s="11">
        <f>'OddsRatio_working_3-way'!X168^(1/3)*COS(('OddsRatio_working_3-way'!Y168+2*PI())/3)</f>
        <v>-0.28696845262417603</v>
      </c>
      <c r="AB168" s="11">
        <f>'OddsRatio_working_3-way'!X168^(1/3)*COS(('OddsRatio_working_3-way'!Y168+4*PI())/3)</f>
        <v>-0.24247978194562747</v>
      </c>
      <c r="AC168" s="11">
        <f>'OddsRatio_working_3-way'!X168^(1/3)*SIN('OddsRatio_working_3-way'!Y168/3)</f>
        <v>2.5685545992148746E-2</v>
      </c>
      <c r="AD168" s="11">
        <f>'OddsRatio_working_3-way'!X168^(1/3)*SIN(('OddsRatio_working_3-way'!Y168+2*PI())/3)</f>
        <v>0.44567284813019781</v>
      </c>
      <c r="AE168" s="11">
        <f>'OddsRatio_working_3-way'!X168^(1/3)*SIN(('OddsRatio_working_3-way'!Y168+4*PI())/3)</f>
        <v>-0.47135839412234642</v>
      </c>
      <c r="AF168" s="11">
        <f>-'OddsRatio_working_3-way'!U168/(3*'OddsRatio_working_3-way'!X168^(1/3))*COS(('OddsRatio_working_3-way'!Y168)/3)</f>
        <v>0.52944823456980328</v>
      </c>
      <c r="AG168" s="11">
        <f>-'OddsRatio_working_3-way'!U168/(3*'OddsRatio_working_3-way'!X168^(1/3))*COS(('OddsRatio_working_3-way'!Y168+2*PI())/3)</f>
        <v>-0.28696845262417603</v>
      </c>
      <c r="AH168" s="11">
        <f>-'OddsRatio_working_3-way'!U168/(3*'OddsRatio_working_3-way'!X168^(1/3))*COS(('OddsRatio_working_3-way'!Y168+4*PI())/3)</f>
        <v>-0.24247978194562747</v>
      </c>
      <c r="AI168" s="11">
        <f>'OddsRatio_working_3-way'!U168/(3*'OddsRatio_working_3-way'!X168^(1/3))*SIN(('OddsRatio_working_3-way'!Y168)/3)</f>
        <v>-2.5685545992148746E-2</v>
      </c>
      <c r="AJ168" s="11">
        <f>'OddsRatio_working_3-way'!U168/(3*'OddsRatio_working_3-way'!X168^(1/3))*SIN(('OddsRatio_working_3-way'!Y168+2*PI())/3)</f>
        <v>-0.44567284813019781</v>
      </c>
      <c r="AK168" s="11">
        <f>'OddsRatio_working_3-way'!U168/(3*'OddsRatio_working_3-way'!X168^(1/3))*SIN(('OddsRatio_working_3-way'!Y168+4*PI())/3)</f>
        <v>0.47135839412234642</v>
      </c>
      <c r="AL168" s="11">
        <f>'OddsRatio_working_3-way'!Z168+'OddsRatio_working_3-way'!AF168</f>
        <v>1.0588964691396066</v>
      </c>
      <c r="AM168" s="11">
        <f>'OddsRatio_working_3-way'!AA168+'OddsRatio_working_3-way'!AG168</f>
        <v>-0.57393690524835206</v>
      </c>
      <c r="AN168" s="11">
        <f>'OddsRatio_working_3-way'!AB168+'OddsRatio_working_3-way'!AH168</f>
        <v>-0.48495956389125494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1.0588964691396066</v>
      </c>
      <c r="AS168" s="11">
        <f>IF(('OddsRatio_working_3-way'!X168=0),IF(Q168&gt;0,-Q168^(1/3),(-Q168)^(1/3)),'OddsRatio_working_3-way'!AM168-'OddsRatio_working_3-way'!R168/3)</f>
        <v>-0.57393690524835206</v>
      </c>
      <c r="AT168" s="11">
        <f>IF(('OddsRatio_working_3-way'!X168=0),IF(Q168&gt;0,-Q168^(1/3),(-Q168)^(1/3)),'OddsRatio_working_3-way'!AN168-'OddsRatio_working_3-way'!R168/3)</f>
        <v>-0.48495956389125494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2.46</v>
      </c>
      <c r="B169" s="4">
        <f>IF('True_Odds_Calculator_3-way'!B170="","",'True_Odds_Calculator_3-way'!B170)</f>
        <v>2.97</v>
      </c>
      <c r="C169" s="4">
        <f>IF('True_Odds_Calculator_3-way'!C170="","",'True_Odds_Calculator_3-way'!C170)</f>
        <v>3.37</v>
      </c>
      <c r="D169" s="9">
        <f t="shared" si="39"/>
        <v>0.39214342927938722</v>
      </c>
      <c r="E169" s="9">
        <f t="shared" si="40"/>
        <v>0.32346168965538519</v>
      </c>
      <c r="F169" s="9">
        <f t="shared" si="41"/>
        <v>0.28439488106522753</v>
      </c>
      <c r="G169" s="9">
        <f t="shared" si="42"/>
        <v>1.0617036671939237</v>
      </c>
      <c r="H169" s="9">
        <f t="shared" si="43"/>
        <v>2.550087354103129</v>
      </c>
      <c r="I169" s="9">
        <f t="shared" si="44"/>
        <v>3.09155622437203</v>
      </c>
      <c r="J169" s="9">
        <f t="shared" si="45"/>
        <v>3.5162376912495992</v>
      </c>
      <c r="K169" s="11">
        <f t="shared" si="46"/>
        <v>0.4065040650406504</v>
      </c>
      <c r="L169" s="11">
        <f t="shared" si="47"/>
        <v>0.33670033670033667</v>
      </c>
      <c r="M169" s="11">
        <f t="shared" si="48"/>
        <v>0.29673590504451036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-0.27685091975458909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0.23556270691442335</v>
      </c>
      <c r="Q169" s="11">
        <f>2*'OddsRatio_working_3-way'!K169*'OddsRatio_working_3-way'!L169*'OddsRatio_working_3-way'!M169</f>
        <v>8.1228519625663215E-2</v>
      </c>
      <c r="R169" s="11">
        <f t="shared" si="49"/>
        <v>0</v>
      </c>
      <c r="S169" s="11">
        <f t="shared" si="50"/>
        <v>-0.85086481606503195</v>
      </c>
      <c r="T169" s="11">
        <f t="shared" si="51"/>
        <v>-0.29340166071207996</v>
      </c>
      <c r="U169" s="11">
        <f>'OddsRatio_working_3-way'!S169-'OddsRatio_working_3-way'!R169^2/3</f>
        <v>-0.85086481606503195</v>
      </c>
      <c r="V169" s="11">
        <f>'OddsRatio_working_3-way'!S169*'OddsRatio_working_3-way'!R169/3-2*'OddsRatio_working_3-way'!R169^3/27-'OddsRatio_working_3-way'!T169</f>
        <v>0.29340166071207996</v>
      </c>
      <c r="W169" s="11">
        <f>'OddsRatio_working_3-way'!V169^2+4*'OddsRatio_working_3-way'!U169^3/27</f>
        <v>-5.174931658825474E-3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0.15104590872267276</v>
      </c>
      <c r="Y169" s="11">
        <f>IF('OddsRatio_working_3-way'!W169&gt;=0,IF('OddsRatio_working_3-way'!V169+SQRT('OddsRatio_working_3-way'!W169)&gt;0,0,PI()),ACOS('OddsRatio_working_3-way'!V169/(2*'OddsRatio_working_3-way'!X169)))</f>
        <v>0.24043957648009484</v>
      </c>
      <c r="Z169" s="11">
        <f>'OddsRatio_working_3-way'!X169^(1/3)*COS('OddsRatio_working_3-way'!Y169/3)</f>
        <v>0.53085183359696198</v>
      </c>
      <c r="AA169" s="11">
        <f>'OddsRatio_working_3-way'!X169^(1/3)*COS(('OddsRatio_working_3-way'!Y169+2*PI())/3)</f>
        <v>-0.3023508689489659</v>
      </c>
      <c r="AB169" s="11">
        <f>'OddsRatio_working_3-way'!X169^(1/3)*COS(('OddsRatio_working_3-way'!Y169+4*PI())/3)</f>
        <v>-0.22850096464799613</v>
      </c>
      <c r="AC169" s="11">
        <f>'OddsRatio_working_3-way'!X169^(1/3)*SIN('OddsRatio_working_3-way'!Y169/3)</f>
        <v>4.2637262127792994E-2</v>
      </c>
      <c r="AD169" s="11">
        <f>'OddsRatio_working_3-way'!X169^(1/3)*SIN(('OddsRatio_working_3-way'!Y169+2*PI())/3)</f>
        <v>0.43841254247662209</v>
      </c>
      <c r="AE169" s="11">
        <f>'OddsRatio_working_3-way'!X169^(1/3)*SIN(('OddsRatio_working_3-way'!Y169+4*PI())/3)</f>
        <v>-0.4810498046044151</v>
      </c>
      <c r="AF169" s="11">
        <f>-'OddsRatio_working_3-way'!U169/(3*'OddsRatio_working_3-way'!X169^(1/3))*COS(('OddsRatio_working_3-way'!Y169)/3)</f>
        <v>0.53085183359696186</v>
      </c>
      <c r="AG169" s="11">
        <f>-'OddsRatio_working_3-way'!U169/(3*'OddsRatio_working_3-way'!X169^(1/3))*COS(('OddsRatio_working_3-way'!Y169+2*PI())/3)</f>
        <v>-0.30235086894896585</v>
      </c>
      <c r="AH169" s="11">
        <f>-'OddsRatio_working_3-way'!U169/(3*'OddsRatio_working_3-way'!X169^(1/3))*COS(('OddsRatio_working_3-way'!Y169+4*PI())/3)</f>
        <v>-0.22850096464799607</v>
      </c>
      <c r="AI169" s="11">
        <f>'OddsRatio_working_3-way'!U169/(3*'OddsRatio_working_3-way'!X169^(1/3))*SIN(('OddsRatio_working_3-way'!Y169)/3)</f>
        <v>-4.263726212779298E-2</v>
      </c>
      <c r="AJ169" s="11">
        <f>'OddsRatio_working_3-way'!U169/(3*'OddsRatio_working_3-way'!X169^(1/3))*SIN(('OddsRatio_working_3-way'!Y169+2*PI())/3)</f>
        <v>-0.43841254247662198</v>
      </c>
      <c r="AK169" s="11">
        <f>'OddsRatio_working_3-way'!U169/(3*'OddsRatio_working_3-way'!X169^(1/3))*SIN(('OddsRatio_working_3-way'!Y169+4*PI())/3)</f>
        <v>0.48104980460441499</v>
      </c>
      <c r="AL169" s="11">
        <f>'OddsRatio_working_3-way'!Z169+'OddsRatio_working_3-way'!AF169</f>
        <v>1.0617036671939237</v>
      </c>
      <c r="AM169" s="11">
        <f>'OddsRatio_working_3-way'!AA169+'OddsRatio_working_3-way'!AG169</f>
        <v>-0.6047017378979318</v>
      </c>
      <c r="AN169" s="11">
        <f>'OddsRatio_working_3-way'!AB169+'OddsRatio_working_3-way'!AH169</f>
        <v>-0.4570019292959922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1.0617036671939237</v>
      </c>
      <c r="AS169" s="11">
        <f>IF(('OddsRatio_working_3-way'!X169=0),IF(Q169&gt;0,-Q169^(1/3),(-Q169)^(1/3)),'OddsRatio_working_3-way'!AM169-'OddsRatio_working_3-way'!R169/3)</f>
        <v>-0.6047017378979318</v>
      </c>
      <c r="AT169" s="11">
        <f>IF(('OddsRatio_working_3-way'!X169=0),IF(Q169&gt;0,-Q169^(1/3),(-Q169)^(1/3)),'OddsRatio_working_3-way'!AN169-'OddsRatio_working_3-way'!R169/3)</f>
        <v>-0.4570019292959922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2.36</v>
      </c>
      <c r="B170" s="4">
        <f>IF('True_Odds_Calculator_3-way'!B171="","",'True_Odds_Calculator_3-way'!B171)</f>
        <v>3.49</v>
      </c>
      <c r="C170" s="4">
        <f>IF('True_Odds_Calculator_3-way'!C171="","",'True_Odds_Calculator_3-way'!C171)</f>
        <v>3.09</v>
      </c>
      <c r="D170" s="9">
        <f t="shared" si="39"/>
        <v>0.411285562230497</v>
      </c>
      <c r="E170" s="9">
        <f t="shared" si="40"/>
        <v>0.27618768363703933</v>
      </c>
      <c r="F170" s="9">
        <f t="shared" si="41"/>
        <v>0.31252675413246361</v>
      </c>
      <c r="G170" s="9">
        <f t="shared" si="42"/>
        <v>1.0525005077207474</v>
      </c>
      <c r="H170" s="9">
        <f t="shared" si="43"/>
        <v>2.4314006905002161</v>
      </c>
      <c r="I170" s="9">
        <f t="shared" si="44"/>
        <v>3.6207262642246612</v>
      </c>
      <c r="J170" s="9">
        <f t="shared" si="45"/>
        <v>3.1997260611363618</v>
      </c>
      <c r="K170" s="11">
        <f t="shared" si="46"/>
        <v>0.42372881355932207</v>
      </c>
      <c r="L170" s="11">
        <f t="shared" si="47"/>
        <v>0.28653295128939826</v>
      </c>
      <c r="M170" s="11">
        <f t="shared" si="48"/>
        <v>0.3236245954692557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-0.27809208755073955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0.23339445596223823</v>
      </c>
      <c r="Q170" s="11">
        <f>2*'OddsRatio_working_3-way'!K170*'OddsRatio_working_3-way'!L170*'OddsRatio_working_3-way'!M170</f>
        <v>7.8583991906477524E-2</v>
      </c>
      <c r="R170" s="11">
        <f t="shared" si="49"/>
        <v>0</v>
      </c>
      <c r="S170" s="11">
        <f t="shared" si="50"/>
        <v>-0.83927039427058148</v>
      </c>
      <c r="T170" s="11">
        <f t="shared" si="51"/>
        <v>-0.2825826243335291</v>
      </c>
      <c r="U170" s="11">
        <f>'OddsRatio_working_3-way'!S170-'OddsRatio_working_3-way'!R170^2/3</f>
        <v>-0.83927039427058148</v>
      </c>
      <c r="V170" s="11">
        <f>'OddsRatio_working_3-way'!S170*'OddsRatio_working_3-way'!R170/3-2*'OddsRatio_working_3-way'!R170^3/27-'OddsRatio_working_3-way'!T170</f>
        <v>0.2825826243335291</v>
      </c>
      <c r="W170" s="11">
        <f>'OddsRatio_working_3-way'!V170^2+4*'OddsRatio_working_3-way'!U170^3/27</f>
        <v>-7.7264547449786974E-3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0.14796907981078608</v>
      </c>
      <c r="Y170" s="11">
        <f>IF('OddsRatio_working_3-way'!W170&gt;=0,IF('OddsRatio_working_3-way'!V170+SQRT('OddsRatio_working_3-way'!W170)&gt;0,0,PI()),ACOS('OddsRatio_working_3-way'!V170/(2*'OddsRatio_working_3-way'!X170)))</f>
        <v>0.30157277857826736</v>
      </c>
      <c r="Z170" s="11">
        <f>'OddsRatio_working_3-way'!X170^(1/3)*COS('OddsRatio_working_3-way'!Y170/3)</f>
        <v>0.52625025386037372</v>
      </c>
      <c r="AA170" s="11">
        <f>'OddsRatio_working_3-way'!X170^(1/3)*COS(('OddsRatio_working_3-way'!Y170+2*PI())/3)</f>
        <v>-0.30909360854057355</v>
      </c>
      <c r="AB170" s="11">
        <f>'OddsRatio_working_3-way'!X170^(1/3)*COS(('OddsRatio_working_3-way'!Y170+4*PI())/3)</f>
        <v>-0.21715664531980014</v>
      </c>
      <c r="AC170" s="11">
        <f>'OddsRatio_working_3-way'!X170^(1/3)*SIN('OddsRatio_working_3-way'!Y170/3)</f>
        <v>5.3079830463990306E-2</v>
      </c>
      <c r="AD170" s="11">
        <f>'OddsRatio_working_3-way'!X170^(1/3)*SIN(('OddsRatio_working_3-way'!Y170+2*PI())/3)</f>
        <v>0.42920617335909839</v>
      </c>
      <c r="AE170" s="11">
        <f>'OddsRatio_working_3-way'!X170^(1/3)*SIN(('OddsRatio_working_3-way'!Y170+4*PI())/3)</f>
        <v>-0.48228600382308867</v>
      </c>
      <c r="AF170" s="11">
        <f>-'OddsRatio_working_3-way'!U170/(3*'OddsRatio_working_3-way'!X170^(1/3))*COS(('OddsRatio_working_3-way'!Y170)/3)</f>
        <v>0.52625025386037383</v>
      </c>
      <c r="AG170" s="11">
        <f>-'OddsRatio_working_3-way'!U170/(3*'OddsRatio_working_3-way'!X170^(1/3))*COS(('OddsRatio_working_3-way'!Y170+2*PI())/3)</f>
        <v>-0.30909360854057361</v>
      </c>
      <c r="AH170" s="11">
        <f>-'OddsRatio_working_3-way'!U170/(3*'OddsRatio_working_3-way'!X170^(1/3))*COS(('OddsRatio_working_3-way'!Y170+4*PI())/3)</f>
        <v>-0.21715664531980017</v>
      </c>
      <c r="AI170" s="11">
        <f>'OddsRatio_working_3-way'!U170/(3*'OddsRatio_working_3-way'!X170^(1/3))*SIN(('OddsRatio_working_3-way'!Y170)/3)</f>
        <v>-5.307983046399032E-2</v>
      </c>
      <c r="AJ170" s="11">
        <f>'OddsRatio_working_3-way'!U170/(3*'OddsRatio_working_3-way'!X170^(1/3))*SIN(('OddsRatio_working_3-way'!Y170+2*PI())/3)</f>
        <v>-0.4292061733590985</v>
      </c>
      <c r="AK170" s="11">
        <f>'OddsRatio_working_3-way'!U170/(3*'OddsRatio_working_3-way'!X170^(1/3))*SIN(('OddsRatio_working_3-way'!Y170+4*PI())/3)</f>
        <v>0.48228600382308878</v>
      </c>
      <c r="AL170" s="11">
        <f>'OddsRatio_working_3-way'!Z170+'OddsRatio_working_3-way'!AF170</f>
        <v>1.0525005077207474</v>
      </c>
      <c r="AM170" s="11">
        <f>'OddsRatio_working_3-way'!AA170+'OddsRatio_working_3-way'!AG170</f>
        <v>-0.6181872170811471</v>
      </c>
      <c r="AN170" s="11">
        <f>'OddsRatio_working_3-way'!AB170+'OddsRatio_working_3-way'!AH170</f>
        <v>-0.43431329063960034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1.0525005077207474</v>
      </c>
      <c r="AS170" s="11">
        <f>IF(('OddsRatio_working_3-way'!X170=0),IF(Q170&gt;0,-Q170^(1/3),(-Q170)^(1/3)),'OddsRatio_working_3-way'!AM170-'OddsRatio_working_3-way'!R170/3)</f>
        <v>-0.6181872170811471</v>
      </c>
      <c r="AT170" s="11">
        <f>IF(('OddsRatio_working_3-way'!X170=0),IF(Q170&gt;0,-Q170^(1/3),(-Q170)^(1/3)),'OddsRatio_working_3-way'!AN170-'OddsRatio_working_3-way'!R170/3)</f>
        <v>-0.43431329063960034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1.78</v>
      </c>
      <c r="B171" s="4">
        <f>IF('True_Odds_Calculator_3-way'!B172="","",'True_Odds_Calculator_3-way'!B172)</f>
        <v>3.7</v>
      </c>
      <c r="C171" s="4">
        <f>IF('True_Odds_Calculator_3-way'!C172="","",'True_Odds_Calculator_3-way'!C172)</f>
        <v>4.87</v>
      </c>
      <c r="D171" s="9">
        <f t="shared" si="39"/>
        <v>0.5464370259006327</v>
      </c>
      <c r="E171" s="9">
        <f t="shared" si="40"/>
        <v>0.25818410335650155</v>
      </c>
      <c r="F171" s="9">
        <f t="shared" si="41"/>
        <v>0.19537887074286581</v>
      </c>
      <c r="G171" s="9">
        <f t="shared" si="42"/>
        <v>1.0641500573221185</v>
      </c>
      <c r="H171" s="9">
        <f t="shared" si="43"/>
        <v>1.8300370447112524</v>
      </c>
      <c r="I171" s="9">
        <f t="shared" si="44"/>
        <v>3.8732051547697202</v>
      </c>
      <c r="J171" s="9">
        <f t="shared" si="45"/>
        <v>5.1182607218365996</v>
      </c>
      <c r="K171" s="11">
        <f t="shared" si="46"/>
        <v>0.5617977528089888</v>
      </c>
      <c r="L171" s="11">
        <f t="shared" si="47"/>
        <v>0.27027027027027023</v>
      </c>
      <c r="M171" s="11">
        <f t="shared" si="48"/>
        <v>0.20533880903490759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-0.25410817919412165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0.22915885915678266</v>
      </c>
      <c r="Q171" s="11">
        <f>2*'OddsRatio_working_3-way'!K171*'OddsRatio_working_3-way'!L171*'OddsRatio_working_3-way'!M171</f>
        <v>6.2356152151505487E-2</v>
      </c>
      <c r="R171" s="11">
        <f t="shared" si="49"/>
        <v>0</v>
      </c>
      <c r="S171" s="11">
        <f t="shared" si="50"/>
        <v>-0.90181614729418302</v>
      </c>
      <c r="T171" s="11">
        <f t="shared" si="51"/>
        <v>-0.24539214892358721</v>
      </c>
      <c r="U171" s="11">
        <f>'OddsRatio_working_3-way'!S171-'OddsRatio_working_3-way'!R171^2/3</f>
        <v>-0.90181614729418302</v>
      </c>
      <c r="V171" s="11">
        <f>'OddsRatio_working_3-way'!S171*'OddsRatio_working_3-way'!R171/3-2*'OddsRatio_working_3-way'!R171^3/27-'OddsRatio_working_3-way'!T171</f>
        <v>0.24539214892358721</v>
      </c>
      <c r="W171" s="11">
        <f>'OddsRatio_working_3-way'!V171^2+4*'OddsRatio_working_3-way'!U171^3/27</f>
        <v>-4.8437826516428875E-2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0.16481439050471661</v>
      </c>
      <c r="Y171" s="11">
        <f>IF('OddsRatio_working_3-way'!W171&gt;=0,IF('OddsRatio_working_3-way'!V171+SQRT('OddsRatio_working_3-way'!W171)&gt;0,0,PI()),ACOS('OddsRatio_working_3-way'!V171/(2*'OddsRatio_working_3-way'!X171)))</f>
        <v>0.7310856013569198</v>
      </c>
      <c r="Z171" s="11">
        <f>'OddsRatio_working_3-way'!X171^(1/3)*COS('OddsRatio_working_3-way'!Y171/3)</f>
        <v>0.53207502866105927</v>
      </c>
      <c r="AA171" s="11">
        <f>'OddsRatio_working_3-way'!X171^(1/3)*COS(('OddsRatio_working_3-way'!Y171+2*PI())/3)</f>
        <v>-0.38060696806949762</v>
      </c>
      <c r="AB171" s="11">
        <f>'OddsRatio_working_3-way'!X171^(1/3)*COS(('OddsRatio_working_3-way'!Y171+4*PI())/3)</f>
        <v>-0.15146806059156179</v>
      </c>
      <c r="AC171" s="11">
        <f>'OddsRatio_working_3-way'!X171^(1/3)*SIN('OddsRatio_working_3-way'!Y171/3)</f>
        <v>0.13229340991420299</v>
      </c>
      <c r="AD171" s="11">
        <f>'OddsRatio_working_3-way'!X171^(1/3)*SIN(('OddsRatio_working_3-way'!Y171+2*PI())/3)</f>
        <v>0.3946437865827091</v>
      </c>
      <c r="AE171" s="11">
        <f>'OddsRatio_working_3-way'!X171^(1/3)*SIN(('OddsRatio_working_3-way'!Y171+4*PI())/3)</f>
        <v>-0.52693719649691206</v>
      </c>
      <c r="AF171" s="11">
        <f>-'OddsRatio_working_3-way'!U171/(3*'OddsRatio_working_3-way'!X171^(1/3))*COS(('OddsRatio_working_3-way'!Y171)/3)</f>
        <v>0.53207502866105927</v>
      </c>
      <c r="AG171" s="11">
        <f>-'OddsRatio_working_3-way'!U171/(3*'OddsRatio_working_3-way'!X171^(1/3))*COS(('OddsRatio_working_3-way'!Y171+2*PI())/3)</f>
        <v>-0.38060696806949762</v>
      </c>
      <c r="AH171" s="11">
        <f>-'OddsRatio_working_3-way'!U171/(3*'OddsRatio_working_3-way'!X171^(1/3))*COS(('OddsRatio_working_3-way'!Y171+4*PI())/3)</f>
        <v>-0.15146806059156179</v>
      </c>
      <c r="AI171" s="11">
        <f>'OddsRatio_working_3-way'!U171/(3*'OddsRatio_working_3-way'!X171^(1/3))*SIN(('OddsRatio_working_3-way'!Y171)/3)</f>
        <v>-0.13229340991420299</v>
      </c>
      <c r="AJ171" s="11">
        <f>'OddsRatio_working_3-way'!U171/(3*'OddsRatio_working_3-way'!X171^(1/3))*SIN(('OddsRatio_working_3-way'!Y171+2*PI())/3)</f>
        <v>-0.3946437865827091</v>
      </c>
      <c r="AK171" s="11">
        <f>'OddsRatio_working_3-way'!U171/(3*'OddsRatio_working_3-way'!X171^(1/3))*SIN(('OddsRatio_working_3-way'!Y171+4*PI())/3)</f>
        <v>0.52693719649691206</v>
      </c>
      <c r="AL171" s="11">
        <f>'OddsRatio_working_3-way'!Z171+'OddsRatio_working_3-way'!AF171</f>
        <v>1.0641500573221185</v>
      </c>
      <c r="AM171" s="11">
        <f>'OddsRatio_working_3-way'!AA171+'OddsRatio_working_3-way'!AG171</f>
        <v>-0.76121393613899524</v>
      </c>
      <c r="AN171" s="11">
        <f>'OddsRatio_working_3-way'!AB171+'OddsRatio_working_3-way'!AH171</f>
        <v>-0.30293612118312357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1.0641500573221185</v>
      </c>
      <c r="AS171" s="11">
        <f>IF(('OddsRatio_working_3-way'!X171=0),IF(Q171&gt;0,-Q171^(1/3),(-Q171)^(1/3)),'OddsRatio_working_3-way'!AM171-'OddsRatio_working_3-way'!R171/3)</f>
        <v>-0.76121393613899524</v>
      </c>
      <c r="AT171" s="11">
        <f>IF(('OddsRatio_working_3-way'!X171=0),IF(Q171&gt;0,-Q171^(1/3),(-Q171)^(1/3)),'OddsRatio_working_3-way'!AN171-'OddsRatio_working_3-way'!R171/3)</f>
        <v>-0.30293612118312357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2.0099999999999998</v>
      </c>
      <c r="B2" s="4">
        <f>IF('True_Odds_Calculator_2-way'!B3="","",'True_Odds_Calculator_2-way'!B3)</f>
        <v>1.86</v>
      </c>
      <c r="C2" s="4">
        <f t="shared" ref="C2:C65" si="0">IF(A2="","",((1/A2)+(1/B2))-1)</f>
        <v>3.5146846413095734E-2</v>
      </c>
      <c r="D2" s="4">
        <f>IF(A2="","",(2*A2)/(2-($C2*A2)))</f>
        <v>2.0835980605249955</v>
      </c>
      <c r="E2" s="4">
        <f>IF(B2="","",(2*B2)/(2-($C2*B2)))</f>
        <v>1.9228514118191637</v>
      </c>
      <c r="G2" s="4">
        <f t="shared" ref="G2:G65" si="1">IF(A2="","",C2+1)</f>
        <v>1.0351468464130957</v>
      </c>
    </row>
    <row r="3" spans="1:7" x14ac:dyDescent="0.2">
      <c r="A3" s="4">
        <f>IF('True_Odds_Calculator_2-way'!A4="","",'True_Odds_Calculator_2-way'!A4)</f>
        <v>1.81</v>
      </c>
      <c r="B3" s="4">
        <f>IF('True_Odds_Calculator_2-way'!B4="","",'True_Odds_Calculator_2-way'!B4)</f>
        <v>2.09</v>
      </c>
      <c r="C3" s="4">
        <f t="shared" si="0"/>
        <v>3.0955087366835166E-2</v>
      </c>
      <c r="D3" s="4">
        <f t="shared" ref="D3:D66" si="2">IF(A3="","",(2*A3)/(2-($C3*A3)))</f>
        <v>1.8621674173619833</v>
      </c>
      <c r="E3" s="4">
        <f t="shared" ref="E3:E66" si="3">IF(B3="","",(2*B3)/(2-($C3*B3)))</f>
        <v>2.159867538325388</v>
      </c>
      <c r="G3" s="4">
        <f t="shared" si="1"/>
        <v>1.0309550873668352</v>
      </c>
    </row>
    <row r="4" spans="1:7" x14ac:dyDescent="0.2">
      <c r="A4" s="4">
        <f>IF('True_Odds_Calculator_2-way'!A5="","",'True_Odds_Calculator_2-way'!A5)</f>
        <v>1.6</v>
      </c>
      <c r="B4" s="4">
        <f>IF('True_Odds_Calculator_2-way'!B5="","",'True_Odds_Calculator_2-way'!B5)</f>
        <v>2.44</v>
      </c>
      <c r="C4" s="4">
        <f t="shared" si="0"/>
        <v>3.4836065573770503E-2</v>
      </c>
      <c r="D4" s="4">
        <f t="shared" si="2"/>
        <v>1.6458684654300169</v>
      </c>
      <c r="E4" s="4">
        <f t="shared" si="3"/>
        <v>2.548302872062663</v>
      </c>
      <c r="G4" s="4">
        <f t="shared" si="1"/>
        <v>1.0348360655737705</v>
      </c>
    </row>
    <row r="5" spans="1:7" x14ac:dyDescent="0.2">
      <c r="A5" s="4">
        <f>IF('True_Odds_Calculator_2-way'!A6="","",'True_Odds_Calculator_2-way'!A6)</f>
        <v>1.52</v>
      </c>
      <c r="B5" s="4">
        <f>IF('True_Odds_Calculator_2-way'!B6="","",'True_Odds_Calculator_2-way'!B6)</f>
        <v>2.62</v>
      </c>
      <c r="C5" s="4">
        <f t="shared" si="0"/>
        <v>3.9574126155082379E-2</v>
      </c>
      <c r="D5" s="4">
        <f t="shared" si="2"/>
        <v>1.5671336376515033</v>
      </c>
      <c r="E5" s="4">
        <f t="shared" si="3"/>
        <v>2.7632528448515128</v>
      </c>
      <c r="G5" s="4">
        <f t="shared" si="1"/>
        <v>1.0395741261550824</v>
      </c>
    </row>
    <row r="6" spans="1:7" x14ac:dyDescent="0.2">
      <c r="A6" s="4">
        <f>IF('True_Odds_Calculator_2-way'!A7="","",'True_Odds_Calculator_2-way'!A7)</f>
        <v>1.86</v>
      </c>
      <c r="B6" s="4">
        <f>IF('True_Odds_Calculator_2-way'!B7="","",'True_Odds_Calculator_2-way'!B7)</f>
        <v>2.0299999999999998</v>
      </c>
      <c r="C6" s="4">
        <f t="shared" si="0"/>
        <v>3.0245246040574214E-2</v>
      </c>
      <c r="D6" s="4">
        <f t="shared" si="2"/>
        <v>1.9138324294186226</v>
      </c>
      <c r="E6" s="4">
        <f t="shared" si="3"/>
        <v>2.0942925287037548</v>
      </c>
      <c r="G6" s="4">
        <f t="shared" si="1"/>
        <v>1.0302452460405742</v>
      </c>
    </row>
    <row r="7" spans="1:7" x14ac:dyDescent="0.2">
      <c r="A7" s="4">
        <f>IF('True_Odds_Calculator_2-way'!A8="","",'True_Odds_Calculator_2-way'!A8)</f>
        <v>2.77</v>
      </c>
      <c r="B7" s="4">
        <f>IF('True_Odds_Calculator_2-way'!B8="","",'True_Odds_Calculator_2-way'!B8)</f>
        <v>1.48</v>
      </c>
      <c r="C7" s="4">
        <f t="shared" si="0"/>
        <v>3.6686506000585428E-2</v>
      </c>
      <c r="D7" s="4">
        <f t="shared" si="2"/>
        <v>2.9182801822323463</v>
      </c>
      <c r="E7" s="4">
        <f t="shared" si="3"/>
        <v>1.5213002820246402</v>
      </c>
      <c r="G7" s="4">
        <f t="shared" si="1"/>
        <v>1.0366865060005854</v>
      </c>
    </row>
    <row r="8" spans="1:7" x14ac:dyDescent="0.2">
      <c r="A8" s="4">
        <f>IF('True_Odds_Calculator_2-way'!A9="","",'True_Odds_Calculator_2-way'!A9)</f>
        <v>2.65</v>
      </c>
      <c r="B8" s="4">
        <f>IF('True_Odds_Calculator_2-way'!B9="","",'True_Odds_Calculator_2-way'!B9)</f>
        <v>1.51</v>
      </c>
      <c r="C8" s="4">
        <f t="shared" si="0"/>
        <v>3.9610146195176998E-2</v>
      </c>
      <c r="D8" s="4">
        <f t="shared" si="2"/>
        <v>2.7967849030228904</v>
      </c>
      <c r="E8" s="4">
        <f t="shared" si="3"/>
        <v>1.5565496450452205</v>
      </c>
      <c r="G8" s="4">
        <f t="shared" si="1"/>
        <v>1.039610146195177</v>
      </c>
    </row>
    <row r="9" spans="1:7" x14ac:dyDescent="0.2">
      <c r="A9" s="4">
        <f>IF('True_Odds_Calculator_2-way'!A10="","",'True_Odds_Calculator_2-way'!A10)</f>
        <v>2.9</v>
      </c>
      <c r="B9" s="4">
        <f>IF('True_Odds_Calculator_2-way'!B10="","",'True_Odds_Calculator_2-way'!B10)</f>
        <v>1.43</v>
      </c>
      <c r="C9" s="4">
        <f t="shared" si="0"/>
        <v>4.4128285507595955E-2</v>
      </c>
      <c r="D9" s="4">
        <f t="shared" si="2"/>
        <v>3.0982443033246176</v>
      </c>
      <c r="E9" s="4">
        <f t="shared" si="3"/>
        <v>1.4765889264732064</v>
      </c>
      <c r="G9" s="4">
        <f t="shared" si="1"/>
        <v>1.044128285507596</v>
      </c>
    </row>
    <row r="10" spans="1:7" x14ac:dyDescent="0.2">
      <c r="A10" s="4">
        <f>IF('True_Odds_Calculator_2-way'!A11="","",'True_Odds_Calculator_2-way'!A11)</f>
        <v>2.2599999999999998</v>
      </c>
      <c r="B10" s="4">
        <f>IF('True_Odds_Calculator_2-way'!B11="","",'True_Odds_Calculator_2-way'!B11)</f>
        <v>1.68</v>
      </c>
      <c r="C10" s="4">
        <f t="shared" si="0"/>
        <v>3.7715971344289834E-2</v>
      </c>
      <c r="D10" s="4">
        <f t="shared" si="2"/>
        <v>2.3606068142253167</v>
      </c>
      <c r="E10" s="4">
        <f t="shared" si="3"/>
        <v>1.7349661853408882</v>
      </c>
      <c r="G10" s="4">
        <f t="shared" si="1"/>
        <v>1.0377159713442898</v>
      </c>
    </row>
    <row r="11" spans="1:7" x14ac:dyDescent="0.2">
      <c r="A11" s="4">
        <f>IF('True_Odds_Calculator_2-way'!A12="","",'True_Odds_Calculator_2-way'!A12)</f>
        <v>2.48</v>
      </c>
      <c r="B11" s="4">
        <f>IF('True_Odds_Calculator_2-way'!B12="","",'True_Odds_Calculator_2-way'!B12)</f>
        <v>1.57</v>
      </c>
      <c r="C11" s="4">
        <f t="shared" si="0"/>
        <v>4.0168481610848517E-2</v>
      </c>
      <c r="D11" s="4">
        <f t="shared" si="2"/>
        <v>2.6100013406622868</v>
      </c>
      <c r="E11" s="4">
        <f t="shared" si="3"/>
        <v>1.6211174952119245</v>
      </c>
      <c r="G11" s="4">
        <f t="shared" si="1"/>
        <v>1.0401684816108485</v>
      </c>
    </row>
    <row r="12" spans="1:7" x14ac:dyDescent="0.2">
      <c r="A12" s="4">
        <f>IF('True_Odds_Calculator_2-way'!A13="","",'True_Odds_Calculator_2-way'!A13)</f>
        <v>2.66</v>
      </c>
      <c r="B12" s="4">
        <f>IF('True_Odds_Calculator_2-way'!B13="","",'True_Odds_Calculator_2-way'!B13)</f>
        <v>1.51</v>
      </c>
      <c r="C12" s="4">
        <f t="shared" si="0"/>
        <v>3.8191505253199143E-2</v>
      </c>
      <c r="D12" s="4">
        <f t="shared" si="2"/>
        <v>2.802344240563734</v>
      </c>
      <c r="E12" s="4">
        <f t="shared" si="3"/>
        <v>1.5548329655866526</v>
      </c>
      <c r="G12" s="4">
        <f t="shared" si="1"/>
        <v>1.0381915052531991</v>
      </c>
    </row>
    <row r="13" spans="1:7" x14ac:dyDescent="0.2">
      <c r="A13" s="4">
        <f>IF('True_Odds_Calculator_2-way'!A14="","",'True_Odds_Calculator_2-way'!A14)</f>
        <v>2.5099999999999998</v>
      </c>
      <c r="B13" s="4">
        <f>IF('True_Odds_Calculator_2-way'!B14="","",'True_Odds_Calculator_2-way'!B14)</f>
        <v>1.56</v>
      </c>
      <c r="C13" s="4">
        <f t="shared" si="0"/>
        <v>3.9432015527633091E-2</v>
      </c>
      <c r="D13" s="4">
        <f t="shared" si="2"/>
        <v>2.6406797949824656</v>
      </c>
      <c r="E13" s="4">
        <f t="shared" si="3"/>
        <v>1.6095034528115753</v>
      </c>
      <c r="G13" s="4">
        <f t="shared" si="1"/>
        <v>1.0394320155276331</v>
      </c>
    </row>
    <row r="14" spans="1:7" x14ac:dyDescent="0.2">
      <c r="A14" s="4">
        <f>IF('True_Odds_Calculator_2-way'!A15="","",'True_Odds_Calculator_2-way'!A15)</f>
        <v>2.67</v>
      </c>
      <c r="B14" s="4">
        <f>IF('True_Odds_Calculator_2-way'!B15="","",'True_Odds_Calculator_2-way'!B15)</f>
        <v>1.51</v>
      </c>
      <c r="C14" s="4">
        <f t="shared" si="0"/>
        <v>3.678349083513166E-2</v>
      </c>
      <c r="D14" s="4">
        <f t="shared" si="2"/>
        <v>2.8078838318765889</v>
      </c>
      <c r="E14" s="4">
        <f t="shared" si="3"/>
        <v>1.5531328851821176</v>
      </c>
      <c r="G14" s="4">
        <f t="shared" si="1"/>
        <v>1.0367834908351317</v>
      </c>
    </row>
    <row r="15" spans="1:7" x14ac:dyDescent="0.2">
      <c r="A15" s="4">
        <f>IF('True_Odds_Calculator_2-way'!A16="","",'True_Odds_Calculator_2-way'!A16)</f>
        <v>2.46</v>
      </c>
      <c r="B15" s="4">
        <f>IF('True_Odds_Calculator_2-way'!B16="","",'True_Odds_Calculator_2-way'!B16)</f>
        <v>1.6</v>
      </c>
      <c r="C15" s="4">
        <f t="shared" si="0"/>
        <v>3.1504065040650397E-2</v>
      </c>
      <c r="D15" s="4">
        <f t="shared" si="2"/>
        <v>2.5591677503250976</v>
      </c>
      <c r="E15" s="4">
        <f t="shared" si="3"/>
        <v>1.6413678065054211</v>
      </c>
      <c r="G15" s="4">
        <f t="shared" si="1"/>
        <v>1.0315040650406504</v>
      </c>
    </row>
    <row r="16" spans="1:7" x14ac:dyDescent="0.2">
      <c r="A16" s="4">
        <f>IF('True_Odds_Calculator_2-way'!A17="","",'True_Odds_Calculator_2-way'!A17)</f>
        <v>2.2799999999999998</v>
      </c>
      <c r="B16" s="4">
        <f>IF('True_Odds_Calculator_2-way'!B17="","",'True_Odds_Calculator_2-way'!B17)</f>
        <v>1.68</v>
      </c>
      <c r="C16" s="4">
        <f t="shared" si="0"/>
        <v>3.383458646616555E-2</v>
      </c>
      <c r="D16" s="4">
        <f t="shared" si="2"/>
        <v>2.3714710252600297</v>
      </c>
      <c r="E16" s="4">
        <f t="shared" si="3"/>
        <v>1.7291440953412784</v>
      </c>
      <c r="G16" s="4">
        <f t="shared" si="1"/>
        <v>1.0338345864661656</v>
      </c>
    </row>
    <row r="17" spans="1:7" x14ac:dyDescent="0.2">
      <c r="A17" s="4">
        <f>IF('True_Odds_Calculator_2-way'!A18="","",'True_Odds_Calculator_2-way'!A18)</f>
        <v>2</v>
      </c>
      <c r="B17" s="4">
        <f>IF('True_Odds_Calculator_2-way'!B18="","",'True_Odds_Calculator_2-way'!B18)</f>
        <v>1.89</v>
      </c>
      <c r="C17" s="4">
        <f t="shared" si="0"/>
        <v>2.9100529100529293E-2</v>
      </c>
      <c r="D17" s="4">
        <f t="shared" si="2"/>
        <v>2.0599455040871937</v>
      </c>
      <c r="E17" s="4">
        <f t="shared" si="3"/>
        <v>1.9434447300771212</v>
      </c>
      <c r="G17" s="4">
        <f t="shared" si="1"/>
        <v>1.0291005291005293</v>
      </c>
    </row>
    <row r="18" spans="1:7" x14ac:dyDescent="0.2">
      <c r="A18" s="4">
        <f>IF('True_Odds_Calculator_2-way'!A19="","",'True_Odds_Calculator_2-way'!A19)</f>
        <v>1.98</v>
      </c>
      <c r="B18" s="4">
        <f>IF('True_Odds_Calculator_2-way'!B19="","",'True_Odds_Calculator_2-way'!B19)</f>
        <v>1.91</v>
      </c>
      <c r="C18" s="4">
        <f t="shared" si="0"/>
        <v>2.861071447458885E-2</v>
      </c>
      <c r="D18" s="4">
        <f t="shared" si="2"/>
        <v>2.0377175494369308</v>
      </c>
      <c r="E18" s="4">
        <f t="shared" si="3"/>
        <v>1.9636533568721115</v>
      </c>
      <c r="G18" s="4">
        <f t="shared" si="1"/>
        <v>1.0286107144745888</v>
      </c>
    </row>
    <row r="19" spans="1:7" x14ac:dyDescent="0.2">
      <c r="A19" s="4">
        <f>IF('True_Odds_Calculator_2-way'!A20="","",'True_Odds_Calculator_2-way'!A20)</f>
        <v>2.4900000000000002</v>
      </c>
      <c r="B19" s="4">
        <f>IF('True_Odds_Calculator_2-way'!B20="","",'True_Odds_Calculator_2-way'!B20)</f>
        <v>1.55</v>
      </c>
      <c r="C19" s="4">
        <f t="shared" si="0"/>
        <v>4.676771602539187E-2</v>
      </c>
      <c r="D19" s="4">
        <f t="shared" si="2"/>
        <v>2.643945881144032</v>
      </c>
      <c r="E19" s="4">
        <f t="shared" si="3"/>
        <v>1.6082925304719242</v>
      </c>
      <c r="G19" s="4">
        <f t="shared" si="1"/>
        <v>1.0467677160253919</v>
      </c>
    </row>
    <row r="20" spans="1:7" x14ac:dyDescent="0.2">
      <c r="A20" s="4">
        <f>IF('True_Odds_Calculator_2-way'!A21="","",'True_Odds_Calculator_2-way'!A21)</f>
        <v>1.83</v>
      </c>
      <c r="B20" s="4">
        <f>IF('True_Odds_Calculator_2-way'!B21="","",'True_Odds_Calculator_2-way'!B21)</f>
        <v>1.99</v>
      </c>
      <c r="C20" s="4">
        <f t="shared" si="0"/>
        <v>4.8960650245764237E-2</v>
      </c>
      <c r="D20" s="4">
        <f t="shared" si="2"/>
        <v>1.9158271299681719</v>
      </c>
      <c r="E20" s="4">
        <f t="shared" si="3"/>
        <v>2.0919091248528017</v>
      </c>
      <c r="G20" s="4">
        <f t="shared" si="1"/>
        <v>1.0489606502457642</v>
      </c>
    </row>
    <row r="21" spans="1:7" x14ac:dyDescent="0.2">
      <c r="A21" s="4">
        <f>IF('True_Odds_Calculator_2-way'!A22="","",'True_Odds_Calculator_2-way'!A22)</f>
        <v>2.48</v>
      </c>
      <c r="B21" s="4">
        <f>IF('True_Odds_Calculator_2-way'!B22="","",'True_Odds_Calculator_2-way'!B22)</f>
        <v>1.6</v>
      </c>
      <c r="C21" s="4">
        <f t="shared" si="0"/>
        <v>2.8225806451612989E-2</v>
      </c>
      <c r="D21" s="4">
        <f t="shared" si="2"/>
        <v>2.5699481865284977</v>
      </c>
      <c r="E21" s="4">
        <f t="shared" si="3"/>
        <v>1.6369636963696372</v>
      </c>
      <c r="G21" s="4">
        <f t="shared" si="1"/>
        <v>1.028225806451613</v>
      </c>
    </row>
    <row r="22" spans="1:7" x14ac:dyDescent="0.2">
      <c r="A22" s="4">
        <f>IF('True_Odds_Calculator_2-way'!A23="","",'True_Odds_Calculator_2-way'!A23)</f>
        <v>2.2200000000000002</v>
      </c>
      <c r="B22" s="4">
        <f>IF('True_Odds_Calculator_2-way'!B23="","",'True_Odds_Calculator_2-way'!B23)</f>
        <v>1.71</v>
      </c>
      <c r="C22" s="4">
        <f t="shared" si="0"/>
        <v>3.5245772087877381E-2</v>
      </c>
      <c r="D22" s="4">
        <f t="shared" si="2"/>
        <v>2.3103888990323171</v>
      </c>
      <c r="E22" s="4">
        <f t="shared" si="3"/>
        <v>1.7631322279503969</v>
      </c>
      <c r="G22" s="4">
        <f t="shared" si="1"/>
        <v>1.0352457720878774</v>
      </c>
    </row>
    <row r="23" spans="1:7" x14ac:dyDescent="0.2">
      <c r="A23" s="4">
        <f>IF('True_Odds_Calculator_2-way'!A24="","",'True_Odds_Calculator_2-way'!A24)</f>
        <v>1.72</v>
      </c>
      <c r="B23" s="4">
        <f>IF('True_Odds_Calculator_2-way'!B24="","",'True_Odds_Calculator_2-way'!B24)</f>
        <v>2.2000000000000002</v>
      </c>
      <c r="C23" s="4">
        <f t="shared" si="0"/>
        <v>3.5940803382663811E-2</v>
      </c>
      <c r="D23" s="4">
        <f t="shared" si="2"/>
        <v>1.7748592870544089</v>
      </c>
      <c r="E23" s="4">
        <f t="shared" si="3"/>
        <v>2.2905569007263922</v>
      </c>
      <c r="G23" s="4">
        <f t="shared" si="1"/>
        <v>1.0359408033826638</v>
      </c>
    </row>
    <row r="24" spans="1:7" x14ac:dyDescent="0.2">
      <c r="A24" s="4">
        <f>IF('True_Odds_Calculator_2-way'!A25="","",'True_Odds_Calculator_2-way'!A25)</f>
        <v>1.71</v>
      </c>
      <c r="B24" s="4">
        <f>IF('True_Odds_Calculator_2-way'!B25="","",'True_Odds_Calculator_2-way'!B25)</f>
        <v>2.16</v>
      </c>
      <c r="C24" s="4">
        <f t="shared" si="0"/>
        <v>4.7758284600389889E-2</v>
      </c>
      <c r="D24" s="4">
        <f t="shared" si="2"/>
        <v>1.7827975673327543</v>
      </c>
      <c r="E24" s="4">
        <f t="shared" si="3"/>
        <v>2.2774694783573808</v>
      </c>
      <c r="G24" s="4">
        <f t="shared" si="1"/>
        <v>1.0477582846003899</v>
      </c>
    </row>
    <row r="25" spans="1:7" x14ac:dyDescent="0.2">
      <c r="A25" s="4">
        <f>IF('True_Odds_Calculator_2-way'!A26="","",'True_Odds_Calculator_2-way'!A26)</f>
        <v>1.88</v>
      </c>
      <c r="B25" s="4">
        <f>IF('True_Odds_Calculator_2-way'!B26="","",'True_Odds_Calculator_2-way'!B26)</f>
        <v>1.95</v>
      </c>
      <c r="C25" s="4">
        <f t="shared" si="0"/>
        <v>4.4735406437534042E-2</v>
      </c>
      <c r="D25" s="4">
        <f t="shared" si="2"/>
        <v>1.9625267665952888</v>
      </c>
      <c r="E25" s="4">
        <f t="shared" si="3"/>
        <v>2.0389321468298109</v>
      </c>
      <c r="G25" s="4">
        <f t="shared" si="1"/>
        <v>1.044735406437534</v>
      </c>
    </row>
    <row r="26" spans="1:7" x14ac:dyDescent="0.2">
      <c r="A26" s="4">
        <f>IF('True_Odds_Calculator_2-way'!A27="","",'True_Odds_Calculator_2-way'!A27)</f>
        <v>1.63</v>
      </c>
      <c r="B26" s="4">
        <f>IF('True_Odds_Calculator_2-way'!B27="","",'True_Odds_Calculator_2-way'!B27)</f>
        <v>2.3199999999999998</v>
      </c>
      <c r="C26" s="4">
        <f t="shared" si="0"/>
        <v>4.4531415273958208E-2</v>
      </c>
      <c r="D26" s="4">
        <f t="shared" si="2"/>
        <v>1.6913856337776187</v>
      </c>
      <c r="E26" s="4">
        <f t="shared" si="3"/>
        <v>2.4463708112304308</v>
      </c>
      <c r="G26" s="4">
        <f t="shared" si="1"/>
        <v>1.0445314152739582</v>
      </c>
    </row>
    <row r="27" spans="1:7" x14ac:dyDescent="0.2">
      <c r="A27" s="4">
        <f>IF('True_Odds_Calculator_2-way'!A28="","",'True_Odds_Calculator_2-way'!A28)</f>
        <v>1.51</v>
      </c>
      <c r="B27" s="4">
        <f>IF('True_Odds_Calculator_2-way'!B28="","",'True_Odds_Calculator_2-way'!B28)</f>
        <v>2.58</v>
      </c>
      <c r="C27" s="4">
        <f t="shared" si="0"/>
        <v>4.9848554853945348E-2</v>
      </c>
      <c r="D27" s="4">
        <f t="shared" si="2"/>
        <v>1.5690523178541222</v>
      </c>
      <c r="E27" s="4">
        <f t="shared" si="3"/>
        <v>2.7573076650859938</v>
      </c>
      <c r="G27" s="4">
        <f t="shared" si="1"/>
        <v>1.0498485548539453</v>
      </c>
    </row>
    <row r="28" spans="1:7" x14ac:dyDescent="0.2">
      <c r="A28" s="4">
        <f>IF('True_Odds_Calculator_2-way'!A29="","",'True_Odds_Calculator_2-way'!A29)</f>
        <v>2.06</v>
      </c>
      <c r="B28" s="4">
        <f>IF('True_Odds_Calculator_2-way'!B29="","",'True_Odds_Calculator_2-way'!B29)</f>
        <v>1.85</v>
      </c>
      <c r="C28" s="4">
        <f t="shared" si="0"/>
        <v>2.5977433744424072E-2</v>
      </c>
      <c r="D28" s="4">
        <f t="shared" si="2"/>
        <v>2.1166342682588173</v>
      </c>
      <c r="E28" s="4">
        <f t="shared" si="3"/>
        <v>1.8955483710519774</v>
      </c>
      <c r="G28" s="4">
        <f t="shared" si="1"/>
        <v>1.0259774337444241</v>
      </c>
    </row>
    <row r="29" spans="1:7" x14ac:dyDescent="0.2">
      <c r="A29" s="4">
        <f>IF('True_Odds_Calculator_2-way'!A30="","",'True_Odds_Calculator_2-way'!A30)</f>
        <v>1.87</v>
      </c>
      <c r="B29" s="4">
        <f>IF('True_Odds_Calculator_2-way'!B30="","",'True_Odds_Calculator_2-way'!B30)</f>
        <v>2.0499999999999998</v>
      </c>
      <c r="C29" s="4">
        <f t="shared" si="0"/>
        <v>2.2564236337550447E-2</v>
      </c>
      <c r="D29" s="4">
        <f t="shared" si="2"/>
        <v>1.9103027282920144</v>
      </c>
      <c r="E29" s="4">
        <f t="shared" si="3"/>
        <v>2.0985356507458599</v>
      </c>
      <c r="G29" s="4">
        <f t="shared" si="1"/>
        <v>1.0225642363375504</v>
      </c>
    </row>
    <row r="30" spans="1:7" x14ac:dyDescent="0.2">
      <c r="A30" s="4">
        <f>IF('True_Odds_Calculator_2-way'!A31="","",'True_Odds_Calculator_2-way'!A31)</f>
        <v>1.6</v>
      </c>
      <c r="B30" s="4">
        <f>IF('True_Odds_Calculator_2-way'!B31="","",'True_Odds_Calculator_2-way'!B31)</f>
        <v>2.4700000000000002</v>
      </c>
      <c r="C30" s="4">
        <f t="shared" si="0"/>
        <v>2.9858299595141746E-2</v>
      </c>
      <c r="D30" s="4">
        <f t="shared" si="2"/>
        <v>1.6391538780588968</v>
      </c>
      <c r="E30" s="4">
        <f t="shared" si="3"/>
        <v>2.5645684620376383</v>
      </c>
      <c r="G30" s="4">
        <f t="shared" si="1"/>
        <v>1.0298582995951417</v>
      </c>
    </row>
    <row r="31" spans="1:7" x14ac:dyDescent="0.2">
      <c r="A31" s="4">
        <f>IF('True_Odds_Calculator_2-way'!A32="","",'True_Odds_Calculator_2-way'!A32)</f>
        <v>1.36</v>
      </c>
      <c r="B31" s="4">
        <f>IF('True_Odds_Calculator_2-way'!B32="","",'True_Odds_Calculator_2-way'!B32)</f>
        <v>3.31</v>
      </c>
      <c r="C31" s="4">
        <f t="shared" si="0"/>
        <v>3.7408921272436446E-2</v>
      </c>
      <c r="D31" s="4">
        <f t="shared" si="2"/>
        <v>1.3954987909975822</v>
      </c>
      <c r="E31" s="4">
        <f t="shared" si="3"/>
        <v>3.5284527355384858</v>
      </c>
      <c r="G31" s="4">
        <f t="shared" si="1"/>
        <v>1.0374089212724364</v>
      </c>
    </row>
    <row r="32" spans="1:7" x14ac:dyDescent="0.2">
      <c r="A32" s="4">
        <f>IF('True_Odds_Calculator_2-way'!A33="","",'True_Odds_Calculator_2-way'!A33)</f>
        <v>2.16</v>
      </c>
      <c r="B32" s="4">
        <f>IF('True_Odds_Calculator_2-way'!B33="","",'True_Odds_Calculator_2-way'!B33)</f>
        <v>1.76</v>
      </c>
      <c r="C32" s="4">
        <f t="shared" si="0"/>
        <v>3.1144781144781142E-2</v>
      </c>
      <c r="D32" s="4">
        <f t="shared" si="2"/>
        <v>2.235183443085607</v>
      </c>
      <c r="E32" s="4">
        <f t="shared" si="3"/>
        <v>1.8095963442498098</v>
      </c>
      <c r="G32" s="4">
        <f t="shared" si="1"/>
        <v>1.0311447811447811</v>
      </c>
    </row>
    <row r="33" spans="1:7" x14ac:dyDescent="0.2">
      <c r="A33" s="4">
        <f>IF('True_Odds_Calculator_2-way'!A34="","",'True_Odds_Calculator_2-way'!A34)</f>
        <v>1.36</v>
      </c>
      <c r="B33" s="4">
        <f>IF('True_Odds_Calculator_2-way'!B34="","",'True_Odds_Calculator_2-way'!B34)</f>
        <v>3.33</v>
      </c>
      <c r="C33" s="4">
        <f t="shared" si="0"/>
        <v>3.5594417947359069E-2</v>
      </c>
      <c r="D33" s="4">
        <f t="shared" si="2"/>
        <v>1.3937342278574507</v>
      </c>
      <c r="E33" s="4">
        <f t="shared" si="3"/>
        <v>3.5397842738783805</v>
      </c>
      <c r="G33" s="4">
        <f t="shared" si="1"/>
        <v>1.0355944179473591</v>
      </c>
    </row>
    <row r="34" spans="1:7" x14ac:dyDescent="0.2">
      <c r="A34" s="4">
        <f>IF('True_Odds_Calculator_2-way'!A35="","",'True_Odds_Calculator_2-way'!A35)</f>
        <v>1.96</v>
      </c>
      <c r="B34" s="4">
        <f>IF('True_Odds_Calculator_2-way'!B35="","",'True_Odds_Calculator_2-way'!B35)</f>
        <v>1.93</v>
      </c>
      <c r="C34" s="4">
        <f t="shared" si="0"/>
        <v>2.8338796658559762E-2</v>
      </c>
      <c r="D34" s="4">
        <f t="shared" si="2"/>
        <v>2.0159880622468553</v>
      </c>
      <c r="E34" s="4">
        <f t="shared" si="3"/>
        <v>1.9842635333613092</v>
      </c>
      <c r="G34" s="4">
        <f t="shared" si="1"/>
        <v>1.0283387966585598</v>
      </c>
    </row>
    <row r="35" spans="1:7" x14ac:dyDescent="0.2">
      <c r="A35" s="4">
        <f>IF('True_Odds_Calculator_2-way'!A36="","",'True_Odds_Calculator_2-way'!A36)</f>
        <v>1.83</v>
      </c>
      <c r="B35" s="4">
        <f>IF('True_Odds_Calculator_2-way'!B36="","",'True_Odds_Calculator_2-way'!B36)</f>
        <v>2.0499999999999998</v>
      </c>
      <c r="C35" s="4">
        <f t="shared" si="0"/>
        <v>3.4252965480474407E-2</v>
      </c>
      <c r="D35" s="4">
        <f t="shared" si="2"/>
        <v>1.8892106257081707</v>
      </c>
      <c r="E35" s="4">
        <f t="shared" si="3"/>
        <v>2.1245929491717397</v>
      </c>
      <c r="G35" s="4">
        <f t="shared" si="1"/>
        <v>1.0342529654804744</v>
      </c>
    </row>
    <row r="36" spans="1:7" x14ac:dyDescent="0.2">
      <c r="A36" s="4">
        <f>IF('True_Odds_Calculator_2-way'!A37="","",'True_Odds_Calculator_2-way'!A37)</f>
        <v>1.58</v>
      </c>
      <c r="B36" s="4">
        <f>IF('True_Odds_Calculator_2-way'!B37="","",'True_Odds_Calculator_2-way'!B37)</f>
        <v>2.48</v>
      </c>
      <c r="C36" s="4">
        <f t="shared" si="0"/>
        <v>3.61371988566761E-2</v>
      </c>
      <c r="D36" s="4">
        <f t="shared" si="2"/>
        <v>1.6264320106259338</v>
      </c>
      <c r="E36" s="4">
        <f t="shared" si="3"/>
        <v>2.5963424330771265</v>
      </c>
      <c r="G36" s="4">
        <f t="shared" si="1"/>
        <v>1.0361371988566761</v>
      </c>
    </row>
    <row r="37" spans="1:7" x14ac:dyDescent="0.2">
      <c r="A37" s="4">
        <f>IF('True_Odds_Calculator_2-way'!A38="","",'True_Odds_Calculator_2-way'!A38)</f>
        <v>1.71</v>
      </c>
      <c r="B37" s="4">
        <f>IF('True_Odds_Calculator_2-way'!B38="","",'True_Odds_Calculator_2-way'!B38)</f>
        <v>2.2200000000000002</v>
      </c>
      <c r="C37" s="4">
        <f t="shared" si="0"/>
        <v>3.5245772087877381E-2</v>
      </c>
      <c r="D37" s="4">
        <f t="shared" si="2"/>
        <v>1.7631322279503969</v>
      </c>
      <c r="E37" s="4">
        <f t="shared" si="3"/>
        <v>2.3103888990323171</v>
      </c>
      <c r="G37" s="4">
        <f t="shared" si="1"/>
        <v>1.0352457720878774</v>
      </c>
    </row>
    <row r="38" spans="1:7" x14ac:dyDescent="0.2">
      <c r="A38" s="4">
        <f>IF('True_Odds_Calculator_2-way'!A39="","",'True_Odds_Calculator_2-way'!A39)</f>
        <v>2.11</v>
      </c>
      <c r="B38" s="4">
        <f>IF('True_Odds_Calculator_2-way'!B39="","",'True_Odds_Calculator_2-way'!B39)</f>
        <v>1.8</v>
      </c>
      <c r="C38" s="4">
        <f t="shared" si="0"/>
        <v>2.9489204844655115E-2</v>
      </c>
      <c r="D38" s="4">
        <f t="shared" si="2"/>
        <v>2.1777522935779814</v>
      </c>
      <c r="E38" s="4">
        <f t="shared" si="3"/>
        <v>1.8490749756572542</v>
      </c>
      <c r="G38" s="4">
        <f t="shared" si="1"/>
        <v>1.0294892048446551</v>
      </c>
    </row>
    <row r="39" spans="1:7" x14ac:dyDescent="0.2">
      <c r="A39" s="4">
        <f>IF('True_Odds_Calculator_2-way'!A40="","",'True_Odds_Calculator_2-way'!A40)</f>
        <v>1.94</v>
      </c>
      <c r="B39" s="4">
        <f>IF('True_Odds_Calculator_2-way'!B40="","",'True_Odds_Calculator_2-way'!B40)</f>
        <v>1.96</v>
      </c>
      <c r="C39" s="4">
        <f t="shared" si="0"/>
        <v>2.5667999158426325E-2</v>
      </c>
      <c r="D39" s="4">
        <f t="shared" si="2"/>
        <v>1.9895353704478862</v>
      </c>
      <c r="E39" s="4">
        <f t="shared" si="3"/>
        <v>2.0105752961082914</v>
      </c>
      <c r="G39" s="4">
        <f t="shared" si="1"/>
        <v>1.0256679991584263</v>
      </c>
    </row>
    <row r="40" spans="1:7" x14ac:dyDescent="0.2">
      <c r="A40" s="4">
        <f>IF('True_Odds_Calculator_2-way'!A41="","",'True_Odds_Calculator_2-way'!A41)</f>
        <v>2.21</v>
      </c>
      <c r="B40" s="4">
        <f>IF('True_Odds_Calculator_2-way'!B41="","",'True_Odds_Calculator_2-way'!B41)</f>
        <v>1.74</v>
      </c>
      <c r="C40" s="4">
        <f t="shared" si="0"/>
        <v>2.720133146096626E-2</v>
      </c>
      <c r="D40" s="4">
        <f t="shared" si="2"/>
        <v>2.2784855128281092</v>
      </c>
      <c r="E40" s="4">
        <f t="shared" si="3"/>
        <v>1.7821754646150993</v>
      </c>
      <c r="G40" s="4">
        <f t="shared" si="1"/>
        <v>1.0272013314609663</v>
      </c>
    </row>
    <row r="41" spans="1:7" x14ac:dyDescent="0.2">
      <c r="A41" s="4">
        <f>IF('True_Odds_Calculator_2-way'!A42="","",'True_Odds_Calculator_2-way'!A42)</f>
        <v>1.72</v>
      </c>
      <c r="B41" s="4">
        <f>IF('True_Odds_Calculator_2-way'!B42="","",'True_Odds_Calculator_2-way'!B42)</f>
        <v>2.23</v>
      </c>
      <c r="C41" s="4">
        <f t="shared" si="0"/>
        <v>2.982584211075201E-2</v>
      </c>
      <c r="D41" s="4">
        <f t="shared" si="2"/>
        <v>1.7652798232695142</v>
      </c>
      <c r="E41" s="4">
        <f t="shared" si="3"/>
        <v>2.3067115708443593</v>
      </c>
      <c r="G41" s="4">
        <f t="shared" si="1"/>
        <v>1.029825842110752</v>
      </c>
    </row>
    <row r="42" spans="1:7" x14ac:dyDescent="0.2">
      <c r="A42" s="4">
        <f>IF('True_Odds_Calculator_2-way'!A43="","",'True_Odds_Calculator_2-way'!A43)</f>
        <v>1.44</v>
      </c>
      <c r="B42" s="4">
        <f>IF('True_Odds_Calculator_2-way'!B43="","",'True_Odds_Calculator_2-way'!B43)</f>
        <v>2.92</v>
      </c>
      <c r="C42" s="4">
        <f t="shared" si="0"/>
        <v>3.6910197869101991E-2</v>
      </c>
      <c r="D42" s="4">
        <f t="shared" si="2"/>
        <v>1.4793132564030396</v>
      </c>
      <c r="E42" s="4">
        <f t="shared" si="3"/>
        <v>3.086318261890781</v>
      </c>
      <c r="G42" s="4">
        <f t="shared" si="1"/>
        <v>1.036910197869102</v>
      </c>
    </row>
    <row r="43" spans="1:7" x14ac:dyDescent="0.2">
      <c r="A43" s="4">
        <f>IF('True_Odds_Calculator_2-way'!A44="","",'True_Odds_Calculator_2-way'!A44)</f>
        <v>2.2599999999999998</v>
      </c>
      <c r="B43" s="4">
        <f>IF('True_Odds_Calculator_2-way'!B44="","",'True_Odds_Calculator_2-way'!B44)</f>
        <v>1.69</v>
      </c>
      <c r="C43" s="4">
        <f t="shared" si="0"/>
        <v>3.4193852437555794E-2</v>
      </c>
      <c r="D43" s="4">
        <f t="shared" si="2"/>
        <v>2.3508340001231001</v>
      </c>
      <c r="E43" s="4">
        <f t="shared" si="3"/>
        <v>1.740283410033262</v>
      </c>
      <c r="G43" s="4">
        <f t="shared" si="1"/>
        <v>1.0341938524375558</v>
      </c>
    </row>
    <row r="44" spans="1:7" x14ac:dyDescent="0.2">
      <c r="A44" s="4">
        <f>IF('True_Odds_Calculator_2-way'!A45="","",'True_Odds_Calculator_2-way'!A45)</f>
        <v>2.36</v>
      </c>
      <c r="B44" s="4">
        <f>IF('True_Odds_Calculator_2-way'!B45="","",'True_Odds_Calculator_2-way'!B45)</f>
        <v>1.64</v>
      </c>
      <c r="C44" s="4">
        <f t="shared" si="0"/>
        <v>3.3484911120297722E-2</v>
      </c>
      <c r="D44" s="4">
        <f t="shared" si="2"/>
        <v>2.4570848146267141</v>
      </c>
      <c r="E44" s="4">
        <f t="shared" si="3"/>
        <v>1.6863018473335656</v>
      </c>
      <c r="G44" s="4">
        <f t="shared" si="1"/>
        <v>1.0334849111202977</v>
      </c>
    </row>
    <row r="45" spans="1:7" x14ac:dyDescent="0.2">
      <c r="A45" s="4">
        <f>IF('True_Odds_Calculator_2-way'!A46="","",'True_Odds_Calculator_2-way'!A46)</f>
        <v>2.0499999999999998</v>
      </c>
      <c r="B45" s="4">
        <f>IF('True_Odds_Calculator_2-way'!B46="","",'True_Odds_Calculator_2-way'!B46)</f>
        <v>1.85</v>
      </c>
      <c r="C45" s="4">
        <f t="shared" si="0"/>
        <v>2.8345418589321048E-2</v>
      </c>
      <c r="D45" s="4">
        <f t="shared" si="2"/>
        <v>2.1113430758524703</v>
      </c>
      <c r="E45" s="4">
        <f t="shared" si="3"/>
        <v>1.8998121477770822</v>
      </c>
      <c r="G45" s="4">
        <f t="shared" si="1"/>
        <v>1.028345418589321</v>
      </c>
    </row>
    <row r="46" spans="1:7" x14ac:dyDescent="0.2">
      <c r="A46" s="4">
        <f>IF('True_Odds_Calculator_2-way'!A47="","",'True_Odds_Calculator_2-way'!A47)</f>
        <v>2.29</v>
      </c>
      <c r="B46" s="4">
        <f>IF('True_Odds_Calculator_2-way'!B47="","",'True_Odds_Calculator_2-way'!B47)</f>
        <v>1.68</v>
      </c>
      <c r="C46" s="4">
        <f t="shared" si="0"/>
        <v>3.1919317945518833E-2</v>
      </c>
      <c r="D46" s="4">
        <f t="shared" si="2"/>
        <v>2.3768688990485605</v>
      </c>
      <c r="E46" s="4">
        <f t="shared" si="3"/>
        <v>1.7262855604415328</v>
      </c>
      <c r="G46" s="4">
        <f t="shared" si="1"/>
        <v>1.0319193179455188</v>
      </c>
    </row>
    <row r="47" spans="1:7" x14ac:dyDescent="0.2">
      <c r="A47" s="4">
        <f>IF('True_Odds_Calculator_2-way'!A48="","",'True_Odds_Calculator_2-way'!A48)</f>
        <v>2.2400000000000002</v>
      </c>
      <c r="B47" s="4">
        <f>IF('True_Odds_Calculator_2-way'!B48="","",'True_Odds_Calculator_2-way'!B48)</f>
        <v>1.7</v>
      </c>
      <c r="C47" s="4">
        <f t="shared" si="0"/>
        <v>3.4663865546218364E-2</v>
      </c>
      <c r="D47" s="4">
        <f t="shared" si="2"/>
        <v>2.3304773561811505</v>
      </c>
      <c r="E47" s="4">
        <f t="shared" si="3"/>
        <v>1.7516099356025756</v>
      </c>
      <c r="G47" s="4">
        <f t="shared" si="1"/>
        <v>1.0346638655462184</v>
      </c>
    </row>
    <row r="48" spans="1:7" x14ac:dyDescent="0.2">
      <c r="A48" s="4">
        <f>IF('True_Odds_Calculator_2-way'!A49="","",'True_Odds_Calculator_2-way'!A49)</f>
        <v>1.99</v>
      </c>
      <c r="B48" s="4">
        <f>IF('True_Odds_Calculator_2-way'!B49="","",'True_Odds_Calculator_2-way'!B49)</f>
        <v>1.9</v>
      </c>
      <c r="C48" s="4">
        <f t="shared" si="0"/>
        <v>2.8828352287754377E-2</v>
      </c>
      <c r="D48" s="4">
        <f t="shared" si="2"/>
        <v>2.0487672717420748</v>
      </c>
      <c r="E48" s="4">
        <f t="shared" si="3"/>
        <v>1.9535003874967702</v>
      </c>
      <c r="G48" s="4">
        <f t="shared" si="1"/>
        <v>1.0288283522877544</v>
      </c>
    </row>
    <row r="49" spans="1:7" x14ac:dyDescent="0.2">
      <c r="A49" s="4">
        <f>IF('True_Odds_Calculator_2-way'!A50="","",'True_Odds_Calculator_2-way'!A50)</f>
        <v>2.19</v>
      </c>
      <c r="B49" s="4">
        <f>IF('True_Odds_Calculator_2-way'!B50="","",'True_Odds_Calculator_2-way'!B50)</f>
        <v>1.74</v>
      </c>
      <c r="C49" s="4">
        <f t="shared" si="0"/>
        <v>3.1333648244370904E-2</v>
      </c>
      <c r="D49" s="4">
        <f t="shared" si="2"/>
        <v>2.2678093197643276</v>
      </c>
      <c r="E49" s="4">
        <f t="shared" si="3"/>
        <v>1.7887621461765948</v>
      </c>
      <c r="G49" s="4">
        <f t="shared" si="1"/>
        <v>1.0313336482443709</v>
      </c>
    </row>
    <row r="50" spans="1:7" x14ac:dyDescent="0.2">
      <c r="A50" s="4">
        <f>IF('True_Odds_Calculator_2-way'!A51="","",'True_Odds_Calculator_2-way'!A51)</f>
        <v>2.5</v>
      </c>
      <c r="B50" s="4">
        <f>IF('True_Odds_Calculator_2-way'!B51="","",'True_Odds_Calculator_2-way'!B51)</f>
        <v>1.58</v>
      </c>
      <c r="C50" s="4">
        <f t="shared" si="0"/>
        <v>3.2911392405063244E-2</v>
      </c>
      <c r="D50" s="4">
        <f t="shared" si="2"/>
        <v>2.6072607260726071</v>
      </c>
      <c r="E50" s="4">
        <f t="shared" si="3"/>
        <v>1.62217659137577</v>
      </c>
      <c r="G50" s="4">
        <f t="shared" si="1"/>
        <v>1.0329113924050632</v>
      </c>
    </row>
    <row r="51" spans="1:7" x14ac:dyDescent="0.2">
      <c r="A51" s="4">
        <f>IF('True_Odds_Calculator_2-way'!A52="","",'True_Odds_Calculator_2-way'!A52)</f>
        <v>2.09</v>
      </c>
      <c r="B51" s="4">
        <f>IF('True_Odds_Calculator_2-way'!B52="","",'True_Odds_Calculator_2-way'!B52)</f>
        <v>1.8</v>
      </c>
      <c r="C51" s="4">
        <f t="shared" si="0"/>
        <v>3.4024455077086735E-2</v>
      </c>
      <c r="D51" s="4">
        <f t="shared" si="2"/>
        <v>2.1670506912442398</v>
      </c>
      <c r="E51" s="4">
        <f t="shared" si="3"/>
        <v>1.8568608094768018</v>
      </c>
      <c r="G51" s="4">
        <f t="shared" si="1"/>
        <v>1.0340244550770867</v>
      </c>
    </row>
    <row r="52" spans="1:7" x14ac:dyDescent="0.2">
      <c r="A52" s="4">
        <f>IF('True_Odds_Calculator_2-way'!A53="","",'True_Odds_Calculator_2-way'!A53)</f>
        <v>2.11</v>
      </c>
      <c r="B52" s="4">
        <f>IF('True_Odds_Calculator_2-way'!B53="","",'True_Odds_Calculator_2-way'!B53)</f>
        <v>1.79</v>
      </c>
      <c r="C52" s="4">
        <f t="shared" si="0"/>
        <v>3.2592867166194583E-2</v>
      </c>
      <c r="D52" s="4">
        <f t="shared" si="2"/>
        <v>2.1851369724319478</v>
      </c>
      <c r="E52" s="4">
        <f t="shared" si="3"/>
        <v>1.8437843247333352</v>
      </c>
      <c r="G52" s="4">
        <f t="shared" si="1"/>
        <v>1.0325928671661946</v>
      </c>
    </row>
    <row r="53" spans="1:7" x14ac:dyDescent="0.2">
      <c r="A53" s="4">
        <f>IF('True_Odds_Calculator_2-way'!A54="","",'True_Odds_Calculator_2-way'!A54)</f>
        <v>1.76</v>
      </c>
      <c r="B53" s="4">
        <f>IF('True_Odds_Calculator_2-way'!B54="","",'True_Odds_Calculator_2-way'!B54)</f>
        <v>2.08</v>
      </c>
      <c r="C53" s="4">
        <f t="shared" si="0"/>
        <v>4.8951048951048959E-2</v>
      </c>
      <c r="D53" s="4">
        <f t="shared" si="2"/>
        <v>1.8392282958199357</v>
      </c>
      <c r="E53" s="4">
        <f t="shared" si="3"/>
        <v>2.1915708812260539</v>
      </c>
      <c r="G53" s="4">
        <f t="shared" si="1"/>
        <v>1.048951048951049</v>
      </c>
    </row>
    <row r="54" spans="1:7" x14ac:dyDescent="0.2">
      <c r="A54" s="4">
        <f>IF('True_Odds_Calculator_2-way'!A55="","",'True_Odds_Calculator_2-way'!A55)</f>
        <v>1.83</v>
      </c>
      <c r="B54" s="4">
        <f>IF('True_Odds_Calculator_2-way'!B55="","",'True_Odds_Calculator_2-way'!B55)</f>
        <v>2.02</v>
      </c>
      <c r="C54" s="4">
        <f t="shared" si="0"/>
        <v>4.1497592382188975E-2</v>
      </c>
      <c r="D54" s="4">
        <f t="shared" si="2"/>
        <v>1.9022281685792208</v>
      </c>
      <c r="E54" s="4">
        <f t="shared" si="3"/>
        <v>2.1083670792220381</v>
      </c>
      <c r="G54" s="4">
        <f t="shared" si="1"/>
        <v>1.041497592382189</v>
      </c>
    </row>
    <row r="55" spans="1:7" x14ac:dyDescent="0.2">
      <c r="A55" s="4">
        <f>IF('True_Odds_Calculator_2-way'!A56="","",'True_Odds_Calculator_2-way'!A56)</f>
        <v>1.71</v>
      </c>
      <c r="B55" s="4">
        <f>IF('True_Odds_Calculator_2-way'!B56="","",'True_Odds_Calculator_2-way'!B56)</f>
        <v>2.11</v>
      </c>
      <c r="C55" s="4">
        <f t="shared" si="0"/>
        <v>5.8728970926526403E-2</v>
      </c>
      <c r="D55" s="4">
        <f t="shared" si="2"/>
        <v>1.8004041815323968</v>
      </c>
      <c r="E55" s="4">
        <f t="shared" si="3"/>
        <v>2.2493687852623045</v>
      </c>
      <c r="G55" s="4">
        <f t="shared" si="1"/>
        <v>1.0587289709265264</v>
      </c>
    </row>
    <row r="56" spans="1:7" x14ac:dyDescent="0.2">
      <c r="A56" s="4">
        <f>IF('True_Odds_Calculator_2-way'!A57="","",'True_Odds_Calculator_2-way'!A57)</f>
        <v>1.74</v>
      </c>
      <c r="B56" s="4">
        <f>IF('True_Odds_Calculator_2-way'!B57="","",'True_Odds_Calculator_2-way'!B57)</f>
        <v>2.08</v>
      </c>
      <c r="C56" s="4">
        <f t="shared" si="0"/>
        <v>5.5481874447391721E-2</v>
      </c>
      <c r="D56" s="4">
        <f t="shared" si="2"/>
        <v>1.8282481309355427</v>
      </c>
      <c r="E56" s="4">
        <f t="shared" si="3"/>
        <v>2.2073676506464994</v>
      </c>
      <c r="G56" s="4">
        <f t="shared" si="1"/>
        <v>1.0554818744473917</v>
      </c>
    </row>
    <row r="57" spans="1:7" x14ac:dyDescent="0.2">
      <c r="A57" s="4">
        <f>IF('True_Odds_Calculator_2-way'!A58="","",'True_Odds_Calculator_2-way'!A58)</f>
        <v>1.71</v>
      </c>
      <c r="B57" s="4">
        <f>IF('True_Odds_Calculator_2-way'!B58="","",'True_Odds_Calculator_2-way'!B58)</f>
        <v>2.12</v>
      </c>
      <c r="C57" s="4">
        <f t="shared" si="0"/>
        <v>5.6493434844973933E-2</v>
      </c>
      <c r="D57" s="4">
        <f t="shared" si="2"/>
        <v>1.7967882632831085</v>
      </c>
      <c r="E57" s="4">
        <f t="shared" si="3"/>
        <v>2.2550385668076633</v>
      </c>
      <c r="G57" s="4">
        <f t="shared" si="1"/>
        <v>1.0564934348449739</v>
      </c>
    </row>
    <row r="58" spans="1:7" x14ac:dyDescent="0.2">
      <c r="A58" s="4">
        <f>IF('True_Odds_Calculator_2-way'!A59="","",'True_Odds_Calculator_2-way'!A59)</f>
        <v>1.87</v>
      </c>
      <c r="B58" s="4">
        <f>IF('True_Odds_Calculator_2-way'!B59="","",'True_Odds_Calculator_2-way'!B59)</f>
        <v>1.93</v>
      </c>
      <c r="C58" s="4">
        <f t="shared" si="0"/>
        <v>5.2894073314676771E-2</v>
      </c>
      <c r="D58" s="4">
        <f t="shared" si="2"/>
        <v>1.9672944318770271</v>
      </c>
      <c r="E58" s="4">
        <f t="shared" si="3"/>
        <v>2.0338113888027949</v>
      </c>
      <c r="G58" s="4">
        <f t="shared" si="1"/>
        <v>1.0528940733146768</v>
      </c>
    </row>
    <row r="59" spans="1:7" x14ac:dyDescent="0.2">
      <c r="A59" s="4">
        <f>IF('True_Odds_Calculator_2-way'!A60="","",'True_Odds_Calculator_2-way'!A60)</f>
        <v>1.76</v>
      </c>
      <c r="B59" s="4">
        <f>IF('True_Odds_Calculator_2-way'!B60="","",'True_Odds_Calculator_2-way'!B60)</f>
        <v>2.0499999999999998</v>
      </c>
      <c r="C59" s="4">
        <f t="shared" si="0"/>
        <v>5.598669623059882E-2</v>
      </c>
      <c r="D59" s="4">
        <f t="shared" si="2"/>
        <v>1.8512057465366858</v>
      </c>
      <c r="E59" s="4">
        <f t="shared" si="3"/>
        <v>2.1748040988547319</v>
      </c>
      <c r="G59" s="4">
        <f t="shared" si="1"/>
        <v>1.0559866962305988</v>
      </c>
    </row>
    <row r="60" spans="1:7" x14ac:dyDescent="0.2">
      <c r="A60" s="4">
        <f>IF('True_Odds_Calculator_2-way'!A61="","",'True_Odds_Calculator_2-way'!A61)</f>
        <v>1.88</v>
      </c>
      <c r="B60" s="4">
        <f>IF('True_Odds_Calculator_2-way'!B61="","",'True_Odds_Calculator_2-way'!B61)</f>
        <v>1.93</v>
      </c>
      <c r="C60" s="4">
        <f t="shared" si="0"/>
        <v>5.0049608642928067E-2</v>
      </c>
      <c r="D60" s="4">
        <f t="shared" si="2"/>
        <v>1.9728142670726401</v>
      </c>
      <c r="E60" s="4">
        <f t="shared" si="3"/>
        <v>2.027945450480662</v>
      </c>
      <c r="G60" s="4">
        <f t="shared" si="1"/>
        <v>1.0500496086429281</v>
      </c>
    </row>
    <row r="61" spans="1:7" x14ac:dyDescent="0.2">
      <c r="A61" s="4">
        <f>IF('True_Odds_Calculator_2-way'!A62="","",'True_Odds_Calculator_2-way'!A62)</f>
        <v>1.74</v>
      </c>
      <c r="B61" s="4">
        <f>IF('True_Odds_Calculator_2-way'!B62="","",'True_Odds_Calculator_2-way'!B62)</f>
        <v>2.08</v>
      </c>
      <c r="C61" s="4">
        <f t="shared" si="0"/>
        <v>5.5481874447391721E-2</v>
      </c>
      <c r="D61" s="4">
        <f t="shared" si="2"/>
        <v>1.8282481309355427</v>
      </c>
      <c r="E61" s="4">
        <f t="shared" si="3"/>
        <v>2.2073676506464994</v>
      </c>
      <c r="G61" s="4">
        <f t="shared" si="1"/>
        <v>1.0554818744473917</v>
      </c>
    </row>
    <row r="62" spans="1:7" x14ac:dyDescent="0.2">
      <c r="A62" s="4">
        <f>IF('True_Odds_Calculator_2-way'!A63="","",'True_Odds_Calculator_2-way'!A63)</f>
        <v>1.72</v>
      </c>
      <c r="B62" s="4">
        <f>IF('True_Odds_Calculator_2-way'!B63="","",'True_Odds_Calculator_2-way'!B63)</f>
        <v>2.2400000000000002</v>
      </c>
      <c r="C62" s="4">
        <f t="shared" si="0"/>
        <v>2.7823920265780622E-2</v>
      </c>
      <c r="D62" s="4">
        <f t="shared" si="2"/>
        <v>1.762166117819246</v>
      </c>
      <c r="E62" s="4">
        <f t="shared" si="3"/>
        <v>2.3120499279884781</v>
      </c>
      <c r="G62" s="4">
        <f t="shared" si="1"/>
        <v>1.0278239202657806</v>
      </c>
    </row>
    <row r="63" spans="1:7" x14ac:dyDescent="0.2">
      <c r="A63" s="4">
        <f>IF('True_Odds_Calculator_2-way'!A64="","",'True_Odds_Calculator_2-way'!A64)</f>
        <v>1.85</v>
      </c>
      <c r="B63" s="4">
        <f>IF('True_Odds_Calculator_2-way'!B64="","",'True_Odds_Calculator_2-way'!B64)</f>
        <v>2.0699999999999998</v>
      </c>
      <c r="C63" s="4">
        <f t="shared" si="0"/>
        <v>2.3632327980154022E-2</v>
      </c>
      <c r="D63" s="4">
        <f t="shared" si="2"/>
        <v>1.8913446104457341</v>
      </c>
      <c r="E63" s="4">
        <f t="shared" si="3"/>
        <v>2.1219005402410303</v>
      </c>
      <c r="G63" s="4">
        <f t="shared" si="1"/>
        <v>1.023632327980154</v>
      </c>
    </row>
    <row r="64" spans="1:7" x14ac:dyDescent="0.2">
      <c r="A64" s="4">
        <f>IF('True_Odds_Calculator_2-way'!A65="","",'True_Odds_Calculator_2-way'!A65)</f>
        <v>1.6</v>
      </c>
      <c r="B64" s="4">
        <f>IF('True_Odds_Calculator_2-way'!B65="","",'True_Odds_Calculator_2-way'!B65)</f>
        <v>2.4700000000000002</v>
      </c>
      <c r="C64" s="4">
        <f t="shared" si="0"/>
        <v>2.9858299595141746E-2</v>
      </c>
      <c r="D64" s="4">
        <f t="shared" si="2"/>
        <v>1.6391538780588968</v>
      </c>
      <c r="E64" s="4">
        <f t="shared" si="3"/>
        <v>2.5645684620376383</v>
      </c>
      <c r="G64" s="4">
        <f t="shared" si="1"/>
        <v>1.0298582995951417</v>
      </c>
    </row>
    <row r="65" spans="1:7" x14ac:dyDescent="0.2">
      <c r="A65" s="4">
        <f>IF('True_Odds_Calculator_2-way'!A66="","",'True_Odds_Calculator_2-way'!A66)</f>
        <v>2.14</v>
      </c>
      <c r="B65" s="4">
        <f>IF('True_Odds_Calculator_2-way'!B66="","",'True_Odds_Calculator_2-way'!B66)</f>
        <v>1.72</v>
      </c>
      <c r="C65" s="4">
        <f t="shared" si="0"/>
        <v>4.8685068463377501E-2</v>
      </c>
      <c r="D65" s="4">
        <f t="shared" si="2"/>
        <v>2.2576054955839058</v>
      </c>
      <c r="E65" s="4">
        <f t="shared" si="3"/>
        <v>1.7951619196254389</v>
      </c>
      <c r="G65" s="4">
        <f t="shared" si="1"/>
        <v>1.0486850684633775</v>
      </c>
    </row>
    <row r="66" spans="1:7" x14ac:dyDescent="0.2">
      <c r="A66" s="4">
        <f>IF('True_Odds_Calculator_2-way'!A67="","",'True_Odds_Calculator_2-way'!A67)</f>
        <v>2.34</v>
      </c>
      <c r="B66" s="4">
        <f>IF('True_Odds_Calculator_2-way'!B67="","",'True_Odds_Calculator_2-way'!B67)</f>
        <v>1.59</v>
      </c>
      <c r="C66" s="4">
        <f t="shared" ref="C66:C129" si="4">IF(A66="","",((1/A66)+(1/B66))-1)</f>
        <v>5.6281244960490362E-2</v>
      </c>
      <c r="D66" s="4">
        <f t="shared" si="2"/>
        <v>2.5049484952534842</v>
      </c>
      <c r="E66" s="4">
        <f t="shared" si="3"/>
        <v>1.6644745671721919</v>
      </c>
      <c r="G66" s="4">
        <f t="shared" ref="G66:G129" si="5">IF(A66="","",C66+1)</f>
        <v>1.0562812449604904</v>
      </c>
    </row>
    <row r="67" spans="1:7" x14ac:dyDescent="0.2">
      <c r="A67" s="4">
        <f>IF('True_Odds_Calculator_2-way'!A68="","",'True_Odds_Calculator_2-way'!A68)</f>
        <v>2.0299999999999998</v>
      </c>
      <c r="B67" s="4">
        <f>IF('True_Odds_Calculator_2-way'!B68="","",'True_Odds_Calculator_2-way'!B68)</f>
        <v>1.79</v>
      </c>
      <c r="C67" s="4">
        <f t="shared" si="4"/>
        <v>5.1270055315518537E-2</v>
      </c>
      <c r="D67" s="4">
        <f t="shared" ref="D67:D130" si="6">IF(A67="","",(2*A67)/(2-($C67*A67)))</f>
        <v>2.1414385478975744</v>
      </c>
      <c r="E67" s="4">
        <f t="shared" ref="E67:E130" si="7">IF(B67="","",(2*B67)/(2-($C67*B67)))</f>
        <v>1.8760874616000205</v>
      </c>
      <c r="G67" s="4">
        <f t="shared" si="5"/>
        <v>1.0512700553155185</v>
      </c>
    </row>
    <row r="68" spans="1:7" x14ac:dyDescent="0.2">
      <c r="A68" s="4">
        <f>IF('True_Odds_Calculator_2-way'!A69="","",'True_Odds_Calculator_2-way'!A69)</f>
        <v>1.9</v>
      </c>
      <c r="B68" s="4">
        <f>IF('True_Odds_Calculator_2-way'!B69="","",'True_Odds_Calculator_2-way'!B69)</f>
        <v>1.9</v>
      </c>
      <c r="C68" s="4">
        <f t="shared" si="4"/>
        <v>5.2631578947368363E-2</v>
      </c>
      <c r="D68" s="4">
        <f t="shared" si="6"/>
        <v>1.9999999999999998</v>
      </c>
      <c r="E68" s="4">
        <f t="shared" si="7"/>
        <v>1.9999999999999998</v>
      </c>
      <c r="G68" s="4">
        <f t="shared" si="5"/>
        <v>1.0526315789473684</v>
      </c>
    </row>
    <row r="69" spans="1:7" x14ac:dyDescent="0.2">
      <c r="A69" s="4">
        <f>IF('True_Odds_Calculator_2-way'!A70="","",'True_Odds_Calculator_2-way'!A70)</f>
        <v>1.52</v>
      </c>
      <c r="B69" s="4">
        <f>IF('True_Odds_Calculator_2-way'!B70="","",'True_Odds_Calculator_2-way'!B70)</f>
        <v>2.65</v>
      </c>
      <c r="C69" s="4">
        <f t="shared" si="4"/>
        <v>3.5253227408142962E-2</v>
      </c>
      <c r="D69" s="4">
        <f t="shared" si="6"/>
        <v>1.5618456766188444</v>
      </c>
      <c r="E69" s="4">
        <f t="shared" si="7"/>
        <v>2.7798481711525187</v>
      </c>
      <c r="G69" s="4">
        <f t="shared" si="5"/>
        <v>1.035253227408143</v>
      </c>
    </row>
    <row r="70" spans="1:7" x14ac:dyDescent="0.2">
      <c r="A70" s="4">
        <f>IF('True_Odds_Calculator_2-way'!A71="","",'True_Odds_Calculator_2-way'!A71)</f>
        <v>1.73</v>
      </c>
      <c r="B70" s="4">
        <f>IF('True_Odds_Calculator_2-way'!B71="","",'True_Odds_Calculator_2-way'!B71)</f>
        <v>2.2200000000000002</v>
      </c>
      <c r="C70" s="4">
        <f t="shared" si="4"/>
        <v>2.8485132531375301E-2</v>
      </c>
      <c r="D70" s="4">
        <f t="shared" si="6"/>
        <v>1.7737034129219971</v>
      </c>
      <c r="E70" s="4">
        <f t="shared" si="7"/>
        <v>2.2924849280725841</v>
      </c>
      <c r="G70" s="4">
        <f t="shared" si="5"/>
        <v>1.0284851325313753</v>
      </c>
    </row>
    <row r="71" spans="1:7" x14ac:dyDescent="0.2">
      <c r="A71" s="4">
        <f>IF('True_Odds_Calculator_2-way'!A72="","",'True_Odds_Calculator_2-way'!A72)</f>
        <v>1.68</v>
      </c>
      <c r="B71" s="4">
        <f>IF('True_Odds_Calculator_2-way'!B72="","",'True_Odds_Calculator_2-way'!B72)</f>
        <v>2.29</v>
      </c>
      <c r="C71" s="4">
        <f t="shared" si="4"/>
        <v>3.1919317945518833E-2</v>
      </c>
      <c r="D71" s="4">
        <f t="shared" si="6"/>
        <v>1.7262855604415328</v>
      </c>
      <c r="E71" s="4">
        <f t="shared" si="7"/>
        <v>2.3768688990485605</v>
      </c>
      <c r="G71" s="4">
        <f t="shared" si="5"/>
        <v>1.0319193179455188</v>
      </c>
    </row>
    <row r="72" spans="1:7" x14ac:dyDescent="0.2">
      <c r="A72" s="4">
        <f>IF('True_Odds_Calculator_2-way'!A73="","",'True_Odds_Calculator_2-way'!A73)</f>
        <v>1.99</v>
      </c>
      <c r="B72" s="4">
        <f>IF('True_Odds_Calculator_2-way'!B73="","",'True_Odds_Calculator_2-way'!B73)</f>
        <v>1.9</v>
      </c>
      <c r="C72" s="4">
        <f t="shared" si="4"/>
        <v>2.8828352287754377E-2</v>
      </c>
      <c r="D72" s="4">
        <f t="shared" si="6"/>
        <v>2.0487672717420748</v>
      </c>
      <c r="E72" s="4">
        <f t="shared" si="7"/>
        <v>1.9535003874967702</v>
      </c>
      <c r="G72" s="4">
        <f t="shared" si="5"/>
        <v>1.0288283522877544</v>
      </c>
    </row>
    <row r="73" spans="1:7" x14ac:dyDescent="0.2">
      <c r="A73" s="4">
        <f>IF('True_Odds_Calculator_2-way'!A74="","",'True_Odds_Calculator_2-way'!A74)</f>
        <v>2.14</v>
      </c>
      <c r="B73" s="4">
        <f>IF('True_Odds_Calculator_2-way'!B74="","",'True_Odds_Calculator_2-way'!B74)</f>
        <v>1.76</v>
      </c>
      <c r="C73" s="4">
        <f t="shared" si="4"/>
        <v>3.5471537807986397E-2</v>
      </c>
      <c r="D73" s="4">
        <f t="shared" si="6"/>
        <v>2.2244271202456889</v>
      </c>
      <c r="E73" s="4">
        <f t="shared" si="7"/>
        <v>1.8167084699980707</v>
      </c>
      <c r="G73" s="4">
        <f t="shared" si="5"/>
        <v>1.0354715378079864</v>
      </c>
    </row>
    <row r="74" spans="1:7" x14ac:dyDescent="0.2">
      <c r="A74" s="4">
        <f>IF('True_Odds_Calculator_2-way'!A75="","",'True_Odds_Calculator_2-way'!A75)</f>
        <v>2.02</v>
      </c>
      <c r="B74" s="4">
        <f>IF('True_Odds_Calculator_2-way'!B75="","",'True_Odds_Calculator_2-way'!B75)</f>
        <v>1.88</v>
      </c>
      <c r="C74" s="4">
        <f t="shared" si="4"/>
        <v>2.6964398567516312E-2</v>
      </c>
      <c r="D74" s="4">
        <f t="shared" si="6"/>
        <v>2.0765529308836395</v>
      </c>
      <c r="E74" s="4">
        <f t="shared" si="7"/>
        <v>1.9288906948394962</v>
      </c>
      <c r="G74" s="4">
        <f t="shared" si="5"/>
        <v>1.0269643985675163</v>
      </c>
    </row>
    <row r="75" spans="1:7" x14ac:dyDescent="0.2">
      <c r="A75" s="4">
        <f>IF('True_Odds_Calculator_2-way'!A76="","",'True_Odds_Calculator_2-way'!A76)</f>
        <v>1.85</v>
      </c>
      <c r="B75" s="4">
        <f>IF('True_Odds_Calculator_2-way'!B76="","",'True_Odds_Calculator_2-way'!B76)</f>
        <v>2.04</v>
      </c>
      <c r="C75" s="4">
        <f t="shared" si="4"/>
        <v>3.0736618971912932E-2</v>
      </c>
      <c r="D75" s="4">
        <f t="shared" si="6"/>
        <v>1.9041372351160444</v>
      </c>
      <c r="E75" s="4">
        <f t="shared" si="7"/>
        <v>2.1060267857142851</v>
      </c>
      <c r="G75" s="4">
        <f t="shared" si="5"/>
        <v>1.0307366189719129</v>
      </c>
    </row>
    <row r="76" spans="1:7" x14ac:dyDescent="0.2">
      <c r="A76" s="4">
        <f>IF('True_Odds_Calculator_2-way'!A77="","",'True_Odds_Calculator_2-way'!A77)</f>
        <v>1.88</v>
      </c>
      <c r="B76" s="4">
        <f>IF('True_Odds_Calculator_2-way'!B77="","",'True_Odds_Calculator_2-way'!B77)</f>
        <v>2</v>
      </c>
      <c r="C76" s="4">
        <f t="shared" si="4"/>
        <v>3.1914893617021267E-2</v>
      </c>
      <c r="D76" s="4">
        <f t="shared" si="6"/>
        <v>1.9381443298969072</v>
      </c>
      <c r="E76" s="4">
        <f t="shared" si="7"/>
        <v>2.0659340659340657</v>
      </c>
      <c r="G76" s="4">
        <f t="shared" si="5"/>
        <v>1.0319148936170213</v>
      </c>
    </row>
    <row r="77" spans="1:7" x14ac:dyDescent="0.2">
      <c r="A77" s="4">
        <f>IF('True_Odds_Calculator_2-way'!A78="","",'True_Odds_Calculator_2-way'!A78)</f>
        <v>1.53</v>
      </c>
      <c r="B77" s="4">
        <f>IF('True_Odds_Calculator_2-way'!B78="","",'True_Odds_Calculator_2-way'!B78)</f>
        <v>2.63</v>
      </c>
      <c r="C77" s="4">
        <f t="shared" si="4"/>
        <v>3.3822908123959383E-2</v>
      </c>
      <c r="D77" s="4">
        <f t="shared" si="6"/>
        <v>1.5706395519038232</v>
      </c>
      <c r="E77" s="4">
        <f t="shared" si="7"/>
        <v>2.7524197133964914</v>
      </c>
      <c r="G77" s="4">
        <f t="shared" si="5"/>
        <v>1.0338229081239594</v>
      </c>
    </row>
    <row r="78" spans="1:7" x14ac:dyDescent="0.2">
      <c r="A78" s="4">
        <f>IF('True_Odds_Calculator_2-way'!A79="","",'True_Odds_Calculator_2-way'!A79)</f>
        <v>1.74</v>
      </c>
      <c r="B78" s="4">
        <f>IF('True_Odds_Calculator_2-way'!B79="","",'True_Odds_Calculator_2-way'!B79)</f>
        <v>2.19</v>
      </c>
      <c r="C78" s="4">
        <f t="shared" si="4"/>
        <v>3.1333648244370904E-2</v>
      </c>
      <c r="D78" s="4">
        <f t="shared" si="6"/>
        <v>1.7887621461765948</v>
      </c>
      <c r="E78" s="4">
        <f t="shared" si="7"/>
        <v>2.2678093197643276</v>
      </c>
      <c r="G78" s="4">
        <f t="shared" si="5"/>
        <v>1.0313336482443709</v>
      </c>
    </row>
    <row r="79" spans="1:7" x14ac:dyDescent="0.2">
      <c r="A79" s="4">
        <f>IF('True_Odds_Calculator_2-way'!A80="","",'True_Odds_Calculator_2-way'!A80)</f>
        <v>1.79</v>
      </c>
      <c r="B79" s="4">
        <f>IF('True_Odds_Calculator_2-way'!B80="","",'True_Odds_Calculator_2-way'!B80)</f>
        <v>2.1</v>
      </c>
      <c r="C79" s="4">
        <f t="shared" si="4"/>
        <v>3.4849694067571102E-2</v>
      </c>
      <c r="D79" s="4">
        <f t="shared" si="6"/>
        <v>1.8476284099287292</v>
      </c>
      <c r="E79" s="4">
        <f t="shared" si="7"/>
        <v>2.1797622499275153</v>
      </c>
      <c r="G79" s="4">
        <f t="shared" si="5"/>
        <v>1.0348496940675711</v>
      </c>
    </row>
    <row r="80" spans="1:7" x14ac:dyDescent="0.2">
      <c r="A80" s="4">
        <f>IF('True_Odds_Calculator_2-way'!A81="","",'True_Odds_Calculator_2-way'!A81)</f>
        <v>2.4300000000000002</v>
      </c>
      <c r="B80" s="4">
        <f>IF('True_Odds_Calculator_2-way'!B81="","",'True_Odds_Calculator_2-way'!B81)</f>
        <v>1.61</v>
      </c>
      <c r="C80" s="4">
        <f t="shared" si="4"/>
        <v>3.2640646167216181E-2</v>
      </c>
      <c r="D80" s="4">
        <f t="shared" si="6"/>
        <v>2.5303495779840248</v>
      </c>
      <c r="E80" s="4">
        <f t="shared" si="7"/>
        <v>1.6534454704900365</v>
      </c>
      <c r="G80" s="4">
        <f t="shared" si="5"/>
        <v>1.0326406461672162</v>
      </c>
    </row>
    <row r="81" spans="1:7" x14ac:dyDescent="0.2">
      <c r="A81" s="4">
        <f>IF('True_Odds_Calculator_2-way'!A82="","",'True_Odds_Calculator_2-way'!A82)</f>
        <v>2.29</v>
      </c>
      <c r="B81" s="4">
        <f>IF('True_Odds_Calculator_2-way'!B82="","",'True_Odds_Calculator_2-way'!B82)</f>
        <v>1.68</v>
      </c>
      <c r="C81" s="4">
        <f t="shared" si="4"/>
        <v>3.1919317945518833E-2</v>
      </c>
      <c r="D81" s="4">
        <f t="shared" si="6"/>
        <v>2.3768688990485605</v>
      </c>
      <c r="E81" s="4">
        <f t="shared" si="7"/>
        <v>1.7262855604415328</v>
      </c>
      <c r="G81" s="4">
        <f t="shared" si="5"/>
        <v>1.0319193179455188</v>
      </c>
    </row>
    <row r="82" spans="1:7" x14ac:dyDescent="0.2">
      <c r="A82" s="4">
        <f>IF('True_Odds_Calculator_2-way'!A83="","",'True_Odds_Calculator_2-way'!A83)</f>
        <v>2.37</v>
      </c>
      <c r="B82" s="4">
        <f>IF('True_Odds_Calculator_2-way'!B83="","",'True_Odds_Calculator_2-way'!B83)</f>
        <v>1.64</v>
      </c>
      <c r="C82" s="4">
        <f t="shared" si="4"/>
        <v>3.1697025831017633E-2</v>
      </c>
      <c r="D82" s="4">
        <f t="shared" si="6"/>
        <v>2.4624936644703492</v>
      </c>
      <c r="E82" s="4">
        <f t="shared" si="7"/>
        <v>1.6837636458152829</v>
      </c>
      <c r="G82" s="4">
        <f t="shared" si="5"/>
        <v>1.0316970258310176</v>
      </c>
    </row>
    <row r="83" spans="1:7" x14ac:dyDescent="0.2">
      <c r="A83" s="4">
        <f>IF('True_Odds_Calculator_2-way'!A84="","",'True_Odds_Calculator_2-way'!A84)</f>
        <v>2</v>
      </c>
      <c r="B83" s="4">
        <f>IF('True_Odds_Calculator_2-way'!B84="","",'True_Odds_Calculator_2-way'!B84)</f>
        <v>1.89</v>
      </c>
      <c r="C83" s="4">
        <f t="shared" si="4"/>
        <v>2.9100529100529293E-2</v>
      </c>
      <c r="D83" s="4">
        <f t="shared" si="6"/>
        <v>2.0599455040871937</v>
      </c>
      <c r="E83" s="4">
        <f t="shared" si="7"/>
        <v>1.9434447300771212</v>
      </c>
      <c r="G83" s="4">
        <f t="shared" si="5"/>
        <v>1.0291005291005293</v>
      </c>
    </row>
    <row r="84" spans="1:7" x14ac:dyDescent="0.2">
      <c r="A84" s="4">
        <f>IF('True_Odds_Calculator_2-way'!A85="","",'True_Odds_Calculator_2-way'!A85)</f>
        <v>1.5</v>
      </c>
      <c r="B84" s="4">
        <f>IF('True_Odds_Calculator_2-way'!B85="","",'True_Odds_Calculator_2-way'!B85)</f>
        <v>2.66</v>
      </c>
      <c r="C84" s="4">
        <f t="shared" si="4"/>
        <v>4.2606516290726759E-2</v>
      </c>
      <c r="D84" s="4">
        <f t="shared" si="6"/>
        <v>1.5495145631067961</v>
      </c>
      <c r="E84" s="4">
        <f t="shared" si="7"/>
        <v>2.8197879858657244</v>
      </c>
      <c r="G84" s="4">
        <f t="shared" si="5"/>
        <v>1.0426065162907268</v>
      </c>
    </row>
    <row r="85" spans="1:7" x14ac:dyDescent="0.2">
      <c r="A85" s="4">
        <f>IF('True_Odds_Calculator_2-way'!A86="","",'True_Odds_Calculator_2-way'!A86)</f>
        <v>2.5299999999999998</v>
      </c>
      <c r="B85" s="4">
        <f>IF('True_Odds_Calculator_2-way'!B86="","",'True_Odds_Calculator_2-way'!B86)</f>
        <v>1.57</v>
      </c>
      <c r="C85" s="4">
        <f t="shared" si="4"/>
        <v>3.2199592155283119E-2</v>
      </c>
      <c r="D85" s="4">
        <f t="shared" si="6"/>
        <v>2.6374290362205768</v>
      </c>
      <c r="E85" s="4">
        <f t="shared" si="7"/>
        <v>1.6107134891831068</v>
      </c>
      <c r="G85" s="4">
        <f t="shared" si="5"/>
        <v>1.0321995921552831</v>
      </c>
    </row>
    <row r="86" spans="1:7" x14ac:dyDescent="0.2">
      <c r="A86" s="4">
        <f>IF('True_Odds_Calculator_2-way'!A87="","",'True_Odds_Calculator_2-way'!A87)</f>
        <v>2.06</v>
      </c>
      <c r="B86" s="4">
        <f>IF('True_Odds_Calculator_2-way'!B87="","",'True_Odds_Calculator_2-way'!B87)</f>
        <v>1.75</v>
      </c>
      <c r="C86" s="4">
        <f t="shared" si="4"/>
        <v>5.6865464632454898E-2</v>
      </c>
      <c r="D86" s="4">
        <f t="shared" si="6"/>
        <v>2.1881638846737479</v>
      </c>
      <c r="E86" s="4">
        <f t="shared" si="7"/>
        <v>1.8416347381864622</v>
      </c>
      <c r="G86" s="4">
        <f t="shared" si="5"/>
        <v>1.0568654646324549</v>
      </c>
    </row>
    <row r="87" spans="1:7" x14ac:dyDescent="0.2">
      <c r="A87" s="4">
        <f>IF('True_Odds_Calculator_2-way'!A88="","",'True_Odds_Calculator_2-way'!A88)</f>
        <v>2.0099999999999998</v>
      </c>
      <c r="B87" s="4">
        <f>IF('True_Odds_Calculator_2-way'!B88="","",'True_Odds_Calculator_2-way'!B88)</f>
        <v>1.81</v>
      </c>
      <c r="C87" s="4">
        <f t="shared" si="4"/>
        <v>4.999862565624924E-2</v>
      </c>
      <c r="D87" s="4">
        <f t="shared" si="6"/>
        <v>2.1163433291643639</v>
      </c>
      <c r="E87" s="4">
        <f t="shared" si="7"/>
        <v>1.8957817670201405</v>
      </c>
      <c r="G87" s="4">
        <f t="shared" si="5"/>
        <v>1.0499986256562492</v>
      </c>
    </row>
    <row r="88" spans="1:7" x14ac:dyDescent="0.2">
      <c r="A88" s="4">
        <f>IF('True_Odds_Calculator_2-way'!A89="","",'True_Odds_Calculator_2-way'!A89)</f>
        <v>2.2200000000000002</v>
      </c>
      <c r="B88" s="4">
        <f>IF('True_Odds_Calculator_2-way'!B89="","",'True_Odds_Calculator_2-way'!B89)</f>
        <v>1.65</v>
      </c>
      <c r="C88" s="4">
        <f t="shared" si="4"/>
        <v>5.6511056511056479E-2</v>
      </c>
      <c r="D88" s="4">
        <f t="shared" si="6"/>
        <v>2.3685741998060137</v>
      </c>
      <c r="E88" s="4">
        <f t="shared" si="7"/>
        <v>1.7306874557051735</v>
      </c>
      <c r="G88" s="4">
        <f t="shared" si="5"/>
        <v>1.0565110565110565</v>
      </c>
    </row>
    <row r="89" spans="1:7" x14ac:dyDescent="0.2">
      <c r="A89" s="4">
        <f>IF('True_Odds_Calculator_2-way'!A90="","",'True_Odds_Calculator_2-way'!A90)</f>
        <v>1.91</v>
      </c>
      <c r="B89" s="4">
        <f>IF('True_Odds_Calculator_2-way'!B90="","",'True_Odds_Calculator_2-way'!B90)</f>
        <v>1.89</v>
      </c>
      <c r="C89" s="4">
        <f t="shared" si="4"/>
        <v>5.2660738524612949E-2</v>
      </c>
      <c r="D89" s="4">
        <f t="shared" si="6"/>
        <v>2.0111423716538068</v>
      </c>
      <c r="E89" s="4">
        <f t="shared" si="7"/>
        <v>1.9889804126835451</v>
      </c>
      <c r="G89" s="4">
        <f t="shared" si="5"/>
        <v>1.0526607385246129</v>
      </c>
    </row>
    <row r="90" spans="1:7" x14ac:dyDescent="0.2">
      <c r="A90" s="4">
        <f>IF('True_Odds_Calculator_2-way'!A91="","",'True_Odds_Calculator_2-way'!A91)</f>
        <v>1.73</v>
      </c>
      <c r="B90" s="4">
        <f>IF('True_Odds_Calculator_2-way'!B91="","",'True_Odds_Calculator_2-way'!B91)</f>
        <v>1.98</v>
      </c>
      <c r="C90" s="4">
        <f t="shared" si="4"/>
        <v>8.3085187131429983E-2</v>
      </c>
      <c r="D90" s="4">
        <f t="shared" si="6"/>
        <v>1.8639603852641891</v>
      </c>
      <c r="E90" s="4">
        <f t="shared" si="7"/>
        <v>2.1574604774201678</v>
      </c>
      <c r="G90" s="4">
        <f t="shared" si="5"/>
        <v>1.08308518713143</v>
      </c>
    </row>
    <row r="91" spans="1:7" x14ac:dyDescent="0.2">
      <c r="A91" s="4">
        <f>IF('True_Odds_Calculator_2-way'!A92="","",'True_Odds_Calculator_2-way'!A92)</f>
        <v>1.67</v>
      </c>
      <c r="B91" s="4">
        <f>IF('True_Odds_Calculator_2-way'!B92="","",'True_Odds_Calculator_2-way'!B92)</f>
        <v>2.14</v>
      </c>
      <c r="C91" s="4">
        <f t="shared" si="4"/>
        <v>6.6092114835749172E-2</v>
      </c>
      <c r="D91" s="4">
        <f t="shared" si="6"/>
        <v>1.7675453781096988</v>
      </c>
      <c r="E91" s="4">
        <f t="shared" si="7"/>
        <v>2.3028545653714807</v>
      </c>
      <c r="G91" s="4">
        <f t="shared" si="5"/>
        <v>1.0660921148357492</v>
      </c>
    </row>
    <row r="92" spans="1:7" x14ac:dyDescent="0.2">
      <c r="A92" s="4">
        <f>IF('True_Odds_Calculator_2-way'!A93="","",'True_Odds_Calculator_2-way'!A93)</f>
        <v>1.7</v>
      </c>
      <c r="B92" s="4">
        <f>IF('True_Odds_Calculator_2-way'!B93="","",'True_Odds_Calculator_2-way'!B93)</f>
        <v>2.09</v>
      </c>
      <c r="C92" s="4">
        <f t="shared" si="4"/>
        <v>6.6704193639178122E-2</v>
      </c>
      <c r="D92" s="4">
        <f t="shared" si="6"/>
        <v>1.8021810803956377</v>
      </c>
      <c r="E92" s="4">
        <f t="shared" si="7"/>
        <v>2.2466013278533037</v>
      </c>
      <c r="G92" s="4">
        <f t="shared" si="5"/>
        <v>1.0667041936391781</v>
      </c>
    </row>
    <row r="93" spans="1:7" x14ac:dyDescent="0.2">
      <c r="A93" s="4">
        <f>IF('True_Odds_Calculator_2-way'!A94="","",'True_Odds_Calculator_2-way'!A94)</f>
        <v>1.85</v>
      </c>
      <c r="B93" s="4">
        <f>IF('True_Odds_Calculator_2-way'!B94="","",'True_Odds_Calculator_2-way'!B94)</f>
        <v>1.94</v>
      </c>
      <c r="C93" s="4">
        <f t="shared" si="4"/>
        <v>5.6004458066313711E-2</v>
      </c>
      <c r="D93" s="4">
        <f t="shared" si="6"/>
        <v>1.9510736613210113</v>
      </c>
      <c r="E93" s="4">
        <f t="shared" si="7"/>
        <v>2.0514432695055729</v>
      </c>
      <c r="G93" s="4">
        <f t="shared" si="5"/>
        <v>1.0560044580663137</v>
      </c>
    </row>
    <row r="94" spans="1:7" x14ac:dyDescent="0.2">
      <c r="A94" s="4">
        <f>IF('True_Odds_Calculator_2-way'!A95="","",'True_Odds_Calculator_2-way'!A95)</f>
        <v>1.76</v>
      </c>
      <c r="B94" s="4">
        <f>IF('True_Odds_Calculator_2-way'!B95="","",'True_Odds_Calculator_2-way'!B95)</f>
        <v>2.0099999999999998</v>
      </c>
      <c r="C94" s="4">
        <f t="shared" si="4"/>
        <v>6.5694255992763573E-2</v>
      </c>
      <c r="D94" s="4">
        <f t="shared" si="6"/>
        <v>1.867990284084909</v>
      </c>
      <c r="E94" s="4">
        <f t="shared" si="7"/>
        <v>2.1520866285436187</v>
      </c>
      <c r="G94" s="4">
        <f t="shared" si="5"/>
        <v>1.0656942559927636</v>
      </c>
    </row>
    <row r="95" spans="1:7" x14ac:dyDescent="0.2">
      <c r="A95" s="4">
        <f>IF('True_Odds_Calculator_2-way'!A96="","",'True_Odds_Calculator_2-way'!A96)</f>
        <v>1.93</v>
      </c>
      <c r="B95" s="4">
        <f>IF('True_Odds_Calculator_2-way'!B96="","",'True_Odds_Calculator_2-way'!B96)</f>
        <v>1.85</v>
      </c>
      <c r="C95" s="4">
        <f t="shared" si="4"/>
        <v>5.8675255566447149E-2</v>
      </c>
      <c r="D95" s="4">
        <f t="shared" si="6"/>
        <v>2.0458387050565818</v>
      </c>
      <c r="E95" s="4">
        <f t="shared" si="7"/>
        <v>1.9561703876181344</v>
      </c>
      <c r="G95" s="4">
        <f t="shared" si="5"/>
        <v>1.0586752555664471</v>
      </c>
    </row>
    <row r="96" spans="1:7" x14ac:dyDescent="0.2">
      <c r="A96" s="4">
        <f>IF('True_Odds_Calculator_2-way'!A97="","",'True_Odds_Calculator_2-way'!A97)</f>
        <v>1.84</v>
      </c>
      <c r="B96" s="4">
        <f>IF('True_Odds_Calculator_2-way'!B97="","",'True_Odds_Calculator_2-way'!B97)</f>
        <v>1.94</v>
      </c>
      <c r="C96" s="4">
        <f t="shared" si="4"/>
        <v>5.8942178395338551E-2</v>
      </c>
      <c r="D96" s="4">
        <f t="shared" si="6"/>
        <v>1.9454981469369963</v>
      </c>
      <c r="E96" s="4">
        <f t="shared" si="7"/>
        <v>2.0576435323956654</v>
      </c>
      <c r="G96" s="4">
        <f t="shared" si="5"/>
        <v>1.0589421783953386</v>
      </c>
    </row>
    <row r="97" spans="1:7" x14ac:dyDescent="0.2">
      <c r="A97" s="4">
        <f>IF('True_Odds_Calculator_2-way'!A98="","",'True_Odds_Calculator_2-way'!A98)</f>
        <v>2.12</v>
      </c>
      <c r="B97" s="4">
        <f>IF('True_Odds_Calculator_2-way'!B98="","",'True_Odds_Calculator_2-way'!B98)</f>
        <v>1.79</v>
      </c>
      <c r="C97" s="4">
        <f t="shared" si="4"/>
        <v>3.0357331084642114E-2</v>
      </c>
      <c r="D97" s="4">
        <f t="shared" si="6"/>
        <v>2.1904871854075272</v>
      </c>
      <c r="E97" s="4">
        <f t="shared" si="7"/>
        <v>1.8399922420480992</v>
      </c>
      <c r="G97" s="4">
        <f t="shared" si="5"/>
        <v>1.0303573310846421</v>
      </c>
    </row>
    <row r="98" spans="1:7" x14ac:dyDescent="0.2">
      <c r="A98" s="4">
        <f>IF('True_Odds_Calculator_2-way'!A99="","",'True_Odds_Calculator_2-way'!A99)</f>
        <v>1.5</v>
      </c>
      <c r="B98" s="4">
        <f>IF('True_Odds_Calculator_2-way'!B99="","",'True_Odds_Calculator_2-way'!B99)</f>
        <v>2.72</v>
      </c>
      <c r="C98" s="4">
        <f t="shared" si="4"/>
        <v>3.4313725490195957E-2</v>
      </c>
      <c r="D98" s="4">
        <f t="shared" si="6"/>
        <v>1.5396226415094338</v>
      </c>
      <c r="E98" s="4">
        <f t="shared" si="7"/>
        <v>2.8531468531468529</v>
      </c>
      <c r="G98" s="4">
        <f t="shared" si="5"/>
        <v>1.034313725490196</v>
      </c>
    </row>
    <row r="99" spans="1:7" x14ac:dyDescent="0.2">
      <c r="A99" s="4">
        <f>IF('True_Odds_Calculator_2-way'!A100="","",'True_Odds_Calculator_2-way'!A100)</f>
        <v>1.96</v>
      </c>
      <c r="B99" s="4">
        <f>IF('True_Odds_Calculator_2-way'!B100="","",'True_Odds_Calculator_2-way'!B100)</f>
        <v>1.94</v>
      </c>
      <c r="C99" s="4">
        <f t="shared" si="4"/>
        <v>2.5667999158426325E-2</v>
      </c>
      <c r="D99" s="4">
        <f t="shared" si="6"/>
        <v>2.0105752961082914</v>
      </c>
      <c r="E99" s="4">
        <f t="shared" si="7"/>
        <v>1.9895353704478862</v>
      </c>
      <c r="G99" s="4">
        <f t="shared" si="5"/>
        <v>1.0256679991584263</v>
      </c>
    </row>
    <row r="100" spans="1:7" x14ac:dyDescent="0.2">
      <c r="A100" s="4">
        <f>IF('True_Odds_Calculator_2-way'!A101="","",'True_Odds_Calculator_2-way'!A101)</f>
        <v>1.97</v>
      </c>
      <c r="B100" s="4">
        <f>IF('True_Odds_Calculator_2-way'!B101="","",'True_Odds_Calculator_2-way'!B101)</f>
        <v>1.93</v>
      </c>
      <c r="C100" s="4">
        <f t="shared" si="4"/>
        <v>2.5748928223876311E-2</v>
      </c>
      <c r="D100" s="4">
        <f t="shared" si="6"/>
        <v>2.0212647191728026</v>
      </c>
      <c r="E100" s="4">
        <f t="shared" si="7"/>
        <v>1.9791780536685666</v>
      </c>
      <c r="G100" s="4">
        <f t="shared" si="5"/>
        <v>1.0257489282238763</v>
      </c>
    </row>
    <row r="101" spans="1:7" x14ac:dyDescent="0.2">
      <c r="A101" s="4">
        <f>IF('True_Odds_Calculator_2-way'!A102="","",'True_Odds_Calculator_2-way'!A102)</f>
        <v>2.16</v>
      </c>
      <c r="B101" s="4">
        <f>IF('True_Odds_Calculator_2-way'!B102="","",'True_Odds_Calculator_2-way'!B102)</f>
        <v>1.72</v>
      </c>
      <c r="C101" s="4">
        <f t="shared" si="4"/>
        <v>4.4358311800172245E-2</v>
      </c>
      <c r="D101" s="4">
        <f t="shared" si="6"/>
        <v>2.2686858817782118</v>
      </c>
      <c r="E101" s="4">
        <f t="shared" si="7"/>
        <v>1.7882171736619177</v>
      </c>
      <c r="G101" s="4">
        <f t="shared" si="5"/>
        <v>1.0443583118001722</v>
      </c>
    </row>
    <row r="102" spans="1:7" x14ac:dyDescent="0.2">
      <c r="A102" s="4">
        <f>IF('True_Odds_Calculator_2-way'!A103="","",'True_Odds_Calculator_2-way'!A103)</f>
        <v>2.0299999999999998</v>
      </c>
      <c r="B102" s="4">
        <f>IF('True_Odds_Calculator_2-way'!B103="","",'True_Odds_Calculator_2-way'!B103)</f>
        <v>1.86</v>
      </c>
      <c r="C102" s="4">
        <f t="shared" si="4"/>
        <v>3.0245246040574214E-2</v>
      </c>
      <c r="D102" s="4">
        <f t="shared" si="6"/>
        <v>2.0942925287037548</v>
      </c>
      <c r="E102" s="4">
        <f t="shared" si="7"/>
        <v>1.9138324294186226</v>
      </c>
      <c r="G102" s="4">
        <f t="shared" si="5"/>
        <v>1.0302452460405742</v>
      </c>
    </row>
    <row r="103" spans="1:7" x14ac:dyDescent="0.2">
      <c r="A103" s="4">
        <f>IF('True_Odds_Calculator_2-way'!A104="","",'True_Odds_Calculator_2-way'!A104)</f>
        <v>1.71</v>
      </c>
      <c r="B103" s="4">
        <f>IF('True_Odds_Calculator_2-way'!B104="","",'True_Odds_Calculator_2-way'!B104)</f>
        <v>2.23</v>
      </c>
      <c r="C103" s="4">
        <f t="shared" si="4"/>
        <v>3.3225814910969431E-2</v>
      </c>
      <c r="D103" s="4">
        <f t="shared" si="6"/>
        <v>1.7599981538319522</v>
      </c>
      <c r="E103" s="4">
        <f t="shared" si="7"/>
        <v>2.315792669966295</v>
      </c>
      <c r="G103" s="4">
        <f t="shared" si="5"/>
        <v>1.0332258149109694</v>
      </c>
    </row>
    <row r="104" spans="1:7" x14ac:dyDescent="0.2">
      <c r="A104" s="4">
        <f>IF('True_Odds_Calculator_2-way'!A105="","",'True_Odds_Calculator_2-way'!A105)</f>
        <v>1.66</v>
      </c>
      <c r="B104" s="4">
        <f>IF('True_Odds_Calculator_2-way'!B105="","",'True_Odds_Calculator_2-way'!B105)</f>
        <v>2.31</v>
      </c>
      <c r="C104" s="4">
        <f t="shared" si="4"/>
        <v>3.5310071454649705E-2</v>
      </c>
      <c r="D104" s="4">
        <f t="shared" si="6"/>
        <v>1.7101190741649199</v>
      </c>
      <c r="E104" s="4">
        <f t="shared" si="7"/>
        <v>2.4082145324373547</v>
      </c>
      <c r="G104" s="4">
        <f t="shared" si="5"/>
        <v>1.0353100714546497</v>
      </c>
    </row>
    <row r="105" spans="1:7" x14ac:dyDescent="0.2">
      <c r="A105" s="4">
        <f>IF('True_Odds_Calculator_2-way'!A106="","",'True_Odds_Calculator_2-way'!A106)</f>
        <v>1.74</v>
      </c>
      <c r="B105" s="4">
        <f>IF('True_Odds_Calculator_2-way'!B106="","",'True_Odds_Calculator_2-way'!B106)</f>
        <v>2.11</v>
      </c>
      <c r="C105" s="4">
        <f t="shared" si="4"/>
        <v>4.8646292967260418E-2</v>
      </c>
      <c r="D105" s="4">
        <f t="shared" si="6"/>
        <v>1.8168951353491363</v>
      </c>
      <c r="E105" s="4">
        <f t="shared" si="7"/>
        <v>2.2241473314351485</v>
      </c>
      <c r="G105" s="4">
        <f t="shared" si="5"/>
        <v>1.0486462929672604</v>
      </c>
    </row>
    <row r="106" spans="1:7" x14ac:dyDescent="0.2">
      <c r="A106" s="4">
        <f>IF('True_Odds_Calculator_2-way'!A107="","",'True_Odds_Calculator_2-way'!A107)</f>
        <v>1.43</v>
      </c>
      <c r="B106" s="4">
        <f>IF('True_Odds_Calculator_2-way'!B107="","",'True_Odds_Calculator_2-way'!B107)</f>
        <v>2.8</v>
      </c>
      <c r="C106" s="4">
        <f t="shared" si="4"/>
        <v>5.6443556443556586E-2</v>
      </c>
      <c r="D106" s="4">
        <f t="shared" si="6"/>
        <v>1.4901377000372165</v>
      </c>
      <c r="E106" s="4">
        <f t="shared" si="7"/>
        <v>3.0402429764616561</v>
      </c>
      <c r="G106" s="4">
        <f t="shared" si="5"/>
        <v>1.0564435564435566</v>
      </c>
    </row>
    <row r="107" spans="1:7" x14ac:dyDescent="0.2">
      <c r="A107" s="4">
        <f>IF('True_Odds_Calculator_2-way'!A108="","",'True_Odds_Calculator_2-way'!A108)</f>
        <v>1.78</v>
      </c>
      <c r="B107" s="4">
        <f>IF('True_Odds_Calculator_2-way'!B108="","",'True_Odds_Calculator_2-way'!B108)</f>
        <v>2.0699999999999998</v>
      </c>
      <c r="C107" s="4">
        <f t="shared" si="4"/>
        <v>4.4889540248602255E-2</v>
      </c>
      <c r="D107" s="4">
        <f t="shared" si="6"/>
        <v>1.8540733658732955</v>
      </c>
      <c r="E107" s="4">
        <f t="shared" si="7"/>
        <v>2.1708596005420371</v>
      </c>
      <c r="G107" s="4">
        <f t="shared" si="5"/>
        <v>1.0448895402486023</v>
      </c>
    </row>
    <row r="108" spans="1:7" x14ac:dyDescent="0.2">
      <c r="A108" s="4">
        <f>IF('True_Odds_Calculator_2-way'!A109="","",'True_Odds_Calculator_2-way'!A109)</f>
        <v>1.54</v>
      </c>
      <c r="B108" s="4">
        <f>IF('True_Odds_Calculator_2-way'!B109="","",'True_Odds_Calculator_2-way'!B109)</f>
        <v>2.5099999999999998</v>
      </c>
      <c r="C108" s="4">
        <f t="shared" si="4"/>
        <v>4.7757023852641467E-2</v>
      </c>
      <c r="D108" s="4">
        <f t="shared" si="6"/>
        <v>1.5987922405592092</v>
      </c>
      <c r="E108" s="4">
        <f t="shared" si="7"/>
        <v>2.6700283207846929</v>
      </c>
      <c r="G108" s="4">
        <f t="shared" si="5"/>
        <v>1.0477570238526415</v>
      </c>
    </row>
    <row r="109" spans="1:7" x14ac:dyDescent="0.2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1.88</v>
      </c>
      <c r="C109" s="4">
        <f t="shared" si="4"/>
        <v>2.4525731055444977E-2</v>
      </c>
      <c r="D109" s="4">
        <f t="shared" si="6"/>
        <v>2.0818241326641935</v>
      </c>
      <c r="E109" s="4">
        <f t="shared" si="7"/>
        <v>1.9243646631706333</v>
      </c>
      <c r="G109" s="4">
        <f t="shared" si="5"/>
        <v>1.024525731055445</v>
      </c>
    </row>
    <row r="110" spans="1:7" x14ac:dyDescent="0.2">
      <c r="A110" s="4">
        <f>IF('True_Odds_Calculator_2-way'!A111="","",'True_Odds_Calculator_2-way'!A111)</f>
        <v>1.77</v>
      </c>
      <c r="B110" s="4">
        <f>IF('True_Odds_Calculator_2-way'!B111="","",'True_Odds_Calculator_2-way'!B111)</f>
        <v>2.16</v>
      </c>
      <c r="C110" s="4">
        <f t="shared" si="4"/>
        <v>2.79347143753923E-2</v>
      </c>
      <c r="D110" s="4">
        <f t="shared" si="6"/>
        <v>1.8148675590999714</v>
      </c>
      <c r="E110" s="4">
        <f t="shared" si="7"/>
        <v>2.2271932890597692</v>
      </c>
      <c r="G110" s="4">
        <f t="shared" si="5"/>
        <v>1.0279347143753923</v>
      </c>
    </row>
    <row r="111" spans="1:7" x14ac:dyDescent="0.2">
      <c r="A111" s="4">
        <f>IF('True_Odds_Calculator_2-way'!A112="","",'True_Odds_Calculator_2-way'!A112)</f>
        <v>2.0099999999999998</v>
      </c>
      <c r="B111" s="4">
        <f>IF('True_Odds_Calculator_2-way'!B112="","",'True_Odds_Calculator_2-way'!B112)</f>
        <v>1.88</v>
      </c>
      <c r="C111" s="4">
        <f t="shared" si="4"/>
        <v>2.9427331427966497E-2</v>
      </c>
      <c r="D111" s="4">
        <f t="shared" si="6"/>
        <v>2.0712563034422273</v>
      </c>
      <c r="E111" s="4">
        <f t="shared" si="7"/>
        <v>1.9334834220221038</v>
      </c>
      <c r="G111" s="4">
        <f t="shared" si="5"/>
        <v>1.0294273314279665</v>
      </c>
    </row>
    <row r="112" spans="1:7" x14ac:dyDescent="0.2">
      <c r="A112" s="4">
        <f>IF('True_Odds_Calculator_2-way'!A113="","",'True_Odds_Calculator_2-way'!A113)</f>
        <v>1.68</v>
      </c>
      <c r="B112" s="4">
        <f>IF('True_Odds_Calculator_2-way'!B113="","",'True_Odds_Calculator_2-way'!B113)</f>
        <v>2.27</v>
      </c>
      <c r="C112" s="4">
        <f t="shared" si="4"/>
        <v>3.5766729599328695E-2</v>
      </c>
      <c r="D112" s="4">
        <f t="shared" si="6"/>
        <v>1.7320374239258789</v>
      </c>
      <c r="E112" s="4">
        <f t="shared" si="7"/>
        <v>2.3660503784588656</v>
      </c>
      <c r="G112" s="4">
        <f t="shared" si="5"/>
        <v>1.0357667295993287</v>
      </c>
    </row>
    <row r="113" spans="1:7" x14ac:dyDescent="0.2">
      <c r="A113" s="4">
        <f>IF('True_Odds_Calculator_2-way'!A114="","",'True_Odds_Calculator_2-way'!A114)</f>
        <v>1.83</v>
      </c>
      <c r="B113" s="4">
        <f>IF('True_Odds_Calculator_2-way'!B114="","",'True_Odds_Calculator_2-way'!B114)</f>
        <v>2.0499999999999998</v>
      </c>
      <c r="C113" s="4">
        <f t="shared" si="4"/>
        <v>3.4252965480474407E-2</v>
      </c>
      <c r="D113" s="4">
        <f t="shared" si="6"/>
        <v>1.8892106257081707</v>
      </c>
      <c r="E113" s="4">
        <f t="shared" si="7"/>
        <v>2.1245929491717397</v>
      </c>
      <c r="G113" s="4">
        <f t="shared" si="5"/>
        <v>1.0342529654804744</v>
      </c>
    </row>
    <row r="114" spans="1:7" x14ac:dyDescent="0.2">
      <c r="A114" s="4">
        <f>IF('True_Odds_Calculator_2-way'!A115="","",'True_Odds_Calculator_2-way'!A115)</f>
        <v>1.95</v>
      </c>
      <c r="B114" s="4">
        <f>IF('True_Odds_Calculator_2-way'!B115="","",'True_Odds_Calculator_2-way'!B115)</f>
        <v>1.95</v>
      </c>
      <c r="C114" s="4">
        <f t="shared" si="4"/>
        <v>2.5641025641025772E-2</v>
      </c>
      <c r="D114" s="4">
        <f t="shared" si="6"/>
        <v>2.0000000000000004</v>
      </c>
      <c r="E114" s="4">
        <f t="shared" si="7"/>
        <v>2.0000000000000004</v>
      </c>
      <c r="G114" s="4">
        <f t="shared" si="5"/>
        <v>1.0256410256410258</v>
      </c>
    </row>
    <row r="115" spans="1:7" x14ac:dyDescent="0.2">
      <c r="A115" s="4">
        <f>IF('True_Odds_Calculator_2-way'!A116="","",'True_Odds_Calculator_2-way'!A116)</f>
        <v>1.78</v>
      </c>
      <c r="B115" s="4">
        <f>IF('True_Odds_Calculator_2-way'!B116="","",'True_Odds_Calculator_2-way'!B116)</f>
        <v>2.14</v>
      </c>
      <c r="C115" s="4">
        <f t="shared" si="4"/>
        <v>2.908747243515708E-2</v>
      </c>
      <c r="D115" s="4">
        <f t="shared" si="6"/>
        <v>1.8273049985608751</v>
      </c>
      <c r="E115" s="4">
        <f t="shared" si="7"/>
        <v>2.2087440565928333</v>
      </c>
      <c r="G115" s="4">
        <f t="shared" si="5"/>
        <v>1.0290874724351571</v>
      </c>
    </row>
    <row r="116" spans="1:7" x14ac:dyDescent="0.2">
      <c r="A116" s="4">
        <f>IF('True_Odds_Calculator_2-way'!A117="","",'True_Odds_Calculator_2-way'!A117)</f>
        <v>1.9</v>
      </c>
      <c r="B116" s="4">
        <f>IF('True_Odds_Calculator_2-way'!B117="","",'True_Odds_Calculator_2-way'!B117)</f>
        <v>2.0099999999999998</v>
      </c>
      <c r="C116" s="4">
        <f t="shared" si="4"/>
        <v>2.3828227284629522E-2</v>
      </c>
      <c r="D116" s="4">
        <f t="shared" si="6"/>
        <v>1.9440061084245355</v>
      </c>
      <c r="E116" s="4">
        <f t="shared" si="7"/>
        <v>2.05931517929361</v>
      </c>
      <c r="G116" s="4">
        <f t="shared" si="5"/>
        <v>1.0238282272846295</v>
      </c>
    </row>
    <row r="117" spans="1:7" x14ac:dyDescent="0.2">
      <c r="A117" s="4">
        <f>IF('True_Odds_Calculator_2-way'!A118="","",'True_Odds_Calculator_2-way'!A118)</f>
        <v>1.92</v>
      </c>
      <c r="B117" s="4">
        <f>IF('True_Odds_Calculator_2-way'!B118="","",'True_Odds_Calculator_2-way'!B118)</f>
        <v>1.99</v>
      </c>
      <c r="C117" s="4">
        <f t="shared" si="4"/>
        <v>2.3345896147403788E-2</v>
      </c>
      <c r="D117" s="4">
        <f t="shared" si="6"/>
        <v>1.9640176827387685</v>
      </c>
      <c r="E117" s="4">
        <f t="shared" si="7"/>
        <v>2.0373253705876082</v>
      </c>
      <c r="G117" s="4">
        <f t="shared" si="5"/>
        <v>1.0233458961474038</v>
      </c>
    </row>
    <row r="118" spans="1:7" x14ac:dyDescent="0.2">
      <c r="A118" s="4">
        <f>IF('True_Odds_Calculator_2-way'!A119="","",'True_Odds_Calculator_2-way'!A119)</f>
        <v>2.0699999999999998</v>
      </c>
      <c r="B118" s="4">
        <f>IF('True_Odds_Calculator_2-way'!B119="","",'True_Odds_Calculator_2-way'!B119)</f>
        <v>1.83</v>
      </c>
      <c r="C118" s="4">
        <f t="shared" si="4"/>
        <v>2.9539874871307603E-2</v>
      </c>
      <c r="D118" s="4">
        <f t="shared" si="6"/>
        <v>2.1352836729517204</v>
      </c>
      <c r="E118" s="4">
        <f t="shared" si="7"/>
        <v>1.8808371192373576</v>
      </c>
      <c r="G118" s="4">
        <f t="shared" si="5"/>
        <v>1.0295398748713076</v>
      </c>
    </row>
    <row r="119" spans="1:7" x14ac:dyDescent="0.2">
      <c r="A119" s="4">
        <f>IF('True_Odds_Calculator_2-way'!A120="","",'True_Odds_Calculator_2-way'!A120)</f>
        <v>1.87</v>
      </c>
      <c r="B119" s="4">
        <f>IF('True_Odds_Calculator_2-way'!B120="","",'True_Odds_Calculator_2-way'!B120)</f>
        <v>2.0499999999999998</v>
      </c>
      <c r="C119" s="4">
        <f t="shared" si="4"/>
        <v>2.2564236337550447E-2</v>
      </c>
      <c r="D119" s="4">
        <f t="shared" si="6"/>
        <v>1.9103027282920144</v>
      </c>
      <c r="E119" s="4">
        <f t="shared" si="7"/>
        <v>2.0985356507458599</v>
      </c>
      <c r="G119" s="4">
        <f t="shared" si="5"/>
        <v>1.0225642363375504</v>
      </c>
    </row>
    <row r="120" spans="1:7" x14ac:dyDescent="0.2">
      <c r="A120" s="4">
        <f>IF('True_Odds_Calculator_2-way'!A121="","",'True_Odds_Calculator_2-way'!A121)</f>
        <v>2.29</v>
      </c>
      <c r="B120" s="4">
        <f>IF('True_Odds_Calculator_2-way'!B121="","",'True_Odds_Calculator_2-way'!B121)</f>
        <v>1.68</v>
      </c>
      <c r="C120" s="4">
        <f t="shared" si="4"/>
        <v>3.1919317945518833E-2</v>
      </c>
      <c r="D120" s="4">
        <f t="shared" si="6"/>
        <v>2.3768688990485605</v>
      </c>
      <c r="E120" s="4">
        <f t="shared" si="7"/>
        <v>1.7262855604415328</v>
      </c>
      <c r="G120" s="4">
        <f t="shared" si="5"/>
        <v>1.0319193179455188</v>
      </c>
    </row>
    <row r="121" spans="1:7" x14ac:dyDescent="0.2">
      <c r="A121" s="4">
        <f>IF('True_Odds_Calculator_2-way'!A122="","",'True_Odds_Calculator_2-way'!A122)</f>
        <v>1.74</v>
      </c>
      <c r="B121" s="4">
        <f>IF('True_Odds_Calculator_2-way'!B122="","",'True_Odds_Calculator_2-way'!B122)</f>
        <v>2.2000000000000002</v>
      </c>
      <c r="C121" s="4">
        <f t="shared" si="4"/>
        <v>2.925809822361547E-2</v>
      </c>
      <c r="D121" s="4">
        <f t="shared" si="6"/>
        <v>1.78544776119403</v>
      </c>
      <c r="E121" s="4">
        <f t="shared" si="7"/>
        <v>2.2731591448931119</v>
      </c>
      <c r="G121" s="4">
        <f t="shared" si="5"/>
        <v>1.0292580982236155</v>
      </c>
    </row>
    <row r="122" spans="1:7" x14ac:dyDescent="0.2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2.1800000000000002</v>
      </c>
      <c r="C122" s="4">
        <f t="shared" si="4"/>
        <v>2.6897414512093487E-2</v>
      </c>
      <c r="D122" s="4">
        <f t="shared" si="6"/>
        <v>1.8026686713023867</v>
      </c>
      <c r="E122" s="4">
        <f t="shared" si="7"/>
        <v>2.2458440646218687</v>
      </c>
      <c r="G122" s="4">
        <f t="shared" si="5"/>
        <v>1.0268974145120935</v>
      </c>
    </row>
    <row r="123" spans="1:7" x14ac:dyDescent="0.2">
      <c r="A123" s="4">
        <f>IF('True_Odds_Calculator_2-way'!A124="","",'True_Odds_Calculator_2-way'!A124)</f>
        <v>2.69</v>
      </c>
      <c r="B123" s="4">
        <f>IF('True_Odds_Calculator_2-way'!B124="","",'True_Odds_Calculator_2-way'!B124)</f>
        <v>1.52</v>
      </c>
      <c r="C123" s="4">
        <f t="shared" si="4"/>
        <v>2.9641948738016177E-2</v>
      </c>
      <c r="D123" s="4">
        <f t="shared" si="6"/>
        <v>2.8016993284911611</v>
      </c>
      <c r="E123" s="4">
        <f t="shared" si="7"/>
        <v>1.5550315661367615</v>
      </c>
      <c r="G123" s="4">
        <f t="shared" si="5"/>
        <v>1.0296419487380162</v>
      </c>
    </row>
    <row r="124" spans="1:7" x14ac:dyDescent="0.2">
      <c r="A124" s="4">
        <f>IF('True_Odds_Calculator_2-way'!A125="","",'True_Odds_Calculator_2-way'!A125)</f>
        <v>1.92</v>
      </c>
      <c r="B124" s="4">
        <f>IF('True_Odds_Calculator_2-way'!B125="","",'True_Odds_Calculator_2-way'!B125)</f>
        <v>1.99</v>
      </c>
      <c r="C124" s="4">
        <f t="shared" si="4"/>
        <v>2.3345896147403788E-2</v>
      </c>
      <c r="D124" s="4">
        <f t="shared" si="6"/>
        <v>1.9640176827387685</v>
      </c>
      <c r="E124" s="4">
        <f t="shared" si="7"/>
        <v>2.0373253705876082</v>
      </c>
      <c r="G124" s="4">
        <f t="shared" si="5"/>
        <v>1.0233458961474038</v>
      </c>
    </row>
    <row r="125" spans="1:7" x14ac:dyDescent="0.2">
      <c r="A125" s="4">
        <f>IF('True_Odds_Calculator_2-way'!A126="","",'True_Odds_Calculator_2-way'!A126)</f>
        <v>1.54</v>
      </c>
      <c r="B125" s="4">
        <f>IF('True_Odds_Calculator_2-way'!B126="","",'True_Odds_Calculator_2-way'!B126)</f>
        <v>2.61</v>
      </c>
      <c r="C125" s="4">
        <f t="shared" si="4"/>
        <v>3.2492411802756749E-2</v>
      </c>
      <c r="D125" s="4">
        <f t="shared" si="6"/>
        <v>1.5795182143278188</v>
      </c>
      <c r="E125" s="4">
        <f t="shared" si="7"/>
        <v>2.725571302637825</v>
      </c>
      <c r="G125" s="4">
        <f t="shared" si="5"/>
        <v>1.0324924118027567</v>
      </c>
    </row>
    <row r="126" spans="1:7" x14ac:dyDescent="0.2">
      <c r="A126" s="4">
        <f>IF('True_Odds_Calculator_2-way'!A127="","",'True_Odds_Calculator_2-way'!A127)</f>
        <v>2.04</v>
      </c>
      <c r="B126" s="4">
        <f>IF('True_Odds_Calculator_2-way'!B127="","",'True_Odds_Calculator_2-way'!B127)</f>
        <v>1.76</v>
      </c>
      <c r="C126" s="4">
        <f t="shared" si="4"/>
        <v>5.8377896613190705E-2</v>
      </c>
      <c r="D126" s="4">
        <f t="shared" si="6"/>
        <v>2.1691638472692123</v>
      </c>
      <c r="E126" s="4">
        <f t="shared" si="7"/>
        <v>1.8553121124431584</v>
      </c>
      <c r="G126" s="4">
        <f t="shared" si="5"/>
        <v>1.0583778966131907</v>
      </c>
    </row>
    <row r="127" spans="1:7" x14ac:dyDescent="0.2">
      <c r="A127" s="4">
        <f>IF('True_Odds_Calculator_2-way'!A128="","",'True_Odds_Calculator_2-way'!A128)</f>
        <v>2.21</v>
      </c>
      <c r="B127" s="4">
        <f>IF('True_Odds_Calculator_2-way'!B128="","",'True_Odds_Calculator_2-way'!B128)</f>
        <v>1.66</v>
      </c>
      <c r="C127" s="4">
        <f t="shared" si="4"/>
        <v>5.4898326337022407E-2</v>
      </c>
      <c r="D127" s="4">
        <f t="shared" si="6"/>
        <v>2.3527223754248703</v>
      </c>
      <c r="E127" s="4">
        <f t="shared" si="7"/>
        <v>1.7392499881477268</v>
      </c>
      <c r="G127" s="4">
        <f t="shared" si="5"/>
        <v>1.0548983263370224</v>
      </c>
    </row>
    <row r="128" spans="1:7" x14ac:dyDescent="0.2">
      <c r="A128" s="4">
        <f>IF('True_Odds_Calculator_2-way'!A129="","",'True_Odds_Calculator_2-way'!A129)</f>
        <v>2.3199999999999998</v>
      </c>
      <c r="B128" s="4">
        <f>IF('True_Odds_Calculator_2-way'!B129="","",'True_Odds_Calculator_2-way'!B129)</f>
        <v>1.6</v>
      </c>
      <c r="C128" s="4">
        <f t="shared" si="4"/>
        <v>5.6034482758620774E-2</v>
      </c>
      <c r="D128" s="4">
        <f t="shared" si="6"/>
        <v>2.4812834224598932</v>
      </c>
      <c r="E128" s="4">
        <f t="shared" si="7"/>
        <v>1.6750902527075815</v>
      </c>
      <c r="G128" s="4">
        <f t="shared" si="5"/>
        <v>1.0560344827586208</v>
      </c>
    </row>
    <row r="129" spans="1:7" x14ac:dyDescent="0.2">
      <c r="A129" s="4">
        <f>IF('True_Odds_Calculator_2-way'!A130="","",'True_Odds_Calculator_2-way'!A130)</f>
        <v>1.87</v>
      </c>
      <c r="B129" s="4">
        <f>IF('True_Odds_Calculator_2-way'!B130="","",'True_Odds_Calculator_2-way'!B130)</f>
        <v>2.04</v>
      </c>
      <c r="C129" s="4">
        <f t="shared" si="4"/>
        <v>2.4955436720142554E-2</v>
      </c>
      <c r="D129" s="4">
        <f t="shared" si="6"/>
        <v>1.9146757679180888</v>
      </c>
      <c r="E129" s="4">
        <f t="shared" si="7"/>
        <v>2.0932835820895521</v>
      </c>
      <c r="G129" s="4">
        <f t="shared" si="5"/>
        <v>1.0249554367201426</v>
      </c>
    </row>
    <row r="130" spans="1:7" x14ac:dyDescent="0.2">
      <c r="A130" s="4">
        <f>IF('True_Odds_Calculator_2-way'!A131="","",'True_Odds_Calculator_2-way'!A131)</f>
        <v>1.59</v>
      </c>
      <c r="B130" s="4">
        <f>IF('True_Odds_Calculator_2-way'!B131="","",'True_Odds_Calculator_2-way'!B131)</f>
        <v>2.4900000000000002</v>
      </c>
      <c r="C130" s="4">
        <f t="shared" ref="C130:C193" si="8">IF(A130="","",((1/A130)+(1/B130))-1)</f>
        <v>3.0537243312874107E-2</v>
      </c>
      <c r="D130" s="4">
        <f t="shared" si="6"/>
        <v>1.6295610298203371</v>
      </c>
      <c r="E130" s="4">
        <f t="shared" si="7"/>
        <v>2.5884083553986468</v>
      </c>
      <c r="G130" s="4">
        <f t="shared" ref="G130:G193" si="9">IF(A130="","",C130+1)</f>
        <v>1.0305372433128741</v>
      </c>
    </row>
    <row r="131" spans="1:7" x14ac:dyDescent="0.2">
      <c r="A131" s="4">
        <f>IF('True_Odds_Calculator_2-way'!A132="","",'True_Odds_Calculator_2-way'!A132)</f>
        <v>1.98</v>
      </c>
      <c r="B131" s="4">
        <f>IF('True_Odds_Calculator_2-way'!B132="","",'True_Odds_Calculator_2-way'!B132)</f>
        <v>1.92</v>
      </c>
      <c r="C131" s="4">
        <f t="shared" si="8"/>
        <v>2.5883838383838453E-2</v>
      </c>
      <c r="D131" s="4">
        <f t="shared" ref="D131:D194" si="10">IF(A131="","",(2*A131)/(2-($C131*A131)))</f>
        <v>2.0320718409236691</v>
      </c>
      <c r="E131" s="4">
        <f t="shared" ref="E131:E194" si="11">IF(B131="","",(2*B131)/(2-($C131*B131)))</f>
        <v>1.968924798011187</v>
      </c>
      <c r="G131" s="4">
        <f t="shared" si="9"/>
        <v>1.0258838383838385</v>
      </c>
    </row>
    <row r="132" spans="1:7" x14ac:dyDescent="0.2">
      <c r="A132" s="4">
        <f>IF('True_Odds_Calculator_2-way'!A133="","",'True_Odds_Calculator_2-way'!A133)</f>
        <v>1.67</v>
      </c>
      <c r="B132" s="4">
        <f>IF('True_Odds_Calculator_2-way'!B133="","",'True_Odds_Calculator_2-way'!B133)</f>
        <v>2.33</v>
      </c>
      <c r="C132" s="4">
        <f t="shared" si="8"/>
        <v>2.7986944565804084E-2</v>
      </c>
      <c r="D132" s="4">
        <f t="shared" si="10"/>
        <v>1.7099602293950913</v>
      </c>
      <c r="E132" s="4">
        <f t="shared" si="11"/>
        <v>2.4085296029216061</v>
      </c>
      <c r="G132" s="4">
        <f t="shared" si="9"/>
        <v>1.0279869445658041</v>
      </c>
    </row>
    <row r="133" spans="1:7" x14ac:dyDescent="0.2">
      <c r="A133" s="4">
        <f>IF('True_Odds_Calculator_2-way'!A134="","",'True_Odds_Calculator_2-way'!A134)</f>
        <v>1.68</v>
      </c>
      <c r="B133" s="4">
        <f>IF('True_Odds_Calculator_2-way'!B134="","",'True_Odds_Calculator_2-way'!B134)</f>
        <v>2.29</v>
      </c>
      <c r="C133" s="4">
        <f t="shared" si="8"/>
        <v>3.1919317945518833E-2</v>
      </c>
      <c r="D133" s="4">
        <f t="shared" si="10"/>
        <v>1.7262855604415328</v>
      </c>
      <c r="E133" s="4">
        <f t="shared" si="11"/>
        <v>2.3768688990485605</v>
      </c>
      <c r="G133" s="4">
        <f t="shared" si="9"/>
        <v>1.0319193179455188</v>
      </c>
    </row>
    <row r="134" spans="1:7" x14ac:dyDescent="0.2">
      <c r="A134" s="4">
        <f>IF('True_Odds_Calculator_2-way'!A135="","",'True_Odds_Calculator_2-way'!A135)</f>
        <v>2.16</v>
      </c>
      <c r="B134" s="4">
        <f>IF('True_Odds_Calculator_2-way'!B135="","",'True_Odds_Calculator_2-way'!B135)</f>
        <v>1.76</v>
      </c>
      <c r="C134" s="4">
        <f t="shared" si="8"/>
        <v>3.1144781144781142E-2</v>
      </c>
      <c r="D134" s="4">
        <f t="shared" si="10"/>
        <v>2.235183443085607</v>
      </c>
      <c r="E134" s="4">
        <f t="shared" si="11"/>
        <v>1.8095963442498098</v>
      </c>
      <c r="G134" s="4">
        <f t="shared" si="9"/>
        <v>1.0311447811447811</v>
      </c>
    </row>
    <row r="135" spans="1:7" x14ac:dyDescent="0.2">
      <c r="A135" s="4">
        <f>IF('True_Odds_Calculator_2-way'!A136="","",'True_Odds_Calculator_2-way'!A136)</f>
        <v>2.0699999999999998</v>
      </c>
      <c r="B135" s="4">
        <f>IF('True_Odds_Calculator_2-way'!B136="","",'True_Odds_Calculator_2-way'!B136)</f>
        <v>1.83</v>
      </c>
      <c r="C135" s="4">
        <f t="shared" si="8"/>
        <v>2.9539874871307603E-2</v>
      </c>
      <c r="D135" s="4">
        <f t="shared" si="10"/>
        <v>2.1352836729517204</v>
      </c>
      <c r="E135" s="4">
        <f t="shared" si="11"/>
        <v>1.8808371192373576</v>
      </c>
      <c r="G135" s="4">
        <f t="shared" si="9"/>
        <v>1.0295398748713076</v>
      </c>
    </row>
    <row r="136" spans="1:7" x14ac:dyDescent="0.2">
      <c r="A136" s="4">
        <f>IF('True_Odds_Calculator_2-way'!A137="","",'True_Odds_Calculator_2-way'!A137)</f>
        <v>2.12</v>
      </c>
      <c r="B136" s="4">
        <f>IF('True_Odds_Calculator_2-way'!B137="","",'True_Odds_Calculator_2-way'!B137)</f>
        <v>1.78</v>
      </c>
      <c r="C136" s="4">
        <f t="shared" si="8"/>
        <v>3.3495866016535869E-2</v>
      </c>
      <c r="D136" s="4">
        <f t="shared" si="10"/>
        <v>2.1980428704566637</v>
      </c>
      <c r="E136" s="4">
        <f t="shared" si="11"/>
        <v>1.8346946713341112</v>
      </c>
      <c r="G136" s="4">
        <f t="shared" si="9"/>
        <v>1.0334958660165359</v>
      </c>
    </row>
    <row r="137" spans="1:7" x14ac:dyDescent="0.2">
      <c r="A137" s="4">
        <f>IF('True_Odds_Calculator_2-way'!A138="","",'True_Odds_Calculator_2-way'!A138)</f>
        <v>2.2999999999999998</v>
      </c>
      <c r="B137" s="4">
        <f>IF('True_Odds_Calculator_2-way'!B138="","",'True_Odds_Calculator_2-way'!B138)</f>
        <v>1.66</v>
      </c>
      <c r="C137" s="4">
        <f t="shared" si="8"/>
        <v>3.7192247249869137E-2</v>
      </c>
      <c r="D137" s="4">
        <f t="shared" si="10"/>
        <v>2.402769037130271</v>
      </c>
      <c r="E137" s="4">
        <f t="shared" si="11"/>
        <v>1.7128757290264693</v>
      </c>
      <c r="G137" s="4">
        <f t="shared" si="9"/>
        <v>1.0371922472498691</v>
      </c>
    </row>
    <row r="138" spans="1:7" x14ac:dyDescent="0.2">
      <c r="A138" s="4">
        <f>IF('True_Odds_Calculator_2-way'!A139="","",'True_Odds_Calculator_2-way'!A139)</f>
        <v>1.91</v>
      </c>
      <c r="B138" s="4">
        <f>IF('True_Odds_Calculator_2-way'!B139="","",'True_Odds_Calculator_2-way'!B139)</f>
        <v>1.98</v>
      </c>
      <c r="C138" s="4">
        <f t="shared" si="8"/>
        <v>2.861071447458885E-2</v>
      </c>
      <c r="D138" s="4">
        <f t="shared" si="10"/>
        <v>1.9636533568721115</v>
      </c>
      <c r="E138" s="4">
        <f t="shared" si="11"/>
        <v>2.0377175494369308</v>
      </c>
      <c r="G138" s="4">
        <f t="shared" si="9"/>
        <v>1.0286107144745888</v>
      </c>
    </row>
    <row r="139" spans="1:7" x14ac:dyDescent="0.2">
      <c r="A139" s="4">
        <f>IF('True_Odds_Calculator_2-way'!A140="","",'True_Odds_Calculator_2-way'!A140)</f>
        <v>1.88</v>
      </c>
      <c r="B139" s="4">
        <f>IF('True_Odds_Calculator_2-way'!B140="","",'True_Odds_Calculator_2-way'!B140)</f>
        <v>2.0099999999999998</v>
      </c>
      <c r="C139" s="4">
        <f t="shared" si="8"/>
        <v>2.9427331427966497E-2</v>
      </c>
      <c r="D139" s="4">
        <f t="shared" si="10"/>
        <v>1.9334834220221038</v>
      </c>
      <c r="E139" s="4">
        <f t="shared" si="11"/>
        <v>2.0712563034422273</v>
      </c>
      <c r="G139" s="4">
        <f t="shared" si="9"/>
        <v>1.0294273314279665</v>
      </c>
    </row>
    <row r="140" spans="1:7" x14ac:dyDescent="0.2">
      <c r="A140" s="4">
        <f>IF('True_Odds_Calculator_2-way'!A141="","",'True_Odds_Calculator_2-way'!A141)</f>
        <v>2</v>
      </c>
      <c r="B140" s="4">
        <f>IF('True_Odds_Calculator_2-way'!B141="","",'True_Odds_Calculator_2-way'!B141)</f>
        <v>1.89</v>
      </c>
      <c r="C140" s="4">
        <f t="shared" si="8"/>
        <v>2.9100529100529293E-2</v>
      </c>
      <c r="D140" s="4">
        <f t="shared" si="10"/>
        <v>2.0599455040871937</v>
      </c>
      <c r="E140" s="4">
        <f t="shared" si="11"/>
        <v>1.9434447300771212</v>
      </c>
      <c r="G140" s="4">
        <f t="shared" si="9"/>
        <v>1.0291005291005293</v>
      </c>
    </row>
    <row r="141" spans="1:7" x14ac:dyDescent="0.2">
      <c r="A141" s="4">
        <f>IF('True_Odds_Calculator_2-way'!A142="","",'True_Odds_Calculator_2-way'!A142)</f>
        <v>1.46</v>
      </c>
      <c r="B141" s="4">
        <f>IF('True_Odds_Calculator_2-way'!B142="","",'True_Odds_Calculator_2-way'!B142)</f>
        <v>2.8</v>
      </c>
      <c r="C141" s="4">
        <f t="shared" si="8"/>
        <v>4.2074363992172126E-2</v>
      </c>
      <c r="D141" s="4">
        <f t="shared" si="10"/>
        <v>1.5062638172439204</v>
      </c>
      <c r="E141" s="4">
        <f t="shared" si="11"/>
        <v>2.9752547307132455</v>
      </c>
      <c r="G141" s="4">
        <f t="shared" si="9"/>
        <v>1.0420743639921721</v>
      </c>
    </row>
    <row r="142" spans="1:7" x14ac:dyDescent="0.2">
      <c r="A142" s="4">
        <f>IF('True_Odds_Calculator_2-way'!A143="","",'True_Odds_Calculator_2-way'!A143)</f>
        <v>2.2400000000000002</v>
      </c>
      <c r="B142" s="4">
        <f>IF('True_Odds_Calculator_2-way'!B143="","",'True_Odds_Calculator_2-way'!B143)</f>
        <v>1.7</v>
      </c>
      <c r="C142" s="4">
        <f t="shared" si="8"/>
        <v>3.4663865546218364E-2</v>
      </c>
      <c r="D142" s="4">
        <f t="shared" si="10"/>
        <v>2.3304773561811505</v>
      </c>
      <c r="E142" s="4">
        <f t="shared" si="11"/>
        <v>1.7516099356025756</v>
      </c>
      <c r="G142" s="4">
        <f t="shared" si="9"/>
        <v>1.0346638655462184</v>
      </c>
    </row>
    <row r="143" spans="1:7" x14ac:dyDescent="0.2">
      <c r="A143" s="4">
        <f>IF('True_Odds_Calculator_2-way'!A144="","",'True_Odds_Calculator_2-way'!A144)</f>
        <v>2.2200000000000002</v>
      </c>
      <c r="B143" s="4">
        <f>IF('True_Odds_Calculator_2-way'!B144="","",'True_Odds_Calculator_2-way'!B144)</f>
        <v>1.71</v>
      </c>
      <c r="C143" s="4">
        <f t="shared" si="8"/>
        <v>3.5245772087877381E-2</v>
      </c>
      <c r="D143" s="4">
        <f t="shared" si="10"/>
        <v>2.3103888990323171</v>
      </c>
      <c r="E143" s="4">
        <f t="shared" si="11"/>
        <v>1.7631322279503969</v>
      </c>
      <c r="G143" s="4">
        <f t="shared" si="9"/>
        <v>1.0352457720878774</v>
      </c>
    </row>
    <row r="144" spans="1:7" x14ac:dyDescent="0.2">
      <c r="A144" s="4">
        <f>IF('True_Odds_Calculator_2-way'!A145="","",'True_Odds_Calculator_2-way'!A145)</f>
        <v>1.79</v>
      </c>
      <c r="B144" s="4">
        <f>IF('True_Odds_Calculator_2-way'!B145="","",'True_Odds_Calculator_2-way'!B145)</f>
        <v>2.11</v>
      </c>
      <c r="C144" s="4">
        <f t="shared" si="8"/>
        <v>3.2592867166194583E-2</v>
      </c>
      <c r="D144" s="4">
        <f t="shared" si="10"/>
        <v>1.8437843247333352</v>
      </c>
      <c r="E144" s="4">
        <f t="shared" si="11"/>
        <v>2.1851369724319478</v>
      </c>
      <c r="G144" s="4">
        <f t="shared" si="9"/>
        <v>1.0325928671661946</v>
      </c>
    </row>
    <row r="145" spans="1:7" x14ac:dyDescent="0.2">
      <c r="A145" s="4">
        <f>IF('True_Odds_Calculator_2-way'!A146="","",'True_Odds_Calculator_2-way'!A146)</f>
        <v>1.81</v>
      </c>
      <c r="B145" s="4">
        <f>IF('True_Odds_Calculator_2-way'!B146="","",'True_Odds_Calculator_2-way'!B146)</f>
        <v>2.0699999999999998</v>
      </c>
      <c r="C145" s="4">
        <f t="shared" si="8"/>
        <v>3.5577975284917462E-2</v>
      </c>
      <c r="D145" s="4">
        <f t="shared" si="10"/>
        <v>1.8702173858786533</v>
      </c>
      <c r="E145" s="4">
        <f t="shared" si="11"/>
        <v>2.1491381535549374</v>
      </c>
      <c r="G145" s="4">
        <f t="shared" si="9"/>
        <v>1.0355779752849175</v>
      </c>
    </row>
    <row r="146" spans="1:7" x14ac:dyDescent="0.2">
      <c r="A146" s="4">
        <f>IF('True_Odds_Calculator_2-way'!A147="","",'True_Odds_Calculator_2-way'!A147)</f>
        <v>2.31</v>
      </c>
      <c r="B146" s="4">
        <f>IF('True_Odds_Calculator_2-way'!B147="","",'True_Odds_Calculator_2-way'!B147)</f>
        <v>1.66</v>
      </c>
      <c r="C146" s="4">
        <f t="shared" si="8"/>
        <v>3.5310071454649705E-2</v>
      </c>
      <c r="D146" s="4">
        <f t="shared" si="10"/>
        <v>2.4082145324373547</v>
      </c>
      <c r="E146" s="4">
        <f t="shared" si="11"/>
        <v>1.7101190741649199</v>
      </c>
      <c r="G146" s="4">
        <f t="shared" si="9"/>
        <v>1.0353100714546497</v>
      </c>
    </row>
    <row r="147" spans="1:7" x14ac:dyDescent="0.2">
      <c r="A147" s="4">
        <f>IF('True_Odds_Calculator_2-way'!A148="","",'True_Odds_Calculator_2-way'!A148)</f>
        <v>2.2799999999999998</v>
      </c>
      <c r="B147" s="4">
        <f>IF('True_Odds_Calculator_2-way'!B148="","",'True_Odds_Calculator_2-way'!B148)</f>
        <v>1.69</v>
      </c>
      <c r="C147" s="4">
        <f t="shared" si="8"/>
        <v>3.0312467559431067E-2</v>
      </c>
      <c r="D147" s="4">
        <f t="shared" si="10"/>
        <v>2.3616082373130669</v>
      </c>
      <c r="E147" s="4">
        <f t="shared" si="11"/>
        <v>1.7344256391789699</v>
      </c>
      <c r="G147" s="4">
        <f t="shared" si="9"/>
        <v>1.0303124675594311</v>
      </c>
    </row>
    <row r="148" spans="1:7" x14ac:dyDescent="0.2">
      <c r="A148" s="4">
        <f>IF('True_Odds_Calculator_2-way'!A149="","",'True_Odds_Calculator_2-way'!A149)</f>
        <v>2.67</v>
      </c>
      <c r="B148" s="4">
        <f>IF('True_Odds_Calculator_2-way'!B149="","",'True_Odds_Calculator_2-way'!B149)</f>
        <v>1.53</v>
      </c>
      <c r="C148" s="4">
        <f t="shared" si="8"/>
        <v>2.81266064478225E-2</v>
      </c>
      <c r="D148" s="4">
        <f t="shared" si="10"/>
        <v>2.7741672608739938</v>
      </c>
      <c r="E148" s="4">
        <f t="shared" si="11"/>
        <v>1.5636447149336854</v>
      </c>
      <c r="G148" s="4">
        <f t="shared" si="9"/>
        <v>1.0281266064478225</v>
      </c>
    </row>
    <row r="149" spans="1:7" x14ac:dyDescent="0.2">
      <c r="A149" s="4">
        <f>IF('True_Odds_Calculator_2-way'!A150="","",'True_Odds_Calculator_2-way'!A150)</f>
        <v>2.27</v>
      </c>
      <c r="B149" s="4">
        <f>IF('True_Odds_Calculator_2-way'!B150="","",'True_Odds_Calculator_2-way'!B150)</f>
        <v>1.7</v>
      </c>
      <c r="C149" s="4">
        <f t="shared" si="8"/>
        <v>2.876392847888054E-2</v>
      </c>
      <c r="D149" s="4">
        <f t="shared" si="10"/>
        <v>2.3466099118273029</v>
      </c>
      <c r="E149" s="4">
        <f t="shared" si="11"/>
        <v>1.7426055543011967</v>
      </c>
      <c r="G149" s="4">
        <f t="shared" si="9"/>
        <v>1.0287639284788805</v>
      </c>
    </row>
    <row r="150" spans="1:7" x14ac:dyDescent="0.2">
      <c r="A150" s="4">
        <f>IF('True_Odds_Calculator_2-way'!A151="","",'True_Odds_Calculator_2-way'!A151)</f>
        <v>2.15</v>
      </c>
      <c r="B150" s="4">
        <f>IF('True_Odds_Calculator_2-way'!B151="","",'True_Odds_Calculator_2-way'!B151)</f>
        <v>1.78</v>
      </c>
      <c r="C150" s="4">
        <f t="shared" si="8"/>
        <v>2.6914031878756184E-2</v>
      </c>
      <c r="D150" s="4">
        <f t="shared" si="10"/>
        <v>2.2140584321666186</v>
      </c>
      <c r="E150" s="4">
        <f t="shared" si="11"/>
        <v>1.8236835835120324</v>
      </c>
      <c r="G150" s="4">
        <f t="shared" si="9"/>
        <v>1.0269140318787562</v>
      </c>
    </row>
    <row r="151" spans="1:7" x14ac:dyDescent="0.2">
      <c r="A151" s="4">
        <f>IF('True_Odds_Calculator_2-way'!A152="","",'True_Odds_Calculator_2-way'!A152)</f>
        <v>2.21</v>
      </c>
      <c r="B151" s="4">
        <f>IF('True_Odds_Calculator_2-way'!B152="","",'True_Odds_Calculator_2-way'!B152)</f>
        <v>1.69</v>
      </c>
      <c r="C151" s="4">
        <f t="shared" si="8"/>
        <v>4.4204664114166459E-2</v>
      </c>
      <c r="D151" s="4">
        <f t="shared" si="10"/>
        <v>2.3234937323089366</v>
      </c>
      <c r="E151" s="4">
        <f t="shared" si="11"/>
        <v>1.7555759242285367</v>
      </c>
      <c r="G151" s="4">
        <f t="shared" si="9"/>
        <v>1.0442046641141665</v>
      </c>
    </row>
    <row r="152" spans="1:7" x14ac:dyDescent="0.2">
      <c r="A152" s="4">
        <f>IF('True_Odds_Calculator_2-way'!A153="","",'True_Odds_Calculator_2-way'!A153)</f>
        <v>2.33</v>
      </c>
      <c r="B152" s="4">
        <f>IF('True_Odds_Calculator_2-way'!B153="","",'True_Odds_Calculator_2-way'!B153)</f>
        <v>1.63</v>
      </c>
      <c r="C152" s="4">
        <f t="shared" si="8"/>
        <v>4.2681481871560623E-2</v>
      </c>
      <c r="D152" s="4">
        <f t="shared" si="10"/>
        <v>2.4519190419316312</v>
      </c>
      <c r="E152" s="4">
        <f t="shared" si="11"/>
        <v>1.6887436359189842</v>
      </c>
      <c r="G152" s="4">
        <f t="shared" si="9"/>
        <v>1.0426814818715606</v>
      </c>
    </row>
    <row r="153" spans="1:7" x14ac:dyDescent="0.2">
      <c r="A153" s="4">
        <f>IF('True_Odds_Calculator_2-way'!A154="","",'True_Odds_Calculator_2-way'!A154)</f>
        <v>2.58</v>
      </c>
      <c r="B153" s="4">
        <f>IF('True_Odds_Calculator_2-way'!B154="","",'True_Odds_Calculator_2-way'!B154)</f>
        <v>1.52</v>
      </c>
      <c r="C153" s="4">
        <f t="shared" si="8"/>
        <v>4.5491636066911534E-2</v>
      </c>
      <c r="D153" s="4">
        <f t="shared" si="10"/>
        <v>2.7408442829186472</v>
      </c>
      <c r="E153" s="4">
        <f t="shared" si="11"/>
        <v>1.5744339168138752</v>
      </c>
      <c r="G153" s="4">
        <f t="shared" si="9"/>
        <v>1.0454916360669115</v>
      </c>
    </row>
    <row r="154" spans="1:7" x14ac:dyDescent="0.2">
      <c r="A154" s="4">
        <f>IF('True_Odds_Calculator_2-way'!A155="","",'True_Odds_Calculator_2-way'!A155)</f>
        <v>2.4700000000000002</v>
      </c>
      <c r="B154" s="4">
        <f>IF('True_Odds_Calculator_2-way'!B155="","",'True_Odds_Calculator_2-way'!B155)</f>
        <v>1.57</v>
      </c>
      <c r="C154" s="4">
        <f t="shared" si="8"/>
        <v>4.1800974754377274E-2</v>
      </c>
      <c r="D154" s="4">
        <f t="shared" si="10"/>
        <v>2.6044528023103526</v>
      </c>
      <c r="E154" s="4">
        <f t="shared" si="11"/>
        <v>1.6232654513489189</v>
      </c>
      <c r="G154" s="4">
        <f t="shared" si="9"/>
        <v>1.0418009747543773</v>
      </c>
    </row>
    <row r="155" spans="1:7" x14ac:dyDescent="0.2">
      <c r="A155" s="4">
        <f>IF('True_Odds_Calculator_2-way'!A156="","",'True_Odds_Calculator_2-way'!A156)</f>
        <v>2.66</v>
      </c>
      <c r="B155" s="4">
        <f>IF('True_Odds_Calculator_2-way'!B156="","",'True_Odds_Calculator_2-way'!B156)</f>
        <v>1.5</v>
      </c>
      <c r="C155" s="4">
        <f t="shared" si="8"/>
        <v>4.2606516290726759E-2</v>
      </c>
      <c r="D155" s="4">
        <f t="shared" si="10"/>
        <v>2.8197879858657244</v>
      </c>
      <c r="E155" s="4">
        <f t="shared" si="11"/>
        <v>1.5495145631067961</v>
      </c>
      <c r="G155" s="4">
        <f t="shared" si="9"/>
        <v>1.0426065162907268</v>
      </c>
    </row>
    <row r="156" spans="1:7" x14ac:dyDescent="0.2">
      <c r="A156" s="4">
        <f>IF('True_Odds_Calculator_2-way'!A157="","",'True_Odds_Calculator_2-way'!A157)</f>
        <v>2.4300000000000002</v>
      </c>
      <c r="B156" s="4">
        <f>IF('True_Odds_Calculator_2-way'!B157="","",'True_Odds_Calculator_2-way'!B157)</f>
        <v>1.58</v>
      </c>
      <c r="C156" s="4">
        <f t="shared" si="8"/>
        <v>4.4434026149919204E-2</v>
      </c>
      <c r="D156" s="4">
        <f t="shared" si="10"/>
        <v>2.5686759884926742</v>
      </c>
      <c r="E156" s="4">
        <f t="shared" si="11"/>
        <v>1.6374802746620036</v>
      </c>
      <c r="G156" s="4">
        <f t="shared" si="9"/>
        <v>1.0444340261499192</v>
      </c>
    </row>
    <row r="157" spans="1:7" x14ac:dyDescent="0.2">
      <c r="A157" s="4">
        <f>IF('True_Odds_Calculator_2-way'!A158="","",'True_Odds_Calculator_2-way'!A158)</f>
        <v>2.06</v>
      </c>
      <c r="B157" s="4">
        <f>IF('True_Odds_Calculator_2-way'!B158="","",'True_Odds_Calculator_2-way'!B158)</f>
        <v>1.84</v>
      </c>
      <c r="C157" s="4">
        <f t="shared" si="8"/>
        <v>2.891515407344869E-2</v>
      </c>
      <c r="D157" s="4">
        <f t="shared" si="10"/>
        <v>2.1232354918216445</v>
      </c>
      <c r="E157" s="4">
        <f t="shared" si="11"/>
        <v>1.8902852583283463</v>
      </c>
      <c r="G157" s="4">
        <f t="shared" si="9"/>
        <v>1.0289151540734487</v>
      </c>
    </row>
    <row r="158" spans="1:7" x14ac:dyDescent="0.2">
      <c r="A158" s="4">
        <f>IF('True_Odds_Calculator_2-way'!A159="","",'True_Odds_Calculator_2-way'!A159)</f>
        <v>2</v>
      </c>
      <c r="B158" s="4">
        <f>IF('True_Odds_Calculator_2-way'!B159="","",'True_Odds_Calculator_2-way'!B159)</f>
        <v>1.89</v>
      </c>
      <c r="C158" s="4">
        <f t="shared" si="8"/>
        <v>2.9100529100529293E-2</v>
      </c>
      <c r="D158" s="4">
        <f t="shared" si="10"/>
        <v>2.0599455040871937</v>
      </c>
      <c r="E158" s="4">
        <f t="shared" si="11"/>
        <v>1.9434447300771212</v>
      </c>
      <c r="G158" s="4">
        <f t="shared" si="9"/>
        <v>1.0291005291005293</v>
      </c>
    </row>
    <row r="159" spans="1:7" x14ac:dyDescent="0.2">
      <c r="A159" s="4">
        <f>IF('True_Odds_Calculator_2-way'!A160="","",'True_Odds_Calculator_2-way'!A160)</f>
        <v>1.92</v>
      </c>
      <c r="B159" s="4">
        <f>IF('True_Odds_Calculator_2-way'!B160="","",'True_Odds_Calculator_2-way'!B160)</f>
        <v>1.97</v>
      </c>
      <c r="C159" s="4">
        <f t="shared" si="8"/>
        <v>2.844754653130277E-2</v>
      </c>
      <c r="D159" s="4">
        <f t="shared" si="10"/>
        <v>1.9739066903246005</v>
      </c>
      <c r="E159" s="4">
        <f t="shared" si="11"/>
        <v>2.0267924123888115</v>
      </c>
      <c r="G159" s="4">
        <f t="shared" si="9"/>
        <v>1.0284475465313028</v>
      </c>
    </row>
    <row r="160" spans="1:7" x14ac:dyDescent="0.2">
      <c r="A160" s="4">
        <f>IF('True_Odds_Calculator_2-way'!A161="","",'True_Odds_Calculator_2-way'!A161)</f>
        <v>1.67</v>
      </c>
      <c r="B160" s="4">
        <f>IF('True_Odds_Calculator_2-way'!B161="","",'True_Odds_Calculator_2-way'!B161)</f>
        <v>2.2999999999999998</v>
      </c>
      <c r="C160" s="4">
        <f t="shared" si="8"/>
        <v>3.3585003905233002E-2</v>
      </c>
      <c r="D160" s="4">
        <f t="shared" si="10"/>
        <v>1.7181838514873629</v>
      </c>
      <c r="E160" s="4">
        <f t="shared" si="11"/>
        <v>2.3924011211460603</v>
      </c>
      <c r="G160" s="4">
        <f t="shared" si="9"/>
        <v>1.033585003905233</v>
      </c>
    </row>
    <row r="161" spans="1:7" x14ac:dyDescent="0.2">
      <c r="A161" s="4">
        <f>IF('True_Odds_Calculator_2-way'!A162="","",'True_Odds_Calculator_2-way'!A162)</f>
        <v>2.11</v>
      </c>
      <c r="B161" s="4">
        <f>IF('True_Odds_Calculator_2-way'!B162="","",'True_Odds_Calculator_2-way'!B162)</f>
        <v>1.8</v>
      </c>
      <c r="C161" s="4">
        <f t="shared" si="8"/>
        <v>2.9489204844655115E-2</v>
      </c>
      <c r="D161" s="4">
        <f t="shared" si="10"/>
        <v>2.1777522935779814</v>
      </c>
      <c r="E161" s="4">
        <f t="shared" si="11"/>
        <v>1.8490749756572542</v>
      </c>
      <c r="G161" s="4">
        <f t="shared" si="9"/>
        <v>1.0294892048446551</v>
      </c>
    </row>
    <row r="162" spans="1:7" x14ac:dyDescent="0.2">
      <c r="A162" s="4">
        <f>IF('True_Odds_Calculator_2-way'!A163="","",'True_Odds_Calculator_2-way'!A163)</f>
        <v>2.11</v>
      </c>
      <c r="B162" s="4">
        <f>IF('True_Odds_Calculator_2-way'!B163="","",'True_Odds_Calculator_2-way'!B163)</f>
        <v>1.75</v>
      </c>
      <c r="C162" s="4">
        <f t="shared" si="8"/>
        <v>4.5362220717670931E-2</v>
      </c>
      <c r="D162" s="4">
        <f t="shared" si="10"/>
        <v>2.2160540135033755</v>
      </c>
      <c r="E162" s="4">
        <f t="shared" si="11"/>
        <v>1.8223318938926589</v>
      </c>
      <c r="G162" s="4">
        <f t="shared" si="9"/>
        <v>1.0453622207176709</v>
      </c>
    </row>
    <row r="163" spans="1:7" x14ac:dyDescent="0.2">
      <c r="A163" s="4">
        <f>IF('True_Odds_Calculator_2-way'!A164="","",'True_Odds_Calculator_2-way'!A164)</f>
        <v>2.63</v>
      </c>
      <c r="B163" s="4">
        <f>IF('True_Odds_Calculator_2-way'!B164="","",'True_Odds_Calculator_2-way'!B164)</f>
        <v>1.48</v>
      </c>
      <c r="C163" s="4">
        <f t="shared" si="8"/>
        <v>5.5903812557804855E-2</v>
      </c>
      <c r="D163" s="4">
        <f t="shared" si="10"/>
        <v>2.8386814469078177</v>
      </c>
      <c r="E163" s="4">
        <f t="shared" si="11"/>
        <v>1.5438679993653814</v>
      </c>
      <c r="G163" s="4">
        <f t="shared" si="9"/>
        <v>1.0559038125578049</v>
      </c>
    </row>
    <row r="164" spans="1:7" x14ac:dyDescent="0.2">
      <c r="A164" s="4">
        <f>IF('True_Odds_Calculator_2-way'!A165="","",'True_Odds_Calculator_2-way'!A165)</f>
        <v>1.96</v>
      </c>
      <c r="B164" s="4">
        <f>IF('True_Odds_Calculator_2-way'!B165="","",'True_Odds_Calculator_2-way'!B165)</f>
        <v>1.94</v>
      </c>
      <c r="C164" s="4">
        <f t="shared" si="8"/>
        <v>2.5667999158426325E-2</v>
      </c>
      <c r="D164" s="4">
        <f t="shared" si="10"/>
        <v>2.0105752961082914</v>
      </c>
      <c r="E164" s="4">
        <f t="shared" si="11"/>
        <v>1.9895353704478862</v>
      </c>
      <c r="G164" s="4">
        <f t="shared" si="9"/>
        <v>1.0256679991584263</v>
      </c>
    </row>
    <row r="165" spans="1:7" x14ac:dyDescent="0.2">
      <c r="A165" s="4">
        <f>IF('True_Odds_Calculator_2-way'!A166="","",'True_Odds_Calculator_2-way'!A166)</f>
        <v>2.15</v>
      </c>
      <c r="B165" s="4">
        <f>IF('True_Odds_Calculator_2-way'!B166="","",'True_Odds_Calculator_2-way'!B166)</f>
        <v>1.77</v>
      </c>
      <c r="C165" s="4">
        <f t="shared" si="8"/>
        <v>3.0088030482196881E-2</v>
      </c>
      <c r="D165" s="4">
        <f t="shared" si="10"/>
        <v>2.2218654211064077</v>
      </c>
      <c r="E165" s="4">
        <f t="shared" si="11"/>
        <v>1.8184207382630511</v>
      </c>
      <c r="G165" s="4">
        <f t="shared" si="9"/>
        <v>1.0300880304821969</v>
      </c>
    </row>
    <row r="166" spans="1:7" x14ac:dyDescent="0.2">
      <c r="A166" s="4">
        <f>IF('True_Odds_Calculator_2-way'!A167="","",'True_Odds_Calculator_2-way'!A167)</f>
        <v>2.97</v>
      </c>
      <c r="B166" s="4">
        <f>IF('True_Odds_Calculator_2-way'!B167="","",'True_Odds_Calculator_2-way'!B167)</f>
        <v>1.43</v>
      </c>
      <c r="C166" s="4">
        <f t="shared" si="8"/>
        <v>3.6001036001036102E-2</v>
      </c>
      <c r="D166" s="4">
        <f t="shared" si="10"/>
        <v>3.1377488825680628</v>
      </c>
      <c r="E166" s="4">
        <f t="shared" si="11"/>
        <v>1.4677817905341191</v>
      </c>
      <c r="G166" s="4">
        <f t="shared" si="9"/>
        <v>1.0360010360010361</v>
      </c>
    </row>
    <row r="167" spans="1:7" x14ac:dyDescent="0.2">
      <c r="A167" s="4">
        <f>IF('True_Odds_Calculator_2-way'!A168="","",'True_Odds_Calculator_2-way'!A168)</f>
        <v>2.56</v>
      </c>
      <c r="B167" s="4">
        <f>IF('True_Odds_Calculator_2-way'!B168="","",'True_Odds_Calculator_2-way'!B168)</f>
        <v>1.53</v>
      </c>
      <c r="C167" s="4">
        <f t="shared" si="8"/>
        <v>4.4219771241829964E-2</v>
      </c>
      <c r="D167" s="4">
        <f t="shared" si="10"/>
        <v>2.7135929056394623</v>
      </c>
      <c r="E167" s="4">
        <f t="shared" si="11"/>
        <v>1.5835691760329909</v>
      </c>
      <c r="G167" s="4">
        <f t="shared" si="9"/>
        <v>1.04421977124183</v>
      </c>
    </row>
    <row r="168" spans="1:7" x14ac:dyDescent="0.2">
      <c r="A168" s="4">
        <f>IF('True_Odds_Calculator_2-way'!A169="","",'True_Odds_Calculator_2-way'!A169)</f>
        <v>2.4300000000000002</v>
      </c>
      <c r="B168" s="4">
        <f>IF('True_Odds_Calculator_2-way'!B169="","",'True_Odds_Calculator_2-way'!B169)</f>
        <v>1.58</v>
      </c>
      <c r="C168" s="4">
        <f t="shared" si="8"/>
        <v>4.4434026149919204E-2</v>
      </c>
      <c r="D168" s="4">
        <f t="shared" si="10"/>
        <v>2.5686759884926742</v>
      </c>
      <c r="E168" s="4">
        <f t="shared" si="11"/>
        <v>1.6374802746620036</v>
      </c>
      <c r="G168" s="4">
        <f t="shared" si="9"/>
        <v>1.0444340261499192</v>
      </c>
    </row>
    <row r="169" spans="1:7" x14ac:dyDescent="0.2">
      <c r="A169" s="4">
        <f>IF('True_Odds_Calculator_2-way'!A170="","",'True_Odds_Calculator_2-way'!A170)</f>
        <v>2.56</v>
      </c>
      <c r="B169" s="4">
        <f>IF('True_Odds_Calculator_2-way'!B170="","",'True_Odds_Calculator_2-way'!B170)</f>
        <v>1.53</v>
      </c>
      <c r="C169" s="4">
        <f t="shared" si="8"/>
        <v>4.4219771241829964E-2</v>
      </c>
      <c r="D169" s="4">
        <f t="shared" si="10"/>
        <v>2.7135929056394623</v>
      </c>
      <c r="E169" s="4">
        <f t="shared" si="11"/>
        <v>1.5835691760329909</v>
      </c>
      <c r="G169" s="4">
        <f t="shared" si="9"/>
        <v>1.04421977124183</v>
      </c>
    </row>
    <row r="170" spans="1:7" x14ac:dyDescent="0.2">
      <c r="A170" s="4">
        <f>IF('True_Odds_Calculator_2-way'!A171="","",'True_Odds_Calculator_2-way'!A171)</f>
        <v>1.96</v>
      </c>
      <c r="B170" s="4">
        <f>IF('True_Odds_Calculator_2-way'!B171="","",'True_Odds_Calculator_2-way'!B171)</f>
        <v>1.91</v>
      </c>
      <c r="C170" s="4">
        <f t="shared" si="8"/>
        <v>3.3764291056736839E-2</v>
      </c>
      <c r="D170" s="4">
        <f t="shared" si="10"/>
        <v>2.0270738574832143</v>
      </c>
      <c r="E170" s="4">
        <f t="shared" si="11"/>
        <v>1.9736398144242935</v>
      </c>
      <c r="G170" s="4">
        <f t="shared" si="9"/>
        <v>1.0337642910567368</v>
      </c>
    </row>
    <row r="171" spans="1:7" x14ac:dyDescent="0.2">
      <c r="A171" s="4">
        <f>IF('True_Odds_Calculator_2-way'!A172="","",'True_Odds_Calculator_2-way'!A172)</f>
        <v>1.88</v>
      </c>
      <c r="B171" s="4">
        <f>IF('True_Odds_Calculator_2-way'!B172="","",'True_Odds_Calculator_2-way'!B172)</f>
        <v>1.98</v>
      </c>
      <c r="C171" s="4">
        <f t="shared" si="8"/>
        <v>3.6965398667526461E-2</v>
      </c>
      <c r="D171" s="4">
        <f t="shared" si="10"/>
        <v>1.9476768522394308</v>
      </c>
      <c r="E171" s="4">
        <f t="shared" si="11"/>
        <v>2.0552120141342756</v>
      </c>
      <c r="G171" s="4">
        <f t="shared" si="9"/>
        <v>1.0369653986675265</v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3.96</v>
      </c>
      <c r="B2" s="4">
        <f>IF('True_Odds_Calculator_3-way'!B3="","",'True_Odds_Calculator_3-way'!B3)</f>
        <v>3.37</v>
      </c>
      <c r="C2" s="4">
        <f>IF('True_Odds_Calculator_3-way'!C3="","",'True_Odds_Calculator_3-way'!C3)</f>
        <v>2.06</v>
      </c>
      <c r="D2" s="4">
        <f>IF(A2="","",((1/A2)+(1/B2)+(1/C2))-1)</f>
        <v>3.4698050773646294E-2</v>
      </c>
      <c r="E2" s="4">
        <f>IF(A2="","",(3*A2)/(3-($D2*A2)))</f>
        <v>4.1500795663923462</v>
      </c>
      <c r="F2" s="4">
        <f>IF(B2="","",(3*B2)/(3-($D2*B2)))</f>
        <v>3.5066816015978963</v>
      </c>
      <c r="G2" s="4">
        <f>IF(C2="","",(3*C2)/(3-($D2*C2)))</f>
        <v>2.1102795087379995</v>
      </c>
      <c r="I2" s="4">
        <f>IF(A2="","",D2+1)</f>
        <v>1.0346980507736463</v>
      </c>
    </row>
    <row r="3" spans="1:9" x14ac:dyDescent="0.2">
      <c r="A3" s="4">
        <f>IF('True_Odds_Calculator_3-way'!A4="","",'True_Odds_Calculator_3-way'!A4)</f>
        <v>3.6</v>
      </c>
      <c r="B3" s="4">
        <f>IF('True_Odds_Calculator_3-way'!B4="","",'True_Odds_Calculator_3-way'!B4)</f>
        <v>3.53</v>
      </c>
      <c r="C3" s="4">
        <f>IF('True_Odds_Calculator_3-way'!C4="","",'True_Odds_Calculator_3-way'!C4)</f>
        <v>2.17</v>
      </c>
      <c r="D3" s="4">
        <f t="shared" ref="D3:D66" si="0">IF(A3="","",((1/A3)+(1/B3)+(1/C3))-1)</f>
        <v>2.1893389845505373E-2</v>
      </c>
      <c r="E3" s="4">
        <f t="shared" ref="E3:E66" si="1">IF(A3="","",(3*A3)/(3-($D3*A3)))</f>
        <v>3.6971312838076993</v>
      </c>
      <c r="F3" s="4">
        <f t="shared" ref="F3:F66" si="2">IF(B3="","",(3*B3)/(3-($D3*B3)))</f>
        <v>3.6233417103694512</v>
      </c>
      <c r="G3" s="4">
        <f t="shared" ref="G3:G66" si="3">IF(C3="","",(3*C3)/(3-($D3*C3)))</f>
        <v>2.2049175565414525</v>
      </c>
      <c r="I3" s="4">
        <f t="shared" ref="I3:I66" si="4">IF(A3="","",D3+1)</f>
        <v>1.0218933898455054</v>
      </c>
    </row>
    <row r="4" spans="1:9" x14ac:dyDescent="0.2">
      <c r="A4" s="4">
        <f>IF('True_Odds_Calculator_3-way'!A5="","",'True_Odds_Calculator_3-way'!A5)</f>
        <v>1.93</v>
      </c>
      <c r="B4" s="4">
        <f>IF('True_Odds_Calculator_3-way'!B5="","",'True_Odds_Calculator_3-way'!B5)</f>
        <v>3.93</v>
      </c>
      <c r="C4" s="4">
        <f>IF('True_Odds_Calculator_3-way'!C5="","",'True_Odds_Calculator_3-way'!C5)</f>
        <v>3.92</v>
      </c>
      <c r="D4" s="4">
        <f t="shared" si="0"/>
        <v>2.7689682050884734E-2</v>
      </c>
      <c r="E4" s="4">
        <f t="shared" si="1"/>
        <v>1.9650039825078072</v>
      </c>
      <c r="F4" s="4">
        <f t="shared" si="2"/>
        <v>4.0779203774721466</v>
      </c>
      <c r="G4" s="4">
        <f t="shared" si="3"/>
        <v>4.0671544663251904</v>
      </c>
      <c r="I4" s="4">
        <f t="shared" si="4"/>
        <v>1.0276896820508847</v>
      </c>
    </row>
    <row r="5" spans="1:9" x14ac:dyDescent="0.2">
      <c r="A5" s="4">
        <f>IF('True_Odds_Calculator_3-way'!A6="","",'True_Odds_Calculator_3-way'!A6)</f>
        <v>1.42</v>
      </c>
      <c r="B5" s="4">
        <f>IF('True_Odds_Calculator_3-way'!B6="","",'True_Odds_Calculator_3-way'!B6)</f>
        <v>4.8899999999999997</v>
      </c>
      <c r="C5" s="4">
        <f>IF('True_Odds_Calculator_3-way'!C6="","",'True_Odds_Calculator_3-way'!C6)</f>
        <v>8.02</v>
      </c>
      <c r="D5" s="4">
        <f t="shared" si="0"/>
        <v>3.3412608919534126E-2</v>
      </c>
      <c r="E5" s="4">
        <f t="shared" si="1"/>
        <v>1.4428186114292754</v>
      </c>
      <c r="F5" s="4">
        <f t="shared" si="2"/>
        <v>5.1716619083993178</v>
      </c>
      <c r="G5" s="4">
        <f t="shared" si="3"/>
        <v>8.8066354620151639</v>
      </c>
      <c r="I5" s="4">
        <f t="shared" si="4"/>
        <v>1.0334126089195341</v>
      </c>
    </row>
    <row r="6" spans="1:9" x14ac:dyDescent="0.2">
      <c r="A6" s="4">
        <f>IF('True_Odds_Calculator_3-way'!A7="","",'True_Odds_Calculator_3-way'!A7)</f>
        <v>1.84</v>
      </c>
      <c r="B6" s="4">
        <f>IF('True_Odds_Calculator_3-way'!B7="","",'True_Odds_Calculator_3-way'!B7)</f>
        <v>3.67</v>
      </c>
      <c r="C6" s="4">
        <f>IF('True_Odds_Calculator_3-way'!C7="","",'True_Odds_Calculator_3-way'!C7)</f>
        <v>4.6500000000000004</v>
      </c>
      <c r="D6" s="4">
        <f t="shared" si="0"/>
        <v>3.1011588343123009E-2</v>
      </c>
      <c r="E6" s="4">
        <f t="shared" si="1"/>
        <v>1.8756761879882256</v>
      </c>
      <c r="F6" s="4">
        <f t="shared" si="2"/>
        <v>3.8147210156870721</v>
      </c>
      <c r="G6" s="4">
        <f t="shared" si="3"/>
        <v>4.8848025006455931</v>
      </c>
      <c r="I6" s="4">
        <f t="shared" si="4"/>
        <v>1.031011588343123</v>
      </c>
    </row>
    <row r="7" spans="1:9" x14ac:dyDescent="0.2">
      <c r="A7" s="4">
        <f>IF('True_Odds_Calculator_3-way'!A8="","",'True_Odds_Calculator_3-way'!A8)</f>
        <v>1.85</v>
      </c>
      <c r="B7" s="4">
        <f>IF('True_Odds_Calculator_3-way'!B8="","",'True_Odds_Calculator_3-way'!B8)</f>
        <v>3.21</v>
      </c>
      <c r="C7" s="4">
        <f>IF('True_Odds_Calculator_3-way'!C8="","",'True_Odds_Calculator_3-way'!C8)</f>
        <v>5.4</v>
      </c>
      <c r="D7" s="4">
        <f t="shared" si="0"/>
        <v>3.7252205476504319E-2</v>
      </c>
      <c r="E7" s="4">
        <f t="shared" si="1"/>
        <v>1.8934977975649214</v>
      </c>
      <c r="F7" s="4">
        <f t="shared" si="2"/>
        <v>3.3432619529181165</v>
      </c>
      <c r="G7" s="4">
        <f t="shared" si="3"/>
        <v>5.7881161669945662</v>
      </c>
      <c r="I7" s="4">
        <f t="shared" si="4"/>
        <v>1.0372522054765043</v>
      </c>
    </row>
    <row r="8" spans="1:9" x14ac:dyDescent="0.2">
      <c r="A8" s="4">
        <f>IF('True_Odds_Calculator_3-way'!A9="","",'True_Odds_Calculator_3-way'!A9)</f>
        <v>2.13</v>
      </c>
      <c r="B8" s="4">
        <f>IF('True_Odds_Calculator_3-way'!B9="","",'True_Odds_Calculator_3-way'!B9)</f>
        <v>3.11</v>
      </c>
      <c r="C8" s="4">
        <f>IF('True_Odds_Calculator_3-way'!C9="","",'True_Odds_Calculator_3-way'!C9)</f>
        <v>4.0999999999999996</v>
      </c>
      <c r="D8" s="4">
        <f t="shared" si="0"/>
        <v>3.4929415459636237E-2</v>
      </c>
      <c r="E8" s="4">
        <f t="shared" si="1"/>
        <v>2.1841670926672587</v>
      </c>
      <c r="F8" s="4">
        <f t="shared" si="2"/>
        <v>3.2268445600512945</v>
      </c>
      <c r="G8" s="4">
        <f t="shared" si="3"/>
        <v>4.3055326425434473</v>
      </c>
      <c r="I8" s="4">
        <f t="shared" si="4"/>
        <v>1.0349294154596362</v>
      </c>
    </row>
    <row r="9" spans="1:9" x14ac:dyDescent="0.2">
      <c r="A9" s="4">
        <f>IF('True_Odds_Calculator_3-way'!A10="","",'True_Odds_Calculator_3-way'!A10)</f>
        <v>2.77</v>
      </c>
      <c r="B9" s="4">
        <f>IF('True_Odds_Calculator_3-way'!B10="","",'True_Odds_Calculator_3-way'!B10)</f>
        <v>2.82</v>
      </c>
      <c r="C9" s="4">
        <f>IF('True_Odds_Calculator_3-way'!C10="","",'True_Odds_Calculator_3-way'!C10)</f>
        <v>3.16</v>
      </c>
      <c r="D9" s="4">
        <f t="shared" si="0"/>
        <v>3.2076455605455578E-2</v>
      </c>
      <c r="E9" s="4">
        <f t="shared" si="1"/>
        <v>2.8545437668530944</v>
      </c>
      <c r="F9" s="4">
        <f t="shared" si="2"/>
        <v>2.9076717351274293</v>
      </c>
      <c r="G9" s="4">
        <f t="shared" si="3"/>
        <v>3.2705010735599691</v>
      </c>
      <c r="I9" s="4">
        <f t="shared" si="4"/>
        <v>1.0320764556054556</v>
      </c>
    </row>
    <row r="10" spans="1:9" x14ac:dyDescent="0.2">
      <c r="A10" s="4">
        <f>IF('True_Odds_Calculator_3-way'!A11="","",'True_Odds_Calculator_3-way'!A11)</f>
        <v>2.38</v>
      </c>
      <c r="B10" s="4">
        <f>IF('True_Odds_Calculator_3-way'!B11="","",'True_Odds_Calculator_3-way'!B11)</f>
        <v>3.17</v>
      </c>
      <c r="C10" s="4">
        <f>IF('True_Odds_Calculator_3-way'!C11="","",'True_Odds_Calculator_3-way'!C11)</f>
        <v>3.37</v>
      </c>
      <c r="D10" s="4">
        <f t="shared" si="0"/>
        <v>3.2361385520612407E-2</v>
      </c>
      <c r="E10" s="4">
        <f t="shared" si="1"/>
        <v>2.4427126556664396</v>
      </c>
      <c r="F10" s="4">
        <f t="shared" si="2"/>
        <v>3.2822367328855164</v>
      </c>
      <c r="G10" s="4">
        <f t="shared" si="3"/>
        <v>3.4971298430030857</v>
      </c>
      <c r="I10" s="4">
        <f t="shared" si="4"/>
        <v>1.0323613855206124</v>
      </c>
    </row>
    <row r="11" spans="1:9" x14ac:dyDescent="0.2">
      <c r="A11" s="4">
        <f>IF('True_Odds_Calculator_3-way'!A12="","",'True_Odds_Calculator_3-way'!A12)</f>
        <v>2.2400000000000002</v>
      </c>
      <c r="B11" s="4">
        <f>IF('True_Odds_Calculator_3-way'!B12="","",'True_Odds_Calculator_3-way'!B12)</f>
        <v>3</v>
      </c>
      <c r="C11" s="4">
        <f>IF('True_Odds_Calculator_3-way'!C12="","",'True_Odds_Calculator_3-way'!C12)</f>
        <v>3.94</v>
      </c>
      <c r="D11" s="4">
        <f t="shared" si="0"/>
        <v>3.3569011360889522E-2</v>
      </c>
      <c r="E11" s="4">
        <f t="shared" si="1"/>
        <v>2.2975887443883929</v>
      </c>
      <c r="F11" s="4">
        <f t="shared" si="2"/>
        <v>3.104205096138815</v>
      </c>
      <c r="G11" s="4">
        <f t="shared" si="3"/>
        <v>4.1217153057412093</v>
      </c>
      <c r="I11" s="4">
        <f t="shared" si="4"/>
        <v>1.0335690113608895</v>
      </c>
    </row>
    <row r="12" spans="1:9" x14ac:dyDescent="0.2">
      <c r="A12" s="4">
        <f>IF('True_Odds_Calculator_3-way'!A13="","",'True_Odds_Calculator_3-way'!A13)</f>
        <v>2.93</v>
      </c>
      <c r="B12" s="4">
        <f>IF('True_Odds_Calculator_3-way'!B13="","",'True_Odds_Calculator_3-way'!B13)</f>
        <v>2.93</v>
      </c>
      <c r="C12" s="4">
        <f>IF('True_Odds_Calculator_3-way'!C13="","",'True_Odds_Calculator_3-way'!C13)</f>
        <v>2.86</v>
      </c>
      <c r="D12" s="4">
        <f t="shared" si="0"/>
        <v>3.2244206305639622E-2</v>
      </c>
      <c r="E12" s="4">
        <f t="shared" si="1"/>
        <v>3.02527136633854</v>
      </c>
      <c r="F12" s="4">
        <f t="shared" si="2"/>
        <v>3.02527136633854</v>
      </c>
      <c r="G12" s="4">
        <f t="shared" si="3"/>
        <v>2.9507030681471389</v>
      </c>
      <c r="I12" s="4">
        <f t="shared" si="4"/>
        <v>1.0322442063056396</v>
      </c>
    </row>
    <row r="13" spans="1:9" x14ac:dyDescent="0.2">
      <c r="A13" s="4">
        <f>IF('True_Odds_Calculator_3-way'!A14="","",'True_Odds_Calculator_3-way'!A14)</f>
        <v>2.2799999999999998</v>
      </c>
      <c r="B13" s="4">
        <f>IF('True_Odds_Calculator_3-way'!B14="","",'True_Odds_Calculator_3-way'!B14)</f>
        <v>3.1</v>
      </c>
      <c r="C13" s="4">
        <f>IF('True_Odds_Calculator_3-way'!C14="","",'True_Odds_Calculator_3-way'!C14)</f>
        <v>3.69</v>
      </c>
      <c r="D13" s="4">
        <f t="shared" si="0"/>
        <v>3.2179846416460656E-2</v>
      </c>
      <c r="E13" s="4">
        <f t="shared" si="1"/>
        <v>2.3371591613765812</v>
      </c>
      <c r="F13" s="4">
        <f t="shared" si="2"/>
        <v>3.206628437659834</v>
      </c>
      <c r="G13" s="4">
        <f t="shared" si="3"/>
        <v>3.8420739396367831</v>
      </c>
      <c r="I13" s="4">
        <f t="shared" si="4"/>
        <v>1.0321798464164607</v>
      </c>
    </row>
    <row r="14" spans="1:9" x14ac:dyDescent="0.2">
      <c r="A14" s="4">
        <f>IF('True_Odds_Calculator_3-way'!A15="","",'True_Odds_Calculator_3-way'!A15)</f>
        <v>1.99</v>
      </c>
      <c r="B14" s="4">
        <f>IF('True_Odds_Calculator_3-way'!B15="","",'True_Odds_Calculator_3-way'!B15)</f>
        <v>3.07</v>
      </c>
      <c r="C14" s="4">
        <f>IF('True_Odds_Calculator_3-way'!C15="","",'True_Odds_Calculator_3-way'!C15)</f>
        <v>4.8600000000000003</v>
      </c>
      <c r="D14" s="4">
        <f t="shared" si="0"/>
        <v>3.400677870929969E-2</v>
      </c>
      <c r="E14" s="4">
        <f t="shared" si="1"/>
        <v>2.035926074020241</v>
      </c>
      <c r="F14" s="4">
        <f t="shared" si="2"/>
        <v>3.1806888307728278</v>
      </c>
      <c r="G14" s="4">
        <f t="shared" si="3"/>
        <v>5.1433523279962508</v>
      </c>
      <c r="I14" s="4">
        <f t="shared" si="4"/>
        <v>1.0340067787092997</v>
      </c>
    </row>
    <row r="15" spans="1:9" x14ac:dyDescent="0.2">
      <c r="A15" s="4">
        <f>IF('True_Odds_Calculator_3-way'!A16="","",'True_Odds_Calculator_3-way'!A16)</f>
        <v>2.0499999999999998</v>
      </c>
      <c r="B15" s="4">
        <f>IF('True_Odds_Calculator_3-way'!B16="","",'True_Odds_Calculator_3-way'!B16)</f>
        <v>3.09</v>
      </c>
      <c r="C15" s="4">
        <f>IF('True_Odds_Calculator_3-way'!C16="","",'True_Odds_Calculator_3-way'!C16)</f>
        <v>4.59</v>
      </c>
      <c r="D15" s="4">
        <f t="shared" si="0"/>
        <v>2.9294397265313021E-2</v>
      </c>
      <c r="E15" s="4">
        <f t="shared" si="1"/>
        <v>2.0918748113648391</v>
      </c>
      <c r="F15" s="4">
        <f t="shared" si="2"/>
        <v>3.1861360121022382</v>
      </c>
      <c r="G15" s="4">
        <f t="shared" si="3"/>
        <v>4.8053791492888722</v>
      </c>
      <c r="I15" s="4">
        <f t="shared" si="4"/>
        <v>1.029294397265313</v>
      </c>
    </row>
    <row r="16" spans="1:9" x14ac:dyDescent="0.2">
      <c r="A16" s="4">
        <f>IF('True_Odds_Calculator_3-way'!A17="","",'True_Odds_Calculator_3-way'!A17)</f>
        <v>1.79</v>
      </c>
      <c r="B16" s="4">
        <f>IF('True_Odds_Calculator_3-way'!B17="","",'True_Odds_Calculator_3-way'!B17)</f>
        <v>3.59</v>
      </c>
      <c r="C16" s="4">
        <f>IF('True_Odds_Calculator_3-way'!C17="","",'True_Odds_Calculator_3-way'!C17)</f>
        <v>5.14</v>
      </c>
      <c r="D16" s="4">
        <f t="shared" si="0"/>
        <v>3.1763279093400598E-2</v>
      </c>
      <c r="E16" s="4">
        <f t="shared" si="1"/>
        <v>1.8245795964672593</v>
      </c>
      <c r="F16" s="4">
        <f t="shared" si="2"/>
        <v>3.7318477467450148</v>
      </c>
      <c r="G16" s="4">
        <f t="shared" si="3"/>
        <v>5.4358234068350066</v>
      </c>
      <c r="I16" s="4">
        <f t="shared" si="4"/>
        <v>1.0317632790934006</v>
      </c>
    </row>
    <row r="17" spans="1:9" x14ac:dyDescent="0.2">
      <c r="A17" s="4">
        <f>IF('True_Odds_Calculator_3-way'!A18="","",'True_Odds_Calculator_3-way'!A18)</f>
        <v>9.59</v>
      </c>
      <c r="B17" s="4">
        <f>IF('True_Odds_Calculator_3-way'!B18="","",'True_Odds_Calculator_3-way'!B18)</f>
        <v>4.7699999999999996</v>
      </c>
      <c r="C17" s="4">
        <f>IF('True_Odds_Calculator_3-way'!C18="","",'True_Odds_Calculator_3-way'!C18)</f>
        <v>1.39</v>
      </c>
      <c r="D17" s="4">
        <f t="shared" si="0"/>
        <v>3.3343353058714387E-2</v>
      </c>
      <c r="E17" s="4">
        <f t="shared" si="1"/>
        <v>10.734124399850391</v>
      </c>
      <c r="F17" s="4">
        <f t="shared" si="2"/>
        <v>5.0370435554077302</v>
      </c>
      <c r="G17" s="4">
        <f t="shared" si="3"/>
        <v>1.411811193844384</v>
      </c>
      <c r="I17" s="4">
        <f t="shared" si="4"/>
        <v>1.0333433530587144</v>
      </c>
    </row>
    <row r="18" spans="1:9" x14ac:dyDescent="0.2">
      <c r="A18" s="4">
        <f>IF('True_Odds_Calculator_3-way'!A19="","",'True_Odds_Calculator_3-way'!A19)</f>
        <v>2.02</v>
      </c>
      <c r="B18" s="4">
        <f>IF('True_Odds_Calculator_3-way'!B19="","",'True_Odds_Calculator_3-way'!B19)</f>
        <v>3.48</v>
      </c>
      <c r="C18" s="4">
        <f>IF('True_Odds_Calculator_3-way'!C19="","",'True_Odds_Calculator_3-way'!C19)</f>
        <v>4.0599999999999996</v>
      </c>
      <c r="D18" s="4">
        <f t="shared" si="0"/>
        <v>2.8711245508787453E-2</v>
      </c>
      <c r="E18" s="4">
        <f t="shared" si="1"/>
        <v>2.0598209501696734</v>
      </c>
      <c r="F18" s="4">
        <f t="shared" si="2"/>
        <v>3.5998946526463649</v>
      </c>
      <c r="G18" s="4">
        <f t="shared" si="3"/>
        <v>4.224132405457377</v>
      </c>
      <c r="I18" s="4">
        <f t="shared" si="4"/>
        <v>1.0287112455087875</v>
      </c>
    </row>
    <row r="19" spans="1:9" x14ac:dyDescent="0.2">
      <c r="A19" s="4">
        <f>IF('True_Odds_Calculator_3-way'!A20="","",'True_Odds_Calculator_3-way'!A20)</f>
        <v>2.4500000000000002</v>
      </c>
      <c r="B19" s="4">
        <f>IF('True_Odds_Calculator_3-way'!B20="","",'True_Odds_Calculator_3-way'!B20)</f>
        <v>3.05</v>
      </c>
      <c r="C19" s="4">
        <f>IF('True_Odds_Calculator_3-way'!C20="","",'True_Odds_Calculator_3-way'!C20)</f>
        <v>3.25</v>
      </c>
      <c r="D19" s="4">
        <f t="shared" si="0"/>
        <v>4.3724425457446481E-2</v>
      </c>
      <c r="E19" s="4">
        <f t="shared" si="1"/>
        <v>2.5407249188117089</v>
      </c>
      <c r="F19" s="4">
        <f t="shared" si="2"/>
        <v>3.1918895977656683</v>
      </c>
      <c r="G19" s="4">
        <f t="shared" si="3"/>
        <v>3.4116011589452429</v>
      </c>
      <c r="I19" s="4">
        <f t="shared" si="4"/>
        <v>1.0437244254574465</v>
      </c>
    </row>
    <row r="20" spans="1:9" x14ac:dyDescent="0.2">
      <c r="A20" s="4">
        <f>IF('True_Odds_Calculator_3-way'!A21="","",'True_Odds_Calculator_3-way'!A21)</f>
        <v>2.5299999999999998</v>
      </c>
      <c r="B20" s="4">
        <f>IF('True_Odds_Calculator_3-way'!B21="","",'True_Odds_Calculator_3-way'!B21)</f>
        <v>3.37</v>
      </c>
      <c r="C20" s="4">
        <f>IF('True_Odds_Calculator_3-way'!C21="","",'True_Odds_Calculator_3-way'!C21)</f>
        <v>2.69</v>
      </c>
      <c r="D20" s="4">
        <f t="shared" si="0"/>
        <v>6.3740033936468654E-2</v>
      </c>
      <c r="E20" s="4">
        <f t="shared" si="1"/>
        <v>2.6737235927756147</v>
      </c>
      <c r="F20" s="4">
        <f t="shared" si="2"/>
        <v>3.6299060063120381</v>
      </c>
      <c r="G20" s="4">
        <f t="shared" si="3"/>
        <v>2.8530627010016296</v>
      </c>
      <c r="I20" s="4">
        <f t="shared" si="4"/>
        <v>1.0637400339364687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3.16</v>
      </c>
      <c r="C21" s="4">
        <f>IF('True_Odds_Calculator_3-way'!C22="","",'True_Odds_Calculator_3-way'!C22)</f>
        <v>3.32</v>
      </c>
      <c r="D21" s="4">
        <f t="shared" si="0"/>
        <v>2.2518815074781706E-2</v>
      </c>
      <c r="E21" s="4">
        <f t="shared" si="1"/>
        <v>2.5166601143979501</v>
      </c>
      <c r="F21" s="4">
        <f t="shared" si="2"/>
        <v>3.2367757330604676</v>
      </c>
      <c r="G21" s="4">
        <f t="shared" si="3"/>
        <v>3.4048517032888479</v>
      </c>
      <c r="I21" s="4">
        <f t="shared" si="4"/>
        <v>1.0225188150747817</v>
      </c>
    </row>
    <row r="22" spans="1:9" x14ac:dyDescent="0.2">
      <c r="A22" s="4">
        <f>IF('True_Odds_Calculator_3-way'!A23="","",'True_Odds_Calculator_3-way'!A23)</f>
        <v>2.82</v>
      </c>
      <c r="B22" s="4">
        <f>IF('True_Odds_Calculator_3-way'!B23="","",'True_Odds_Calculator_3-way'!B23)</f>
        <v>3.25</v>
      </c>
      <c r="C22" s="4">
        <f>IF('True_Odds_Calculator_3-way'!C23="","",'True_Odds_Calculator_3-way'!C23)</f>
        <v>2.74</v>
      </c>
      <c r="D22" s="4">
        <f t="shared" si="0"/>
        <v>2.7265740419956996E-2</v>
      </c>
      <c r="E22" s="4">
        <f t="shared" si="1"/>
        <v>2.8941771704513588</v>
      </c>
      <c r="F22" s="4">
        <f t="shared" si="2"/>
        <v>3.348920015825247</v>
      </c>
      <c r="G22" s="4">
        <f t="shared" si="3"/>
        <v>2.8099760166801571</v>
      </c>
      <c r="I22" s="4">
        <f t="shared" si="4"/>
        <v>1.027265740419957</v>
      </c>
    </row>
    <row r="23" spans="1:9" x14ac:dyDescent="0.2">
      <c r="A23" s="4">
        <f>IF('True_Odds_Calculator_3-way'!A24="","",'True_Odds_Calculator_3-way'!A24)</f>
        <v>3.6</v>
      </c>
      <c r="B23" s="4">
        <f>IF('True_Odds_Calculator_3-way'!B24="","",'True_Odds_Calculator_3-way'!B24)</f>
        <v>3.81</v>
      </c>
      <c r="C23" s="4">
        <f>IF('True_Odds_Calculator_3-way'!C24="","",'True_Odds_Calculator_3-way'!C24)</f>
        <v>2.0499999999999998</v>
      </c>
      <c r="D23" s="4">
        <f t="shared" si="0"/>
        <v>2.8049847427608077E-2</v>
      </c>
      <c r="E23" s="4">
        <f t="shared" si="1"/>
        <v>3.7253961524193122</v>
      </c>
      <c r="F23" s="4">
        <f t="shared" si="2"/>
        <v>3.9507383625353016</v>
      </c>
      <c r="G23" s="4">
        <f t="shared" si="3"/>
        <v>2.0900610268265303</v>
      </c>
      <c r="I23" s="4">
        <f t="shared" si="4"/>
        <v>1.0280498474276081</v>
      </c>
    </row>
    <row r="24" spans="1:9" x14ac:dyDescent="0.2">
      <c r="A24" s="4">
        <f>IF('True_Odds_Calculator_3-way'!A25="","",'True_Odds_Calculator_3-way'!A25)</f>
        <v>4.22</v>
      </c>
      <c r="B24" s="4">
        <f>IF('True_Odds_Calculator_3-way'!B25="","",'True_Odds_Calculator_3-way'!B25)</f>
        <v>4.0599999999999996</v>
      </c>
      <c r="C24" s="4">
        <f>IF('True_Odds_Calculator_3-way'!C25="","",'True_Odds_Calculator_3-way'!C25)</f>
        <v>1.77</v>
      </c>
      <c r="D24" s="4">
        <f t="shared" si="0"/>
        <v>4.8243994776191013E-2</v>
      </c>
      <c r="E24" s="4">
        <f t="shared" si="1"/>
        <v>4.5272325772991495</v>
      </c>
      <c r="F24" s="4">
        <f t="shared" si="2"/>
        <v>4.3435941585370257</v>
      </c>
      <c r="G24" s="4">
        <f t="shared" si="3"/>
        <v>1.821857266751473</v>
      </c>
      <c r="I24" s="4">
        <f t="shared" si="4"/>
        <v>1.048243994776191</v>
      </c>
    </row>
    <row r="25" spans="1:9" x14ac:dyDescent="0.2">
      <c r="A25" s="4">
        <f>IF('True_Odds_Calculator_3-way'!A26="","",'True_Odds_Calculator_3-way'!A26)</f>
        <v>2.56</v>
      </c>
      <c r="B25" s="4">
        <f>IF('True_Odds_Calculator_3-way'!B26="","",'True_Odds_Calculator_3-way'!B26)</f>
        <v>3.59</v>
      </c>
      <c r="C25" s="4">
        <f>IF('True_Odds_Calculator_3-way'!C26="","",'True_Odds_Calculator_3-way'!C26)</f>
        <v>2.67</v>
      </c>
      <c r="D25" s="4">
        <f t="shared" si="0"/>
        <v>4.3708367239418733E-2</v>
      </c>
      <c r="E25" s="4">
        <f t="shared" si="1"/>
        <v>2.6591816429272623</v>
      </c>
      <c r="F25" s="4">
        <f t="shared" si="2"/>
        <v>3.7881359752356136</v>
      </c>
      <c r="G25" s="4">
        <f t="shared" si="3"/>
        <v>2.7780680900639987</v>
      </c>
      <c r="I25" s="4">
        <f t="shared" si="4"/>
        <v>1.0437083672394187</v>
      </c>
    </row>
    <row r="26" spans="1:9" x14ac:dyDescent="0.2">
      <c r="A26" s="4">
        <f>IF('True_Odds_Calculator_3-way'!A27="","",'True_Odds_Calculator_3-way'!A27)</f>
        <v>2.4500000000000002</v>
      </c>
      <c r="B26" s="4">
        <f>IF('True_Odds_Calculator_3-way'!B27="","",'True_Odds_Calculator_3-way'!B27)</f>
        <v>3.73</v>
      </c>
      <c r="C26" s="4">
        <f>IF('True_Odds_Calculator_3-way'!C27="","",'True_Odds_Calculator_3-way'!C27)</f>
        <v>2.72</v>
      </c>
      <c r="D26" s="4">
        <f t="shared" si="0"/>
        <v>4.3906838874960163E-2</v>
      </c>
      <c r="E26" s="4">
        <f t="shared" si="1"/>
        <v>2.5411174895435136</v>
      </c>
      <c r="F26" s="4">
        <f t="shared" si="2"/>
        <v>3.9453816858917854</v>
      </c>
      <c r="G26" s="4">
        <f t="shared" si="3"/>
        <v>2.832769338538192</v>
      </c>
      <c r="I26" s="4">
        <f t="shared" si="4"/>
        <v>1.0439068388749602</v>
      </c>
    </row>
    <row r="27" spans="1:9" x14ac:dyDescent="0.2">
      <c r="A27" s="4">
        <f>IF('True_Odds_Calculator_3-way'!A28="","",'True_Odds_Calculator_3-way'!A28)</f>
        <v>1.25</v>
      </c>
      <c r="B27" s="4">
        <f>IF('True_Odds_Calculator_3-way'!B28="","",'True_Odds_Calculator_3-way'!B28)</f>
        <v>6.06</v>
      </c>
      <c r="C27" s="4">
        <f>IF('True_Odds_Calculator_3-way'!C28="","",'True_Odds_Calculator_3-way'!C28)</f>
        <v>10.97</v>
      </c>
      <c r="D27" s="4">
        <f t="shared" si="0"/>
        <v>5.6174204476053813E-2</v>
      </c>
      <c r="E27" s="4">
        <f t="shared" si="1"/>
        <v>1.2799586068764852</v>
      </c>
      <c r="F27" s="4">
        <f t="shared" si="2"/>
        <v>6.8356546762984465</v>
      </c>
      <c r="G27" s="4">
        <f t="shared" si="3"/>
        <v>13.805868068150669</v>
      </c>
      <c r="I27" s="4">
        <f t="shared" si="4"/>
        <v>1.0561742044760538</v>
      </c>
    </row>
    <row r="28" spans="1:9" x14ac:dyDescent="0.2">
      <c r="A28" s="4">
        <f>IF('True_Odds_Calculator_3-way'!A29="","",'True_Odds_Calculator_3-way'!A29)</f>
        <v>2.38</v>
      </c>
      <c r="B28" s="4">
        <f>IF('True_Odds_Calculator_3-way'!B29="","",'True_Odds_Calculator_3-way'!B29)</f>
        <v>3.35</v>
      </c>
      <c r="C28" s="4">
        <f>IF('True_Odds_Calculator_3-way'!C29="","",'True_Odds_Calculator_3-way'!C29)</f>
        <v>3.28</v>
      </c>
      <c r="D28" s="4">
        <f t="shared" si="0"/>
        <v>2.3553578693945809E-2</v>
      </c>
      <c r="E28" s="4">
        <f t="shared" si="1"/>
        <v>2.4253191228896713</v>
      </c>
      <c r="F28" s="4">
        <f t="shared" si="2"/>
        <v>3.4404900356265169</v>
      </c>
      <c r="G28" s="4">
        <f t="shared" si="3"/>
        <v>3.3666989371343825</v>
      </c>
      <c r="I28" s="4">
        <f t="shared" si="4"/>
        <v>1.0235535786939458</v>
      </c>
    </row>
    <row r="29" spans="1:9" x14ac:dyDescent="0.2">
      <c r="A29" s="4">
        <f>IF('True_Odds_Calculator_3-way'!A30="","",'True_Odds_Calculator_3-way'!A30)</f>
        <v>3.57</v>
      </c>
      <c r="B29" s="4">
        <f>IF('True_Odds_Calculator_3-way'!B30="","",'True_Odds_Calculator_3-way'!B30)</f>
        <v>3.49</v>
      </c>
      <c r="C29" s="4">
        <f>IF('True_Odds_Calculator_3-way'!C30="","",'True_Odds_Calculator_3-way'!C30)</f>
        <v>2.2000000000000002</v>
      </c>
      <c r="D29" s="4">
        <f t="shared" si="0"/>
        <v>2.1190450652780024E-2</v>
      </c>
      <c r="E29" s="4">
        <f t="shared" si="1"/>
        <v>3.6623522034314986</v>
      </c>
      <c r="F29" s="4">
        <f t="shared" si="2"/>
        <v>3.5782084107155603</v>
      </c>
      <c r="G29" s="4">
        <f t="shared" si="3"/>
        <v>2.2347269048125042</v>
      </c>
      <c r="I29" s="4">
        <f t="shared" si="4"/>
        <v>1.02119045065278</v>
      </c>
    </row>
    <row r="30" spans="1:9" x14ac:dyDescent="0.2">
      <c r="A30" s="4">
        <f>IF('True_Odds_Calculator_3-way'!A31="","",'True_Odds_Calculator_3-way'!A31)</f>
        <v>1.9</v>
      </c>
      <c r="B30" s="4">
        <f>IF('True_Odds_Calculator_3-way'!B31="","",'True_Odds_Calculator_3-way'!B31)</f>
        <v>4.09</v>
      </c>
      <c r="C30" s="4">
        <f>IF('True_Odds_Calculator_3-way'!C31="","",'True_Odds_Calculator_3-way'!C31)</f>
        <v>3.95</v>
      </c>
      <c r="D30" s="4">
        <f t="shared" si="0"/>
        <v>2.3979123941821889E-2</v>
      </c>
      <c r="E30" s="4">
        <f t="shared" si="1"/>
        <v>1.9292998494671636</v>
      </c>
      <c r="F30" s="4">
        <f t="shared" si="2"/>
        <v>4.2282272561349368</v>
      </c>
      <c r="G30" s="4">
        <f t="shared" si="3"/>
        <v>4.0787772484768761</v>
      </c>
      <c r="I30" s="4">
        <f t="shared" si="4"/>
        <v>1.0239791239418219</v>
      </c>
    </row>
    <row r="31" spans="1:9" x14ac:dyDescent="0.2">
      <c r="A31" s="4">
        <f>IF('True_Odds_Calculator_3-way'!A32="","",'True_Odds_Calculator_3-way'!A32)</f>
        <v>1.25</v>
      </c>
      <c r="B31" s="4">
        <f>IF('True_Odds_Calculator_3-way'!B32="","",'True_Odds_Calculator_3-way'!B32)</f>
        <v>6.7</v>
      </c>
      <c r="C31" s="4">
        <f>IF('True_Odds_Calculator_3-way'!C32="","",'True_Odds_Calculator_3-way'!C32)</f>
        <v>12.42</v>
      </c>
      <c r="D31" s="4">
        <f t="shared" si="0"/>
        <v>2.9769029249885781E-2</v>
      </c>
      <c r="E31" s="4">
        <f t="shared" si="1"/>
        <v>1.2656994347899271</v>
      </c>
      <c r="F31" s="4">
        <f t="shared" si="2"/>
        <v>7.1771680255758588</v>
      </c>
      <c r="G31" s="4">
        <f t="shared" si="3"/>
        <v>14.165853326372648</v>
      </c>
      <c r="I31" s="4">
        <f t="shared" si="4"/>
        <v>1.0297690292498858</v>
      </c>
    </row>
    <row r="32" spans="1:9" x14ac:dyDescent="0.2">
      <c r="A32" s="4">
        <f>IF('True_Odds_Calculator_3-way'!A33="","",'True_Odds_Calculator_3-way'!A33)</f>
        <v>2.54</v>
      </c>
      <c r="B32" s="4">
        <f>IF('True_Odds_Calculator_3-way'!B33="","",'True_Odds_Calculator_3-way'!B33)</f>
        <v>3.37</v>
      </c>
      <c r="C32" s="4">
        <f>IF('True_Odds_Calculator_3-way'!C33="","",'True_Odds_Calculator_3-way'!C33)</f>
        <v>3.02</v>
      </c>
      <c r="D32" s="4">
        <f t="shared" si="0"/>
        <v>2.156252026065486E-2</v>
      </c>
      <c r="E32" s="4">
        <f t="shared" si="1"/>
        <v>2.5872332208699609</v>
      </c>
      <c r="F32" s="4">
        <f t="shared" si="2"/>
        <v>3.4536540554271311</v>
      </c>
      <c r="G32" s="4">
        <f t="shared" si="3"/>
        <v>3.0870074177227007</v>
      </c>
      <c r="I32" s="4">
        <f t="shared" si="4"/>
        <v>1.0215625202606549</v>
      </c>
    </row>
    <row r="33" spans="1:9" x14ac:dyDescent="0.2">
      <c r="A33" s="4">
        <f>IF('True_Odds_Calculator_3-way'!A34="","",'True_Odds_Calculator_3-way'!A34)</f>
        <v>4.04</v>
      </c>
      <c r="B33" s="4">
        <f>IF('True_Odds_Calculator_3-way'!B34="","",'True_Odds_Calculator_3-way'!B34)</f>
        <v>4.37</v>
      </c>
      <c r="C33" s="4">
        <f>IF('True_Odds_Calculator_3-way'!C34="","",'True_Odds_Calculator_3-way'!C34)</f>
        <v>1.83</v>
      </c>
      <c r="D33" s="4">
        <f t="shared" si="0"/>
        <v>2.2805791852021473E-2</v>
      </c>
      <c r="E33" s="4">
        <f t="shared" si="1"/>
        <v>4.1680069959840855</v>
      </c>
      <c r="F33" s="4">
        <f t="shared" si="2"/>
        <v>4.5201617476536615</v>
      </c>
      <c r="G33" s="4">
        <f t="shared" si="3"/>
        <v>1.855817263153509</v>
      </c>
      <c r="I33" s="4">
        <f t="shared" si="4"/>
        <v>1.0228057918520215</v>
      </c>
    </row>
    <row r="34" spans="1:9" x14ac:dyDescent="0.2">
      <c r="A34" s="4">
        <f>IF('True_Odds_Calculator_3-way'!A35="","",'True_Odds_Calculator_3-way'!A35)</f>
        <v>1.49</v>
      </c>
      <c r="B34" s="4">
        <f>IF('True_Odds_Calculator_3-way'!B35="","",'True_Odds_Calculator_3-way'!B35)</f>
        <v>4.37</v>
      </c>
      <c r="C34" s="4">
        <f>IF('True_Odds_Calculator_3-way'!C35="","",'True_Odds_Calculator_3-way'!C35)</f>
        <v>7.7</v>
      </c>
      <c r="D34" s="4">
        <f t="shared" si="0"/>
        <v>2.9844021412525512E-2</v>
      </c>
      <c r="E34" s="4">
        <f t="shared" si="1"/>
        <v>1.5124178600635432</v>
      </c>
      <c r="F34" s="4">
        <f t="shared" si="2"/>
        <v>4.5686102389505612</v>
      </c>
      <c r="G34" s="4">
        <f t="shared" si="3"/>
        <v>8.3387449889425511</v>
      </c>
      <c r="I34" s="4">
        <f t="shared" si="4"/>
        <v>1.0298440214125255</v>
      </c>
    </row>
    <row r="35" spans="1:9" x14ac:dyDescent="0.2">
      <c r="A35" s="4">
        <f>IF('True_Odds_Calculator_3-way'!A36="","",'True_Odds_Calculator_3-way'!A36)</f>
        <v>2.4300000000000002</v>
      </c>
      <c r="B35" s="4">
        <f>IF('True_Odds_Calculator_3-way'!B36="","",'True_Odds_Calculator_3-way'!B36)</f>
        <v>3.36</v>
      </c>
      <c r="C35" s="4">
        <f>IF('True_Odds_Calculator_3-way'!C36="","",'True_Odds_Calculator_3-way'!C36)</f>
        <v>3.14</v>
      </c>
      <c r="D35" s="4">
        <f t="shared" si="0"/>
        <v>2.7613018943521306E-2</v>
      </c>
      <c r="E35" s="4">
        <f t="shared" si="1"/>
        <v>2.4855941543609226</v>
      </c>
      <c r="F35" s="4">
        <f t="shared" si="2"/>
        <v>3.4672295564754325</v>
      </c>
      <c r="G35" s="4">
        <f t="shared" si="3"/>
        <v>3.2334520226454764</v>
      </c>
      <c r="I35" s="4">
        <f t="shared" si="4"/>
        <v>1.0276130189435213</v>
      </c>
    </row>
    <row r="36" spans="1:9" x14ac:dyDescent="0.2">
      <c r="A36" s="4">
        <f>IF('True_Odds_Calculator_3-way'!A37="","",'True_Odds_Calculator_3-way'!A37)</f>
        <v>3.69</v>
      </c>
      <c r="B36" s="4">
        <f>IF('True_Odds_Calculator_3-way'!B37="","",'True_Odds_Calculator_3-way'!B37)</f>
        <v>3.75</v>
      </c>
      <c r="C36" s="4">
        <f>IF('True_Odds_Calculator_3-way'!C37="","",'True_Odds_Calculator_3-way'!C37)</f>
        <v>2.04</v>
      </c>
      <c r="D36" s="4">
        <f t="shared" si="0"/>
        <v>2.7865455125139604E-2</v>
      </c>
      <c r="E36" s="4">
        <f t="shared" si="1"/>
        <v>3.8209615853163328</v>
      </c>
      <c r="F36" s="4">
        <f t="shared" si="2"/>
        <v>3.8853332232223972</v>
      </c>
      <c r="G36" s="4">
        <f t="shared" si="3"/>
        <v>2.0794015601865157</v>
      </c>
      <c r="I36" s="4">
        <f t="shared" si="4"/>
        <v>1.0278654551251396</v>
      </c>
    </row>
    <row r="37" spans="1:9" x14ac:dyDescent="0.2">
      <c r="A37" s="4">
        <f>IF('True_Odds_Calculator_3-way'!A38="","",'True_Odds_Calculator_3-way'!A38)</f>
        <v>2.14</v>
      </c>
      <c r="B37" s="4">
        <f>IF('True_Odds_Calculator_3-way'!B38="","",'True_Odds_Calculator_3-way'!B38)</f>
        <v>3.69</v>
      </c>
      <c r="C37" s="4">
        <f>IF('True_Odds_Calculator_3-way'!C38="","",'True_Odds_Calculator_3-way'!C38)</f>
        <v>3.45</v>
      </c>
      <c r="D37" s="4">
        <f t="shared" si="0"/>
        <v>2.8147502117036538E-2</v>
      </c>
      <c r="E37" s="4">
        <f t="shared" si="1"/>
        <v>2.1838485148967246</v>
      </c>
      <c r="F37" s="4">
        <f t="shared" si="2"/>
        <v>3.8223346835237018</v>
      </c>
      <c r="G37" s="4">
        <f t="shared" si="3"/>
        <v>3.5654110265816343</v>
      </c>
      <c r="I37" s="4">
        <f t="shared" si="4"/>
        <v>1.0281475021170365</v>
      </c>
    </row>
    <row r="38" spans="1:9" x14ac:dyDescent="0.2">
      <c r="A38" s="4">
        <f>IF('True_Odds_Calculator_3-way'!A39="","",'True_Odds_Calculator_3-way'!A39)</f>
        <v>4.8499999999999996</v>
      </c>
      <c r="B38" s="4">
        <f>IF('True_Odds_Calculator_3-way'!B39="","",'True_Odds_Calculator_3-way'!B39)</f>
        <v>3.58</v>
      </c>
      <c r="C38" s="4">
        <f>IF('True_Odds_Calculator_3-way'!C39="","",'True_Odds_Calculator_3-way'!C39)</f>
        <v>1.85</v>
      </c>
      <c r="D38" s="4">
        <f t="shared" si="0"/>
        <v>2.6055716489397085E-2</v>
      </c>
      <c r="E38" s="4">
        <f t="shared" si="1"/>
        <v>5.0632827257179311</v>
      </c>
      <c r="F38" s="4">
        <f t="shared" si="2"/>
        <v>3.6948856523347851</v>
      </c>
      <c r="G38" s="4">
        <f t="shared" si="3"/>
        <v>1.8802106452327272</v>
      </c>
      <c r="I38" s="4">
        <f t="shared" si="4"/>
        <v>1.0260557164893971</v>
      </c>
    </row>
    <row r="39" spans="1:9" x14ac:dyDescent="0.2">
      <c r="A39" s="4">
        <f>IF('True_Odds_Calculator_3-way'!A40="","",'True_Odds_Calculator_3-way'!A40)</f>
        <v>2.4</v>
      </c>
      <c r="B39" s="4">
        <f>IF('True_Odds_Calculator_3-way'!B40="","",'True_Odds_Calculator_3-way'!B40)</f>
        <v>3.38</v>
      </c>
      <c r="C39" s="4">
        <f>IF('True_Odds_Calculator_3-way'!C40="","",'True_Odds_Calculator_3-way'!C40)</f>
        <v>3.22</v>
      </c>
      <c r="D39" s="4">
        <f t="shared" si="0"/>
        <v>2.3083661043527215E-2</v>
      </c>
      <c r="E39" s="4">
        <f t="shared" si="1"/>
        <v>2.4451544940314225</v>
      </c>
      <c r="F39" s="4">
        <f t="shared" si="2"/>
        <v>3.4702529201489387</v>
      </c>
      <c r="G39" s="4">
        <f t="shared" si="3"/>
        <v>3.301807100986641</v>
      </c>
      <c r="I39" s="4">
        <f t="shared" si="4"/>
        <v>1.0230836610435272</v>
      </c>
    </row>
    <row r="40" spans="1:9" x14ac:dyDescent="0.2">
      <c r="A40" s="4">
        <f>IF('True_Odds_Calculator_3-way'!A41="","",'True_Odds_Calculator_3-way'!A41)</f>
        <v>2.48</v>
      </c>
      <c r="B40" s="4">
        <f>IF('True_Odds_Calculator_3-way'!B41="","",'True_Odds_Calculator_3-way'!B41)</f>
        <v>3.25</v>
      </c>
      <c r="C40" s="4">
        <f>IF('True_Odds_Calculator_3-way'!C41="","",'True_Odds_Calculator_3-way'!C41)</f>
        <v>3.22</v>
      </c>
      <c r="D40" s="4">
        <f t="shared" si="0"/>
        <v>2.1477120355100743E-2</v>
      </c>
      <c r="E40" s="4">
        <f t="shared" si="1"/>
        <v>2.5248268347731342</v>
      </c>
      <c r="F40" s="4">
        <f t="shared" si="2"/>
        <v>3.3274186517603015</v>
      </c>
      <c r="G40" s="4">
        <f t="shared" si="3"/>
        <v>3.2959792740849867</v>
      </c>
      <c r="I40" s="4">
        <f t="shared" si="4"/>
        <v>1.0214771203551007</v>
      </c>
    </row>
    <row r="41" spans="1:9" x14ac:dyDescent="0.2">
      <c r="A41" s="4">
        <f>IF('True_Odds_Calculator_3-way'!A42="","",'True_Odds_Calculator_3-way'!A42)</f>
        <v>8.08</v>
      </c>
      <c r="B41" s="4">
        <f>IF('True_Odds_Calculator_3-way'!B42="","",'True_Odds_Calculator_3-way'!B42)</f>
        <v>4.72</v>
      </c>
      <c r="C41" s="4">
        <f>IF('True_Odds_Calculator_3-way'!C42="","",'True_Odds_Calculator_3-way'!C42)</f>
        <v>1.45</v>
      </c>
      <c r="D41" s="4">
        <f t="shared" si="0"/>
        <v>2.5281955431077918E-2</v>
      </c>
      <c r="E41" s="4">
        <f t="shared" si="1"/>
        <v>8.6703905942953678</v>
      </c>
      <c r="F41" s="4">
        <f t="shared" si="2"/>
        <v>4.9155245405026147</v>
      </c>
      <c r="G41" s="4">
        <f t="shared" si="3"/>
        <v>1.4679376279479344</v>
      </c>
      <c r="I41" s="4">
        <f t="shared" si="4"/>
        <v>1.0252819554310779</v>
      </c>
    </row>
    <row r="42" spans="1:9" x14ac:dyDescent="0.2">
      <c r="A42" s="4">
        <f>IF('True_Odds_Calculator_3-way'!A43="","",'True_Odds_Calculator_3-way'!A43)</f>
        <v>14.88</v>
      </c>
      <c r="B42" s="4">
        <f>IF('True_Odds_Calculator_3-way'!B43="","",'True_Odds_Calculator_3-way'!B43)</f>
        <v>7.43</v>
      </c>
      <c r="C42" s="4">
        <f>IF('True_Odds_Calculator_3-way'!C43="","",'True_Odds_Calculator_3-way'!C43)</f>
        <v>1.21</v>
      </c>
      <c r="D42" s="4">
        <f t="shared" si="0"/>
        <v>2.8240084085846995E-2</v>
      </c>
      <c r="E42" s="4">
        <f t="shared" si="1"/>
        <v>17.303750466087632</v>
      </c>
      <c r="F42" s="4">
        <f t="shared" si="2"/>
        <v>7.9887428606781326</v>
      </c>
      <c r="G42" s="4">
        <f t="shared" si="3"/>
        <v>1.2239408914552909</v>
      </c>
      <c r="I42" s="4">
        <f t="shared" si="4"/>
        <v>1.028240084085847</v>
      </c>
    </row>
    <row r="43" spans="1:9" x14ac:dyDescent="0.2">
      <c r="A43" s="4">
        <f>IF('True_Odds_Calculator_3-way'!A44="","",'True_Odds_Calculator_3-way'!A44)</f>
        <v>3.18</v>
      </c>
      <c r="B43" s="4">
        <f>IF('True_Odds_Calculator_3-way'!B44="","",'True_Odds_Calculator_3-way'!B44)</f>
        <v>3.28</v>
      </c>
      <c r="C43" s="4">
        <f>IF('True_Odds_Calculator_3-way'!C44="","",'True_Odds_Calculator_3-way'!C44)</f>
        <v>2.4500000000000002</v>
      </c>
      <c r="D43" s="4">
        <f t="shared" si="0"/>
        <v>2.7506722891641688E-2</v>
      </c>
      <c r="E43" s="4">
        <f t="shared" si="1"/>
        <v>3.2755042922305759</v>
      </c>
      <c r="F43" s="4">
        <f t="shared" si="2"/>
        <v>3.3817013437976398</v>
      </c>
      <c r="G43" s="4">
        <f t="shared" si="3"/>
        <v>2.5063011061753064</v>
      </c>
      <c r="I43" s="4">
        <f t="shared" si="4"/>
        <v>1.0275067228916417</v>
      </c>
    </row>
    <row r="44" spans="1:9" x14ac:dyDescent="0.2">
      <c r="A44" s="4">
        <f>IF('True_Odds_Calculator_3-way'!A45="","",'True_Odds_Calculator_3-way'!A45)</f>
        <v>2.77</v>
      </c>
      <c r="B44" s="4">
        <f>IF('True_Odds_Calculator_3-way'!B45="","",'True_Odds_Calculator_3-way'!B45)</f>
        <v>3.27</v>
      </c>
      <c r="C44" s="4">
        <f>IF('True_Odds_Calculator_3-way'!C45="","",'True_Odds_Calculator_3-way'!C45)</f>
        <v>2.77</v>
      </c>
      <c r="D44" s="4">
        <f t="shared" si="0"/>
        <v>2.7832058203336452E-2</v>
      </c>
      <c r="E44" s="4">
        <f t="shared" si="1"/>
        <v>2.8430617604285469</v>
      </c>
      <c r="F44" s="4">
        <f t="shared" si="2"/>
        <v>3.3723054393824698</v>
      </c>
      <c r="G44" s="4">
        <f t="shared" si="3"/>
        <v>2.8430617604285469</v>
      </c>
      <c r="I44" s="4">
        <f t="shared" si="4"/>
        <v>1.0278320582033365</v>
      </c>
    </row>
    <row r="45" spans="1:9" x14ac:dyDescent="0.2">
      <c r="A45" s="4">
        <f>IF('True_Odds_Calculator_3-way'!A46="","",'True_Odds_Calculator_3-way'!A46)</f>
        <v>2.33</v>
      </c>
      <c r="B45" s="4">
        <f>IF('True_Odds_Calculator_3-way'!B46="","",'True_Odds_Calculator_3-way'!B46)</f>
        <v>3.4</v>
      </c>
      <c r="C45" s="4">
        <f>IF('True_Odds_Calculator_3-way'!C46="","",'True_Odds_Calculator_3-way'!C46)</f>
        <v>3.28</v>
      </c>
      <c r="D45" s="4">
        <f t="shared" si="0"/>
        <v>2.8180245195534637E-2</v>
      </c>
      <c r="E45" s="4">
        <f t="shared" si="1"/>
        <v>2.3821370160397217</v>
      </c>
      <c r="F45" s="4">
        <f t="shared" si="2"/>
        <v>3.512170330561533</v>
      </c>
      <c r="G45" s="4">
        <f t="shared" si="3"/>
        <v>3.3842707399920817</v>
      </c>
      <c r="I45" s="4">
        <f t="shared" si="4"/>
        <v>1.0281802451955346</v>
      </c>
    </row>
    <row r="46" spans="1:9" x14ac:dyDescent="0.2">
      <c r="A46" s="4">
        <f>IF('True_Odds_Calculator_3-way'!A47="","",'True_Odds_Calculator_3-way'!A47)</f>
        <v>2.9</v>
      </c>
      <c r="B46" s="4">
        <f>IF('True_Odds_Calculator_3-way'!B47="","",'True_Odds_Calculator_3-way'!B47)</f>
        <v>3.15</v>
      </c>
      <c r="C46" s="4">
        <f>IF('True_Odds_Calculator_3-way'!C47="","",'True_Odds_Calculator_3-way'!C47)</f>
        <v>2.74</v>
      </c>
      <c r="D46" s="4">
        <f t="shared" si="0"/>
        <v>2.7251407316849052E-2</v>
      </c>
      <c r="E46" s="4">
        <f t="shared" si="1"/>
        <v>2.9784616971230693</v>
      </c>
      <c r="F46" s="4">
        <f t="shared" si="2"/>
        <v>3.2427890947879372</v>
      </c>
      <c r="G46" s="4">
        <f t="shared" si="3"/>
        <v>2.8099382926254264</v>
      </c>
      <c r="I46" s="4">
        <f t="shared" si="4"/>
        <v>1.0272514073168491</v>
      </c>
    </row>
    <row r="47" spans="1:9" x14ac:dyDescent="0.2">
      <c r="A47" s="4">
        <f>IF('True_Odds_Calculator_3-way'!A48="","",'True_Odds_Calculator_3-way'!A48)</f>
        <v>2.57</v>
      </c>
      <c r="B47" s="4">
        <f>IF('True_Odds_Calculator_3-way'!B48="","",'True_Odds_Calculator_3-way'!B48)</f>
        <v>3.23</v>
      </c>
      <c r="C47" s="4">
        <f>IF('True_Odds_Calculator_3-way'!C48="","",'True_Odds_Calculator_3-way'!C48)</f>
        <v>3.03</v>
      </c>
      <c r="D47" s="4">
        <f t="shared" si="0"/>
        <v>2.8735584885902998E-2</v>
      </c>
      <c r="E47" s="4">
        <f t="shared" si="1"/>
        <v>2.6348619154881039</v>
      </c>
      <c r="F47" s="4">
        <f t="shared" si="2"/>
        <v>3.3331222919789014</v>
      </c>
      <c r="G47" s="4">
        <f t="shared" si="3"/>
        <v>3.1205680619198919</v>
      </c>
      <c r="I47" s="4">
        <f t="shared" si="4"/>
        <v>1.028735584885903</v>
      </c>
    </row>
    <row r="48" spans="1:9" x14ac:dyDescent="0.2">
      <c r="A48" s="4">
        <f>IF('True_Odds_Calculator_3-way'!A49="","",'True_Odds_Calculator_3-way'!A49)</f>
        <v>3.32</v>
      </c>
      <c r="B48" s="4">
        <f>IF('True_Odds_Calculator_3-way'!B49="","",'True_Odds_Calculator_3-way'!B49)</f>
        <v>3.41</v>
      </c>
      <c r="C48" s="4">
        <f>IF('True_Odds_Calculator_3-way'!C49="","",'True_Odds_Calculator_3-way'!C49)</f>
        <v>2.31</v>
      </c>
      <c r="D48" s="4">
        <f t="shared" si="0"/>
        <v>2.7360384142350647E-2</v>
      </c>
      <c r="E48" s="4">
        <f t="shared" si="1"/>
        <v>3.4236645398636361</v>
      </c>
      <c r="F48" s="4">
        <f t="shared" si="2"/>
        <v>3.5194537322506405</v>
      </c>
      <c r="G48" s="4">
        <f t="shared" si="3"/>
        <v>2.3597132489366599</v>
      </c>
      <c r="I48" s="4">
        <f t="shared" si="4"/>
        <v>1.0273603841423506</v>
      </c>
    </row>
    <row r="49" spans="1:9" x14ac:dyDescent="0.2">
      <c r="A49" s="4">
        <f>IF('True_Odds_Calculator_3-way'!A50="","",'True_Odds_Calculator_3-way'!A50)</f>
        <v>2.04</v>
      </c>
      <c r="B49" s="4">
        <f>IF('True_Odds_Calculator_3-way'!B50="","",'True_Odds_Calculator_3-way'!B50)</f>
        <v>3.55</v>
      </c>
      <c r="C49" s="4">
        <f>IF('True_Odds_Calculator_3-way'!C50="","",'True_Odds_Calculator_3-way'!C50)</f>
        <v>3.89</v>
      </c>
      <c r="D49" s="4">
        <f t="shared" si="0"/>
        <v>2.8955628016802848E-2</v>
      </c>
      <c r="E49" s="4">
        <f t="shared" si="1"/>
        <v>2.0809740185232335</v>
      </c>
      <c r="F49" s="4">
        <f t="shared" si="2"/>
        <v>3.6759534567319148</v>
      </c>
      <c r="G49" s="4">
        <f t="shared" si="3"/>
        <v>4.0417507560874366</v>
      </c>
      <c r="I49" s="4">
        <f t="shared" si="4"/>
        <v>1.0289556280168028</v>
      </c>
    </row>
    <row r="50" spans="1:9" x14ac:dyDescent="0.2">
      <c r="A50" s="4">
        <f>IF('True_Odds_Calculator_3-way'!A51="","",'True_Odds_Calculator_3-way'!A51)</f>
        <v>2.19</v>
      </c>
      <c r="B50" s="4">
        <f>IF('True_Odds_Calculator_3-way'!B51="","",'True_Odds_Calculator_3-way'!B51)</f>
        <v>3.23</v>
      </c>
      <c r="C50" s="4">
        <f>IF('True_Odds_Calculator_3-way'!C51="","",'True_Odds_Calculator_3-way'!C51)</f>
        <v>3.81</v>
      </c>
      <c r="D50" s="4">
        <f t="shared" si="0"/>
        <v>2.8685719387074204E-2</v>
      </c>
      <c r="E50" s="4">
        <f t="shared" si="1"/>
        <v>2.2368407314410583</v>
      </c>
      <c r="F50" s="4">
        <f t="shared" si="2"/>
        <v>3.3329376385617024</v>
      </c>
      <c r="G50" s="4">
        <f t="shared" si="3"/>
        <v>3.9540494357466893</v>
      </c>
      <c r="I50" s="4">
        <f t="shared" si="4"/>
        <v>1.0286857193870742</v>
      </c>
    </row>
    <row r="51" spans="1:9" x14ac:dyDescent="0.2">
      <c r="A51" s="4">
        <f>IF('True_Odds_Calculator_3-way'!A52="","",'True_Odds_Calculator_3-way'!A52)</f>
        <v>1.78</v>
      </c>
      <c r="B51" s="4">
        <f>IF('True_Odds_Calculator_3-way'!B52="","",'True_Odds_Calculator_3-way'!B52)</f>
        <v>3.72</v>
      </c>
      <c r="C51" s="4">
        <f>IF('True_Odds_Calculator_3-way'!C52="","",'True_Odds_Calculator_3-way'!C52)</f>
        <v>5.03</v>
      </c>
      <c r="D51" s="4">
        <f t="shared" si="0"/>
        <v>2.9422114167718227E-2</v>
      </c>
      <c r="E51" s="4">
        <f t="shared" si="1"/>
        <v>1.8116257704127841</v>
      </c>
      <c r="F51" s="4">
        <f t="shared" si="2"/>
        <v>3.8608572839023809</v>
      </c>
      <c r="G51" s="4">
        <f t="shared" si="3"/>
        <v>5.2910112911684557</v>
      </c>
      <c r="I51" s="4">
        <f t="shared" si="4"/>
        <v>1.0294221141677182</v>
      </c>
    </row>
    <row r="52" spans="1:9" x14ac:dyDescent="0.2">
      <c r="A52" s="4">
        <f>IF('True_Odds_Calculator_3-way'!A53="","",'True_Odds_Calculator_3-way'!A53)</f>
        <v>2.48</v>
      </c>
      <c r="B52" s="4">
        <f>IF('True_Odds_Calculator_3-way'!B53="","",'True_Odds_Calculator_3-way'!B53)</f>
        <v>3.29</v>
      </c>
      <c r="C52" s="4">
        <f>IF('True_Odds_Calculator_3-way'!C53="","",'True_Odds_Calculator_3-way'!C53)</f>
        <v>3.13</v>
      </c>
      <c r="D52" s="4">
        <f t="shared" si="0"/>
        <v>2.6665992124141669E-2</v>
      </c>
      <c r="E52" s="4">
        <f t="shared" si="1"/>
        <v>2.5359011172213934</v>
      </c>
      <c r="F52" s="4">
        <f t="shared" si="2"/>
        <v>3.3891101359998825</v>
      </c>
      <c r="G52" s="4">
        <f t="shared" si="3"/>
        <v>3.2195734213414386</v>
      </c>
      <c r="I52" s="4">
        <f t="shared" si="4"/>
        <v>1.0266659921241417</v>
      </c>
    </row>
    <row r="53" spans="1:9" x14ac:dyDescent="0.2">
      <c r="A53" s="4">
        <f>IF('True_Odds_Calculator_3-way'!A54="","",'True_Odds_Calculator_3-way'!A54)</f>
        <v>2.2999999999999998</v>
      </c>
      <c r="B53" s="4">
        <f>IF('True_Odds_Calculator_3-way'!B54="","",'True_Odds_Calculator_3-way'!B54)</f>
        <v>3.61</v>
      </c>
      <c r="C53" s="4">
        <f>IF('True_Odds_Calculator_3-way'!C54="","",'True_Odds_Calculator_3-way'!C54)</f>
        <v>3.01</v>
      </c>
      <c r="D53" s="4">
        <f t="shared" si="0"/>
        <v>4.4016832566222241E-2</v>
      </c>
      <c r="E53" s="4">
        <f t="shared" si="1"/>
        <v>2.3803270850457312</v>
      </c>
      <c r="F53" s="4">
        <f t="shared" si="2"/>
        <v>3.811904867219519</v>
      </c>
      <c r="G53" s="4">
        <f t="shared" si="3"/>
        <v>3.149074317913489</v>
      </c>
      <c r="I53" s="4">
        <f t="shared" si="4"/>
        <v>1.0440168325662222</v>
      </c>
    </row>
    <row r="54" spans="1:9" x14ac:dyDescent="0.2">
      <c r="A54" s="4">
        <f>IF('True_Odds_Calculator_3-way'!A55="","",'True_Odds_Calculator_3-way'!A55)</f>
        <v>2.23</v>
      </c>
      <c r="B54" s="4">
        <f>IF('True_Odds_Calculator_3-way'!B55="","",'True_Odds_Calculator_3-way'!B55)</f>
        <v>3.61</v>
      </c>
      <c r="C54" s="4">
        <f>IF('True_Odds_Calculator_3-way'!C55="","",'True_Odds_Calculator_3-way'!C55)</f>
        <v>3.13</v>
      </c>
      <c r="D54" s="4">
        <f t="shared" si="0"/>
        <v>4.4927621414223795E-2</v>
      </c>
      <c r="E54" s="4">
        <f t="shared" si="1"/>
        <v>2.3070465859274956</v>
      </c>
      <c r="F54" s="4">
        <f t="shared" si="2"/>
        <v>3.8163214202358993</v>
      </c>
      <c r="G54" s="4">
        <f t="shared" si="3"/>
        <v>3.2839326518596357</v>
      </c>
      <c r="I54" s="4">
        <f t="shared" si="4"/>
        <v>1.0449276214142238</v>
      </c>
    </row>
    <row r="55" spans="1:9" x14ac:dyDescent="0.2">
      <c r="A55" s="4">
        <f>IF('True_Odds_Calculator_3-way'!A56="","",'True_Odds_Calculator_3-way'!A56)</f>
        <v>2.5</v>
      </c>
      <c r="B55" s="4">
        <f>IF('True_Odds_Calculator_3-way'!B56="","",'True_Odds_Calculator_3-way'!B56)</f>
        <v>3.66</v>
      </c>
      <c r="C55" s="4">
        <f>IF('True_Odds_Calculator_3-way'!C56="","",'True_Odds_Calculator_3-way'!C56)</f>
        <v>2.61</v>
      </c>
      <c r="D55" s="4">
        <f t="shared" si="0"/>
        <v>5.6365806167954169E-2</v>
      </c>
      <c r="E55" s="4">
        <f t="shared" si="1"/>
        <v>2.6232164237304887</v>
      </c>
      <c r="F55" s="4">
        <f t="shared" si="2"/>
        <v>3.9302700656649603</v>
      </c>
      <c r="G55" s="4">
        <f t="shared" si="3"/>
        <v>2.7445898888671807</v>
      </c>
      <c r="I55" s="4">
        <f t="shared" si="4"/>
        <v>1.0563658061679542</v>
      </c>
    </row>
    <row r="56" spans="1:9" x14ac:dyDescent="0.2">
      <c r="A56" s="4">
        <f>IF('True_Odds_Calculator_3-way'!A57="","",'True_Odds_Calculator_3-way'!A57)</f>
        <v>1.94</v>
      </c>
      <c r="B56" s="4">
        <f>IF('True_Odds_Calculator_3-way'!B57="","",'True_Odds_Calculator_3-way'!B57)</f>
        <v>3.93</v>
      </c>
      <c r="C56" s="4">
        <f>IF('True_Odds_Calculator_3-way'!C57="","",'True_Odds_Calculator_3-way'!C57)</f>
        <v>3.46</v>
      </c>
      <c r="D56" s="4">
        <f t="shared" si="0"/>
        <v>5.8934184774886988E-2</v>
      </c>
      <c r="E56" s="4">
        <f t="shared" si="1"/>
        <v>2.0168642554504563</v>
      </c>
      <c r="F56" s="4">
        <f t="shared" si="2"/>
        <v>4.2587950877738301</v>
      </c>
      <c r="G56" s="4">
        <f t="shared" si="3"/>
        <v>3.7123298826546582</v>
      </c>
      <c r="I56" s="4">
        <f t="shared" si="4"/>
        <v>1.058934184774887</v>
      </c>
    </row>
    <row r="57" spans="1:9" x14ac:dyDescent="0.2">
      <c r="A57" s="4">
        <f>IF('True_Odds_Calculator_3-way'!A58="","",'True_Odds_Calculator_3-way'!A58)</f>
        <v>1.48</v>
      </c>
      <c r="B57" s="4">
        <f>IF('True_Odds_Calculator_3-way'!B58="","",'True_Odds_Calculator_3-way'!B58)</f>
        <v>4.43</v>
      </c>
      <c r="C57" s="4">
        <f>IF('True_Odds_Calculator_3-way'!C58="","",'True_Odds_Calculator_3-way'!C58)</f>
        <v>6.25</v>
      </c>
      <c r="D57" s="4">
        <f t="shared" si="0"/>
        <v>6.1409309987187966E-2</v>
      </c>
      <c r="E57" s="4">
        <f t="shared" si="1"/>
        <v>1.5262377694264524</v>
      </c>
      <c r="F57" s="4">
        <f t="shared" si="2"/>
        <v>4.8717781053832967</v>
      </c>
      <c r="G57" s="4">
        <f t="shared" si="3"/>
        <v>7.1669056946970731</v>
      </c>
      <c r="I57" s="4">
        <f t="shared" si="4"/>
        <v>1.061409309987188</v>
      </c>
    </row>
    <row r="58" spans="1:9" x14ac:dyDescent="0.2">
      <c r="A58" s="4">
        <f>IF('True_Odds_Calculator_3-way'!A59="","",'True_Odds_Calculator_3-way'!A59)</f>
        <v>2.6</v>
      </c>
      <c r="B58" s="4">
        <f>IF('True_Odds_Calculator_3-way'!B59="","",'True_Odds_Calculator_3-way'!B59)</f>
        <v>3.57</v>
      </c>
      <c r="C58" s="4">
        <f>IF('True_Odds_Calculator_3-way'!C59="","",'True_Odds_Calculator_3-way'!C59)</f>
        <v>2.56</v>
      </c>
      <c r="D58" s="4">
        <f t="shared" si="0"/>
        <v>5.5352429433311645E-2</v>
      </c>
      <c r="E58" s="4">
        <f t="shared" si="1"/>
        <v>2.7310124157546145</v>
      </c>
      <c r="F58" s="4">
        <f t="shared" si="2"/>
        <v>3.8217353822927689</v>
      </c>
      <c r="G58" s="4">
        <f t="shared" si="3"/>
        <v>2.6869138869959048</v>
      </c>
      <c r="I58" s="4">
        <f t="shared" si="4"/>
        <v>1.0553524294333116</v>
      </c>
    </row>
    <row r="59" spans="1:9" x14ac:dyDescent="0.2">
      <c r="A59" s="4">
        <f>IF('True_Odds_Calculator_3-way'!A60="","",'True_Odds_Calculator_3-way'!A60)</f>
        <v>8.1199999999999992</v>
      </c>
      <c r="B59" s="4">
        <f>IF('True_Odds_Calculator_3-way'!B60="","",'True_Odds_Calculator_3-way'!B60)</f>
        <v>4.51</v>
      </c>
      <c r="C59" s="4">
        <f>IF('True_Odds_Calculator_3-way'!C60="","",'True_Odds_Calculator_3-way'!C60)</f>
        <v>1.39</v>
      </c>
      <c r="D59" s="4">
        <f t="shared" si="0"/>
        <v>6.4306659813433642E-2</v>
      </c>
      <c r="E59" s="4">
        <f t="shared" si="1"/>
        <v>9.831183238453109</v>
      </c>
      <c r="F59" s="4">
        <f t="shared" si="2"/>
        <v>4.9926623652269164</v>
      </c>
      <c r="G59" s="4">
        <f t="shared" si="3"/>
        <v>1.4326875251758682</v>
      </c>
      <c r="I59" s="4">
        <f t="shared" si="4"/>
        <v>1.0643066598134336</v>
      </c>
    </row>
    <row r="60" spans="1:9" x14ac:dyDescent="0.2">
      <c r="A60" s="4">
        <f>IF('True_Odds_Calculator_3-way'!A61="","",'True_Odds_Calculator_3-way'!A61)</f>
        <v>2.2200000000000002</v>
      </c>
      <c r="B60" s="4">
        <f>IF('True_Odds_Calculator_3-way'!B61="","",'True_Odds_Calculator_3-way'!B61)</f>
        <v>3.53</v>
      </c>
      <c r="C60" s="4">
        <f>IF('True_Odds_Calculator_3-way'!C61="","",'True_Odds_Calculator_3-way'!C61)</f>
        <v>3.12</v>
      </c>
      <c r="D60" s="4">
        <f t="shared" si="0"/>
        <v>5.4249389943440862E-2</v>
      </c>
      <c r="E60" s="4">
        <f t="shared" si="1"/>
        <v>2.3128482488328954</v>
      </c>
      <c r="F60" s="4">
        <f t="shared" si="2"/>
        <v>3.7706965663335108</v>
      </c>
      <c r="G60" s="4">
        <f t="shared" si="3"/>
        <v>3.3065536596026428</v>
      </c>
      <c r="I60" s="4">
        <f t="shared" si="4"/>
        <v>1.0542493899434409</v>
      </c>
    </row>
    <row r="61" spans="1:9" x14ac:dyDescent="0.2">
      <c r="A61" s="4">
        <f>IF('True_Odds_Calculator_3-way'!A62="","",'True_Odds_Calculator_3-way'!A62)</f>
        <v>3.62</v>
      </c>
      <c r="B61" s="4">
        <f>IF('True_Odds_Calculator_3-way'!B62="","",'True_Odds_Calculator_3-way'!B62)</f>
        <v>3.58</v>
      </c>
      <c r="C61" s="4">
        <f>IF('True_Odds_Calculator_3-way'!C62="","",'True_Odds_Calculator_3-way'!C62)</f>
        <v>2</v>
      </c>
      <c r="D61" s="4">
        <f t="shared" si="0"/>
        <v>5.5572702861199419E-2</v>
      </c>
      <c r="E61" s="4">
        <f t="shared" si="1"/>
        <v>3.8801972095251402</v>
      </c>
      <c r="F61" s="4">
        <f t="shared" si="2"/>
        <v>3.8342768101934954</v>
      </c>
      <c r="G61" s="4">
        <f t="shared" si="3"/>
        <v>2.0769477328090944</v>
      </c>
      <c r="I61" s="4">
        <f t="shared" si="4"/>
        <v>1.0555727028611994</v>
      </c>
    </row>
    <row r="62" spans="1:9" x14ac:dyDescent="0.2">
      <c r="A62" s="4">
        <f>IF('True_Odds_Calculator_3-way'!A63="","",'True_Odds_Calculator_3-way'!A63)</f>
        <v>1.63</v>
      </c>
      <c r="B62" s="4">
        <f>IF('True_Odds_Calculator_3-way'!B63="","",'True_Odds_Calculator_3-way'!B63)</f>
        <v>4.3099999999999996</v>
      </c>
      <c r="C62" s="4">
        <f>IF('True_Odds_Calculator_3-way'!C63="","",'True_Odds_Calculator_3-way'!C63)</f>
        <v>5.6</v>
      </c>
      <c r="D62" s="4">
        <f t="shared" si="0"/>
        <v>2.4086922571684877E-2</v>
      </c>
      <c r="E62" s="4">
        <f t="shared" si="1"/>
        <v>1.6516150627802428</v>
      </c>
      <c r="F62" s="4">
        <f t="shared" si="2"/>
        <v>4.4644932475626398</v>
      </c>
      <c r="G62" s="4">
        <f t="shared" si="3"/>
        <v>5.863642596386776</v>
      </c>
      <c r="I62" s="4">
        <f t="shared" si="4"/>
        <v>1.0240869225716849</v>
      </c>
    </row>
    <row r="63" spans="1:9" x14ac:dyDescent="0.2">
      <c r="A63" s="4">
        <f>IF('True_Odds_Calculator_3-way'!A64="","",'True_Odds_Calculator_3-way'!A64)</f>
        <v>1.46</v>
      </c>
      <c r="B63" s="4">
        <f>IF('True_Odds_Calculator_3-way'!B64="","",'True_Odds_Calculator_3-way'!B64)</f>
        <v>4.76</v>
      </c>
      <c r="C63" s="4">
        <f>IF('True_Odds_Calculator_3-way'!C64="","",'True_Odds_Calculator_3-way'!C64)</f>
        <v>7.72</v>
      </c>
      <c r="D63" s="4">
        <f t="shared" si="0"/>
        <v>2.4549219219237139E-2</v>
      </c>
      <c r="E63" s="4">
        <f t="shared" si="1"/>
        <v>1.4776539554292425</v>
      </c>
      <c r="F63" s="4">
        <f t="shared" si="2"/>
        <v>4.9529234399064119</v>
      </c>
      <c r="G63" s="4">
        <f t="shared" si="3"/>
        <v>8.2405851571024602</v>
      </c>
      <c r="I63" s="4">
        <f t="shared" si="4"/>
        <v>1.0245492192192371</v>
      </c>
    </row>
    <row r="64" spans="1:9" x14ac:dyDescent="0.2">
      <c r="A64" s="4">
        <f>IF('True_Odds_Calculator_3-way'!A65="","",'True_Odds_Calculator_3-way'!A65)</f>
        <v>4.84</v>
      </c>
      <c r="B64" s="4">
        <f>IF('True_Odds_Calculator_3-way'!B65="","",'True_Odds_Calculator_3-way'!B65)</f>
        <v>4.49</v>
      </c>
      <c r="C64" s="4">
        <f>IF('True_Odds_Calculator_3-way'!C65="","",'True_Odds_Calculator_3-way'!C65)</f>
        <v>1.68</v>
      </c>
      <c r="D64" s="4">
        <f t="shared" si="0"/>
        <v>2.4566814706519224E-2</v>
      </c>
      <c r="E64" s="4">
        <f t="shared" si="1"/>
        <v>5.0397476833054435</v>
      </c>
      <c r="F64" s="4">
        <f t="shared" si="2"/>
        <v>4.6613915969774133</v>
      </c>
      <c r="G64" s="4">
        <f t="shared" si="3"/>
        <v>1.7034348624328066</v>
      </c>
      <c r="I64" s="4">
        <f t="shared" si="4"/>
        <v>1.0245668147065192</v>
      </c>
    </row>
    <row r="65" spans="1:9" x14ac:dyDescent="0.2">
      <c r="A65" s="4">
        <f>IF('True_Odds_Calculator_3-way'!A66="","",'True_Odds_Calculator_3-way'!A66)</f>
        <v>1.79</v>
      </c>
      <c r="B65" s="4">
        <f>IF('True_Odds_Calculator_3-way'!B66="","",'True_Odds_Calculator_3-way'!B66)</f>
        <v>3.38</v>
      </c>
      <c r="C65" s="4">
        <f>IF('True_Odds_Calculator_3-way'!C66="","",'True_Odds_Calculator_3-way'!C66)</f>
        <v>5.21</v>
      </c>
      <c r="D65" s="4">
        <f t="shared" si="0"/>
        <v>4.6455785697286034E-2</v>
      </c>
      <c r="E65" s="4">
        <f t="shared" si="1"/>
        <v>1.8410308318252713</v>
      </c>
      <c r="F65" s="4">
        <f t="shared" si="2"/>
        <v>3.5666807300264152</v>
      </c>
      <c r="G65" s="4">
        <f t="shared" si="3"/>
        <v>5.6672212952443095</v>
      </c>
      <c r="I65" s="4">
        <f t="shared" si="4"/>
        <v>1.046455785697286</v>
      </c>
    </row>
    <row r="66" spans="1:9" x14ac:dyDescent="0.2">
      <c r="A66" s="4">
        <f>IF('True_Odds_Calculator_3-way'!A67="","",'True_Odds_Calculator_3-way'!A67)</f>
        <v>1.95</v>
      </c>
      <c r="B66" s="4">
        <f>IF('True_Odds_Calculator_3-way'!B67="","",'True_Odds_Calculator_3-way'!B67)</f>
        <v>3.34</v>
      </c>
      <c r="C66" s="4">
        <f>IF('True_Odds_Calculator_3-way'!C67="","",'True_Odds_Calculator_3-way'!C67)</f>
        <v>4.05</v>
      </c>
      <c r="D66" s="4">
        <f t="shared" si="0"/>
        <v>5.91352906722169E-2</v>
      </c>
      <c r="E66" s="4">
        <f t="shared" si="1"/>
        <v>2.0279502269922851</v>
      </c>
      <c r="F66" s="4">
        <f t="shared" si="2"/>
        <v>3.575394270455639</v>
      </c>
      <c r="G66" s="4">
        <f t="shared" si="3"/>
        <v>4.4013732573564379</v>
      </c>
      <c r="I66" s="4">
        <f t="shared" si="4"/>
        <v>1.0591352906722169</v>
      </c>
    </row>
    <row r="67" spans="1:9" x14ac:dyDescent="0.2">
      <c r="A67" s="4">
        <f>IF('True_Odds_Calculator_3-way'!A68="","",'True_Odds_Calculator_3-way'!A68)</f>
        <v>1.93</v>
      </c>
      <c r="B67" s="4">
        <f>IF('True_Odds_Calculator_3-way'!B68="","",'True_Odds_Calculator_3-way'!B68)</f>
        <v>3.31</v>
      </c>
      <c r="C67" s="4">
        <f>IF('True_Odds_Calculator_3-way'!C68="","",'True_Odds_Calculator_3-way'!C68)</f>
        <v>4.17</v>
      </c>
      <c r="D67" s="4">
        <f t="shared" ref="D67:D130" si="5">IF(A67="","",((1/A67)+(1/B67)+(1/C67))-1)</f>
        <v>6.0057672128502659E-2</v>
      </c>
      <c r="E67" s="4">
        <f t="shared" ref="E67:E130" si="6">IF(A67="","",(3*A67)/(3-($D67*A67)))</f>
        <v>2.0075665545482564</v>
      </c>
      <c r="F67" s="4">
        <f t="shared" ref="F67:F130" si="7">IF(B67="","",(3*B67)/(3-($D67*B67)))</f>
        <v>3.5448978019430184</v>
      </c>
      <c r="G67" s="4">
        <f t="shared" ref="G67:G130" si="8">IF(C67="","",(3*C67)/(3-($D67*C67)))</f>
        <v>4.549819695529937</v>
      </c>
      <c r="I67" s="4">
        <f t="shared" ref="I67:I130" si="9">IF(A67="","",D67+1)</f>
        <v>1.0600576721285027</v>
      </c>
    </row>
    <row r="68" spans="1:9" x14ac:dyDescent="0.2">
      <c r="A68" s="4">
        <f>IF('True_Odds_Calculator_3-way'!A69="","",'True_Odds_Calculator_3-way'!A69)</f>
        <v>6.67</v>
      </c>
      <c r="B68" s="4">
        <f>IF('True_Odds_Calculator_3-way'!B69="","",'True_Odds_Calculator_3-way'!B69)</f>
        <v>4.26</v>
      </c>
      <c r="C68" s="4">
        <f>IF('True_Odds_Calculator_3-way'!C69="","",'True_Odds_Calculator_3-way'!C69)</f>
        <v>1.48</v>
      </c>
      <c r="D68" s="4">
        <f t="shared" si="5"/>
        <v>6.0342497194493694E-2</v>
      </c>
      <c r="E68" s="4">
        <f t="shared" si="6"/>
        <v>7.7035150178154277</v>
      </c>
      <c r="F68" s="4">
        <f t="shared" si="7"/>
        <v>4.6592326183016741</v>
      </c>
      <c r="G68" s="4">
        <f t="shared" si="8"/>
        <v>1.5254098735680068</v>
      </c>
      <c r="I68" s="4">
        <f t="shared" si="9"/>
        <v>1.0603424971944937</v>
      </c>
    </row>
    <row r="69" spans="1:9" x14ac:dyDescent="0.2">
      <c r="A69" s="4">
        <f>IF('True_Odds_Calculator_3-way'!A70="","",'True_Odds_Calculator_3-way'!A70)</f>
        <v>1.22</v>
      </c>
      <c r="B69" s="4">
        <f>IF('True_Odds_Calculator_3-way'!B70="","",'True_Odds_Calculator_3-way'!B70)</f>
        <v>7.05</v>
      </c>
      <c r="C69" s="4">
        <f>IF('True_Odds_Calculator_3-way'!C70="","",'True_Odds_Calculator_3-way'!C70)</f>
        <v>14.29</v>
      </c>
      <c r="D69" s="4">
        <f t="shared" si="5"/>
        <v>3.1495109076857153E-2</v>
      </c>
      <c r="E69" s="4">
        <f t="shared" si="6"/>
        <v>1.2358285051180529</v>
      </c>
      <c r="F69" s="4">
        <f t="shared" si="7"/>
        <v>7.6135019767546765</v>
      </c>
      <c r="G69" s="4">
        <f t="shared" si="8"/>
        <v>16.812193968718745</v>
      </c>
      <c r="I69" s="4">
        <f t="shared" si="9"/>
        <v>1.0314951090768572</v>
      </c>
    </row>
    <row r="70" spans="1:9" x14ac:dyDescent="0.2">
      <c r="A70" s="4">
        <f>IF('True_Odds_Calculator_3-way'!A71="","",'True_Odds_Calculator_3-way'!A71)</f>
        <v>3.93</v>
      </c>
      <c r="B70" s="4">
        <f>IF('True_Odds_Calculator_3-way'!B71="","",'True_Odds_Calculator_3-way'!B71)</f>
        <v>3.75</v>
      </c>
      <c r="C70" s="4">
        <f>IF('True_Odds_Calculator_3-way'!C71="","",'True_Odds_Calculator_3-way'!C71)</f>
        <v>1.99</v>
      </c>
      <c r="D70" s="4">
        <f t="shared" si="5"/>
        <v>2.3632155689388368E-2</v>
      </c>
      <c r="E70" s="4">
        <f t="shared" si="6"/>
        <v>4.0555522905078147</v>
      </c>
      <c r="F70" s="4">
        <f t="shared" si="7"/>
        <v>3.8641476743075298</v>
      </c>
      <c r="G70" s="4">
        <f t="shared" si="8"/>
        <v>2.0216920375211758</v>
      </c>
      <c r="I70" s="4">
        <f t="shared" si="9"/>
        <v>1.0236321556893884</v>
      </c>
    </row>
    <row r="71" spans="1:9" x14ac:dyDescent="0.2">
      <c r="A71" s="4">
        <f>IF('True_Odds_Calculator_3-way'!A72="","",'True_Odds_Calculator_3-way'!A72)</f>
        <v>2.52</v>
      </c>
      <c r="B71" s="4">
        <f>IF('True_Odds_Calculator_3-way'!B72="","",'True_Odds_Calculator_3-way'!B72)</f>
        <v>3.59</v>
      </c>
      <c r="C71" s="4">
        <f>IF('True_Odds_Calculator_3-way'!C72="","",'True_Odds_Calculator_3-way'!C72)</f>
        <v>2.88</v>
      </c>
      <c r="D71" s="4">
        <f t="shared" si="5"/>
        <v>2.2599151081045044E-2</v>
      </c>
      <c r="E71" s="4">
        <f t="shared" si="6"/>
        <v>2.5687635759614973</v>
      </c>
      <c r="F71" s="4">
        <f t="shared" si="7"/>
        <v>3.6897852641882651</v>
      </c>
      <c r="G71" s="4">
        <f t="shared" si="8"/>
        <v>2.9438677556864401</v>
      </c>
      <c r="I71" s="4">
        <f t="shared" si="9"/>
        <v>1.022599151081045</v>
      </c>
    </row>
    <row r="72" spans="1:9" x14ac:dyDescent="0.2">
      <c r="A72" s="4">
        <f>IF('True_Odds_Calculator_3-way'!A73="","",'True_Odds_Calculator_3-way'!A73)</f>
        <v>1.61</v>
      </c>
      <c r="B72" s="4">
        <f>IF('True_Odds_Calculator_3-way'!B73="","",'True_Odds_Calculator_3-way'!B73)</f>
        <v>3.83</v>
      </c>
      <c r="C72" s="4">
        <f>IF('True_Odds_Calculator_3-way'!C73="","",'True_Odds_Calculator_3-way'!C73)</f>
        <v>6.72</v>
      </c>
      <c r="D72" s="4">
        <f t="shared" si="5"/>
        <v>3.1024141976009334E-2</v>
      </c>
      <c r="E72" s="4">
        <f t="shared" si="6"/>
        <v>1.63725975748676</v>
      </c>
      <c r="F72" s="4">
        <f t="shared" si="7"/>
        <v>3.9879527920473334</v>
      </c>
      <c r="G72" s="4">
        <f t="shared" si="8"/>
        <v>7.2218777347981806</v>
      </c>
      <c r="I72" s="4">
        <f t="shared" si="9"/>
        <v>1.0310241419760093</v>
      </c>
    </row>
    <row r="73" spans="1:9" x14ac:dyDescent="0.2">
      <c r="A73" s="4">
        <f>IF('True_Odds_Calculator_3-way'!A74="","",'True_Odds_Calculator_3-way'!A74)</f>
        <v>4.21</v>
      </c>
      <c r="B73" s="4">
        <f>IF('True_Odds_Calculator_3-way'!B74="","",'True_Odds_Calculator_3-way'!B74)</f>
        <v>3.29</v>
      </c>
      <c r="C73" s="4">
        <f>IF('True_Odds_Calculator_3-way'!C74="","",'True_Odds_Calculator_3-way'!C74)</f>
        <v>2.0499999999999998</v>
      </c>
      <c r="D73" s="4">
        <f t="shared" si="5"/>
        <v>2.9285937041336974E-2</v>
      </c>
      <c r="E73" s="4">
        <f t="shared" si="6"/>
        <v>4.3904379174355972</v>
      </c>
      <c r="F73" s="4">
        <f t="shared" si="7"/>
        <v>3.3991708680924884</v>
      </c>
      <c r="G73" s="4">
        <f t="shared" si="8"/>
        <v>2.0918624709594975</v>
      </c>
      <c r="I73" s="4">
        <f t="shared" si="9"/>
        <v>1.029285937041337</v>
      </c>
    </row>
    <row r="74" spans="1:9" x14ac:dyDescent="0.2">
      <c r="A74" s="4">
        <f>IF('True_Odds_Calculator_3-way'!A75="","",'True_Odds_Calculator_3-way'!A75)</f>
        <v>2.41</v>
      </c>
      <c r="B74" s="4">
        <f>IF('True_Odds_Calculator_3-way'!B75="","",'True_Odds_Calculator_3-way'!B75)</f>
        <v>3.22</v>
      </c>
      <c r="C74" s="4">
        <f>IF('True_Odds_Calculator_3-way'!C75="","",'True_Odds_Calculator_3-way'!C75)</f>
        <v>3.3</v>
      </c>
      <c r="D74" s="4">
        <f t="shared" si="5"/>
        <v>2.8527068577582693E-2</v>
      </c>
      <c r="E74" s="4">
        <f t="shared" si="6"/>
        <v>2.4665247182274253</v>
      </c>
      <c r="F74" s="4">
        <f t="shared" si="7"/>
        <v>3.3217075412716626</v>
      </c>
      <c r="G74" s="4">
        <f t="shared" si="8"/>
        <v>3.4069080082270284</v>
      </c>
      <c r="I74" s="4">
        <f t="shared" si="9"/>
        <v>1.0285270685775827</v>
      </c>
    </row>
    <row r="75" spans="1:9" x14ac:dyDescent="0.2">
      <c r="A75" s="4">
        <f>IF('True_Odds_Calculator_3-way'!A76="","",'True_Odds_Calculator_3-way'!A76)</f>
        <v>1.83</v>
      </c>
      <c r="B75" s="4">
        <f>IF('True_Odds_Calculator_3-way'!B76="","",'True_Odds_Calculator_3-way'!B76)</f>
        <v>3.64</v>
      </c>
      <c r="C75" s="4">
        <f>IF('True_Odds_Calculator_3-way'!C76="","",'True_Odds_Calculator_3-way'!C76)</f>
        <v>4.75</v>
      </c>
      <c r="D75" s="4">
        <f t="shared" si="5"/>
        <v>3.169967794644224E-2</v>
      </c>
      <c r="E75" s="4">
        <f t="shared" si="6"/>
        <v>1.8660841016769221</v>
      </c>
      <c r="F75" s="4">
        <f t="shared" si="7"/>
        <v>3.7856029033480221</v>
      </c>
      <c r="G75" s="4">
        <f t="shared" si="8"/>
        <v>5.001006290633593</v>
      </c>
      <c r="I75" s="4">
        <f t="shared" si="9"/>
        <v>1.0316996779464422</v>
      </c>
    </row>
    <row r="76" spans="1:9" x14ac:dyDescent="0.2">
      <c r="A76" s="4">
        <f>IF('True_Odds_Calculator_3-way'!A77="","",'True_Odds_Calculator_3-way'!A77)</f>
        <v>1.65</v>
      </c>
      <c r="B76" s="4">
        <f>IF('True_Odds_Calculator_3-way'!B77="","",'True_Odds_Calculator_3-way'!B77)</f>
        <v>3.96</v>
      </c>
      <c r="C76" s="4">
        <f>IF('True_Odds_Calculator_3-way'!C77="","",'True_Odds_Calculator_3-way'!C77)</f>
        <v>5.77</v>
      </c>
      <c r="D76" s="4">
        <f t="shared" si="5"/>
        <v>3.189608388915155E-2</v>
      </c>
      <c r="E76" s="4">
        <f t="shared" si="6"/>
        <v>1.6794625531664673</v>
      </c>
      <c r="F76" s="4">
        <f t="shared" si="7"/>
        <v>4.1340554362772295</v>
      </c>
      <c r="G76" s="4">
        <f t="shared" si="8"/>
        <v>6.1471052442786425</v>
      </c>
      <c r="I76" s="4">
        <f t="shared" si="9"/>
        <v>1.0318960838891515</v>
      </c>
    </row>
    <row r="77" spans="1:9" x14ac:dyDescent="0.2">
      <c r="A77" s="4">
        <f>IF('True_Odds_Calculator_3-way'!A78="","",'True_Odds_Calculator_3-way'!A78)</f>
        <v>1.58</v>
      </c>
      <c r="B77" s="4">
        <f>IF('True_Odds_Calculator_3-way'!B78="","",'True_Odds_Calculator_3-way'!B78)</f>
        <v>4.53</v>
      </c>
      <c r="C77" s="4">
        <f>IF('True_Odds_Calculator_3-way'!C78="","",'True_Odds_Calculator_3-way'!C78)</f>
        <v>5.65</v>
      </c>
      <c r="D77" s="4">
        <f t="shared" si="5"/>
        <v>3.0653094723920749E-2</v>
      </c>
      <c r="E77" s="4">
        <f t="shared" si="6"/>
        <v>1.6059260104487576</v>
      </c>
      <c r="F77" s="4">
        <f t="shared" si="7"/>
        <v>4.7498524944394216</v>
      </c>
      <c r="G77" s="4">
        <f t="shared" si="8"/>
        <v>5.9961581822612109</v>
      </c>
      <c r="I77" s="4">
        <f t="shared" si="9"/>
        <v>1.0306530947239207</v>
      </c>
    </row>
    <row r="78" spans="1:9" x14ac:dyDescent="0.2">
      <c r="A78" s="4">
        <f>IF('True_Odds_Calculator_3-way'!A79="","",'True_Odds_Calculator_3-way'!A79)</f>
        <v>3.3</v>
      </c>
      <c r="B78" s="4">
        <f>IF('True_Odds_Calculator_3-way'!B79="","",'True_Odds_Calculator_3-way'!B79)</f>
        <v>3.74</v>
      </c>
      <c r="C78" s="4">
        <f>IF('True_Odds_Calculator_3-way'!C79="","",'True_Odds_Calculator_3-way'!C79)</f>
        <v>2.19</v>
      </c>
      <c r="D78" s="4">
        <f t="shared" si="5"/>
        <v>2.7030986740897989E-2</v>
      </c>
      <c r="E78" s="4">
        <f t="shared" si="6"/>
        <v>3.4011294742961535</v>
      </c>
      <c r="F78" s="4">
        <f t="shared" si="7"/>
        <v>3.870428125886022</v>
      </c>
      <c r="G78" s="4">
        <f t="shared" si="8"/>
        <v>2.2340843380066553</v>
      </c>
      <c r="I78" s="4">
        <f t="shared" si="9"/>
        <v>1.027030986740898</v>
      </c>
    </row>
    <row r="79" spans="1:9" x14ac:dyDescent="0.2">
      <c r="A79" s="4">
        <f>IF('True_Odds_Calculator_3-way'!A80="","",'True_Odds_Calculator_3-way'!A80)</f>
        <v>2.11</v>
      </c>
      <c r="B79" s="4">
        <f>IF('True_Odds_Calculator_3-way'!B80="","",'True_Odds_Calculator_3-way'!B80)</f>
        <v>3.68</v>
      </c>
      <c r="C79" s="4">
        <f>IF('True_Odds_Calculator_3-way'!C80="","",'True_Odds_Calculator_3-way'!C80)</f>
        <v>3.52</v>
      </c>
      <c r="D79" s="4">
        <f t="shared" si="5"/>
        <v>2.9763688814791189E-2</v>
      </c>
      <c r="E79" s="4">
        <f t="shared" si="6"/>
        <v>2.1551147287838801</v>
      </c>
      <c r="F79" s="4">
        <f t="shared" si="7"/>
        <v>3.8194485435503926</v>
      </c>
      <c r="G79" s="4">
        <f t="shared" si="8"/>
        <v>3.647376332331238</v>
      </c>
      <c r="I79" s="4">
        <f t="shared" si="9"/>
        <v>1.0297636888147912</v>
      </c>
    </row>
    <row r="80" spans="1:9" x14ac:dyDescent="0.2">
      <c r="A80" s="4">
        <f>IF('True_Odds_Calculator_3-way'!A81="","",'True_Odds_Calculator_3-way'!A81)</f>
        <v>2.31</v>
      </c>
      <c r="B80" s="4">
        <f>IF('True_Odds_Calculator_3-way'!B81="","",'True_Odds_Calculator_3-way'!B81)</f>
        <v>3.31</v>
      </c>
      <c r="C80" s="4">
        <f>IF('True_Odds_Calculator_3-way'!C81="","",'True_Odds_Calculator_3-way'!C81)</f>
        <v>3.42</v>
      </c>
      <c r="D80" s="4">
        <f t="shared" si="5"/>
        <v>2.7412897344524012E-2</v>
      </c>
      <c r="E80" s="4">
        <f t="shared" si="6"/>
        <v>2.3598107217829316</v>
      </c>
      <c r="F80" s="4">
        <f t="shared" si="7"/>
        <v>3.4132352223278328</v>
      </c>
      <c r="G80" s="4">
        <f t="shared" si="8"/>
        <v>3.5303251424231221</v>
      </c>
      <c r="I80" s="4">
        <f t="shared" si="9"/>
        <v>1.027412897344524</v>
      </c>
    </row>
    <row r="81" spans="1:9" x14ac:dyDescent="0.2">
      <c r="A81" s="4">
        <f>IF('True_Odds_Calculator_3-way'!A82="","",'True_Odds_Calculator_3-way'!A82)</f>
        <v>3.11</v>
      </c>
      <c r="B81" s="4">
        <f>IF('True_Odds_Calculator_3-way'!B82="","",'True_Odds_Calculator_3-way'!B82)</f>
        <v>3.27</v>
      </c>
      <c r="C81" s="4">
        <f>IF('True_Odds_Calculator_3-way'!C82="","",'True_Odds_Calculator_3-way'!C82)</f>
        <v>2.5</v>
      </c>
      <c r="D81" s="4">
        <f t="shared" si="5"/>
        <v>2.7353805913645335E-2</v>
      </c>
      <c r="E81" s="4">
        <f t="shared" si="6"/>
        <v>3.2007633379564444</v>
      </c>
      <c r="F81" s="4">
        <f t="shared" si="7"/>
        <v>3.3704934477265343</v>
      </c>
      <c r="G81" s="4">
        <f t="shared" si="8"/>
        <v>2.5583164087590746</v>
      </c>
      <c r="I81" s="4">
        <f t="shared" si="9"/>
        <v>1.0273538059136453</v>
      </c>
    </row>
    <row r="82" spans="1:9" x14ac:dyDescent="0.2">
      <c r="A82" s="4">
        <f>IF('True_Odds_Calculator_3-way'!A83="","",'True_Odds_Calculator_3-way'!A83)</f>
        <v>1.97</v>
      </c>
      <c r="B82" s="4">
        <f>IF('True_Odds_Calculator_3-way'!B83="","",'True_Odds_Calculator_3-way'!B83)</f>
        <v>3.49</v>
      </c>
      <c r="C82" s="4">
        <f>IF('True_Odds_Calculator_3-way'!C83="","",'True_Odds_Calculator_3-way'!C83)</f>
        <v>4.24</v>
      </c>
      <c r="D82" s="4">
        <f t="shared" si="5"/>
        <v>2.9996221091141306E-2</v>
      </c>
      <c r="E82" s="4">
        <f t="shared" si="6"/>
        <v>2.0095838143945275</v>
      </c>
      <c r="F82" s="4">
        <f t="shared" si="7"/>
        <v>3.6161891024352819</v>
      </c>
      <c r="G82" s="4">
        <f t="shared" si="8"/>
        <v>4.427711311845516</v>
      </c>
      <c r="I82" s="4">
        <f t="shared" si="9"/>
        <v>1.0299962210911413</v>
      </c>
    </row>
    <row r="83" spans="1:9" x14ac:dyDescent="0.2">
      <c r="A83" s="4">
        <f>IF('True_Odds_Calculator_3-way'!A84="","",'True_Odds_Calculator_3-way'!A84)</f>
        <v>1.79</v>
      </c>
      <c r="B83" s="4">
        <f>IF('True_Odds_Calculator_3-way'!B84="","",'True_Odds_Calculator_3-way'!B84)</f>
        <v>3.94</v>
      </c>
      <c r="C83" s="4">
        <f>IF('True_Odds_Calculator_3-way'!C84="","",'True_Odds_Calculator_3-way'!C84)</f>
        <v>4.6100000000000003</v>
      </c>
      <c r="D83" s="4">
        <f t="shared" si="5"/>
        <v>2.9386064172391979E-2</v>
      </c>
      <c r="E83" s="4">
        <f t="shared" si="6"/>
        <v>1.8219454169481504</v>
      </c>
      <c r="F83" s="4">
        <f t="shared" si="7"/>
        <v>4.0981632741724194</v>
      </c>
      <c r="G83" s="4">
        <f t="shared" si="8"/>
        <v>4.828016750100705</v>
      </c>
      <c r="I83" s="4">
        <f t="shared" si="9"/>
        <v>1.029386064172392</v>
      </c>
    </row>
    <row r="84" spans="1:9" x14ac:dyDescent="0.2">
      <c r="A84" s="4">
        <f>IF('True_Odds_Calculator_3-way'!A85="","",'True_Odds_Calculator_3-way'!A85)</f>
        <v>1.18</v>
      </c>
      <c r="B84" s="4">
        <f>IF('True_Odds_Calculator_3-way'!B85="","",'True_Odds_Calculator_3-way'!B85)</f>
        <v>7.57</v>
      </c>
      <c r="C84" s="4">
        <f>IF('True_Odds_Calculator_3-way'!C85="","",'True_Odds_Calculator_3-way'!C85)</f>
        <v>19.100000000000001</v>
      </c>
      <c r="D84" s="4">
        <f t="shared" si="5"/>
        <v>3.1914044362241434E-2</v>
      </c>
      <c r="E84" s="4">
        <f t="shared" si="6"/>
        <v>1.1950006731010741</v>
      </c>
      <c r="F84" s="4">
        <f t="shared" si="7"/>
        <v>8.2330017536054143</v>
      </c>
      <c r="G84" s="4">
        <f t="shared" si="8"/>
        <v>23.970464846395302</v>
      </c>
      <c r="I84" s="4">
        <f t="shared" si="9"/>
        <v>1.0319140443622414</v>
      </c>
    </row>
    <row r="85" spans="1:9" x14ac:dyDescent="0.2">
      <c r="A85" s="4">
        <f>IF('True_Odds_Calculator_3-way'!A86="","",'True_Odds_Calculator_3-way'!A86)</f>
        <v>2.33</v>
      </c>
      <c r="B85" s="4">
        <f>IF('True_Odds_Calculator_3-way'!B86="","",'True_Odds_Calculator_3-way'!B86)</f>
        <v>3.23</v>
      </c>
      <c r="C85" s="4">
        <f>IF('True_Odds_Calculator_3-way'!C86="","",'True_Odds_Calculator_3-way'!C86)</f>
        <v>3.46</v>
      </c>
      <c r="D85" s="4">
        <f t="shared" si="5"/>
        <v>2.7799413616499846E-2</v>
      </c>
      <c r="E85" s="4">
        <f t="shared" si="6"/>
        <v>2.381416881130479</v>
      </c>
      <c r="F85" s="4">
        <f t="shared" si="7"/>
        <v>3.3296590322346629</v>
      </c>
      <c r="G85" s="4">
        <f t="shared" si="8"/>
        <v>3.5746090819661958</v>
      </c>
      <c r="I85" s="4">
        <f t="shared" si="9"/>
        <v>1.0277994136164998</v>
      </c>
    </row>
    <row r="86" spans="1:9" x14ac:dyDescent="0.2">
      <c r="A86" s="4">
        <f>IF('True_Odds_Calculator_3-way'!A87="","",'True_Odds_Calculator_3-way'!A87)</f>
        <v>2.4700000000000002</v>
      </c>
      <c r="B86" s="4">
        <f>IF('True_Odds_Calculator_3-way'!B87="","",'True_Odds_Calculator_3-way'!B87)</f>
        <v>3.3</v>
      </c>
      <c r="C86" s="4">
        <f>IF('True_Odds_Calculator_3-way'!C87="","",'True_Odds_Calculator_3-way'!C87)</f>
        <v>2.88</v>
      </c>
      <c r="D86" s="4">
        <f t="shared" si="5"/>
        <v>5.511082484766705E-2</v>
      </c>
      <c r="E86" s="4">
        <f t="shared" si="6"/>
        <v>2.5874022899316196</v>
      </c>
      <c r="F86" s="4">
        <f t="shared" si="7"/>
        <v>3.5129624863072326</v>
      </c>
      <c r="G86" s="4">
        <f t="shared" si="8"/>
        <v>3.0408820999616575</v>
      </c>
      <c r="I86" s="4">
        <f t="shared" si="9"/>
        <v>1.0551108248476671</v>
      </c>
    </row>
    <row r="87" spans="1:9" x14ac:dyDescent="0.2">
      <c r="A87" s="4">
        <f>IF('True_Odds_Calculator_3-way'!A88="","",'True_Odds_Calculator_3-way'!A88)</f>
        <v>2.4900000000000002</v>
      </c>
      <c r="B87" s="4">
        <f>IF('True_Odds_Calculator_3-way'!B88="","",'True_Odds_Calculator_3-way'!B88)</f>
        <v>3.59</v>
      </c>
      <c r="C87" s="4">
        <f>IF('True_Odds_Calculator_3-way'!C88="","",'True_Odds_Calculator_3-way'!C88)</f>
        <v>2.67</v>
      </c>
      <c r="D87" s="4">
        <f t="shared" si="5"/>
        <v>5.4689792942229865E-2</v>
      </c>
      <c r="E87" s="4">
        <f t="shared" si="6"/>
        <v>2.6084019593453651</v>
      </c>
      <c r="F87" s="4">
        <f t="shared" si="7"/>
        <v>3.8414023114340932</v>
      </c>
      <c r="G87" s="4">
        <f t="shared" si="8"/>
        <v>2.8066086320094814</v>
      </c>
      <c r="I87" s="4">
        <f t="shared" si="9"/>
        <v>1.0546897929422299</v>
      </c>
    </row>
    <row r="88" spans="1:9" x14ac:dyDescent="0.2">
      <c r="A88" s="4">
        <f>IF('True_Odds_Calculator_3-way'!A89="","",'True_Odds_Calculator_3-way'!A89)</f>
        <v>2.3199999999999998</v>
      </c>
      <c r="B88" s="4">
        <f>IF('True_Odds_Calculator_3-way'!B89="","",'True_Odds_Calculator_3-way'!B89)</f>
        <v>3.27</v>
      </c>
      <c r="C88" s="4">
        <f>IF('True_Odds_Calculator_3-way'!C89="","",'True_Odds_Calculator_3-way'!C89)</f>
        <v>3.14</v>
      </c>
      <c r="D88" s="4">
        <f t="shared" si="5"/>
        <v>5.5316217891755226E-2</v>
      </c>
      <c r="E88" s="4">
        <f t="shared" si="6"/>
        <v>2.4236798751503099</v>
      </c>
      <c r="F88" s="4">
        <f t="shared" si="7"/>
        <v>3.4798142797653524</v>
      </c>
      <c r="G88" s="4">
        <f t="shared" si="8"/>
        <v>3.3329711695489901</v>
      </c>
      <c r="I88" s="4">
        <f t="shared" si="9"/>
        <v>1.0553162178917552</v>
      </c>
    </row>
    <row r="89" spans="1:9" x14ac:dyDescent="0.2">
      <c r="A89" s="4">
        <f>IF('True_Odds_Calculator_3-way'!A90="","",'True_Odds_Calculator_3-way'!A90)</f>
        <v>4.08</v>
      </c>
      <c r="B89" s="4">
        <f>IF('True_Odds_Calculator_3-way'!B90="","",'True_Odds_Calculator_3-way'!B90)</f>
        <v>3.52</v>
      </c>
      <c r="C89" s="4">
        <f>IF('True_Odds_Calculator_3-way'!C90="","",'True_Odds_Calculator_3-way'!C90)</f>
        <v>1.89</v>
      </c>
      <c r="D89" s="4">
        <f t="shared" si="5"/>
        <v>5.8289477407124535E-2</v>
      </c>
      <c r="E89" s="4">
        <f t="shared" si="6"/>
        <v>4.4312842507797034</v>
      </c>
      <c r="F89" s="4">
        <f t="shared" si="7"/>
        <v>3.7784172405498593</v>
      </c>
      <c r="G89" s="4">
        <f t="shared" si="8"/>
        <v>1.9620511705476744</v>
      </c>
      <c r="I89" s="4">
        <f t="shared" si="9"/>
        <v>1.0582894774071245</v>
      </c>
    </row>
    <row r="90" spans="1:9" x14ac:dyDescent="0.2">
      <c r="A90" s="4">
        <f>IF('True_Odds_Calculator_3-way'!A91="","",'True_Odds_Calculator_3-way'!A91)</f>
        <v>2.48</v>
      </c>
      <c r="B90" s="4">
        <f>IF('True_Odds_Calculator_3-way'!B91="","",'True_Odds_Calculator_3-way'!B91)</f>
        <v>3.38</v>
      </c>
      <c r="C90" s="4">
        <f>IF('True_Odds_Calculator_3-way'!C91="","",'True_Odds_Calculator_3-way'!C91)</f>
        <v>2.4700000000000002</v>
      </c>
      <c r="D90" s="4">
        <f t="shared" si="5"/>
        <v>0.10394209421243517</v>
      </c>
      <c r="E90" s="4">
        <f t="shared" si="6"/>
        <v>2.713126669452874</v>
      </c>
      <c r="F90" s="4">
        <f t="shared" si="7"/>
        <v>3.8283282160415886</v>
      </c>
      <c r="G90" s="4">
        <f t="shared" si="8"/>
        <v>2.7011627854387248</v>
      </c>
      <c r="I90" s="4">
        <f t="shared" si="9"/>
        <v>1.1039420942124352</v>
      </c>
    </row>
    <row r="91" spans="1:9" x14ac:dyDescent="0.2">
      <c r="A91" s="4">
        <f>IF('True_Odds_Calculator_3-way'!A92="","",'True_Odds_Calculator_3-way'!A92)</f>
        <v>1.43</v>
      </c>
      <c r="B91" s="4">
        <f>IF('True_Odds_Calculator_3-way'!B92="","",'True_Odds_Calculator_3-way'!B92)</f>
        <v>4.3600000000000003</v>
      </c>
      <c r="C91" s="4">
        <f>IF('True_Odds_Calculator_3-way'!C92="","",'True_Odds_Calculator_3-way'!C92)</f>
        <v>6.72</v>
      </c>
      <c r="D91" s="4">
        <f t="shared" si="5"/>
        <v>7.7468021275360677E-2</v>
      </c>
      <c r="E91" s="4">
        <f t="shared" si="6"/>
        <v>1.484829440715393</v>
      </c>
      <c r="F91" s="4">
        <f t="shared" si="7"/>
        <v>4.9131568957203555</v>
      </c>
      <c r="G91" s="4">
        <f t="shared" si="8"/>
        <v>8.130950581991085</v>
      </c>
      <c r="I91" s="4">
        <f t="shared" si="9"/>
        <v>1.0774680212753607</v>
      </c>
    </row>
    <row r="92" spans="1:9" x14ac:dyDescent="0.2">
      <c r="A92" s="4">
        <f>IF('True_Odds_Calculator_3-way'!A93="","",'True_Odds_Calculator_3-way'!A93)</f>
        <v>2.82</v>
      </c>
      <c r="B92" s="4">
        <f>IF('True_Odds_Calculator_3-way'!B93="","",'True_Odds_Calculator_3-way'!B93)</f>
        <v>3.54</v>
      </c>
      <c r="C92" s="4">
        <f>IF('True_Odds_Calculator_3-way'!C93="","",'True_Odds_Calculator_3-way'!C93)</f>
        <v>2.27</v>
      </c>
      <c r="D92" s="4">
        <f t="shared" si="5"/>
        <v>7.7624439145462354E-2</v>
      </c>
      <c r="E92" s="4">
        <f t="shared" si="6"/>
        <v>3.0419628182046141</v>
      </c>
      <c r="F92" s="4">
        <f t="shared" si="7"/>
        <v>3.8969481270330864</v>
      </c>
      <c r="G92" s="4">
        <f t="shared" si="8"/>
        <v>2.4116502696975415</v>
      </c>
      <c r="I92" s="4">
        <f t="shared" si="9"/>
        <v>1.0776244391454624</v>
      </c>
    </row>
    <row r="93" spans="1:9" x14ac:dyDescent="0.2">
      <c r="A93" s="4">
        <f>IF('True_Odds_Calculator_3-way'!A94="","",'True_Odds_Calculator_3-way'!A94)</f>
        <v>2.09</v>
      </c>
      <c r="B93" s="4">
        <f>IF('True_Odds_Calculator_3-way'!B94="","",'True_Odds_Calculator_3-way'!B94)</f>
        <v>3.38</v>
      </c>
      <c r="C93" s="4">
        <f>IF('True_Odds_Calculator_3-way'!C94="","",'True_Odds_Calculator_3-way'!C94)</f>
        <v>3.02</v>
      </c>
      <c r="D93" s="4">
        <f t="shared" si="5"/>
        <v>0.10545271550178104</v>
      </c>
      <c r="E93" s="4">
        <f t="shared" si="6"/>
        <v>2.2557171437549752</v>
      </c>
      <c r="F93" s="4">
        <f t="shared" si="7"/>
        <v>3.835722407304369</v>
      </c>
      <c r="G93" s="4">
        <f t="shared" si="8"/>
        <v>3.3786646215011396</v>
      </c>
      <c r="I93" s="4">
        <f t="shared" si="9"/>
        <v>1.105452715501781</v>
      </c>
    </row>
    <row r="94" spans="1:9" x14ac:dyDescent="0.2">
      <c r="A94" s="4">
        <f>IF('True_Odds_Calculator_3-way'!A95="","",'True_Odds_Calculator_3-way'!A95)</f>
        <v>3.83</v>
      </c>
      <c r="B94" s="4">
        <f>IF('True_Odds_Calculator_3-way'!B95="","",'True_Odds_Calculator_3-way'!B95)</f>
        <v>3.55</v>
      </c>
      <c r="C94" s="4">
        <f>IF('True_Odds_Calculator_3-way'!C95="","",'True_Odds_Calculator_3-way'!C95)</f>
        <v>1.86</v>
      </c>
      <c r="D94" s="4">
        <f t="shared" si="5"/>
        <v>8.0421155191346294E-2</v>
      </c>
      <c r="E94" s="4">
        <f t="shared" si="6"/>
        <v>4.2682227306712335</v>
      </c>
      <c r="F94" s="4">
        <f t="shared" si="7"/>
        <v>3.9233673896281793</v>
      </c>
      <c r="G94" s="4">
        <f t="shared" si="8"/>
        <v>1.9576085472868627</v>
      </c>
      <c r="I94" s="4">
        <f t="shared" si="9"/>
        <v>1.0804211551913463</v>
      </c>
    </row>
    <row r="95" spans="1:9" x14ac:dyDescent="0.2">
      <c r="A95" s="4">
        <f>IF('True_Odds_Calculator_3-way'!A96="","",'True_Odds_Calculator_3-way'!A96)</f>
        <v>3.51</v>
      </c>
      <c r="B95" s="4">
        <f>IF('True_Odds_Calculator_3-way'!B96="","",'True_Odds_Calculator_3-way'!B96)</f>
        <v>3.35</v>
      </c>
      <c r="C95" s="4">
        <f>IF('True_Odds_Calculator_3-way'!C96="","",'True_Odds_Calculator_3-way'!C96)</f>
        <v>2.02</v>
      </c>
      <c r="D95" s="4">
        <f t="shared" si="5"/>
        <v>7.8457252537347033E-2</v>
      </c>
      <c r="E95" s="4">
        <f t="shared" si="6"/>
        <v>3.8647661528398412</v>
      </c>
      <c r="F95" s="4">
        <f t="shared" si="7"/>
        <v>3.6716778988275922</v>
      </c>
      <c r="G95" s="4">
        <f t="shared" si="8"/>
        <v>2.1326641320460902</v>
      </c>
      <c r="I95" s="4">
        <f t="shared" si="9"/>
        <v>1.078457252537347</v>
      </c>
    </row>
    <row r="96" spans="1:9" x14ac:dyDescent="0.2">
      <c r="A96" s="4">
        <f>IF('True_Odds_Calculator_3-way'!A97="","",'True_Odds_Calculator_3-way'!A97)</f>
        <v>2.29</v>
      </c>
      <c r="B96" s="4">
        <f>IF('True_Odds_Calculator_3-way'!B97="","",'True_Odds_Calculator_3-way'!B97)</f>
        <v>3.4</v>
      </c>
      <c r="C96" s="4">
        <f>IF('True_Odds_Calculator_3-way'!C97="","",'True_Odds_Calculator_3-way'!C97)</f>
        <v>2.89</v>
      </c>
      <c r="D96" s="4">
        <f t="shared" si="5"/>
        <v>7.6819631011921796E-2</v>
      </c>
      <c r="E96" s="4">
        <f t="shared" si="6"/>
        <v>2.4326480101940793</v>
      </c>
      <c r="F96" s="4">
        <f t="shared" si="7"/>
        <v>3.7242407758248763</v>
      </c>
      <c r="G96" s="4">
        <f t="shared" si="8"/>
        <v>3.1209601358148888</v>
      </c>
      <c r="I96" s="4">
        <f t="shared" si="9"/>
        <v>1.0768196310119218</v>
      </c>
    </row>
    <row r="97" spans="1:9" x14ac:dyDescent="0.2">
      <c r="A97" s="4">
        <f>IF('True_Odds_Calculator_3-way'!A98="","",'True_Odds_Calculator_3-way'!A98)</f>
        <v>2.0499999999999998</v>
      </c>
      <c r="B97" s="4">
        <f>IF('True_Odds_Calculator_3-way'!B98="","",'True_Odds_Calculator_3-way'!B98)</f>
        <v>3.41</v>
      </c>
      <c r="C97" s="4">
        <f>IF('True_Odds_Calculator_3-way'!C98="","",'True_Odds_Calculator_3-way'!C98)</f>
        <v>4.13</v>
      </c>
      <c r="D97" s="4">
        <f t="shared" si="5"/>
        <v>2.3190760618916784E-2</v>
      </c>
      <c r="E97" s="4">
        <f t="shared" si="6"/>
        <v>2.0830094925814144</v>
      </c>
      <c r="F97" s="4">
        <f t="shared" si="7"/>
        <v>3.5023217784578344</v>
      </c>
      <c r="G97" s="4">
        <f t="shared" si="8"/>
        <v>4.266202557240149</v>
      </c>
      <c r="I97" s="4">
        <f t="shared" si="9"/>
        <v>1.0231907606189168</v>
      </c>
    </row>
    <row r="98" spans="1:9" x14ac:dyDescent="0.2">
      <c r="A98" s="4">
        <f>IF('True_Odds_Calculator_3-way'!A99="","",'True_Odds_Calculator_3-way'!A99)</f>
        <v>1.52</v>
      </c>
      <c r="B98" s="4">
        <f>IF('True_Odds_Calculator_3-way'!B99="","",'True_Odds_Calculator_3-way'!B99)</f>
        <v>4.8</v>
      </c>
      <c r="C98" s="4">
        <f>IF('True_Odds_Calculator_3-way'!C99="","",'True_Odds_Calculator_3-way'!C99)</f>
        <v>6.28</v>
      </c>
      <c r="D98" s="4">
        <f t="shared" si="5"/>
        <v>2.5463738965247673E-2</v>
      </c>
      <c r="E98" s="4">
        <f t="shared" si="6"/>
        <v>1.5398667880725856</v>
      </c>
      <c r="F98" s="4">
        <f t="shared" si="7"/>
        <v>5.0038674805461083</v>
      </c>
      <c r="G98" s="4">
        <f t="shared" si="8"/>
        <v>6.6335979244525456</v>
      </c>
      <c r="I98" s="4">
        <f t="shared" si="9"/>
        <v>1.0254637389652477</v>
      </c>
    </row>
    <row r="99" spans="1:9" x14ac:dyDescent="0.2">
      <c r="A99" s="4">
        <f>IF('True_Odds_Calculator_3-way'!A100="","",'True_Odds_Calculator_3-way'!A100)</f>
        <v>1.33</v>
      </c>
      <c r="B99" s="4">
        <f>IF('True_Odds_Calculator_3-way'!B100="","",'True_Odds_Calculator_3-way'!B100)</f>
        <v>5.34</v>
      </c>
      <c r="C99" s="4">
        <f>IF('True_Odds_Calculator_3-way'!C100="","",'True_Odds_Calculator_3-way'!C100)</f>
        <v>11.81</v>
      </c>
      <c r="D99" s="4">
        <f t="shared" si="5"/>
        <v>2.3819621931556734E-2</v>
      </c>
      <c r="E99" s="4">
        <f t="shared" si="6"/>
        <v>1.3441947399923253</v>
      </c>
      <c r="F99" s="4">
        <f t="shared" si="7"/>
        <v>5.5764348545303459</v>
      </c>
      <c r="G99" s="4">
        <f t="shared" si="8"/>
        <v>13.032010470730206</v>
      </c>
      <c r="I99" s="4">
        <f t="shared" si="9"/>
        <v>1.0238196219315567</v>
      </c>
    </row>
    <row r="100" spans="1:9" x14ac:dyDescent="0.2">
      <c r="A100" s="4">
        <f>IF('True_Odds_Calculator_3-way'!A101="","",'True_Odds_Calculator_3-way'!A101)</f>
        <v>3.31</v>
      </c>
      <c r="B100" s="4">
        <f>IF('True_Odds_Calculator_3-way'!B101="","",'True_Odds_Calculator_3-way'!B101)</f>
        <v>3.58</v>
      </c>
      <c r="C100" s="4">
        <f>IF('True_Odds_Calculator_3-way'!C101="","",'True_Odds_Calculator_3-way'!C101)</f>
        <v>2.27</v>
      </c>
      <c r="D100" s="4">
        <f t="shared" si="5"/>
        <v>2.1973046925158446E-2</v>
      </c>
      <c r="E100" s="4">
        <f t="shared" si="6"/>
        <v>3.3922400953795537</v>
      </c>
      <c r="F100" s="4">
        <f t="shared" si="7"/>
        <v>3.6763994936502633</v>
      </c>
      <c r="G100" s="4">
        <f t="shared" si="8"/>
        <v>2.3083797500030463</v>
      </c>
      <c r="I100" s="4">
        <f t="shared" si="9"/>
        <v>1.0219730469251584</v>
      </c>
    </row>
    <row r="101" spans="1:9" x14ac:dyDescent="0.2">
      <c r="A101" s="4">
        <f>IF('True_Odds_Calculator_3-way'!A102="","",'True_Odds_Calculator_3-way'!A102)</f>
        <v>3.69</v>
      </c>
      <c r="B101" s="4">
        <f>IF('True_Odds_Calculator_3-way'!B102="","",'True_Odds_Calculator_3-way'!B102)</f>
        <v>3.29</v>
      </c>
      <c r="C101" s="4">
        <f>IF('True_Odds_Calculator_3-way'!C102="","",'True_Odds_Calculator_3-way'!C102)</f>
        <v>2.16</v>
      </c>
      <c r="D101" s="4">
        <f t="shared" si="5"/>
        <v>3.7917040771218158E-2</v>
      </c>
      <c r="E101" s="4">
        <f t="shared" si="6"/>
        <v>3.8705128227836214</v>
      </c>
      <c r="F101" s="4">
        <f t="shared" si="7"/>
        <v>3.4327414735909492</v>
      </c>
      <c r="G101" s="4">
        <f t="shared" si="8"/>
        <v>2.2206236230458427</v>
      </c>
      <c r="I101" s="4">
        <f t="shared" si="9"/>
        <v>1.0379170407712182</v>
      </c>
    </row>
    <row r="102" spans="1:9" x14ac:dyDescent="0.2">
      <c r="A102" s="4">
        <f>IF('True_Odds_Calculator_3-way'!A103="","",'True_Odds_Calculator_3-way'!A103)</f>
        <v>2.37</v>
      </c>
      <c r="B102" s="4">
        <f>IF('True_Odds_Calculator_3-way'!B103="","",'True_Odds_Calculator_3-way'!B103)</f>
        <v>3.44</v>
      </c>
      <c r="C102" s="4">
        <f>IF('True_Odds_Calculator_3-way'!C103="","",'True_Odds_Calculator_3-way'!C103)</f>
        <v>3.18</v>
      </c>
      <c r="D102" s="4">
        <f t="shared" si="5"/>
        <v>2.7104011493678248E-2</v>
      </c>
      <c r="E102" s="4">
        <f t="shared" si="6"/>
        <v>2.4218572162009262</v>
      </c>
      <c r="F102" s="4">
        <f t="shared" si="7"/>
        <v>3.5503420260386767</v>
      </c>
      <c r="G102" s="4">
        <f t="shared" si="8"/>
        <v>3.2740647046284126</v>
      </c>
      <c r="I102" s="4">
        <f t="shared" si="9"/>
        <v>1.0271040114936782</v>
      </c>
    </row>
    <row r="103" spans="1:9" x14ac:dyDescent="0.2">
      <c r="A103" s="4">
        <f>IF('True_Odds_Calculator_3-way'!A104="","",'True_Odds_Calculator_3-way'!A104)</f>
        <v>1.82</v>
      </c>
      <c r="B103" s="4">
        <f>IF('True_Odds_Calculator_3-way'!B104="","",'True_Odds_Calculator_3-way'!B104)</f>
        <v>3.99</v>
      </c>
      <c r="C103" s="4">
        <f>IF('True_Odds_Calculator_3-way'!C104="","",'True_Odds_Calculator_3-way'!C104)</f>
        <v>4.3499999999999996</v>
      </c>
      <c r="D103" s="4">
        <f t="shared" si="5"/>
        <v>2.9962173337853892E-2</v>
      </c>
      <c r="E103" s="4">
        <f t="shared" si="6"/>
        <v>1.8536947047152721</v>
      </c>
      <c r="F103" s="4">
        <f t="shared" si="7"/>
        <v>4.1555993480242739</v>
      </c>
      <c r="G103" s="4">
        <f t="shared" si="8"/>
        <v>4.5475698608325859</v>
      </c>
      <c r="I103" s="4">
        <f t="shared" si="9"/>
        <v>1.0299621733378539</v>
      </c>
    </row>
    <row r="104" spans="1:9" x14ac:dyDescent="0.2">
      <c r="A104" s="4">
        <f>IF('True_Odds_Calculator_3-way'!A105="","",'True_Odds_Calculator_3-way'!A105)</f>
        <v>1.48</v>
      </c>
      <c r="B104" s="4">
        <f>IF('True_Odds_Calculator_3-way'!B105="","",'True_Odds_Calculator_3-way'!B105)</f>
        <v>4.72</v>
      </c>
      <c r="C104" s="4">
        <f>IF('True_Odds_Calculator_3-way'!C105="","",'True_Odds_Calculator_3-way'!C105)</f>
        <v>7.04</v>
      </c>
      <c r="D104" s="4">
        <f t="shared" si="5"/>
        <v>2.958553700079114E-2</v>
      </c>
      <c r="E104" s="4">
        <f t="shared" si="6"/>
        <v>1.5019213403645657</v>
      </c>
      <c r="F104" s="4">
        <f t="shared" si="7"/>
        <v>4.9504322840834414</v>
      </c>
      <c r="G104" s="4">
        <f t="shared" si="8"/>
        <v>7.565234513448587</v>
      </c>
      <c r="I104" s="4">
        <f t="shared" si="9"/>
        <v>1.0295855370007911</v>
      </c>
    </row>
    <row r="105" spans="1:9" x14ac:dyDescent="0.2">
      <c r="A105" s="4">
        <f>IF('True_Odds_Calculator_3-way'!A106="","",'True_Odds_Calculator_3-way'!A106)</f>
        <v>2.9</v>
      </c>
      <c r="B105" s="4">
        <f>IF('True_Odds_Calculator_3-way'!B106="","",'True_Odds_Calculator_3-way'!B106)</f>
        <v>3.65</v>
      </c>
      <c r="C105" s="4">
        <f>IF('True_Odds_Calculator_3-way'!C106="","",'True_Odds_Calculator_3-way'!C106)</f>
        <v>2.35</v>
      </c>
      <c r="D105" s="4">
        <f t="shared" si="5"/>
        <v>4.4332103840239556E-2</v>
      </c>
      <c r="E105" s="4">
        <f t="shared" si="6"/>
        <v>3.0298419594189951</v>
      </c>
      <c r="F105" s="4">
        <f t="shared" si="7"/>
        <v>3.8580956196926413</v>
      </c>
      <c r="G105" s="4">
        <f t="shared" si="8"/>
        <v>2.434543956805781</v>
      </c>
      <c r="I105" s="4">
        <f t="shared" si="9"/>
        <v>1.0443321038402396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6.44</v>
      </c>
      <c r="C106" s="4">
        <f>IF('True_Odds_Calculator_3-way'!C107="","",'True_Odds_Calculator_3-way'!C107)</f>
        <v>12.48</v>
      </c>
      <c r="D106" s="4">
        <f t="shared" si="5"/>
        <v>5.5079839381336093E-2</v>
      </c>
      <c r="E106" s="4">
        <f t="shared" si="6"/>
        <v>1.247953068866025</v>
      </c>
      <c r="F106" s="4">
        <f t="shared" si="7"/>
        <v>7.3035585602406421</v>
      </c>
      <c r="G106" s="4">
        <f t="shared" si="8"/>
        <v>16.189544947006166</v>
      </c>
      <c r="I106" s="4">
        <f t="shared" si="9"/>
        <v>1.0550798393813361</v>
      </c>
    </row>
    <row r="107" spans="1:9" x14ac:dyDescent="0.2">
      <c r="A107" s="4">
        <f>IF('True_Odds_Calculator_3-way'!A108="","",'True_Odds_Calculator_3-way'!A108)</f>
        <v>2.31</v>
      </c>
      <c r="B107" s="4">
        <f>IF('True_Odds_Calculator_3-way'!B108="","",'True_Odds_Calculator_3-way'!B108)</f>
        <v>3.88</v>
      </c>
      <c r="C107" s="4">
        <f>IF('True_Odds_Calculator_3-way'!C108="","",'True_Odds_Calculator_3-way'!C108)</f>
        <v>2.82</v>
      </c>
      <c r="D107" s="4">
        <f t="shared" si="5"/>
        <v>4.5242320741333719E-2</v>
      </c>
      <c r="E107" s="4">
        <f t="shared" si="6"/>
        <v>2.3933770891190815</v>
      </c>
      <c r="F107" s="4">
        <f t="shared" si="7"/>
        <v>4.1211420387175544</v>
      </c>
      <c r="G107" s="4">
        <f t="shared" si="8"/>
        <v>2.9452551682477175</v>
      </c>
      <c r="I107" s="4">
        <f t="shared" si="9"/>
        <v>1.0452423207413337</v>
      </c>
    </row>
    <row r="108" spans="1:9" x14ac:dyDescent="0.2">
      <c r="A108" s="4">
        <f>IF('True_Odds_Calculator_3-way'!A109="","",'True_Odds_Calculator_3-way'!A109)</f>
        <v>2.91</v>
      </c>
      <c r="B108" s="4">
        <f>IF('True_Odds_Calculator_3-way'!B109="","",'True_Odds_Calculator_3-way'!B109)</f>
        <v>3.97</v>
      </c>
      <c r="C108" s="4">
        <f>IF('True_Odds_Calculator_3-way'!C109="","",'True_Odds_Calculator_3-way'!C109)</f>
        <v>2.23</v>
      </c>
      <c r="D108" s="4">
        <f t="shared" si="5"/>
        <v>4.3962273723134437E-2</v>
      </c>
      <c r="E108" s="4">
        <f t="shared" si="6"/>
        <v>3.0396197370474942</v>
      </c>
      <c r="F108" s="4">
        <f t="shared" si="7"/>
        <v>4.2152282471629485</v>
      </c>
      <c r="G108" s="4">
        <f t="shared" si="8"/>
        <v>2.305335180324267</v>
      </c>
      <c r="I108" s="4">
        <f t="shared" si="9"/>
        <v>1.0439622737231344</v>
      </c>
    </row>
    <row r="109" spans="1:9" x14ac:dyDescent="0.2">
      <c r="A109" s="4">
        <f>IF('True_Odds_Calculator_3-way'!A110="","",'True_Odds_Calculator_3-way'!A110)</f>
        <v>2.31</v>
      </c>
      <c r="B109" s="4">
        <f>IF('True_Odds_Calculator_3-way'!B110="","",'True_Odds_Calculator_3-way'!B110)</f>
        <v>3.43</v>
      </c>
      <c r="C109" s="4">
        <f>IF('True_Odds_Calculator_3-way'!C110="","",'True_Odds_Calculator_3-way'!C110)</f>
        <v>3.35</v>
      </c>
      <c r="D109" s="4">
        <f t="shared" si="5"/>
        <v>2.2953085091373282E-2</v>
      </c>
      <c r="E109" s="4">
        <f t="shared" si="6"/>
        <v>2.3515611999259942</v>
      </c>
      <c r="F109" s="4">
        <f t="shared" si="7"/>
        <v>3.5224394752691239</v>
      </c>
      <c r="G109" s="4">
        <f t="shared" si="8"/>
        <v>3.438122324260692</v>
      </c>
      <c r="I109" s="4">
        <f t="shared" si="9"/>
        <v>1.0229530850913733</v>
      </c>
    </row>
    <row r="110" spans="1:9" x14ac:dyDescent="0.2">
      <c r="A110" s="4">
        <f>IF('True_Odds_Calculator_3-way'!A111="","",'True_Odds_Calculator_3-way'!A111)</f>
        <v>1.88</v>
      </c>
      <c r="B110" s="4">
        <f>IF('True_Odds_Calculator_3-way'!B111="","",'True_Odds_Calculator_3-way'!B111)</f>
        <v>3.8</v>
      </c>
      <c r="C110" s="4">
        <f>IF('True_Odds_Calculator_3-way'!C111="","",'True_Odds_Calculator_3-way'!C111)</f>
        <v>4.33</v>
      </c>
      <c r="D110" s="4">
        <f t="shared" si="5"/>
        <v>2.6019670570953446E-2</v>
      </c>
      <c r="E110" s="4">
        <f t="shared" si="6"/>
        <v>1.9111627707738843</v>
      </c>
      <c r="F110" s="4">
        <f t="shared" si="7"/>
        <v>3.9295097627403419</v>
      </c>
      <c r="G110" s="4">
        <f t="shared" si="8"/>
        <v>4.4989586524924468</v>
      </c>
      <c r="I110" s="4">
        <f t="shared" si="9"/>
        <v>1.0260196705709534</v>
      </c>
    </row>
    <row r="111" spans="1:9" x14ac:dyDescent="0.2">
      <c r="A111" s="4">
        <f>IF('True_Odds_Calculator_3-way'!A112="","",'True_Odds_Calculator_3-way'!A112)</f>
        <v>2.78</v>
      </c>
      <c r="B111" s="4">
        <f>IF('True_Odds_Calculator_3-way'!B112="","",'True_Odds_Calculator_3-way'!B112)</f>
        <v>3.42</v>
      </c>
      <c r="C111" s="4">
        <f>IF('True_Odds_Calculator_3-way'!C112="","",'True_Odds_Calculator_3-way'!C112)</f>
        <v>2.66</v>
      </c>
      <c r="D111" s="4">
        <f t="shared" si="5"/>
        <v>2.8049740658600886E-2</v>
      </c>
      <c r="E111" s="4">
        <f t="shared" si="6"/>
        <v>2.8541882287014744</v>
      </c>
      <c r="F111" s="4">
        <f t="shared" si="7"/>
        <v>3.5329728275871828</v>
      </c>
      <c r="G111" s="4">
        <f t="shared" si="8"/>
        <v>2.7278435701677206</v>
      </c>
      <c r="I111" s="4">
        <f t="shared" si="9"/>
        <v>1.0280497406586009</v>
      </c>
    </row>
    <row r="112" spans="1:9" x14ac:dyDescent="0.2">
      <c r="A112" s="4">
        <f>IF('True_Odds_Calculator_3-way'!A113="","",'True_Odds_Calculator_3-way'!A113)</f>
        <v>3.81</v>
      </c>
      <c r="B112" s="4">
        <f>IF('True_Odds_Calculator_3-way'!B113="","",'True_Odds_Calculator_3-way'!B113)</f>
        <v>3.75</v>
      </c>
      <c r="C112" s="4">
        <f>IF('True_Odds_Calculator_3-way'!C113="","",'True_Odds_Calculator_3-way'!C113)</f>
        <v>2</v>
      </c>
      <c r="D112" s="4">
        <f t="shared" si="5"/>
        <v>2.9133858267716528E-2</v>
      </c>
      <c r="E112" s="4">
        <f t="shared" si="6"/>
        <v>3.9563862928348907</v>
      </c>
      <c r="F112" s="4">
        <f t="shared" si="7"/>
        <v>3.8917262512768129</v>
      </c>
      <c r="G112" s="4">
        <f t="shared" si="8"/>
        <v>2.0396145610278373</v>
      </c>
      <c r="I112" s="4">
        <f t="shared" si="9"/>
        <v>1.0291338582677165</v>
      </c>
    </row>
    <row r="113" spans="1:9" x14ac:dyDescent="0.2">
      <c r="A113" s="4">
        <f>IF('True_Odds_Calculator_3-way'!A114="","",'True_Odds_Calculator_3-way'!A114)</f>
        <v>2.09</v>
      </c>
      <c r="B113" s="4">
        <f>IF('True_Odds_Calculator_3-way'!B114="","",'True_Odds_Calculator_3-way'!B114)</f>
        <v>3.75</v>
      </c>
      <c r="C113" s="4">
        <f>IF('True_Odds_Calculator_3-way'!C114="","",'True_Odds_Calculator_3-way'!C114)</f>
        <v>3.53</v>
      </c>
      <c r="D113" s="4">
        <f t="shared" si="5"/>
        <v>2.8421685168367627E-2</v>
      </c>
      <c r="E113" s="4">
        <f t="shared" si="6"/>
        <v>2.1322188732902729</v>
      </c>
      <c r="F113" s="4">
        <f t="shared" si="7"/>
        <v>3.8881341560961777</v>
      </c>
      <c r="G113" s="4">
        <f t="shared" si="8"/>
        <v>3.6521378982604853</v>
      </c>
      <c r="I113" s="4">
        <f t="shared" si="9"/>
        <v>1.0284216851683676</v>
      </c>
    </row>
    <row r="114" spans="1:9" x14ac:dyDescent="0.2">
      <c r="A114" s="4">
        <f>IF('True_Odds_Calculator_3-way'!A115="","",'True_Odds_Calculator_3-way'!A115)</f>
        <v>1.98</v>
      </c>
      <c r="B114" s="4">
        <f>IF('True_Odds_Calculator_3-way'!B115="","",'True_Odds_Calculator_3-way'!B115)</f>
        <v>3.63</v>
      </c>
      <c r="C114" s="4">
        <f>IF('True_Odds_Calculator_3-way'!C115="","",'True_Odds_Calculator_3-way'!C115)</f>
        <v>4.13</v>
      </c>
      <c r="D114" s="4">
        <f t="shared" si="5"/>
        <v>2.2663349319743897E-2</v>
      </c>
      <c r="E114" s="4">
        <f t="shared" si="6"/>
        <v>2.0100661892538922</v>
      </c>
      <c r="F114" s="4">
        <f t="shared" si="7"/>
        <v>3.7323509641583712</v>
      </c>
      <c r="G114" s="4">
        <f t="shared" si="8"/>
        <v>4.2630052415902346</v>
      </c>
      <c r="I114" s="4">
        <f t="shared" si="9"/>
        <v>1.0226633493197439</v>
      </c>
    </row>
    <row r="115" spans="1:9" x14ac:dyDescent="0.2">
      <c r="A115" s="4">
        <f>IF('True_Odds_Calculator_3-way'!A116="","",'True_Odds_Calculator_3-way'!A116)</f>
        <v>1.59</v>
      </c>
      <c r="B115" s="4">
        <f>IF('True_Odds_Calculator_3-way'!B116="","",'True_Odds_Calculator_3-way'!B116)</f>
        <v>4.13</v>
      </c>
      <c r="C115" s="4">
        <f>IF('True_Odds_Calculator_3-way'!C116="","",'True_Odds_Calculator_3-way'!C116)</f>
        <v>6.46</v>
      </c>
      <c r="D115" s="4">
        <f t="shared" si="5"/>
        <v>2.5860329825296846E-2</v>
      </c>
      <c r="E115" s="4">
        <f t="shared" si="6"/>
        <v>1.6120953380910146</v>
      </c>
      <c r="F115" s="4">
        <f t="shared" si="7"/>
        <v>4.2824600932887922</v>
      </c>
      <c r="G115" s="4">
        <f t="shared" si="8"/>
        <v>6.840944204836596</v>
      </c>
      <c r="I115" s="4">
        <f t="shared" si="9"/>
        <v>1.0258603298252968</v>
      </c>
    </row>
    <row r="116" spans="1:9" x14ac:dyDescent="0.2">
      <c r="A116" s="4">
        <f>IF('True_Odds_Calculator_3-way'!A117="","",'True_Odds_Calculator_3-way'!A117)</f>
        <v>1.43</v>
      </c>
      <c r="B116" s="4">
        <f>IF('True_Odds_Calculator_3-way'!B117="","",'True_Odds_Calculator_3-way'!B117)</f>
        <v>4.9000000000000004</v>
      </c>
      <c r="C116" s="4">
        <f>IF('True_Odds_Calculator_3-way'!C117="","",'True_Odds_Calculator_3-way'!C117)</f>
        <v>8.2799999999999994</v>
      </c>
      <c r="D116" s="4">
        <f t="shared" si="5"/>
        <v>2.4155278813664083E-2</v>
      </c>
      <c r="E116" s="4">
        <f t="shared" si="6"/>
        <v>1.4466568302290264</v>
      </c>
      <c r="F116" s="4">
        <f t="shared" si="7"/>
        <v>5.1012633148650544</v>
      </c>
      <c r="G116" s="4">
        <f t="shared" si="8"/>
        <v>8.8714466583348486</v>
      </c>
      <c r="I116" s="4">
        <f t="shared" si="9"/>
        <v>1.0241552788136641</v>
      </c>
    </row>
    <row r="117" spans="1:9" x14ac:dyDescent="0.2">
      <c r="A117" s="4">
        <f>IF('True_Odds_Calculator_3-way'!A118="","",'True_Odds_Calculator_3-way'!A118)</f>
        <v>2.38</v>
      </c>
      <c r="B117" s="4">
        <f>IF('True_Odds_Calculator_3-way'!B118="","",'True_Odds_Calculator_3-way'!B118)</f>
        <v>3.49</v>
      </c>
      <c r="C117" s="4">
        <f>IF('True_Odds_Calculator_3-way'!C118="","",'True_Odds_Calculator_3-way'!C118)</f>
        <v>3.17</v>
      </c>
      <c r="D117" s="4">
        <f t="shared" si="5"/>
        <v>2.2158431765500364E-2</v>
      </c>
      <c r="E117" s="4">
        <f t="shared" si="6"/>
        <v>2.4225867063005375</v>
      </c>
      <c r="F117" s="4">
        <f t="shared" si="7"/>
        <v>3.5823443922941101</v>
      </c>
      <c r="G117" s="4">
        <f t="shared" si="8"/>
        <v>3.2460021415931863</v>
      </c>
      <c r="I117" s="4">
        <f t="shared" si="9"/>
        <v>1.0221584317655004</v>
      </c>
    </row>
    <row r="118" spans="1:9" x14ac:dyDescent="0.2">
      <c r="A118" s="4">
        <f>IF('True_Odds_Calculator_3-way'!A119="","",'True_Odds_Calculator_3-way'!A119)</f>
        <v>2.34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3.25</v>
      </c>
      <c r="D118" s="4">
        <f t="shared" si="5"/>
        <v>2.7440395861448419E-2</v>
      </c>
      <c r="E118" s="4">
        <f t="shared" si="6"/>
        <v>2.3911796342775187</v>
      </c>
      <c r="F118" s="4">
        <f t="shared" si="7"/>
        <v>3.5304393859184753</v>
      </c>
      <c r="G118" s="4">
        <f t="shared" si="8"/>
        <v>3.3495730788548466</v>
      </c>
      <c r="I118" s="4">
        <f t="shared" si="9"/>
        <v>1.0274403958614484</v>
      </c>
    </row>
    <row r="119" spans="1:9" x14ac:dyDescent="0.2">
      <c r="A119" s="4">
        <f>IF('True_Odds_Calculator_3-way'!A120="","",'True_Odds_Calculator_3-way'!A120)</f>
        <v>4.3099999999999996</v>
      </c>
      <c r="B119" s="4">
        <f>IF('True_Odds_Calculator_3-way'!B120="","",'True_Odds_Calculator_3-way'!B120)</f>
        <v>3.88</v>
      </c>
      <c r="C119" s="4">
        <f>IF('True_Odds_Calculator_3-way'!C120="","",'True_Odds_Calculator_3-way'!C120)</f>
        <v>1.88</v>
      </c>
      <c r="D119" s="4">
        <f t="shared" si="5"/>
        <v>2.1665413864826677E-2</v>
      </c>
      <c r="E119" s="4">
        <f t="shared" si="6"/>
        <v>4.4484627534375898</v>
      </c>
      <c r="F119" s="4">
        <f t="shared" si="7"/>
        <v>3.991854156283182</v>
      </c>
      <c r="G119" s="4">
        <f t="shared" si="8"/>
        <v>1.9058760654054343</v>
      </c>
      <c r="I119" s="4">
        <f t="shared" si="9"/>
        <v>1.0216654138648267</v>
      </c>
    </row>
    <row r="120" spans="1:9" x14ac:dyDescent="0.2">
      <c r="A120" s="4">
        <f>IF('True_Odds_Calculator_3-way'!A121="","",'True_Odds_Calculator_3-way'!A121)</f>
        <v>2.98</v>
      </c>
      <c r="B120" s="4">
        <f>IF('True_Odds_Calculator_3-way'!B121="","",'True_Odds_Calculator_3-way'!B121)</f>
        <v>3.11</v>
      </c>
      <c r="C120" s="4">
        <f>IF('True_Odds_Calculator_3-way'!C121="","",'True_Odds_Calculator_3-way'!C121)</f>
        <v>2.74</v>
      </c>
      <c r="D120" s="4">
        <f t="shared" si="5"/>
        <v>2.2077381808421448E-2</v>
      </c>
      <c r="E120" s="4">
        <f t="shared" si="6"/>
        <v>3.0468173107426408</v>
      </c>
      <c r="F120" s="4">
        <f t="shared" si="7"/>
        <v>3.1828454196645812</v>
      </c>
      <c r="G120" s="4">
        <f t="shared" si="8"/>
        <v>2.7963863589211853</v>
      </c>
      <c r="I120" s="4">
        <f t="shared" si="9"/>
        <v>1.0220773818084214</v>
      </c>
    </row>
    <row r="121" spans="1:9" x14ac:dyDescent="0.2">
      <c r="A121" s="4">
        <f>IF('True_Odds_Calculator_3-way'!A122="","",'True_Odds_Calculator_3-way'!A122)</f>
        <v>1.39</v>
      </c>
      <c r="B121" s="4">
        <f>IF('True_Odds_Calculator_3-way'!B122="","",'True_Odds_Calculator_3-way'!B122)</f>
        <v>5.2</v>
      </c>
      <c r="C121" s="4">
        <f>IF('True_Odds_Calculator_3-way'!C122="","",'True_Odds_Calculator_3-way'!C122)</f>
        <v>8.91</v>
      </c>
      <c r="D121" s="4">
        <f t="shared" si="5"/>
        <v>2.396559830612599E-2</v>
      </c>
      <c r="E121" s="4">
        <f t="shared" si="6"/>
        <v>1.4056079558492101</v>
      </c>
      <c r="F121" s="4">
        <f t="shared" si="7"/>
        <v>5.4253719607944468</v>
      </c>
      <c r="G121" s="4">
        <f t="shared" si="8"/>
        <v>9.5927942492222211</v>
      </c>
      <c r="I121" s="4">
        <f t="shared" si="9"/>
        <v>1.023965598306126</v>
      </c>
    </row>
    <row r="122" spans="1:9" x14ac:dyDescent="0.2">
      <c r="A122" s="4">
        <f>IF('True_Odds_Calculator_3-way'!A123="","",'True_Odds_Calculator_3-way'!A123)</f>
        <v>2.1800000000000002</v>
      </c>
      <c r="B122" s="4">
        <f>IF('True_Odds_Calculator_3-way'!B123="","",'True_Odds_Calculator_3-way'!B123)</f>
        <v>3.68</v>
      </c>
      <c r="C122" s="4">
        <f>IF('True_Odds_Calculator_3-way'!C123="","",'True_Odds_Calculator_3-way'!C123)</f>
        <v>3.44</v>
      </c>
      <c r="D122" s="4">
        <f t="shared" si="5"/>
        <v>2.1152401183662572E-2</v>
      </c>
      <c r="E122" s="4">
        <f t="shared" si="6"/>
        <v>2.2140313103842519</v>
      </c>
      <c r="F122" s="4">
        <f t="shared" si="7"/>
        <v>3.7780282940619863</v>
      </c>
      <c r="G122" s="4">
        <f t="shared" si="8"/>
        <v>3.5255103848428444</v>
      </c>
      <c r="I122" s="4">
        <f t="shared" si="9"/>
        <v>1.0211524011836626</v>
      </c>
    </row>
    <row r="123" spans="1:9" x14ac:dyDescent="0.2">
      <c r="A123" s="4">
        <f>IF('True_Odds_Calculator_3-way'!A124="","",'True_Odds_Calculator_3-way'!A124)</f>
        <v>2.48</v>
      </c>
      <c r="B123" s="4">
        <f>IF('True_Odds_Calculator_3-way'!B124="","",'True_Odds_Calculator_3-way'!B124)</f>
        <v>3.07</v>
      </c>
      <c r="C123" s="4">
        <f>IF('True_Odds_Calculator_3-way'!C124="","",'True_Odds_Calculator_3-way'!C124)</f>
        <v>3.43</v>
      </c>
      <c r="D123" s="4">
        <f t="shared" si="5"/>
        <v>2.050389497878724E-2</v>
      </c>
      <c r="E123" s="4">
        <f t="shared" si="6"/>
        <v>2.5227605042536347</v>
      </c>
      <c r="F123" s="4">
        <f t="shared" si="7"/>
        <v>3.1357962784446904</v>
      </c>
      <c r="G123" s="4">
        <f t="shared" si="8"/>
        <v>3.5123390139441</v>
      </c>
      <c r="I123" s="4">
        <f t="shared" si="9"/>
        <v>1.0205038949787872</v>
      </c>
    </row>
    <row r="124" spans="1:9" x14ac:dyDescent="0.2">
      <c r="A124" s="4">
        <f>IF('True_Odds_Calculator_3-way'!A125="","",'True_Odds_Calculator_3-way'!A125)</f>
        <v>1.91</v>
      </c>
      <c r="B124" s="4">
        <f>IF('True_Odds_Calculator_3-way'!B125="","",'True_Odds_Calculator_3-way'!B125)</f>
        <v>3.65</v>
      </c>
      <c r="C124" s="4">
        <f>IF('True_Odds_Calculator_3-way'!C125="","",'True_Odds_Calculator_3-way'!C125)</f>
        <v>4.45</v>
      </c>
      <c r="D124" s="4">
        <f t="shared" si="5"/>
        <v>2.2251913287405278E-2</v>
      </c>
      <c r="E124" s="4">
        <f t="shared" si="6"/>
        <v>1.9374479244460148</v>
      </c>
      <c r="F124" s="4">
        <f t="shared" si="7"/>
        <v>3.7515667718403303</v>
      </c>
      <c r="G124" s="4">
        <f t="shared" si="8"/>
        <v>4.6018947620854753</v>
      </c>
      <c r="I124" s="4">
        <f t="shared" si="9"/>
        <v>1.0222519132874053</v>
      </c>
    </row>
    <row r="125" spans="1:9" x14ac:dyDescent="0.2">
      <c r="A125" s="4">
        <f>IF('True_Odds_Calculator_3-way'!A126="","",'True_Odds_Calculator_3-way'!A126)</f>
        <v>4.76</v>
      </c>
      <c r="B125" s="4">
        <f>IF('True_Odds_Calculator_3-way'!B126="","",'True_Odds_Calculator_3-way'!B126)</f>
        <v>4.34</v>
      </c>
      <c r="C125" s="4">
        <f>IF('True_Odds_Calculator_3-way'!C126="","",'True_Odds_Calculator_3-way'!C126)</f>
        <v>1.71</v>
      </c>
      <c r="D125" s="4">
        <f t="shared" si="5"/>
        <v>2.529410179465108E-2</v>
      </c>
      <c r="E125" s="4">
        <f t="shared" si="6"/>
        <v>4.9590219564539506</v>
      </c>
      <c r="F125" s="4">
        <f t="shared" si="7"/>
        <v>4.5048417735078345</v>
      </c>
      <c r="G125" s="4">
        <f t="shared" si="8"/>
        <v>1.7350148155754237</v>
      </c>
      <c r="I125" s="4">
        <f t="shared" si="9"/>
        <v>1.0252941017946511</v>
      </c>
    </row>
    <row r="126" spans="1:9" x14ac:dyDescent="0.2">
      <c r="A126" s="4">
        <f>IF('True_Odds_Calculator_3-way'!A127="","",'True_Odds_Calculator_3-way'!A127)</f>
        <v>6.27</v>
      </c>
      <c r="B126" s="4">
        <f>IF('True_Odds_Calculator_3-way'!B127="","",'True_Odds_Calculator_3-way'!B127)</f>
        <v>4.04</v>
      </c>
      <c r="C126" s="4">
        <f>IF('True_Odds_Calculator_3-way'!C127="","",'True_Odds_Calculator_3-way'!C127)</f>
        <v>1.53</v>
      </c>
      <c r="D126" s="4">
        <f t="shared" si="5"/>
        <v>6.0609156890921279E-2</v>
      </c>
      <c r="E126" s="4">
        <f t="shared" si="6"/>
        <v>7.1794425112926357</v>
      </c>
      <c r="F126" s="4">
        <f t="shared" si="7"/>
        <v>4.3990520888052682</v>
      </c>
      <c r="G126" s="4">
        <f t="shared" si="8"/>
        <v>1.5788018221423274</v>
      </c>
      <c r="I126" s="4">
        <f t="shared" si="9"/>
        <v>1.0606091568909213</v>
      </c>
    </row>
    <row r="127" spans="1:9" x14ac:dyDescent="0.2">
      <c r="A127" s="4">
        <f>IF('True_Odds_Calculator_3-way'!A128="","",'True_Odds_Calculator_3-way'!A128)</f>
        <v>1.86</v>
      </c>
      <c r="B127" s="4">
        <f>IF('True_Odds_Calculator_3-way'!B128="","",'True_Odds_Calculator_3-way'!B128)</f>
        <v>3.59</v>
      </c>
      <c r="C127" s="4">
        <f>IF('True_Odds_Calculator_3-way'!C128="","",'True_Odds_Calculator_3-way'!C128)</f>
        <v>4.12</v>
      </c>
      <c r="D127" s="4">
        <f t="shared" si="5"/>
        <v>5.8904387237518563E-2</v>
      </c>
      <c r="E127" s="4">
        <f t="shared" si="6"/>
        <v>1.9305033733247059</v>
      </c>
      <c r="F127" s="4">
        <f t="shared" si="7"/>
        <v>3.8622455015394204</v>
      </c>
      <c r="G127" s="4">
        <f t="shared" si="8"/>
        <v>4.4826234292043194</v>
      </c>
      <c r="I127" s="4">
        <f t="shared" si="9"/>
        <v>1.0589043872375186</v>
      </c>
    </row>
    <row r="128" spans="1:9" x14ac:dyDescent="0.2">
      <c r="A128" s="4">
        <f>IF('True_Odds_Calculator_3-way'!A129="","",'True_Odds_Calculator_3-way'!A129)</f>
        <v>1.74</v>
      </c>
      <c r="B128" s="4">
        <f>IF('True_Odds_Calculator_3-way'!B129="","",'True_Odds_Calculator_3-way'!B129)</f>
        <v>3.58</v>
      </c>
      <c r="C128" s="4">
        <f>IF('True_Odds_Calculator_3-way'!C129="","",'True_Odds_Calculator_3-way'!C129)</f>
        <v>4.91</v>
      </c>
      <c r="D128" s="4">
        <f t="shared" si="5"/>
        <v>5.7708240396749044E-2</v>
      </c>
      <c r="E128" s="4">
        <f t="shared" si="6"/>
        <v>1.8002559705065719</v>
      </c>
      <c r="F128" s="4">
        <f t="shared" si="7"/>
        <v>3.8447707814550842</v>
      </c>
      <c r="G128" s="4">
        <f t="shared" si="8"/>
        <v>5.4221140852584337</v>
      </c>
      <c r="I128" s="4">
        <f t="shared" si="9"/>
        <v>1.057708240396749</v>
      </c>
    </row>
    <row r="129" spans="1:9" x14ac:dyDescent="0.2">
      <c r="A129" s="4">
        <f>IF('True_Odds_Calculator_3-way'!A130="","",'True_Odds_Calculator_3-way'!A130)</f>
        <v>2.97</v>
      </c>
      <c r="B129" s="4">
        <f>IF('True_Odds_Calculator_3-way'!B130="","",'True_Odds_Calculator_3-way'!B130)</f>
        <v>3.27</v>
      </c>
      <c r="C129" s="4">
        <f>IF('True_Odds_Calculator_3-way'!C130="","",'True_Odds_Calculator_3-way'!C130)</f>
        <v>2.64</v>
      </c>
      <c r="D129" s="4">
        <f t="shared" si="5"/>
        <v>2.1298613041732306E-2</v>
      </c>
      <c r="E129" s="4">
        <f t="shared" si="6"/>
        <v>3.0339732275347151</v>
      </c>
      <c r="F129" s="4">
        <f t="shared" si="7"/>
        <v>3.3477189293531651</v>
      </c>
      <c r="G129" s="4">
        <f t="shared" si="8"/>
        <v>2.6904260623857277</v>
      </c>
      <c r="I129" s="4">
        <f t="shared" si="9"/>
        <v>1.0212986130417323</v>
      </c>
    </row>
    <row r="130" spans="1:9" x14ac:dyDescent="0.2">
      <c r="A130" s="4">
        <f>IF('True_Odds_Calculator_3-way'!A131="","",'True_Odds_Calculator_3-way'!A131)</f>
        <v>3.48</v>
      </c>
      <c r="B130" s="4">
        <f>IF('True_Odds_Calculator_3-way'!B131="","",'True_Odds_Calculator_3-way'!B131)</f>
        <v>3.9</v>
      </c>
      <c r="C130" s="4">
        <f>IF('True_Odds_Calculator_3-way'!C131="","",'True_Odds_Calculator_3-way'!C131)</f>
        <v>2.09</v>
      </c>
      <c r="D130" s="4">
        <f t="shared" si="5"/>
        <v>2.2235477770867984E-2</v>
      </c>
      <c r="E130" s="4">
        <f t="shared" si="6"/>
        <v>3.5721366720565793</v>
      </c>
      <c r="F130" s="4">
        <f t="shared" si="7"/>
        <v>4.0160895715110945</v>
      </c>
      <c r="G130" s="4">
        <f t="shared" si="8"/>
        <v>2.1228850091604698</v>
      </c>
      <c r="I130" s="4">
        <f t="shared" si="9"/>
        <v>1.022235477770868</v>
      </c>
    </row>
    <row r="131" spans="1:9" x14ac:dyDescent="0.2">
      <c r="A131" s="4">
        <f>IF('True_Odds_Calculator_3-way'!A132="","",'True_Odds_Calculator_3-way'!A132)</f>
        <v>3.97</v>
      </c>
      <c r="B131" s="4">
        <f>IF('True_Odds_Calculator_3-way'!B132="","",'True_Odds_Calculator_3-way'!B132)</f>
        <v>3.54</v>
      </c>
      <c r="C131" s="4">
        <f>IF('True_Odds_Calculator_3-way'!C132="","",'True_Odds_Calculator_3-way'!C132)</f>
        <v>2.0499999999999998</v>
      </c>
      <c r="D131" s="4">
        <f t="shared" ref="D131:D194" si="10">IF(A131="","",((1/A131)+(1/B131)+(1/C131))-1)</f>
        <v>2.2179922520738193E-2</v>
      </c>
      <c r="E131" s="4">
        <f t="shared" ref="E131:E194" si="11">IF(A131="","",(3*A131)/(3-($D131*A131)))</f>
        <v>4.0900487838580268</v>
      </c>
      <c r="F131" s="4">
        <f t="shared" ref="F131:F194" si="12">IF(B131="","",(3*B131)/(3-($D131*B131)))</f>
        <v>3.6351400059470511</v>
      </c>
      <c r="G131" s="4">
        <f t="shared" ref="G131:G194" si="13">IF(C131="","",(3*C131)/(3-($D131*C131)))</f>
        <v>2.0815485332130446</v>
      </c>
      <c r="I131" s="4">
        <f t="shared" ref="I131:I194" si="14">IF(A131="","",D131+1)</f>
        <v>1.0221799225207382</v>
      </c>
    </row>
    <row r="132" spans="1:9" x14ac:dyDescent="0.2">
      <c r="A132" s="4">
        <f>IF('True_Odds_Calculator_3-way'!A133="","",'True_Odds_Calculator_3-way'!A133)</f>
        <v>3.52</v>
      </c>
      <c r="B132" s="4">
        <f>IF('True_Odds_Calculator_3-way'!B133="","",'True_Odds_Calculator_3-way'!B133)</f>
        <v>3.83</v>
      </c>
      <c r="C132" s="4">
        <f>IF('True_Odds_Calculator_3-way'!C133="","",'True_Odds_Calculator_3-way'!C133)</f>
        <v>2.09</v>
      </c>
      <c r="D132" s="4">
        <f t="shared" si="10"/>
        <v>2.3656414356565625E-2</v>
      </c>
      <c r="E132" s="4">
        <f t="shared" si="11"/>
        <v>3.6204935302831003</v>
      </c>
      <c r="F132" s="4">
        <f t="shared" si="12"/>
        <v>3.9492734108882503</v>
      </c>
      <c r="G132" s="4">
        <f t="shared" si="13"/>
        <v>2.1250217078461282</v>
      </c>
      <c r="I132" s="4">
        <f t="shared" si="14"/>
        <v>1.0236564143565656</v>
      </c>
    </row>
    <row r="133" spans="1:9" x14ac:dyDescent="0.2">
      <c r="A133" s="4">
        <f>IF('True_Odds_Calculator_3-way'!A134="","",'True_Odds_Calculator_3-way'!A134)</f>
        <v>1.26</v>
      </c>
      <c r="B133" s="4">
        <f>IF('True_Odds_Calculator_3-way'!B134="","",'True_Odds_Calculator_3-way'!B134)</f>
        <v>6.23</v>
      </c>
      <c r="C133" s="4">
        <f>IF('True_Odds_Calculator_3-way'!C134="","",'True_Odds_Calculator_3-way'!C134)</f>
        <v>13.18</v>
      </c>
      <c r="D133" s="4">
        <f t="shared" si="10"/>
        <v>3.0036971453144989E-2</v>
      </c>
      <c r="E133" s="4">
        <f t="shared" si="11"/>
        <v>1.2760986583685818</v>
      </c>
      <c r="F133" s="4">
        <f t="shared" si="12"/>
        <v>6.6444600024096188</v>
      </c>
      <c r="G133" s="4">
        <f t="shared" si="13"/>
        <v>15.183674559592795</v>
      </c>
      <c r="I133" s="4">
        <f t="shared" si="14"/>
        <v>1.030036971453145</v>
      </c>
    </row>
    <row r="134" spans="1:9" x14ac:dyDescent="0.2">
      <c r="A134" s="4">
        <f>IF('True_Odds_Calculator_3-way'!A135="","",'True_Odds_Calculator_3-way'!A135)</f>
        <v>2.87</v>
      </c>
      <c r="B134" s="4">
        <f>IF('True_Odds_Calculator_3-way'!B135="","",'True_Odds_Calculator_3-way'!B135)</f>
        <v>3.14</v>
      </c>
      <c r="C134" s="4">
        <f>IF('True_Odds_Calculator_3-way'!C135="","",'True_Odds_Calculator_3-way'!C135)</f>
        <v>2.77</v>
      </c>
      <c r="D134" s="4">
        <f t="shared" si="10"/>
        <v>2.7914223653656478E-2</v>
      </c>
      <c r="E134" s="4">
        <f t="shared" si="11"/>
        <v>2.9487450793583041</v>
      </c>
      <c r="F134" s="4">
        <f t="shared" si="12"/>
        <v>3.2345020832392124</v>
      </c>
      <c r="G134" s="4">
        <f t="shared" si="13"/>
        <v>2.8432831587846059</v>
      </c>
      <c r="I134" s="4">
        <f t="shared" si="14"/>
        <v>1.0279142236536565</v>
      </c>
    </row>
    <row r="135" spans="1:9" x14ac:dyDescent="0.2">
      <c r="A135" s="4">
        <f>IF('True_Odds_Calculator_3-way'!A136="","",'True_Odds_Calculator_3-way'!A136)</f>
        <v>2.66</v>
      </c>
      <c r="B135" s="4">
        <f>IF('True_Odds_Calculator_3-way'!B136="","",'True_Odds_Calculator_3-way'!B136)</f>
        <v>3.11</v>
      </c>
      <c r="C135" s="4">
        <f>IF('True_Odds_Calculator_3-way'!C136="","",'True_Odds_Calculator_3-way'!C136)</f>
        <v>3.04</v>
      </c>
      <c r="D135" s="4">
        <f t="shared" si="10"/>
        <v>2.6430626405241409E-2</v>
      </c>
      <c r="E135" s="4">
        <f t="shared" si="11"/>
        <v>2.7238334604641468</v>
      </c>
      <c r="F135" s="4">
        <f t="shared" si="12"/>
        <v>3.1976138171838664</v>
      </c>
      <c r="G135" s="4">
        <f t="shared" si="13"/>
        <v>3.1236611244666528</v>
      </c>
      <c r="I135" s="4">
        <f t="shared" si="14"/>
        <v>1.0264306264052414</v>
      </c>
    </row>
    <row r="136" spans="1:9" x14ac:dyDescent="0.2">
      <c r="A136" s="4">
        <f>IF('True_Odds_Calculator_3-way'!A137="","",'True_Odds_Calculator_3-way'!A137)</f>
        <v>2.29</v>
      </c>
      <c r="B136" s="4">
        <f>IF('True_Odds_Calculator_3-way'!B137="","",'True_Odds_Calculator_3-way'!B137)</f>
        <v>3.29</v>
      </c>
      <c r="C136" s="4">
        <f>IF('True_Odds_Calculator_3-way'!C137="","",'True_Odds_Calculator_3-way'!C137)</f>
        <v>3.48</v>
      </c>
      <c r="D136" s="4">
        <f t="shared" si="10"/>
        <v>2.7988912327659099E-2</v>
      </c>
      <c r="E136" s="4">
        <f t="shared" si="11"/>
        <v>2.3399936597408542</v>
      </c>
      <c r="F136" s="4">
        <f t="shared" si="12"/>
        <v>3.3941827673427993</v>
      </c>
      <c r="G136" s="4">
        <f t="shared" si="13"/>
        <v>3.5967770581825853</v>
      </c>
      <c r="I136" s="4">
        <f t="shared" si="14"/>
        <v>1.0279889123276591</v>
      </c>
    </row>
    <row r="137" spans="1:9" x14ac:dyDescent="0.2">
      <c r="A137" s="4">
        <f>IF('True_Odds_Calculator_3-way'!A138="","",'True_Odds_Calculator_3-way'!A138)</f>
        <v>2.9</v>
      </c>
      <c r="B137" s="4">
        <f>IF('True_Odds_Calculator_3-way'!B138="","",'True_Odds_Calculator_3-way'!B138)</f>
        <v>2.93</v>
      </c>
      <c r="C137" s="4">
        <f>IF('True_Odds_Calculator_3-way'!C138="","",'True_Odds_Calculator_3-way'!C138)</f>
        <v>2.88</v>
      </c>
      <c r="D137" s="4">
        <f t="shared" si="10"/>
        <v>3.3346736756763917E-2</v>
      </c>
      <c r="E137" s="4">
        <f t="shared" si="11"/>
        <v>2.9965958016519751</v>
      </c>
      <c r="F137" s="4">
        <f t="shared" si="12"/>
        <v>3.0286386611199037</v>
      </c>
      <c r="G137" s="4">
        <f t="shared" si="13"/>
        <v>2.9752461604800984</v>
      </c>
      <c r="I137" s="4">
        <f t="shared" si="14"/>
        <v>1.0333467367567639</v>
      </c>
    </row>
    <row r="138" spans="1:9" x14ac:dyDescent="0.2">
      <c r="A138" s="4">
        <f>IF('True_Odds_Calculator_3-way'!A139="","",'True_Odds_Calculator_3-way'!A139)</f>
        <v>2.98</v>
      </c>
      <c r="B138" s="4">
        <f>IF('True_Odds_Calculator_3-way'!B139="","",'True_Odds_Calculator_3-way'!B139)</f>
        <v>3.65</v>
      </c>
      <c r="C138" s="4">
        <f>IF('True_Odds_Calculator_3-way'!C139="","",'True_Odds_Calculator_3-way'!C139)</f>
        <v>2.39</v>
      </c>
      <c r="D138" s="4">
        <f t="shared" si="10"/>
        <v>2.7953114379387856E-2</v>
      </c>
      <c r="E138" s="4">
        <f t="shared" si="11"/>
        <v>3.0651081224799879</v>
      </c>
      <c r="F138" s="4">
        <f t="shared" si="12"/>
        <v>3.7785055472571849</v>
      </c>
      <c r="G138" s="4">
        <f t="shared" si="13"/>
        <v>2.4444359119906292</v>
      </c>
      <c r="I138" s="4">
        <f t="shared" si="14"/>
        <v>1.0279531143793879</v>
      </c>
    </row>
    <row r="139" spans="1:9" x14ac:dyDescent="0.2">
      <c r="A139" s="4">
        <f>IF('True_Odds_Calculator_3-way'!A140="","",'True_Odds_Calculator_3-way'!A140)</f>
        <v>1.5</v>
      </c>
      <c r="B139" s="4">
        <f>IF('True_Odds_Calculator_3-way'!B140="","",'True_Odds_Calculator_3-way'!B140)</f>
        <v>4.38</v>
      </c>
      <c r="C139" s="4">
        <f>IF('True_Odds_Calculator_3-way'!C140="","",'True_Odds_Calculator_3-way'!C140)</f>
        <v>7.37</v>
      </c>
      <c r="D139" s="4">
        <f t="shared" si="10"/>
        <v>3.0662379261847672E-2</v>
      </c>
      <c r="E139" s="4">
        <f t="shared" si="11"/>
        <v>1.5233548419572323</v>
      </c>
      <c r="F139" s="4">
        <f t="shared" si="12"/>
        <v>4.5852690788912982</v>
      </c>
      <c r="G139" s="4">
        <f t="shared" si="13"/>
        <v>7.9703873187272638</v>
      </c>
      <c r="I139" s="4">
        <f t="shared" si="14"/>
        <v>1.0306623792618477</v>
      </c>
    </row>
    <row r="140" spans="1:9" x14ac:dyDescent="0.2">
      <c r="A140" s="4">
        <f>IF('True_Odds_Calculator_3-way'!A141="","",'True_Odds_Calculator_3-way'!A141)</f>
        <v>3.04</v>
      </c>
      <c r="B140" s="4">
        <f>IF('True_Odds_Calculator_3-way'!B141="","",'True_Odds_Calculator_3-way'!B141)</f>
        <v>3.57</v>
      </c>
      <c r="C140" s="4">
        <f>IF('True_Odds_Calculator_3-way'!C141="","",'True_Odds_Calculator_3-way'!C141)</f>
        <v>2.39</v>
      </c>
      <c r="D140" s="4">
        <f t="shared" si="10"/>
        <v>2.7469455079983884E-2</v>
      </c>
      <c r="E140" s="4">
        <f t="shared" si="11"/>
        <v>3.1270434897505233</v>
      </c>
      <c r="F140" s="4">
        <f t="shared" si="12"/>
        <v>3.6906421140439516</v>
      </c>
      <c r="G140" s="4">
        <f t="shared" si="13"/>
        <v>2.4434729603428913</v>
      </c>
      <c r="I140" s="4">
        <f t="shared" si="14"/>
        <v>1.0274694550799839</v>
      </c>
    </row>
    <row r="141" spans="1:9" x14ac:dyDescent="0.2">
      <c r="A141" s="4">
        <f>IF('True_Odds_Calculator_3-way'!A142="","",'True_Odds_Calculator_3-way'!A142)</f>
        <v>1.22</v>
      </c>
      <c r="B141" s="4">
        <f>IF('True_Odds_Calculator_3-way'!B142="","",'True_Odds_Calculator_3-way'!B142)</f>
        <v>6.63</v>
      </c>
      <c r="C141" s="4">
        <f>IF('True_Odds_Calculator_3-way'!C142="","",'True_Odds_Calculator_3-way'!C142)</f>
        <v>15.65</v>
      </c>
      <c r="D141" s="4">
        <f t="shared" si="10"/>
        <v>3.4399457320084315E-2</v>
      </c>
      <c r="E141" s="4">
        <f t="shared" si="11"/>
        <v>1.2373088529182747</v>
      </c>
      <c r="F141" s="4">
        <f t="shared" si="12"/>
        <v>7.1755017384201549</v>
      </c>
      <c r="G141" s="4">
        <f t="shared" si="13"/>
        <v>19.072584950548169</v>
      </c>
      <c r="I141" s="4">
        <f t="shared" si="14"/>
        <v>1.0343994573200843</v>
      </c>
    </row>
    <row r="142" spans="1:9" x14ac:dyDescent="0.2">
      <c r="A142" s="4">
        <f>IF('True_Odds_Calculator_3-way'!A143="","",'True_Odds_Calculator_3-way'!A143)</f>
        <v>2.13</v>
      </c>
      <c r="B142" s="4">
        <f>IF('True_Odds_Calculator_3-way'!B143="","",'True_Odds_Calculator_3-way'!B143)</f>
        <v>3.59</v>
      </c>
      <c r="C142" s="4">
        <f>IF('True_Odds_Calculator_3-way'!C143="","",'True_Odds_Calculator_3-way'!C143)</f>
        <v>3.56</v>
      </c>
      <c r="D142" s="4">
        <f t="shared" si="10"/>
        <v>2.8933976513037862E-2</v>
      </c>
      <c r="E142" s="4">
        <f t="shared" si="11"/>
        <v>2.1746746086761646</v>
      </c>
      <c r="F142" s="4">
        <f t="shared" si="12"/>
        <v>3.7187595397461797</v>
      </c>
      <c r="G142" s="4">
        <f t="shared" si="13"/>
        <v>3.6865786234408722</v>
      </c>
      <c r="I142" s="4">
        <f t="shared" si="14"/>
        <v>1.0289339765130379</v>
      </c>
    </row>
    <row r="143" spans="1:9" x14ac:dyDescent="0.2">
      <c r="A143" s="4">
        <f>IF('True_Odds_Calculator_3-way'!A144="","",'True_Odds_Calculator_3-way'!A144)</f>
        <v>2.94</v>
      </c>
      <c r="B143" s="4">
        <f>IF('True_Odds_Calculator_3-way'!B144="","",'True_Odds_Calculator_3-way'!B144)</f>
        <v>3.1</v>
      </c>
      <c r="C143" s="4">
        <f>IF('True_Odds_Calculator_3-way'!C144="","",'True_Odds_Calculator_3-way'!C144)</f>
        <v>2.74</v>
      </c>
      <c r="D143" s="4">
        <f t="shared" si="10"/>
        <v>2.7680203232693934E-2</v>
      </c>
      <c r="E143" s="4">
        <f t="shared" si="11"/>
        <v>3.0219759297415645</v>
      </c>
      <c r="F143" s="4">
        <f t="shared" si="12"/>
        <v>3.1912797820371481</v>
      </c>
      <c r="G143" s="4">
        <f t="shared" si="13"/>
        <v>2.8110673016454313</v>
      </c>
      <c r="I143" s="4">
        <f t="shared" si="14"/>
        <v>1.0276802032326939</v>
      </c>
    </row>
    <row r="144" spans="1:9" x14ac:dyDescent="0.2">
      <c r="A144" s="4">
        <f>IF('True_Odds_Calculator_3-way'!A145="","",'True_Odds_Calculator_3-way'!A145)</f>
        <v>1.49</v>
      </c>
      <c r="B144" s="4">
        <f>IF('True_Odds_Calculator_3-way'!B145="","",'True_Odds_Calculator_3-way'!B145)</f>
        <v>4.7</v>
      </c>
      <c r="C144" s="4">
        <f>IF('True_Odds_Calculator_3-way'!C145="","",'True_Odds_Calculator_3-way'!C145)</f>
        <v>6.77</v>
      </c>
      <c r="D144" s="4">
        <f t="shared" si="10"/>
        <v>3.1617384488732636E-2</v>
      </c>
      <c r="E144" s="4">
        <f t="shared" si="11"/>
        <v>1.5137712048179819</v>
      </c>
      <c r="F144" s="4">
        <f t="shared" si="12"/>
        <v>4.9449422885236594</v>
      </c>
      <c r="G144" s="4">
        <f t="shared" si="13"/>
        <v>7.2901515683487617</v>
      </c>
      <c r="I144" s="4">
        <f t="shared" si="14"/>
        <v>1.0316173844887326</v>
      </c>
    </row>
    <row r="145" spans="1:9" x14ac:dyDescent="0.2">
      <c r="A145" s="4">
        <f>IF('True_Odds_Calculator_3-way'!A146="","",'True_Odds_Calculator_3-way'!A146)</f>
        <v>9.56</v>
      </c>
      <c r="B145" s="4">
        <f>IF('True_Odds_Calculator_3-way'!B146="","",'True_Odds_Calculator_3-way'!B146)</f>
        <v>5.03</v>
      </c>
      <c r="C145" s="4">
        <f>IF('True_Odds_Calculator_3-way'!C146="","",'True_Odds_Calculator_3-way'!C146)</f>
        <v>1.37</v>
      </c>
      <c r="D145" s="4">
        <f t="shared" si="10"/>
        <v>3.3336674817175282E-2</v>
      </c>
      <c r="E145" s="4">
        <f t="shared" si="11"/>
        <v>10.696298491604431</v>
      </c>
      <c r="F145" s="4">
        <f t="shared" si="12"/>
        <v>5.3277943560465806</v>
      </c>
      <c r="G145" s="4">
        <f t="shared" si="13"/>
        <v>1.391178958112858</v>
      </c>
      <c r="I145" s="4">
        <f t="shared" si="14"/>
        <v>1.0333366748171753</v>
      </c>
    </row>
    <row r="146" spans="1:9" x14ac:dyDescent="0.2">
      <c r="A146" s="4">
        <f>IF('True_Odds_Calculator_3-way'!A147="","",'True_Odds_Calculator_3-way'!A147)</f>
        <v>4.16</v>
      </c>
      <c r="B146" s="4">
        <f>IF('True_Odds_Calculator_3-way'!B147="","",'True_Odds_Calculator_3-way'!B147)</f>
        <v>3.39</v>
      </c>
      <c r="C146" s="4">
        <f>IF('True_Odds_Calculator_3-way'!C147="","",'True_Odds_Calculator_3-way'!C147)</f>
        <v>2.0299999999999998</v>
      </c>
      <c r="D146" s="4">
        <f t="shared" si="10"/>
        <v>2.7980703560502196E-2</v>
      </c>
      <c r="E146" s="4">
        <f t="shared" si="11"/>
        <v>4.3279230190255307</v>
      </c>
      <c r="F146" s="4">
        <f t="shared" si="12"/>
        <v>3.5006853521806951</v>
      </c>
      <c r="G146" s="4">
        <f t="shared" si="13"/>
        <v>2.0691769889066136</v>
      </c>
      <c r="I146" s="4">
        <f t="shared" si="14"/>
        <v>1.0279807035605022</v>
      </c>
    </row>
    <row r="147" spans="1:9" x14ac:dyDescent="0.2">
      <c r="A147" s="4">
        <f>IF('True_Odds_Calculator_3-way'!A148="","",'True_Odds_Calculator_3-way'!A148)</f>
        <v>2.16</v>
      </c>
      <c r="B147" s="4">
        <f>IF('True_Odds_Calculator_3-way'!B148="","",'True_Odds_Calculator_3-way'!B148)</f>
        <v>3.31</v>
      </c>
      <c r="C147" s="4">
        <f>IF('True_Odds_Calculator_3-way'!C148="","",'True_Odds_Calculator_3-way'!C148)</f>
        <v>3.87</v>
      </c>
      <c r="D147" s="4">
        <f t="shared" si="10"/>
        <v>2.3475699404877926E-2</v>
      </c>
      <c r="E147" s="4">
        <f t="shared" si="11"/>
        <v>2.1971371179838237</v>
      </c>
      <c r="F147" s="4">
        <f t="shared" si="12"/>
        <v>3.3980137261865981</v>
      </c>
      <c r="G147" s="4">
        <f t="shared" si="13"/>
        <v>3.9908577481536343</v>
      </c>
      <c r="I147" s="4">
        <f t="shared" si="14"/>
        <v>1.0234756994048779</v>
      </c>
    </row>
    <row r="148" spans="1:9" x14ac:dyDescent="0.2">
      <c r="A148" s="4">
        <f>IF('True_Odds_Calculator_3-way'!A149="","",'True_Odds_Calculator_3-way'!A149)</f>
        <v>2.02</v>
      </c>
      <c r="B148" s="4">
        <f>IF('True_Odds_Calculator_3-way'!B149="","",'True_Odds_Calculator_3-way'!B149)</f>
        <v>3.36</v>
      </c>
      <c r="C148" s="4">
        <f>IF('True_Odds_Calculator_3-way'!C149="","",'True_Odds_Calculator_3-way'!C149)</f>
        <v>4.3600000000000003</v>
      </c>
      <c r="D148" s="4">
        <f t="shared" si="10"/>
        <v>2.2026350734680289E-2</v>
      </c>
      <c r="E148" s="4">
        <f t="shared" si="11"/>
        <v>2.0504097836634934</v>
      </c>
      <c r="F148" s="4">
        <f t="shared" si="12"/>
        <v>3.444986129496117</v>
      </c>
      <c r="G148" s="4">
        <f t="shared" si="13"/>
        <v>4.5041863455484465</v>
      </c>
      <c r="I148" s="4">
        <f t="shared" si="14"/>
        <v>1.0220263507346803</v>
      </c>
    </row>
    <row r="149" spans="1:9" x14ac:dyDescent="0.2">
      <c r="A149" s="4">
        <f>IF('True_Odds_Calculator_3-way'!A150="","",'True_Odds_Calculator_3-way'!A150)</f>
        <v>2.56</v>
      </c>
      <c r="B149" s="4">
        <f>IF('True_Odds_Calculator_3-way'!B150="","",'True_Odds_Calculator_3-way'!B150)</f>
        <v>3.25</v>
      </c>
      <c r="C149" s="4">
        <f>IF('True_Odds_Calculator_3-way'!C150="","",'True_Odds_Calculator_3-way'!C150)</f>
        <v>3.1</v>
      </c>
      <c r="D149" s="4">
        <f t="shared" si="10"/>
        <v>2.0897952853597968E-2</v>
      </c>
      <c r="E149" s="4">
        <f t="shared" si="11"/>
        <v>2.6064811695748835</v>
      </c>
      <c r="F149" s="4">
        <f t="shared" si="12"/>
        <v>3.3252825647857662</v>
      </c>
      <c r="G149" s="4">
        <f t="shared" si="13"/>
        <v>3.1684206215961672</v>
      </c>
      <c r="I149" s="4">
        <f t="shared" si="14"/>
        <v>1.020897952853598</v>
      </c>
    </row>
    <row r="150" spans="1:9" x14ac:dyDescent="0.2">
      <c r="A150" s="4">
        <f>IF('True_Odds_Calculator_3-way'!A151="","",'True_Odds_Calculator_3-way'!A151)</f>
        <v>2.16</v>
      </c>
      <c r="B150" s="4">
        <f>IF('True_Odds_Calculator_3-way'!B151="","",'True_Odds_Calculator_3-way'!B151)</f>
        <v>3.4</v>
      </c>
      <c r="C150" s="4">
        <f>IF('True_Odds_Calculator_3-way'!C151="","",'True_Odds_Calculator_3-way'!C151)</f>
        <v>3.77</v>
      </c>
      <c r="D150" s="4">
        <f t="shared" si="10"/>
        <v>2.2332599411706955E-2</v>
      </c>
      <c r="E150" s="4">
        <f t="shared" si="11"/>
        <v>2.1952992519230525</v>
      </c>
      <c r="F150" s="4">
        <f t="shared" si="12"/>
        <v>3.4882895837603018</v>
      </c>
      <c r="G150" s="4">
        <f t="shared" si="13"/>
        <v>3.8788587482394439</v>
      </c>
      <c r="I150" s="4">
        <f t="shared" si="14"/>
        <v>1.022332599411707</v>
      </c>
    </row>
    <row r="151" spans="1:9" x14ac:dyDescent="0.2">
      <c r="A151" s="4">
        <f>IF('True_Odds_Calculator_3-way'!A152="","",'True_Odds_Calculator_3-way'!A152)</f>
        <v>1.93</v>
      </c>
      <c r="B151" s="4">
        <f>IF('True_Odds_Calculator_3-way'!B152="","",'True_Odds_Calculator_3-way'!B152)</f>
        <v>3.5</v>
      </c>
      <c r="C151" s="4">
        <f>IF('True_Odds_Calculator_3-way'!C152="","",'True_Odds_Calculator_3-way'!C152)</f>
        <v>4.24</v>
      </c>
      <c r="D151" s="4">
        <f t="shared" si="10"/>
        <v>3.9698057343966031E-2</v>
      </c>
      <c r="E151" s="4">
        <f t="shared" si="11"/>
        <v>1.9805822557222874</v>
      </c>
      <c r="F151" s="4">
        <f t="shared" si="12"/>
        <v>3.6699725788677893</v>
      </c>
      <c r="G151" s="4">
        <f t="shared" si="13"/>
        <v>4.4920326223337517</v>
      </c>
      <c r="I151" s="4">
        <f t="shared" si="14"/>
        <v>1.039698057343966</v>
      </c>
    </row>
    <row r="152" spans="1:9" x14ac:dyDescent="0.2">
      <c r="A152" s="4">
        <f>IF('True_Odds_Calculator_3-way'!A153="","",'True_Odds_Calculator_3-way'!A153)</f>
        <v>1.83</v>
      </c>
      <c r="B152" s="4">
        <f>IF('True_Odds_Calculator_3-way'!B153="","",'True_Odds_Calculator_3-way'!B153)</f>
        <v>3.36</v>
      </c>
      <c r="C152" s="4">
        <f>IF('True_Odds_Calculator_3-way'!C153="","",'True_Odds_Calculator_3-way'!C153)</f>
        <v>5.07</v>
      </c>
      <c r="D152" s="4">
        <f t="shared" si="10"/>
        <v>4.1305793827861814E-2</v>
      </c>
      <c r="E152" s="4">
        <f t="shared" si="11"/>
        <v>1.8773014912948185</v>
      </c>
      <c r="F152" s="4">
        <f t="shared" si="12"/>
        <v>3.5229819122708519</v>
      </c>
      <c r="G152" s="4">
        <f t="shared" si="13"/>
        <v>5.4504805604335429</v>
      </c>
      <c r="I152" s="4">
        <f t="shared" si="14"/>
        <v>1.0413057938278618</v>
      </c>
    </row>
    <row r="153" spans="1:9" x14ac:dyDescent="0.2">
      <c r="A153" s="4">
        <f>IF('True_Odds_Calculator_3-way'!A154="","",'True_Odds_Calculator_3-way'!A154)</f>
        <v>2.72</v>
      </c>
      <c r="B153" s="4">
        <f>IF('True_Odds_Calculator_3-way'!B154="","",'True_Odds_Calculator_3-way'!B154)</f>
        <v>2.99</v>
      </c>
      <c r="C153" s="4">
        <f>IF('True_Odds_Calculator_3-way'!C154="","",'True_Odds_Calculator_3-way'!C154)</f>
        <v>2.97</v>
      </c>
      <c r="D153" s="4">
        <f t="shared" si="10"/>
        <v>3.8795556058983216E-2</v>
      </c>
      <c r="E153" s="4">
        <f t="shared" si="11"/>
        <v>2.8191630378928951</v>
      </c>
      <c r="F153" s="4">
        <f t="shared" si="12"/>
        <v>3.1102621345004899</v>
      </c>
      <c r="G153" s="4">
        <f t="shared" si="13"/>
        <v>3.0886267419952063</v>
      </c>
      <c r="I153" s="4">
        <f t="shared" si="14"/>
        <v>1.0387955560589832</v>
      </c>
    </row>
    <row r="154" spans="1:9" x14ac:dyDescent="0.2">
      <c r="A154" s="4">
        <f>IF('True_Odds_Calculator_3-way'!A155="","",'True_Odds_Calculator_3-way'!A155)</f>
        <v>1.73</v>
      </c>
      <c r="B154" s="4">
        <f>IF('True_Odds_Calculator_3-way'!B155="","",'True_Odds_Calculator_3-way'!B155)</f>
        <v>3.54</v>
      </c>
      <c r="C154" s="4">
        <f>IF('True_Odds_Calculator_3-way'!C155="","",'True_Odds_Calculator_3-way'!C155)</f>
        <v>5.51</v>
      </c>
      <c r="D154" s="4">
        <f t="shared" si="10"/>
        <v>4.2008761053927257E-2</v>
      </c>
      <c r="E154" s="4">
        <f t="shared" si="11"/>
        <v>1.77294980150316</v>
      </c>
      <c r="F154" s="4">
        <f t="shared" si="12"/>
        <v>3.7246312291151127</v>
      </c>
      <c r="G154" s="4">
        <f t="shared" si="13"/>
        <v>5.9706738561897996</v>
      </c>
      <c r="I154" s="4">
        <f t="shared" si="14"/>
        <v>1.0420087610539273</v>
      </c>
    </row>
    <row r="155" spans="1:9" x14ac:dyDescent="0.2">
      <c r="A155" s="4">
        <f>IF('True_Odds_Calculator_3-way'!A156="","",'True_Odds_Calculator_3-way'!A156)</f>
        <v>2.35</v>
      </c>
      <c r="B155" s="4">
        <f>IF('True_Odds_Calculator_3-way'!B156="","",'True_Odds_Calculator_3-way'!B156)</f>
        <v>3</v>
      </c>
      <c r="C155" s="4">
        <f>IF('True_Odds_Calculator_3-way'!C156="","",'True_Odds_Calculator_3-way'!C156)</f>
        <v>3.58</v>
      </c>
      <c r="D155" s="4">
        <f t="shared" si="10"/>
        <v>3.8194857165497753E-2</v>
      </c>
      <c r="E155" s="4">
        <f t="shared" si="11"/>
        <v>2.4224788840542617</v>
      </c>
      <c r="F155" s="4">
        <f t="shared" si="12"/>
        <v>3.1191349124613801</v>
      </c>
      <c r="G155" s="4">
        <f t="shared" si="13"/>
        <v>3.7509660160507279</v>
      </c>
      <c r="I155" s="4">
        <f t="shared" si="14"/>
        <v>1.0381948571654978</v>
      </c>
    </row>
    <row r="156" spans="1:9" x14ac:dyDescent="0.2">
      <c r="A156" s="4">
        <f>IF('True_Odds_Calculator_3-way'!A157="","",'True_Odds_Calculator_3-way'!A157)</f>
        <v>2.09</v>
      </c>
      <c r="B156" s="4">
        <f>IF('True_Odds_Calculator_3-way'!B157="","",'True_Odds_Calculator_3-way'!B157)</f>
        <v>3.27</v>
      </c>
      <c r="C156" s="4">
        <f>IF('True_Odds_Calculator_3-way'!C157="","",'True_Odds_Calculator_3-way'!C157)</f>
        <v>3.92</v>
      </c>
      <c r="D156" s="4">
        <f t="shared" si="10"/>
        <v>3.9381337891374546E-2</v>
      </c>
      <c r="E156" s="4">
        <f t="shared" si="11"/>
        <v>2.1489580952550038</v>
      </c>
      <c r="F156" s="4">
        <f t="shared" si="12"/>
        <v>3.4166624864241317</v>
      </c>
      <c r="G156" s="4">
        <f t="shared" si="13"/>
        <v>4.1326595589765782</v>
      </c>
      <c r="I156" s="4">
        <f t="shared" si="14"/>
        <v>1.0393813378913745</v>
      </c>
    </row>
    <row r="157" spans="1:9" x14ac:dyDescent="0.2">
      <c r="A157" s="4">
        <f>IF('True_Odds_Calculator_3-way'!A158="","",'True_Odds_Calculator_3-way'!A158)</f>
        <v>2.62</v>
      </c>
      <c r="B157" s="4">
        <f>IF('True_Odds_Calculator_3-way'!B158="","",'True_Odds_Calculator_3-way'!B158)</f>
        <v>3.39</v>
      </c>
      <c r="C157" s="4">
        <f>IF('True_Odds_Calculator_3-way'!C158="","",'True_Odds_Calculator_3-way'!C158)</f>
        <v>2.86</v>
      </c>
      <c r="D157" s="4">
        <f t="shared" si="10"/>
        <v>2.6314989700789937E-2</v>
      </c>
      <c r="E157" s="4">
        <f t="shared" si="11"/>
        <v>2.6816285372085082</v>
      </c>
      <c r="F157" s="4">
        <f t="shared" si="12"/>
        <v>3.4938942232660111</v>
      </c>
      <c r="G157" s="4">
        <f t="shared" si="13"/>
        <v>2.9335949704330164</v>
      </c>
      <c r="I157" s="4">
        <f t="shared" si="14"/>
        <v>1.0263149897007899</v>
      </c>
    </row>
    <row r="158" spans="1:9" x14ac:dyDescent="0.2">
      <c r="A158" s="4">
        <f>IF('True_Odds_Calculator_3-way'!A159="","",'True_Odds_Calculator_3-way'!A159)</f>
        <v>2.37</v>
      </c>
      <c r="B158" s="4">
        <f>IF('True_Odds_Calculator_3-way'!B159="","",'True_Odds_Calculator_3-way'!B159)</f>
        <v>3.61</v>
      </c>
      <c r="C158" s="4">
        <f>IF('True_Odds_Calculator_3-way'!C159="","",'True_Odds_Calculator_3-way'!C159)</f>
        <v>3.04</v>
      </c>
      <c r="D158" s="4">
        <f t="shared" si="10"/>
        <v>2.7896606940402302E-2</v>
      </c>
      <c r="E158" s="4">
        <f t="shared" si="11"/>
        <v>2.4234078361300404</v>
      </c>
      <c r="F158" s="4">
        <f t="shared" si="12"/>
        <v>3.7353931010394645</v>
      </c>
      <c r="G158" s="4">
        <f t="shared" si="13"/>
        <v>3.1284363973209661</v>
      </c>
      <c r="I158" s="4">
        <f t="shared" si="14"/>
        <v>1.0278966069404023</v>
      </c>
    </row>
    <row r="159" spans="1:9" x14ac:dyDescent="0.2">
      <c r="A159" s="4">
        <f>IF('True_Odds_Calculator_3-way'!A160="","",'True_Odds_Calculator_3-way'!A160)</f>
        <v>2.63</v>
      </c>
      <c r="B159" s="4">
        <f>IF('True_Odds_Calculator_3-way'!B160="","",'True_Odds_Calculator_3-way'!B160)</f>
        <v>3.54</v>
      </c>
      <c r="C159" s="4">
        <f>IF('True_Odds_Calculator_3-way'!C160="","",'True_Odds_Calculator_3-way'!C160)</f>
        <v>2.74</v>
      </c>
      <c r="D159" s="4">
        <f t="shared" si="10"/>
        <v>2.7677516237978983E-2</v>
      </c>
      <c r="E159" s="4">
        <f t="shared" si="11"/>
        <v>2.6954010932650827</v>
      </c>
      <c r="F159" s="4">
        <f t="shared" si="12"/>
        <v>3.6595179124035964</v>
      </c>
      <c r="G159" s="4">
        <f t="shared" si="13"/>
        <v>2.8110602240301659</v>
      </c>
      <c r="I159" s="4">
        <f t="shared" si="14"/>
        <v>1.027677516237979</v>
      </c>
    </row>
    <row r="160" spans="1:9" x14ac:dyDescent="0.2">
      <c r="A160" s="4">
        <f>IF('True_Odds_Calculator_3-way'!A161="","",'True_Odds_Calculator_3-way'!A161)</f>
        <v>1.44</v>
      </c>
      <c r="B160" s="4">
        <f>IF('True_Odds_Calculator_3-way'!B161="","",'True_Odds_Calculator_3-way'!B161)</f>
        <v>4.72</v>
      </c>
      <c r="C160" s="4">
        <f>IF('True_Odds_Calculator_3-way'!C161="","",'True_Odds_Calculator_3-way'!C161)</f>
        <v>8.06</v>
      </c>
      <c r="D160" s="4">
        <f t="shared" si="10"/>
        <v>3.0378330132293963E-2</v>
      </c>
      <c r="E160" s="4">
        <f t="shared" si="11"/>
        <v>1.4613082095429735</v>
      </c>
      <c r="F160" s="4">
        <f t="shared" si="12"/>
        <v>4.9569170364851054</v>
      </c>
      <c r="G160" s="4">
        <f t="shared" si="13"/>
        <v>8.7762895723469452</v>
      </c>
      <c r="I160" s="4">
        <f t="shared" si="14"/>
        <v>1.030378330132294</v>
      </c>
    </row>
    <row r="161" spans="1:9" x14ac:dyDescent="0.2">
      <c r="A161" s="4">
        <f>IF('True_Odds_Calculator_3-way'!A162="","",'True_Odds_Calculator_3-way'!A162)</f>
        <v>3.45</v>
      </c>
      <c r="B161" s="4">
        <f>IF('True_Odds_Calculator_3-way'!B162="","",'True_Odds_Calculator_3-way'!B162)</f>
        <v>3.65</v>
      </c>
      <c r="C161" s="4">
        <f>IF('True_Odds_Calculator_3-way'!C162="","",'True_Odds_Calculator_3-way'!C162)</f>
        <v>2.1800000000000002</v>
      </c>
      <c r="D161" s="4">
        <f t="shared" si="10"/>
        <v>2.2543271533769227E-2</v>
      </c>
      <c r="E161" s="4">
        <f t="shared" si="11"/>
        <v>3.5418208638771036</v>
      </c>
      <c r="F161" s="4">
        <f t="shared" si="12"/>
        <v>3.7529341532937015</v>
      </c>
      <c r="G161" s="4">
        <f t="shared" si="13"/>
        <v>2.2163062974569852</v>
      </c>
      <c r="I161" s="4">
        <f t="shared" si="14"/>
        <v>1.0225432715337692</v>
      </c>
    </row>
    <row r="162" spans="1:9" x14ac:dyDescent="0.2">
      <c r="A162" s="4">
        <f>IF('True_Odds_Calculator_3-way'!A163="","",'True_Odds_Calculator_3-way'!A163)</f>
        <v>5.14</v>
      </c>
      <c r="B162" s="4">
        <f>IF('True_Odds_Calculator_3-way'!B163="","",'True_Odds_Calculator_3-way'!B163)</f>
        <v>3.51</v>
      </c>
      <c r="C162" s="4">
        <f>IF('True_Odds_Calculator_3-way'!C163="","",'True_Odds_Calculator_3-way'!C163)</f>
        <v>1.76</v>
      </c>
      <c r="D162" s="4">
        <f t="shared" si="10"/>
        <v>4.7634632264982546E-2</v>
      </c>
      <c r="E162" s="4">
        <f t="shared" si="11"/>
        <v>5.5967752321585609</v>
      </c>
      <c r="F162" s="4">
        <f t="shared" si="12"/>
        <v>3.7171670881547438</v>
      </c>
      <c r="G162" s="4">
        <f t="shared" si="13"/>
        <v>1.8105983494458568</v>
      </c>
      <c r="I162" s="4">
        <f t="shared" si="14"/>
        <v>1.0476346322649825</v>
      </c>
    </row>
    <row r="163" spans="1:9" x14ac:dyDescent="0.2">
      <c r="A163" s="4">
        <f>IF('True_Odds_Calculator_3-way'!A164="","",'True_Odds_Calculator_3-way'!A164)</f>
        <v>2.76</v>
      </c>
      <c r="B163" s="4">
        <f>IF('True_Odds_Calculator_3-way'!B164="","",'True_Odds_Calculator_3-way'!B164)</f>
        <v>3</v>
      </c>
      <c r="C163" s="4">
        <f>IF('True_Odds_Calculator_3-way'!C164="","",'True_Odds_Calculator_3-way'!C164)</f>
        <v>2.79</v>
      </c>
      <c r="D163" s="4">
        <f t="shared" si="10"/>
        <v>5.4075112981143869E-2</v>
      </c>
      <c r="E163" s="4">
        <f t="shared" si="11"/>
        <v>2.9044960772480386</v>
      </c>
      <c r="F163" s="4">
        <f t="shared" si="12"/>
        <v>3.1714991762767712</v>
      </c>
      <c r="G163" s="4">
        <f t="shared" si="13"/>
        <v>2.9377384404089733</v>
      </c>
      <c r="I163" s="4">
        <f t="shared" si="14"/>
        <v>1.0540751129811439</v>
      </c>
    </row>
    <row r="164" spans="1:9" x14ac:dyDescent="0.2">
      <c r="A164" s="4">
        <f>IF('True_Odds_Calculator_3-way'!A165="","",'True_Odds_Calculator_3-way'!A165)</f>
        <v>2.67</v>
      </c>
      <c r="B164" s="4">
        <f>IF('True_Odds_Calculator_3-way'!B165="","",'True_Odds_Calculator_3-way'!B165)</f>
        <v>3.45</v>
      </c>
      <c r="C164" s="4">
        <f>IF('True_Odds_Calculator_3-way'!C165="","",'True_Odds_Calculator_3-way'!C165)</f>
        <v>2.79</v>
      </c>
      <c r="D164" s="4">
        <f t="shared" si="10"/>
        <v>2.2809846737861017E-2</v>
      </c>
      <c r="E164" s="4">
        <f t="shared" si="11"/>
        <v>2.7253262029703835</v>
      </c>
      <c r="F164" s="4">
        <f t="shared" si="12"/>
        <v>3.5429358985758692</v>
      </c>
      <c r="G164" s="4">
        <f t="shared" si="13"/>
        <v>2.8504674141077713</v>
      </c>
      <c r="I164" s="4">
        <f t="shared" si="14"/>
        <v>1.022809846737861</v>
      </c>
    </row>
    <row r="165" spans="1:9" x14ac:dyDescent="0.2">
      <c r="A165" s="4">
        <f>IF('True_Odds_Calculator_3-way'!A166="","",'True_Odds_Calculator_3-way'!A166)</f>
        <v>3.4</v>
      </c>
      <c r="B165" s="4">
        <f>IF('True_Odds_Calculator_3-way'!B166="","",'True_Odds_Calculator_3-way'!B166)</f>
        <v>3.24</v>
      </c>
      <c r="C165" s="4">
        <f>IF('True_Odds_Calculator_3-way'!C166="","",'True_Odds_Calculator_3-way'!C166)</f>
        <v>2.38</v>
      </c>
      <c r="D165" s="4">
        <f t="shared" si="10"/>
        <v>2.2927689594356204E-2</v>
      </c>
      <c r="E165" s="4">
        <f t="shared" si="11"/>
        <v>3.4907049734427806</v>
      </c>
      <c r="F165" s="4">
        <f t="shared" si="12"/>
        <v>3.322265625</v>
      </c>
      <c r="G165" s="4">
        <f t="shared" si="13"/>
        <v>2.424092547573141</v>
      </c>
      <c r="I165" s="4">
        <f t="shared" si="14"/>
        <v>1.0229276895943562</v>
      </c>
    </row>
    <row r="166" spans="1:9" x14ac:dyDescent="0.2">
      <c r="A166" s="4">
        <f>IF('True_Odds_Calculator_3-way'!A167="","",'True_Odds_Calculator_3-way'!A167)</f>
        <v>3.54</v>
      </c>
      <c r="B166" s="4">
        <f>IF('True_Odds_Calculator_3-way'!B167="","",'True_Odds_Calculator_3-way'!B167)</f>
        <v>3.11</v>
      </c>
      <c r="C166" s="4">
        <f>IF('True_Odds_Calculator_3-way'!C167="","",'True_Odds_Calculator_3-way'!C167)</f>
        <v>2.39</v>
      </c>
      <c r="D166" s="4">
        <f t="shared" si="10"/>
        <v>2.2439325907347429E-2</v>
      </c>
      <c r="E166" s="4">
        <f t="shared" si="11"/>
        <v>3.6362829716569718</v>
      </c>
      <c r="F166" s="4">
        <f t="shared" si="12"/>
        <v>3.1840681146815384</v>
      </c>
      <c r="G166" s="4">
        <f t="shared" si="13"/>
        <v>2.4335029113903834</v>
      </c>
      <c r="I166" s="4">
        <f t="shared" si="14"/>
        <v>1.0224393259073474</v>
      </c>
    </row>
    <row r="167" spans="1:9" x14ac:dyDescent="0.2">
      <c r="A167" s="4">
        <f>IF('True_Odds_Calculator_3-way'!A168="","",'True_Odds_Calculator_3-way'!A168)</f>
        <v>2.81</v>
      </c>
      <c r="B167" s="4">
        <f>IF('True_Odds_Calculator_3-way'!B168="","",'True_Odds_Calculator_3-way'!B168)</f>
        <v>2.93</v>
      </c>
      <c r="C167" s="4">
        <f>IF('True_Odds_Calculator_3-way'!C168="","",'True_Odds_Calculator_3-way'!C168)</f>
        <v>2.94</v>
      </c>
      <c r="D167" s="4">
        <f t="shared" si="10"/>
        <v>3.7304868870410068E-2</v>
      </c>
      <c r="E167" s="4">
        <f t="shared" si="11"/>
        <v>2.9117427776112863</v>
      </c>
      <c r="F167" s="4">
        <f t="shared" si="12"/>
        <v>3.0407894041514325</v>
      </c>
      <c r="G167" s="4">
        <f t="shared" si="13"/>
        <v>3.0515613334878626</v>
      </c>
      <c r="I167" s="4">
        <f t="shared" si="14"/>
        <v>1.0373048688704101</v>
      </c>
    </row>
    <row r="168" spans="1:9" x14ac:dyDescent="0.2">
      <c r="A168" s="4">
        <f>IF('True_Odds_Calculator_3-way'!A169="","",'True_Odds_Calculator_3-way'!A169)</f>
        <v>2.79</v>
      </c>
      <c r="B168" s="4">
        <f>IF('True_Odds_Calculator_3-way'!B169="","",'True_Odds_Calculator_3-way'!B169)</f>
        <v>3.23</v>
      </c>
      <c r="C168" s="4">
        <f>IF('True_Odds_Calculator_3-way'!C169="","",'True_Odds_Calculator_3-way'!C169)</f>
        <v>2.7</v>
      </c>
      <c r="D168" s="4">
        <f t="shared" si="10"/>
        <v>3.8390832658285134E-2</v>
      </c>
      <c r="E168" s="4">
        <f t="shared" si="11"/>
        <v>2.8933008943318561</v>
      </c>
      <c r="F168" s="4">
        <f t="shared" si="12"/>
        <v>3.3692656643998657</v>
      </c>
      <c r="G168" s="4">
        <f t="shared" si="13"/>
        <v>2.7966284037502036</v>
      </c>
      <c r="I168" s="4">
        <f t="shared" si="14"/>
        <v>1.0383908326582851</v>
      </c>
    </row>
    <row r="169" spans="1:9" x14ac:dyDescent="0.2">
      <c r="A169" s="4">
        <f>IF('True_Odds_Calculator_3-way'!A170="","",'True_Odds_Calculator_3-way'!A170)</f>
        <v>2.46</v>
      </c>
      <c r="B169" s="4">
        <f>IF('True_Odds_Calculator_3-way'!B170="","",'True_Odds_Calculator_3-way'!B170)</f>
        <v>2.97</v>
      </c>
      <c r="C169" s="4">
        <f>IF('True_Odds_Calculator_3-way'!C170="","",'True_Odds_Calculator_3-way'!C170)</f>
        <v>3.37</v>
      </c>
      <c r="D169" s="4">
        <f t="shared" si="10"/>
        <v>3.9940306785497537E-2</v>
      </c>
      <c r="E169" s="4">
        <f t="shared" si="11"/>
        <v>2.543295605519126</v>
      </c>
      <c r="F169" s="4">
        <f t="shared" si="12"/>
        <v>3.0922711976969754</v>
      </c>
      <c r="G169" s="4">
        <f t="shared" si="13"/>
        <v>3.5283017678269428</v>
      </c>
      <c r="I169" s="4">
        <f t="shared" si="14"/>
        <v>1.0399403067854975</v>
      </c>
    </row>
    <row r="170" spans="1:9" x14ac:dyDescent="0.2">
      <c r="A170" s="4">
        <f>IF('True_Odds_Calculator_3-way'!A171="","",'True_Odds_Calculator_3-way'!A171)</f>
        <v>2.36</v>
      </c>
      <c r="B170" s="4">
        <f>IF('True_Odds_Calculator_3-way'!B171="","",'True_Odds_Calculator_3-way'!B171)</f>
        <v>3.49</v>
      </c>
      <c r="C170" s="4">
        <f>IF('True_Odds_Calculator_3-way'!C171="","",'True_Odds_Calculator_3-way'!C171)</f>
        <v>3.09</v>
      </c>
      <c r="D170" s="4">
        <f t="shared" si="10"/>
        <v>3.3886360317976205E-2</v>
      </c>
      <c r="E170" s="4">
        <f t="shared" si="11"/>
        <v>2.4246341268539773</v>
      </c>
      <c r="F170" s="4">
        <f t="shared" si="12"/>
        <v>3.6332258787816736</v>
      </c>
      <c r="G170" s="4">
        <f t="shared" si="13"/>
        <v>3.2017505427148731</v>
      </c>
      <c r="I170" s="4">
        <f t="shared" si="14"/>
        <v>1.0338863603179762</v>
      </c>
    </row>
    <row r="171" spans="1:9" x14ac:dyDescent="0.2">
      <c r="A171" s="4">
        <f>IF('True_Odds_Calculator_3-way'!A172="","",'True_Odds_Calculator_3-way'!A172)</f>
        <v>1.78</v>
      </c>
      <c r="B171" s="4">
        <f>IF('True_Odds_Calculator_3-way'!B172="","",'True_Odds_Calculator_3-way'!B172)</f>
        <v>3.7</v>
      </c>
      <c r="C171" s="4">
        <f>IF('True_Odds_Calculator_3-way'!C172="","",'True_Odds_Calculator_3-way'!C172)</f>
        <v>4.87</v>
      </c>
      <c r="D171" s="4">
        <f t="shared" si="10"/>
        <v>3.7406832114166511E-2</v>
      </c>
      <c r="E171" s="4">
        <f t="shared" si="11"/>
        <v>1.8204033431951205</v>
      </c>
      <c r="F171" s="4">
        <f t="shared" si="12"/>
        <v>3.8789559953591906</v>
      </c>
      <c r="G171" s="4">
        <f t="shared" si="13"/>
        <v>5.1848431584494623</v>
      </c>
      <c r="I171" s="4">
        <f t="shared" si="14"/>
        <v>1.0374068321141665</v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2.0099999999999998</v>
      </c>
      <c r="B2" s="4">
        <f>IF('True_Odds_Calculator_2-way'!B3="","",'True_Odds_Calculator_2-way'!B3)</f>
        <v>1.86</v>
      </c>
      <c r="C2" s="4">
        <f>1/A2</f>
        <v>0.49751243781094534</v>
      </c>
      <c r="D2">
        <f>1/B2</f>
        <v>0.5376344086021505</v>
      </c>
      <c r="E2">
        <f>C2+D2-1</f>
        <v>3.5146846413095734E-2</v>
      </c>
      <c r="F2">
        <f>C2+D2-(C2*D2)-1</f>
        <v>-0.2323329588616061</v>
      </c>
      <c r="G2">
        <v>0</v>
      </c>
      <c r="H2">
        <f>C2*D2</f>
        <v>0.26747980527470178</v>
      </c>
      <c r="I2">
        <f>((-4*F2*H2)^0.5)/(2*F2)</f>
        <v>-1.0729761966090035</v>
      </c>
      <c r="J2">
        <f>(-((-4*F2*H2)^0.5))/(2*F2)</f>
        <v>1.0729761966090035</v>
      </c>
      <c r="K2">
        <f>IF(A2="","",(C2/($J2+C2-($J2*C2))))</f>
        <v>0.47991416249720437</v>
      </c>
      <c r="L2">
        <f>IF(B2="","",(D2/($J2+D2-($J2*D2))))</f>
        <v>0.52008583750279591</v>
      </c>
      <c r="M2">
        <f>IF(A2="","",1/K2)</f>
        <v>2.0837059585750928</v>
      </c>
      <c r="N2">
        <f>IF(B2="","",1/L2)</f>
        <v>1.9227595290837431</v>
      </c>
    </row>
    <row r="3" spans="1:14" x14ac:dyDescent="0.25">
      <c r="A3" s="4">
        <f>IF('True_Odds_Calculator_2-way'!A4="","",'True_Odds_Calculator_2-way'!A4)</f>
        <v>1.81</v>
      </c>
      <c r="B3" s="4">
        <f>IF('True_Odds_Calculator_2-way'!B4="","",'True_Odds_Calculator_2-way'!B4)</f>
        <v>2.09</v>
      </c>
      <c r="C3" s="4">
        <f t="shared" ref="C3:C66" si="0">1/A3</f>
        <v>0.5524861878453039</v>
      </c>
      <c r="D3">
        <f t="shared" ref="D3:D66" si="1">1/B3</f>
        <v>0.47846889952153115</v>
      </c>
      <c r="E3">
        <f t="shared" ref="E3:E66" si="2">C3+D3-1</f>
        <v>3.0955087366835166E-2</v>
      </c>
      <c r="F3">
        <f t="shared" ref="F3:F66" si="3">C3+D3-(C3*D3)-1</f>
        <v>-0.23339237093235332</v>
      </c>
      <c r="G3">
        <v>0</v>
      </c>
      <c r="H3">
        <f t="shared" ref="H3:H66" si="4">C3*D3</f>
        <v>0.26434745829918849</v>
      </c>
      <c r="I3">
        <f t="shared" ref="I3:I66" si="5">((-4*F3*H3)^0.5)/(2*F3)</f>
        <v>-1.064251428023502</v>
      </c>
      <c r="J3">
        <f t="shared" ref="J3:J66" si="6">(-((-4*F3*H3)^0.5))/(2*F3)</f>
        <v>1.064251428023502</v>
      </c>
      <c r="K3">
        <f t="shared" ref="K3:K66" si="7">IF(A3="","",(C3/($J3+C3-($J3*C3))))</f>
        <v>0.53704433642160887</v>
      </c>
      <c r="L3">
        <f t="shared" ref="L3:L66" si="8">IF(B3="","",(D3/($J3+D3-($J3*D3))))</f>
        <v>0.46295566357839102</v>
      </c>
      <c r="M3">
        <f t="shared" ref="M3:M66" si="9">IF(A3="","",1/K3)</f>
        <v>1.8620436566990362</v>
      </c>
      <c r="N3">
        <f t="shared" ref="N3:N66" si="10">IF(B3="","",1/L3)</f>
        <v>2.1600340565456171</v>
      </c>
    </row>
    <row r="4" spans="1:14" x14ac:dyDescent="0.25">
      <c r="A4" s="4">
        <f>IF('True_Odds_Calculator_2-way'!A5="","",'True_Odds_Calculator_2-way'!A5)</f>
        <v>1.6</v>
      </c>
      <c r="B4" s="4">
        <f>IF('True_Odds_Calculator_2-way'!B5="","",'True_Odds_Calculator_2-way'!B5)</f>
        <v>2.44</v>
      </c>
      <c r="C4" s="4">
        <f t="shared" si="0"/>
        <v>0.625</v>
      </c>
      <c r="D4">
        <f t="shared" si="1"/>
        <v>0.4098360655737705</v>
      </c>
      <c r="E4">
        <f t="shared" si="2"/>
        <v>3.4836065573770503E-2</v>
      </c>
      <c r="F4">
        <f t="shared" si="3"/>
        <v>-0.22131147540983609</v>
      </c>
      <c r="G4">
        <v>0</v>
      </c>
      <c r="H4">
        <f t="shared" si="4"/>
        <v>0.25614754098360659</v>
      </c>
      <c r="I4">
        <f t="shared" si="5"/>
        <v>-1.075828707279838</v>
      </c>
      <c r="J4">
        <f t="shared" si="6"/>
        <v>1.075828707279838</v>
      </c>
      <c r="K4">
        <f t="shared" si="7"/>
        <v>0.60771904394073795</v>
      </c>
      <c r="L4">
        <f t="shared" si="8"/>
        <v>0.39228095605926194</v>
      </c>
      <c r="M4">
        <f t="shared" si="9"/>
        <v>1.6454972243679031</v>
      </c>
      <c r="N4">
        <f t="shared" si="10"/>
        <v>2.5491933384829668</v>
      </c>
    </row>
    <row r="5" spans="1:14" x14ac:dyDescent="0.25">
      <c r="A5" s="4">
        <f>IF('True_Odds_Calculator_2-way'!A6="","",'True_Odds_Calculator_2-way'!A6)</f>
        <v>1.52</v>
      </c>
      <c r="B5" s="4">
        <f>IF('True_Odds_Calculator_2-way'!B6="","",'True_Odds_Calculator_2-way'!B6)</f>
        <v>2.62</v>
      </c>
      <c r="C5" s="4">
        <f t="shared" si="0"/>
        <v>0.65789473684210531</v>
      </c>
      <c r="D5">
        <f t="shared" si="1"/>
        <v>0.38167938931297707</v>
      </c>
      <c r="E5">
        <f t="shared" si="2"/>
        <v>3.9574126155082379E-2</v>
      </c>
      <c r="F5">
        <f t="shared" si="3"/>
        <v>-0.21153073523503418</v>
      </c>
      <c r="G5">
        <v>0</v>
      </c>
      <c r="H5">
        <f t="shared" si="4"/>
        <v>0.25110486139011651</v>
      </c>
      <c r="I5">
        <f t="shared" si="5"/>
        <v>-1.0895340841010224</v>
      </c>
      <c r="J5">
        <f t="shared" si="6"/>
        <v>1.0895340841010224</v>
      </c>
      <c r="K5">
        <f t="shared" si="7"/>
        <v>0.63834226141208994</v>
      </c>
      <c r="L5">
        <f t="shared" si="8"/>
        <v>0.36165773858791023</v>
      </c>
      <c r="M5">
        <f t="shared" si="9"/>
        <v>1.5665577237325312</v>
      </c>
      <c r="N5">
        <f t="shared" si="10"/>
        <v>2.7650452162436565</v>
      </c>
    </row>
    <row r="6" spans="1:14" x14ac:dyDescent="0.25">
      <c r="A6" s="4">
        <f>IF('True_Odds_Calculator_2-way'!A7="","",'True_Odds_Calculator_2-way'!A7)</f>
        <v>1.86</v>
      </c>
      <c r="B6" s="4">
        <f>IF('True_Odds_Calculator_2-way'!B7="","",'True_Odds_Calculator_2-way'!B7)</f>
        <v>2.0299999999999998</v>
      </c>
      <c r="C6" s="4">
        <f t="shared" si="0"/>
        <v>0.5376344086021505</v>
      </c>
      <c r="D6">
        <f t="shared" si="1"/>
        <v>0.49261083743842371</v>
      </c>
      <c r="E6">
        <f t="shared" si="2"/>
        <v>3.0245246040574214E-2</v>
      </c>
      <c r="F6">
        <f t="shared" si="3"/>
        <v>-0.23459929021664283</v>
      </c>
      <c r="G6">
        <v>0</v>
      </c>
      <c r="H6">
        <f t="shared" si="4"/>
        <v>0.26484453625721704</v>
      </c>
      <c r="I6">
        <f t="shared" si="5"/>
        <v>-1.0625078858299792</v>
      </c>
      <c r="J6">
        <f t="shared" si="6"/>
        <v>1.0625078858299792</v>
      </c>
      <c r="K6">
        <f t="shared" si="7"/>
        <v>0.5225324395988501</v>
      </c>
      <c r="L6">
        <f t="shared" si="8"/>
        <v>0.47746756040114985</v>
      </c>
      <c r="M6">
        <f t="shared" si="9"/>
        <v>1.9137567818137824</v>
      </c>
      <c r="N6">
        <f t="shared" si="10"/>
        <v>2.0943831224048783</v>
      </c>
    </row>
    <row r="7" spans="1:14" x14ac:dyDescent="0.25">
      <c r="A7" s="4">
        <f>IF('True_Odds_Calculator_2-way'!A8="","",'True_Odds_Calculator_2-way'!A8)</f>
        <v>2.77</v>
      </c>
      <c r="B7" s="4">
        <f>IF('True_Odds_Calculator_2-way'!B8="","",'True_Odds_Calculator_2-way'!B8)</f>
        <v>1.48</v>
      </c>
      <c r="C7" s="4">
        <f t="shared" si="0"/>
        <v>0.36101083032490977</v>
      </c>
      <c r="D7">
        <f t="shared" si="1"/>
        <v>0.67567567567567566</v>
      </c>
      <c r="E7">
        <f t="shared" si="2"/>
        <v>3.6686506000585428E-2</v>
      </c>
      <c r="F7">
        <f t="shared" si="3"/>
        <v>-0.20723973070543467</v>
      </c>
      <c r="G7">
        <v>0</v>
      </c>
      <c r="H7">
        <f t="shared" si="4"/>
        <v>0.24392623670602012</v>
      </c>
      <c r="I7">
        <f t="shared" si="5"/>
        <v>-1.0849075915068656</v>
      </c>
      <c r="J7">
        <f t="shared" si="6"/>
        <v>1.0849075915068656</v>
      </c>
      <c r="K7">
        <f t="shared" si="7"/>
        <v>0.34243216259242865</v>
      </c>
      <c r="L7">
        <f t="shared" si="8"/>
        <v>0.6575678374075713</v>
      </c>
      <c r="M7">
        <f t="shared" si="9"/>
        <v>2.9202864369671522</v>
      </c>
      <c r="N7">
        <f t="shared" si="10"/>
        <v>1.5207556439232957</v>
      </c>
    </row>
    <row r="8" spans="1:14" x14ac:dyDescent="0.25">
      <c r="A8" s="4">
        <f>IF('True_Odds_Calculator_2-way'!A9="","",'True_Odds_Calculator_2-way'!A9)</f>
        <v>2.65</v>
      </c>
      <c r="B8" s="4">
        <f>IF('True_Odds_Calculator_2-way'!B9="","",'True_Odds_Calculator_2-way'!B9)</f>
        <v>1.51</v>
      </c>
      <c r="C8" s="4">
        <f t="shared" si="0"/>
        <v>0.37735849056603776</v>
      </c>
      <c r="D8">
        <f t="shared" si="1"/>
        <v>0.66225165562913912</v>
      </c>
      <c r="E8">
        <f t="shared" si="2"/>
        <v>3.9610146195176998E-2</v>
      </c>
      <c r="F8">
        <f t="shared" si="3"/>
        <v>-0.21029613894789434</v>
      </c>
      <c r="G8">
        <v>0</v>
      </c>
      <c r="H8">
        <f t="shared" si="4"/>
        <v>0.24990628514307139</v>
      </c>
      <c r="I8">
        <f t="shared" si="5"/>
        <v>-1.0901165669462149</v>
      </c>
      <c r="J8">
        <f t="shared" si="6"/>
        <v>1.0901165669462149</v>
      </c>
      <c r="K8">
        <f t="shared" si="7"/>
        <v>0.35730972902213964</v>
      </c>
      <c r="L8">
        <f t="shared" si="8"/>
        <v>0.64269027097786013</v>
      </c>
      <c r="M8">
        <f t="shared" si="9"/>
        <v>2.7986923354612547</v>
      </c>
      <c r="N8">
        <f t="shared" si="10"/>
        <v>1.5559594491425695</v>
      </c>
    </row>
    <row r="9" spans="1:14" x14ac:dyDescent="0.25">
      <c r="A9" s="4">
        <f>IF('True_Odds_Calculator_2-way'!A10="","",'True_Odds_Calculator_2-way'!A10)</f>
        <v>2.9</v>
      </c>
      <c r="B9" s="4">
        <f>IF('True_Odds_Calculator_2-way'!B10="","",'True_Odds_Calculator_2-way'!B10)</f>
        <v>1.43</v>
      </c>
      <c r="C9" s="4">
        <f t="shared" si="0"/>
        <v>0.34482758620689657</v>
      </c>
      <c r="D9">
        <f t="shared" si="1"/>
        <v>0.69930069930069938</v>
      </c>
      <c r="E9">
        <f t="shared" si="2"/>
        <v>4.4128285507595955E-2</v>
      </c>
      <c r="F9">
        <f t="shared" si="3"/>
        <v>-0.19700988666505903</v>
      </c>
      <c r="G9">
        <v>0</v>
      </c>
      <c r="H9">
        <f t="shared" si="4"/>
        <v>0.24113817217265499</v>
      </c>
      <c r="I9">
        <f t="shared" si="5"/>
        <v>-1.1063409095203594</v>
      </c>
      <c r="J9">
        <f t="shared" si="6"/>
        <v>1.1063409095203594</v>
      </c>
      <c r="K9">
        <f t="shared" si="7"/>
        <v>0.32236770277424032</v>
      </c>
      <c r="L9">
        <f t="shared" si="8"/>
        <v>0.67763229722575968</v>
      </c>
      <c r="M9">
        <f t="shared" si="9"/>
        <v>3.1020477280886829</v>
      </c>
      <c r="N9">
        <f t="shared" si="10"/>
        <v>1.4757265910937543</v>
      </c>
    </row>
    <row r="10" spans="1:14" x14ac:dyDescent="0.25">
      <c r="A10" s="4">
        <f>IF('True_Odds_Calculator_2-way'!A11="","",'True_Odds_Calculator_2-way'!A11)</f>
        <v>2.2599999999999998</v>
      </c>
      <c r="B10" s="4">
        <f>IF('True_Odds_Calculator_2-way'!B11="","",'True_Odds_Calculator_2-way'!B11)</f>
        <v>1.68</v>
      </c>
      <c r="C10" s="4">
        <f t="shared" si="0"/>
        <v>0.44247787610619471</v>
      </c>
      <c r="D10">
        <f t="shared" si="1"/>
        <v>0.59523809523809523</v>
      </c>
      <c r="E10">
        <f t="shared" si="2"/>
        <v>3.7715971344289834E-2</v>
      </c>
      <c r="F10">
        <f t="shared" si="3"/>
        <v>-0.22566371681415942</v>
      </c>
      <c r="G10">
        <v>0</v>
      </c>
      <c r="H10">
        <f t="shared" si="4"/>
        <v>0.26337968815844925</v>
      </c>
      <c r="I10">
        <f t="shared" si="5"/>
        <v>-1.080339539253607</v>
      </c>
      <c r="J10">
        <f t="shared" si="6"/>
        <v>1.080339539253607</v>
      </c>
      <c r="K10">
        <f t="shared" si="7"/>
        <v>0.4235084779870531</v>
      </c>
      <c r="L10">
        <f t="shared" si="8"/>
        <v>0.57649152201294696</v>
      </c>
      <c r="M10">
        <f t="shared" si="9"/>
        <v>2.3612278194595446</v>
      </c>
      <c r="N10">
        <f t="shared" si="10"/>
        <v>1.7346308866924531</v>
      </c>
    </row>
    <row r="11" spans="1:14" x14ac:dyDescent="0.25">
      <c r="A11" s="4">
        <f>IF('True_Odds_Calculator_2-way'!A12="","",'True_Odds_Calculator_2-way'!A12)</f>
        <v>2.48</v>
      </c>
      <c r="B11" s="4">
        <f>IF('True_Odds_Calculator_2-way'!B12="","",'True_Odds_Calculator_2-way'!B12)</f>
        <v>1.57</v>
      </c>
      <c r="C11" s="4">
        <f t="shared" si="0"/>
        <v>0.40322580645161293</v>
      </c>
      <c r="D11">
        <f t="shared" si="1"/>
        <v>0.63694267515923564</v>
      </c>
      <c r="E11">
        <f t="shared" si="2"/>
        <v>4.0168481610848517E-2</v>
      </c>
      <c r="F11">
        <f t="shared" si="3"/>
        <v>-0.21666324224368205</v>
      </c>
      <c r="G11">
        <v>0</v>
      </c>
      <c r="H11">
        <f t="shared" si="4"/>
        <v>0.25683172385453051</v>
      </c>
      <c r="I11">
        <f t="shared" si="5"/>
        <v>-1.0887588907733552</v>
      </c>
      <c r="J11">
        <f t="shared" si="6"/>
        <v>1.0887588907733552</v>
      </c>
      <c r="K11">
        <f t="shared" si="7"/>
        <v>0.38294175852351953</v>
      </c>
      <c r="L11">
        <f t="shared" si="8"/>
        <v>0.61705824147648058</v>
      </c>
      <c r="M11">
        <f t="shared" si="9"/>
        <v>2.6113631583445658</v>
      </c>
      <c r="N11">
        <f t="shared" si="10"/>
        <v>1.6205925677408124</v>
      </c>
    </row>
    <row r="12" spans="1:14" x14ac:dyDescent="0.25">
      <c r="A12" s="4">
        <f>IF('True_Odds_Calculator_2-way'!A13="","",'True_Odds_Calculator_2-way'!A13)</f>
        <v>2.66</v>
      </c>
      <c r="B12" s="4">
        <f>IF('True_Odds_Calculator_2-way'!B13="","",'True_Odds_Calculator_2-way'!B13)</f>
        <v>1.51</v>
      </c>
      <c r="C12" s="4">
        <f t="shared" si="0"/>
        <v>0.37593984962406013</v>
      </c>
      <c r="D12">
        <f t="shared" si="1"/>
        <v>0.66225165562913912</v>
      </c>
      <c r="E12">
        <f t="shared" si="2"/>
        <v>3.8191505253199143E-2</v>
      </c>
      <c r="F12">
        <f t="shared" si="3"/>
        <v>-0.21077528257730427</v>
      </c>
      <c r="G12">
        <v>0</v>
      </c>
      <c r="H12">
        <f t="shared" si="4"/>
        <v>0.24896678783050341</v>
      </c>
      <c r="I12">
        <f t="shared" si="5"/>
        <v>-1.0868281233544477</v>
      </c>
      <c r="J12">
        <f t="shared" si="6"/>
        <v>1.0868281233544477</v>
      </c>
      <c r="K12">
        <f t="shared" si="7"/>
        <v>0.35661625150597864</v>
      </c>
      <c r="L12">
        <f t="shared" si="8"/>
        <v>0.64338374849402136</v>
      </c>
      <c r="M12">
        <f t="shared" si="9"/>
        <v>2.8041346847683837</v>
      </c>
      <c r="N12">
        <f t="shared" si="10"/>
        <v>1.5542823429107684</v>
      </c>
    </row>
    <row r="13" spans="1:14" x14ac:dyDescent="0.25">
      <c r="A13" s="4">
        <f>IF('True_Odds_Calculator_2-way'!A14="","",'True_Odds_Calculator_2-way'!A14)</f>
        <v>2.5099999999999998</v>
      </c>
      <c r="B13" s="4">
        <f>IF('True_Odds_Calculator_2-way'!B14="","",'True_Odds_Calculator_2-way'!B14)</f>
        <v>1.56</v>
      </c>
      <c r="C13" s="4">
        <f t="shared" si="0"/>
        <v>0.39840637450199207</v>
      </c>
      <c r="D13">
        <f t="shared" si="1"/>
        <v>0.64102564102564097</v>
      </c>
      <c r="E13">
        <f t="shared" si="2"/>
        <v>3.9432015527633091E-2</v>
      </c>
      <c r="F13">
        <f t="shared" si="3"/>
        <v>-0.21595668607620788</v>
      </c>
      <c r="G13">
        <v>0</v>
      </c>
      <c r="H13">
        <f t="shared" si="4"/>
        <v>0.25538870160384103</v>
      </c>
      <c r="I13">
        <f t="shared" si="5"/>
        <v>-1.0874705707258894</v>
      </c>
      <c r="J13">
        <f t="shared" si="6"/>
        <v>1.0874705707258894</v>
      </c>
      <c r="K13">
        <f t="shared" si="7"/>
        <v>0.37848959432190721</v>
      </c>
      <c r="L13">
        <f t="shared" si="8"/>
        <v>0.62151040567809257</v>
      </c>
      <c r="M13">
        <f t="shared" si="9"/>
        <v>2.6420805617960932</v>
      </c>
      <c r="N13">
        <f t="shared" si="10"/>
        <v>1.6089835196064983</v>
      </c>
    </row>
    <row r="14" spans="1:14" x14ac:dyDescent="0.25">
      <c r="A14" s="4">
        <f>IF('True_Odds_Calculator_2-way'!A15="","",'True_Odds_Calculator_2-way'!A15)</f>
        <v>2.67</v>
      </c>
      <c r="B14" s="4">
        <f>IF('True_Odds_Calculator_2-way'!B15="","",'True_Odds_Calculator_2-way'!B15)</f>
        <v>1.51</v>
      </c>
      <c r="C14" s="4">
        <f t="shared" si="0"/>
        <v>0.37453183520599254</v>
      </c>
      <c r="D14">
        <f t="shared" si="1"/>
        <v>0.66225165562913912</v>
      </c>
      <c r="E14">
        <f t="shared" si="2"/>
        <v>3.678349083513166E-2</v>
      </c>
      <c r="F14">
        <f t="shared" si="3"/>
        <v>-0.21125083711585679</v>
      </c>
      <c r="G14">
        <v>0</v>
      </c>
      <c r="H14">
        <f t="shared" si="4"/>
        <v>0.24803432795098845</v>
      </c>
      <c r="I14">
        <f t="shared" si="5"/>
        <v>-1.0835692610757275</v>
      </c>
      <c r="J14">
        <f t="shared" si="6"/>
        <v>1.0835692610757275</v>
      </c>
      <c r="K14">
        <f t="shared" si="7"/>
        <v>0.3559275341881008</v>
      </c>
      <c r="L14">
        <f t="shared" si="8"/>
        <v>0.64407246581189925</v>
      </c>
      <c r="M14">
        <f t="shared" si="9"/>
        <v>2.8095606659964649</v>
      </c>
      <c r="N14">
        <f t="shared" si="10"/>
        <v>1.5526203231486206</v>
      </c>
    </row>
    <row r="15" spans="1:14" x14ac:dyDescent="0.25">
      <c r="A15" s="4">
        <f>IF('True_Odds_Calculator_2-way'!A16="","",'True_Odds_Calculator_2-way'!A16)</f>
        <v>2.46</v>
      </c>
      <c r="B15" s="4">
        <f>IF('True_Odds_Calculator_2-way'!B16="","",'True_Odds_Calculator_2-way'!B16)</f>
        <v>1.6</v>
      </c>
      <c r="C15" s="4">
        <f t="shared" si="0"/>
        <v>0.4065040650406504</v>
      </c>
      <c r="D15">
        <f t="shared" si="1"/>
        <v>0.625</v>
      </c>
      <c r="E15">
        <f t="shared" si="2"/>
        <v>3.1504065040650397E-2</v>
      </c>
      <c r="F15">
        <f t="shared" si="3"/>
        <v>-0.22256097560975607</v>
      </c>
      <c r="G15">
        <v>0</v>
      </c>
      <c r="H15">
        <f t="shared" si="4"/>
        <v>0.25406504065040647</v>
      </c>
      <c r="I15">
        <f t="shared" si="5"/>
        <v>-1.0684346079267206</v>
      </c>
      <c r="J15">
        <f t="shared" si="6"/>
        <v>1.0684346079267206</v>
      </c>
      <c r="K15">
        <f t="shared" si="7"/>
        <v>0.39063804249279904</v>
      </c>
      <c r="L15">
        <f t="shared" si="8"/>
        <v>0.60936195750720079</v>
      </c>
      <c r="M15">
        <f t="shared" si="9"/>
        <v>2.5599145275730124</v>
      </c>
      <c r="N15">
        <f t="shared" si="10"/>
        <v>1.6410607647560327</v>
      </c>
    </row>
    <row r="16" spans="1:14" x14ac:dyDescent="0.25">
      <c r="A16" s="4">
        <f>IF('True_Odds_Calculator_2-way'!A17="","",'True_Odds_Calculator_2-way'!A17)</f>
        <v>2.2799999999999998</v>
      </c>
      <c r="B16" s="4">
        <f>IF('True_Odds_Calculator_2-way'!B17="","",'True_Odds_Calculator_2-way'!B17)</f>
        <v>1.68</v>
      </c>
      <c r="C16" s="4">
        <f t="shared" si="0"/>
        <v>0.43859649122807021</v>
      </c>
      <c r="D16">
        <f t="shared" si="1"/>
        <v>0.59523809523809523</v>
      </c>
      <c r="E16">
        <f t="shared" si="2"/>
        <v>3.383458646616555E-2</v>
      </c>
      <c r="F16">
        <f t="shared" si="3"/>
        <v>-0.2272347535505429</v>
      </c>
      <c r="G16">
        <v>0</v>
      </c>
      <c r="H16">
        <f t="shared" si="4"/>
        <v>0.26106934001670845</v>
      </c>
      <c r="I16">
        <f t="shared" si="5"/>
        <v>-1.0718661571406805</v>
      </c>
      <c r="J16">
        <f t="shared" si="6"/>
        <v>1.0718661571406805</v>
      </c>
      <c r="K16">
        <f t="shared" si="7"/>
        <v>0.42158717195874679</v>
      </c>
      <c r="L16">
        <f t="shared" si="8"/>
        <v>0.57841282804125305</v>
      </c>
      <c r="M16">
        <f t="shared" si="9"/>
        <v>2.3719886811400706</v>
      </c>
      <c r="N16">
        <f t="shared" si="10"/>
        <v>1.728868986855663</v>
      </c>
    </row>
    <row r="17" spans="1:14" x14ac:dyDescent="0.25">
      <c r="A17" s="4">
        <f>IF('True_Odds_Calculator_2-way'!A18="","",'True_Odds_Calculator_2-way'!A18)</f>
        <v>2</v>
      </c>
      <c r="B17" s="4">
        <f>IF('True_Odds_Calculator_2-way'!B18="","",'True_Odds_Calculator_2-way'!B18)</f>
        <v>1.89</v>
      </c>
      <c r="C17" s="4">
        <f t="shared" si="0"/>
        <v>0.5</v>
      </c>
      <c r="D17">
        <f t="shared" si="1"/>
        <v>0.52910052910052918</v>
      </c>
      <c r="E17">
        <f t="shared" si="2"/>
        <v>2.9100529100529293E-2</v>
      </c>
      <c r="F17">
        <f t="shared" si="3"/>
        <v>-0.23544973544973535</v>
      </c>
      <c r="G17">
        <v>0</v>
      </c>
      <c r="H17">
        <f t="shared" si="4"/>
        <v>0.26455026455026459</v>
      </c>
      <c r="I17">
        <f t="shared" si="5"/>
        <v>-1.0599978800063603</v>
      </c>
      <c r="J17">
        <f t="shared" si="6"/>
        <v>1.0599978800063603</v>
      </c>
      <c r="K17">
        <f t="shared" si="7"/>
        <v>0.48543739277873066</v>
      </c>
      <c r="L17">
        <f t="shared" si="8"/>
        <v>0.51456260722126923</v>
      </c>
      <c r="M17">
        <f t="shared" si="9"/>
        <v>2.0599978800063603</v>
      </c>
      <c r="N17">
        <f t="shared" si="10"/>
        <v>1.9433981132056606</v>
      </c>
    </row>
    <row r="18" spans="1:14" x14ac:dyDescent="0.25">
      <c r="A18" s="4">
        <f>IF('True_Odds_Calculator_2-way'!A19="","",'True_Odds_Calculator_2-way'!A19)</f>
        <v>1.98</v>
      </c>
      <c r="B18" s="4">
        <f>IF('True_Odds_Calculator_2-way'!B19="","",'True_Odds_Calculator_2-way'!B19)</f>
        <v>1.91</v>
      </c>
      <c r="C18" s="4">
        <f t="shared" si="0"/>
        <v>0.50505050505050508</v>
      </c>
      <c r="D18">
        <f t="shared" si="1"/>
        <v>0.52356020942408377</v>
      </c>
      <c r="E18">
        <f t="shared" si="2"/>
        <v>2.861071447458885E-2</v>
      </c>
      <c r="F18">
        <f t="shared" si="3"/>
        <v>-0.23581363371939279</v>
      </c>
      <c r="G18">
        <v>0</v>
      </c>
      <c r="H18">
        <f t="shared" si="4"/>
        <v>0.2644243481939817</v>
      </c>
      <c r="I18">
        <f t="shared" si="5"/>
        <v>-1.0589275952301447</v>
      </c>
      <c r="J18">
        <f t="shared" si="6"/>
        <v>1.0589275952301447</v>
      </c>
      <c r="K18">
        <f t="shared" si="7"/>
        <v>0.4907375632320416</v>
      </c>
      <c r="L18">
        <f t="shared" si="8"/>
        <v>0.50926243676795835</v>
      </c>
      <c r="M18">
        <f t="shared" si="9"/>
        <v>2.0377490433255412</v>
      </c>
      <c r="N18">
        <f t="shared" si="10"/>
        <v>1.9636241116594322</v>
      </c>
    </row>
    <row r="19" spans="1:14" x14ac:dyDescent="0.25">
      <c r="A19" s="4">
        <f>IF('True_Odds_Calculator_2-way'!A20="","",'True_Odds_Calculator_2-way'!A20)</f>
        <v>2.4900000000000002</v>
      </c>
      <c r="B19" s="4">
        <f>IF('True_Odds_Calculator_2-way'!B20="","",'True_Odds_Calculator_2-way'!B20)</f>
        <v>1.55</v>
      </c>
      <c r="C19" s="4">
        <f t="shared" si="0"/>
        <v>0.40160642570281119</v>
      </c>
      <c r="D19">
        <f t="shared" si="1"/>
        <v>0.64516129032258063</v>
      </c>
      <c r="E19">
        <f t="shared" si="2"/>
        <v>4.676771602539187E-2</v>
      </c>
      <c r="F19">
        <f t="shared" si="3"/>
        <v>-0.21233320378287335</v>
      </c>
      <c r="G19">
        <v>0</v>
      </c>
      <c r="H19">
        <f t="shared" si="4"/>
        <v>0.25910091980826527</v>
      </c>
      <c r="I19">
        <f t="shared" si="5"/>
        <v>-1.1046520962788695</v>
      </c>
      <c r="J19">
        <f t="shared" si="6"/>
        <v>1.1046520962788695</v>
      </c>
      <c r="K19">
        <f t="shared" si="7"/>
        <v>0.37793871585163136</v>
      </c>
      <c r="L19">
        <f t="shared" si="8"/>
        <v>0.62206128414836859</v>
      </c>
      <c r="M19">
        <f t="shared" si="9"/>
        <v>2.6459316234555161</v>
      </c>
      <c r="N19">
        <f t="shared" si="10"/>
        <v>1.6075586529533781</v>
      </c>
    </row>
    <row r="20" spans="1:14" x14ac:dyDescent="0.25">
      <c r="A20" s="4">
        <f>IF('True_Odds_Calculator_2-way'!A21="","",'True_Odds_Calculator_2-way'!A21)</f>
        <v>1.83</v>
      </c>
      <c r="B20" s="4">
        <f>IF('True_Odds_Calculator_2-way'!B21="","",'True_Odds_Calculator_2-way'!B21)</f>
        <v>1.99</v>
      </c>
      <c r="C20" s="4">
        <f t="shared" si="0"/>
        <v>0.54644808743169393</v>
      </c>
      <c r="D20">
        <f t="shared" si="1"/>
        <v>0.50251256281407031</v>
      </c>
      <c r="E20">
        <f t="shared" si="2"/>
        <v>4.8960650245764237E-2</v>
      </c>
      <c r="F20">
        <f t="shared" si="3"/>
        <v>-0.22563637861438346</v>
      </c>
      <c r="G20">
        <v>0</v>
      </c>
      <c r="H20">
        <f t="shared" si="4"/>
        <v>0.2745970288601477</v>
      </c>
      <c r="I20">
        <f t="shared" si="5"/>
        <v>-1.103172320535825</v>
      </c>
      <c r="J20">
        <f t="shared" si="6"/>
        <v>1.103172320535825</v>
      </c>
      <c r="K20">
        <f t="shared" si="7"/>
        <v>0.52202065134820208</v>
      </c>
      <c r="L20">
        <f t="shared" si="8"/>
        <v>0.47797934865179792</v>
      </c>
      <c r="M20">
        <f t="shared" si="9"/>
        <v>1.9156330260447352</v>
      </c>
      <c r="N20">
        <f t="shared" si="10"/>
        <v>2.092140597330467</v>
      </c>
    </row>
    <row r="21" spans="1:14" x14ac:dyDescent="0.25">
      <c r="A21" s="4">
        <f>IF('True_Odds_Calculator_2-way'!A22="","",'True_Odds_Calculator_2-way'!A22)</f>
        <v>2.48</v>
      </c>
      <c r="B21" s="4">
        <f>IF('True_Odds_Calculator_2-way'!B22="","",'True_Odds_Calculator_2-way'!B22)</f>
        <v>1.6</v>
      </c>
      <c r="C21" s="4">
        <f t="shared" si="0"/>
        <v>0.40322580645161293</v>
      </c>
      <c r="D21">
        <f t="shared" si="1"/>
        <v>0.625</v>
      </c>
      <c r="E21">
        <f t="shared" si="2"/>
        <v>2.8225806451612989E-2</v>
      </c>
      <c r="F21">
        <f t="shared" si="3"/>
        <v>-0.22379032258064502</v>
      </c>
      <c r="G21">
        <v>0</v>
      </c>
      <c r="H21">
        <f t="shared" si="4"/>
        <v>0.25201612903225806</v>
      </c>
      <c r="I21">
        <f t="shared" si="5"/>
        <v>-1.0611908999450224</v>
      </c>
      <c r="J21">
        <f t="shared" si="6"/>
        <v>1.0611908999450224</v>
      </c>
      <c r="K21">
        <f t="shared" si="7"/>
        <v>0.38901990812634057</v>
      </c>
      <c r="L21">
        <f t="shared" si="8"/>
        <v>0.61098009187365931</v>
      </c>
      <c r="M21">
        <f t="shared" si="9"/>
        <v>2.5705625319186329</v>
      </c>
      <c r="N21">
        <f t="shared" si="10"/>
        <v>1.6367145399670135</v>
      </c>
    </row>
    <row r="22" spans="1:14" x14ac:dyDescent="0.25">
      <c r="A22" s="4">
        <f>IF('True_Odds_Calculator_2-way'!A23="","",'True_Odds_Calculator_2-way'!A23)</f>
        <v>2.2200000000000002</v>
      </c>
      <c r="B22" s="4">
        <f>IF('True_Odds_Calculator_2-way'!B23="","",'True_Odds_Calculator_2-way'!B23)</f>
        <v>1.71</v>
      </c>
      <c r="C22" s="4">
        <f t="shared" si="0"/>
        <v>0.4504504504504504</v>
      </c>
      <c r="D22">
        <f t="shared" si="1"/>
        <v>0.58479532163742687</v>
      </c>
      <c r="E22">
        <f t="shared" si="2"/>
        <v>3.5245772087877381E-2</v>
      </c>
      <c r="F22">
        <f t="shared" si="3"/>
        <v>-0.2281755439650176</v>
      </c>
      <c r="G22">
        <v>0</v>
      </c>
      <c r="H22">
        <f t="shared" si="4"/>
        <v>0.26342131605289498</v>
      </c>
      <c r="I22">
        <f t="shared" si="5"/>
        <v>-1.0744616281415775</v>
      </c>
      <c r="J22">
        <f t="shared" si="6"/>
        <v>1.0744616281415775</v>
      </c>
      <c r="K22">
        <f t="shared" si="7"/>
        <v>0.43274247509065539</v>
      </c>
      <c r="L22">
        <f t="shared" si="8"/>
        <v>0.56725752490934445</v>
      </c>
      <c r="M22">
        <f t="shared" si="9"/>
        <v>2.310843186332725</v>
      </c>
      <c r="N22">
        <f t="shared" si="10"/>
        <v>1.7628677559805201</v>
      </c>
    </row>
    <row r="23" spans="1:14" x14ac:dyDescent="0.25">
      <c r="A23" s="4">
        <f>IF('True_Odds_Calculator_2-way'!A24="","",'True_Odds_Calculator_2-way'!A24)</f>
        <v>1.72</v>
      </c>
      <c r="B23" s="4">
        <f>IF('True_Odds_Calculator_2-way'!B24="","",'True_Odds_Calculator_2-way'!B24)</f>
        <v>2.2000000000000002</v>
      </c>
      <c r="C23" s="4">
        <f t="shared" si="0"/>
        <v>0.58139534883720934</v>
      </c>
      <c r="D23">
        <f t="shared" si="1"/>
        <v>0.45454545454545453</v>
      </c>
      <c r="E23">
        <f t="shared" si="2"/>
        <v>3.5940803382663811E-2</v>
      </c>
      <c r="F23">
        <f t="shared" si="3"/>
        <v>-0.22832980972515859</v>
      </c>
      <c r="G23">
        <v>0</v>
      </c>
      <c r="H23">
        <f t="shared" si="4"/>
        <v>0.26427061310782241</v>
      </c>
      <c r="I23">
        <f t="shared" si="5"/>
        <v>-1.075828707279838</v>
      </c>
      <c r="J23">
        <f t="shared" si="6"/>
        <v>1.075828707279838</v>
      </c>
      <c r="K23">
        <f t="shared" si="7"/>
        <v>0.5635083268962916</v>
      </c>
      <c r="L23">
        <f t="shared" si="8"/>
        <v>0.4364916731037084</v>
      </c>
      <c r="M23">
        <f t="shared" si="9"/>
        <v>1.7745966692414832</v>
      </c>
      <c r="N23">
        <f t="shared" si="10"/>
        <v>2.2909944487358058</v>
      </c>
    </row>
    <row r="24" spans="1:14" x14ac:dyDescent="0.25">
      <c r="A24" s="4">
        <f>IF('True_Odds_Calculator_2-way'!A25="","",'True_Odds_Calculator_2-way'!A25)</f>
        <v>1.71</v>
      </c>
      <c r="B24" s="4">
        <f>IF('True_Odds_Calculator_2-way'!B25="","",'True_Odds_Calculator_2-way'!B25)</f>
        <v>2.16</v>
      </c>
      <c r="C24" s="4">
        <f t="shared" si="0"/>
        <v>0.58479532163742687</v>
      </c>
      <c r="D24">
        <f t="shared" si="1"/>
        <v>0.46296296296296291</v>
      </c>
      <c r="E24">
        <f t="shared" si="2"/>
        <v>4.7758284600389889E-2</v>
      </c>
      <c r="F24">
        <f t="shared" si="3"/>
        <v>-0.22298029023175214</v>
      </c>
      <c r="G24">
        <v>0</v>
      </c>
      <c r="H24">
        <f t="shared" si="4"/>
        <v>0.27073857483214203</v>
      </c>
      <c r="I24">
        <f t="shared" si="5"/>
        <v>-1.1018991068031498</v>
      </c>
      <c r="J24">
        <f t="shared" si="6"/>
        <v>1.1018991068031498</v>
      </c>
      <c r="K24">
        <f t="shared" si="7"/>
        <v>0.56105754585983503</v>
      </c>
      <c r="L24">
        <f t="shared" si="8"/>
        <v>0.43894245414016486</v>
      </c>
      <c r="M24">
        <f t="shared" si="9"/>
        <v>1.7823483658302366</v>
      </c>
      <c r="N24">
        <f t="shared" si="10"/>
        <v>2.2782029638916539</v>
      </c>
    </row>
    <row r="25" spans="1:14" x14ac:dyDescent="0.25">
      <c r="A25" s="4">
        <f>IF('True_Odds_Calculator_2-way'!A26="","",'True_Odds_Calculator_2-way'!A26)</f>
        <v>1.88</v>
      </c>
      <c r="B25" s="4">
        <f>IF('True_Odds_Calculator_2-way'!B26="","",'True_Odds_Calculator_2-way'!B26)</f>
        <v>1.95</v>
      </c>
      <c r="C25" s="4">
        <f t="shared" si="0"/>
        <v>0.53191489361702127</v>
      </c>
      <c r="D25">
        <f t="shared" si="1"/>
        <v>0.51282051282051289</v>
      </c>
      <c r="E25">
        <f t="shared" si="2"/>
        <v>4.4735406437534042E-2</v>
      </c>
      <c r="F25">
        <f t="shared" si="3"/>
        <v>-0.22804146208401543</v>
      </c>
      <c r="G25">
        <v>0</v>
      </c>
      <c r="H25">
        <f t="shared" si="4"/>
        <v>0.27277686852154942</v>
      </c>
      <c r="I25">
        <f t="shared" si="5"/>
        <v>-1.0936965981495175</v>
      </c>
      <c r="J25">
        <f t="shared" si="6"/>
        <v>1.0936965981495175</v>
      </c>
      <c r="K25">
        <f t="shared" si="7"/>
        <v>0.50956634210004492</v>
      </c>
      <c r="L25">
        <f t="shared" si="8"/>
        <v>0.49043365789995519</v>
      </c>
      <c r="M25">
        <f t="shared" si="9"/>
        <v>1.9624530063715757</v>
      </c>
      <c r="N25">
        <f t="shared" si="10"/>
        <v>2.0390117682420414</v>
      </c>
    </row>
    <row r="26" spans="1:14" x14ac:dyDescent="0.25">
      <c r="A26" s="4">
        <f>IF('True_Odds_Calculator_2-way'!A27="","",'True_Odds_Calculator_2-way'!A27)</f>
        <v>1.63</v>
      </c>
      <c r="B26" s="4">
        <f>IF('True_Odds_Calculator_2-way'!B27="","",'True_Odds_Calculator_2-way'!B27)</f>
        <v>2.3199999999999998</v>
      </c>
      <c r="C26" s="4">
        <f t="shared" si="0"/>
        <v>0.61349693251533743</v>
      </c>
      <c r="D26">
        <f t="shared" si="1"/>
        <v>0.43103448275862072</v>
      </c>
      <c r="E26">
        <f t="shared" si="2"/>
        <v>4.4531415273958208E-2</v>
      </c>
      <c r="F26">
        <f t="shared" si="3"/>
        <v>-0.21990691770679072</v>
      </c>
      <c r="G26">
        <v>0</v>
      </c>
      <c r="H26">
        <f t="shared" si="4"/>
        <v>0.26443833298074892</v>
      </c>
      <c r="I26">
        <f t="shared" si="5"/>
        <v>-1.0965861582662817</v>
      </c>
      <c r="J26">
        <f t="shared" si="6"/>
        <v>1.0965861582662817</v>
      </c>
      <c r="K26">
        <f t="shared" si="7"/>
        <v>0.59141876925472492</v>
      </c>
      <c r="L26">
        <f t="shared" si="8"/>
        <v>0.40858123074527514</v>
      </c>
      <c r="M26">
        <f t="shared" si="9"/>
        <v>1.6908492797077574</v>
      </c>
      <c r="N26">
        <f t="shared" si="10"/>
        <v>2.4474937289114918</v>
      </c>
    </row>
    <row r="27" spans="1:14" x14ac:dyDescent="0.25">
      <c r="A27" s="4">
        <f>IF('True_Odds_Calculator_2-way'!A28="","",'True_Odds_Calculator_2-way'!A28)</f>
        <v>1.51</v>
      </c>
      <c r="B27" s="4">
        <f>IF('True_Odds_Calculator_2-way'!B28="","",'True_Odds_Calculator_2-way'!B28)</f>
        <v>2.58</v>
      </c>
      <c r="C27" s="4">
        <f t="shared" si="0"/>
        <v>0.66225165562913912</v>
      </c>
      <c r="D27">
        <f t="shared" si="1"/>
        <v>0.38759689922480617</v>
      </c>
      <c r="E27">
        <f t="shared" si="2"/>
        <v>4.9848554853945348E-2</v>
      </c>
      <c r="F27">
        <f t="shared" si="3"/>
        <v>-0.20683813337440315</v>
      </c>
      <c r="G27">
        <v>0</v>
      </c>
      <c r="H27">
        <f t="shared" si="4"/>
        <v>0.2566866882283485</v>
      </c>
      <c r="I27">
        <f t="shared" si="5"/>
        <v>-1.1140030207346867</v>
      </c>
      <c r="J27">
        <f t="shared" si="6"/>
        <v>1.1140030207346867</v>
      </c>
      <c r="K27">
        <f t="shared" si="7"/>
        <v>0.63769753821681263</v>
      </c>
      <c r="L27">
        <f t="shared" si="8"/>
        <v>0.36230246178318726</v>
      </c>
      <c r="M27">
        <f t="shared" si="9"/>
        <v>1.5681415405746904</v>
      </c>
      <c r="N27">
        <f t="shared" si="10"/>
        <v>2.7601247727608049</v>
      </c>
    </row>
    <row r="28" spans="1:14" x14ac:dyDescent="0.25">
      <c r="A28" s="4">
        <f>IF('True_Odds_Calculator_2-way'!A29="","",'True_Odds_Calculator_2-way'!A29)</f>
        <v>2.06</v>
      </c>
      <c r="B28" s="4">
        <f>IF('True_Odds_Calculator_2-way'!B29="","",'True_Odds_Calculator_2-way'!B29)</f>
        <v>1.85</v>
      </c>
      <c r="C28" s="4">
        <f t="shared" si="0"/>
        <v>0.4854368932038835</v>
      </c>
      <c r="D28">
        <f t="shared" si="1"/>
        <v>0.54054054054054046</v>
      </c>
      <c r="E28">
        <f t="shared" si="2"/>
        <v>2.5977433744424072E-2</v>
      </c>
      <c r="F28">
        <f t="shared" si="3"/>
        <v>-0.23642088690632379</v>
      </c>
      <c r="G28">
        <v>0</v>
      </c>
      <c r="H28">
        <f t="shared" si="4"/>
        <v>0.26239832065074781</v>
      </c>
      <c r="I28">
        <f t="shared" si="5"/>
        <v>-1.0535074339697479</v>
      </c>
      <c r="J28">
        <f t="shared" si="6"/>
        <v>1.0535074339697479</v>
      </c>
      <c r="K28">
        <f t="shared" si="7"/>
        <v>0.47242951431782315</v>
      </c>
      <c r="L28">
        <f t="shared" si="8"/>
        <v>0.52757048568217679</v>
      </c>
      <c r="M28">
        <f t="shared" si="9"/>
        <v>2.1167178800079327</v>
      </c>
      <c r="N28">
        <f t="shared" si="10"/>
        <v>1.8954813188742858</v>
      </c>
    </row>
    <row r="29" spans="1:14" x14ac:dyDescent="0.25">
      <c r="A29" s="4">
        <f>IF('True_Odds_Calculator_2-way'!A30="","",'True_Odds_Calculator_2-way'!A30)</f>
        <v>1.87</v>
      </c>
      <c r="B29" s="4">
        <f>IF('True_Odds_Calculator_2-way'!B30="","",'True_Odds_Calculator_2-way'!B30)</f>
        <v>2.0499999999999998</v>
      </c>
      <c r="C29" s="4">
        <f t="shared" si="0"/>
        <v>0.53475935828876997</v>
      </c>
      <c r="D29">
        <f t="shared" si="1"/>
        <v>0.48780487804878053</v>
      </c>
      <c r="E29">
        <f t="shared" si="2"/>
        <v>2.2564236337550447E-2</v>
      </c>
      <c r="F29">
        <f t="shared" si="3"/>
        <v>-0.23829398721794715</v>
      </c>
      <c r="G29">
        <v>0</v>
      </c>
      <c r="H29">
        <f t="shared" si="4"/>
        <v>0.26085822355549759</v>
      </c>
      <c r="I29">
        <f t="shared" si="5"/>
        <v>-1.0462747009572406</v>
      </c>
      <c r="J29">
        <f t="shared" si="6"/>
        <v>1.0462747009572406</v>
      </c>
      <c r="K29">
        <f t="shared" si="7"/>
        <v>0.5234892259753362</v>
      </c>
      <c r="L29">
        <f t="shared" si="8"/>
        <v>0.47651077402466374</v>
      </c>
      <c r="M29">
        <f t="shared" si="9"/>
        <v>1.9102589898327997</v>
      </c>
      <c r="N29">
        <f t="shared" si="10"/>
        <v>2.0985884360051026</v>
      </c>
    </row>
    <row r="30" spans="1:14" x14ac:dyDescent="0.25">
      <c r="A30" s="4">
        <f>IF('True_Odds_Calculator_2-way'!A31="","",'True_Odds_Calculator_2-way'!A31)</f>
        <v>1.6</v>
      </c>
      <c r="B30" s="4">
        <f>IF('True_Odds_Calculator_2-way'!B31="","",'True_Odds_Calculator_2-way'!B31)</f>
        <v>2.4700000000000002</v>
      </c>
      <c r="C30" s="4">
        <f t="shared" si="0"/>
        <v>0.625</v>
      </c>
      <c r="D30">
        <f t="shared" si="1"/>
        <v>0.40485829959514169</v>
      </c>
      <c r="E30">
        <f t="shared" si="2"/>
        <v>2.9858299595141746E-2</v>
      </c>
      <c r="F30">
        <f t="shared" si="3"/>
        <v>-0.22317813765182182</v>
      </c>
      <c r="G30">
        <v>0</v>
      </c>
      <c r="H30">
        <f t="shared" si="4"/>
        <v>0.25303643724696356</v>
      </c>
      <c r="I30">
        <f t="shared" si="5"/>
        <v>-1.0647942749999</v>
      </c>
      <c r="J30">
        <f t="shared" si="6"/>
        <v>1.0647942749999</v>
      </c>
      <c r="K30">
        <f t="shared" si="7"/>
        <v>0.61017407982768768</v>
      </c>
      <c r="L30">
        <f t="shared" si="8"/>
        <v>0.38982592017231221</v>
      </c>
      <c r="M30">
        <f t="shared" si="9"/>
        <v>1.6388765649999402</v>
      </c>
      <c r="N30">
        <f t="shared" si="10"/>
        <v>2.5652475842498532</v>
      </c>
    </row>
    <row r="31" spans="1:14" x14ac:dyDescent="0.25">
      <c r="A31" s="4">
        <f>IF('True_Odds_Calculator_2-way'!A32="","",'True_Odds_Calculator_2-way'!A32)</f>
        <v>1.36</v>
      </c>
      <c r="B31" s="4">
        <f>IF('True_Odds_Calculator_2-way'!B32="","",'True_Odds_Calculator_2-way'!B32)</f>
        <v>3.31</v>
      </c>
      <c r="C31" s="4">
        <f t="shared" si="0"/>
        <v>0.73529411764705876</v>
      </c>
      <c r="D31">
        <f t="shared" si="1"/>
        <v>0.30211480362537763</v>
      </c>
      <c r="E31">
        <f t="shared" si="2"/>
        <v>3.7408921272436446E-2</v>
      </c>
      <c r="F31">
        <f t="shared" si="3"/>
        <v>-0.18473431668740004</v>
      </c>
      <c r="G31">
        <v>0</v>
      </c>
      <c r="H31">
        <f t="shared" si="4"/>
        <v>0.22214323795983648</v>
      </c>
      <c r="I31">
        <f t="shared" si="5"/>
        <v>-1.0965861582662817</v>
      </c>
      <c r="J31">
        <f t="shared" si="6"/>
        <v>1.0965861582662817</v>
      </c>
      <c r="K31">
        <f t="shared" si="7"/>
        <v>0.71696356450551779</v>
      </c>
      <c r="L31">
        <f t="shared" si="8"/>
        <v>0.28303643549448193</v>
      </c>
      <c r="M31">
        <f t="shared" si="9"/>
        <v>1.3947710169758618</v>
      </c>
      <c r="N31">
        <f t="shared" si="10"/>
        <v>3.5331140255951108</v>
      </c>
    </row>
    <row r="32" spans="1:14" x14ac:dyDescent="0.25">
      <c r="A32" s="4">
        <f>IF('True_Odds_Calculator_2-way'!A33="","",'True_Odds_Calculator_2-way'!A33)</f>
        <v>2.16</v>
      </c>
      <c r="B32" s="4">
        <f>IF('True_Odds_Calculator_2-way'!B33="","",'True_Odds_Calculator_2-way'!B33)</f>
        <v>1.76</v>
      </c>
      <c r="C32" s="4">
        <f t="shared" si="0"/>
        <v>0.46296296296296291</v>
      </c>
      <c r="D32">
        <f t="shared" si="1"/>
        <v>0.56818181818181823</v>
      </c>
      <c r="E32">
        <f t="shared" si="2"/>
        <v>3.1144781144781142E-2</v>
      </c>
      <c r="F32">
        <f t="shared" si="3"/>
        <v>-0.23190235690235683</v>
      </c>
      <c r="G32">
        <v>0</v>
      </c>
      <c r="H32">
        <f t="shared" si="4"/>
        <v>0.26304713804713803</v>
      </c>
      <c r="I32">
        <f t="shared" si="5"/>
        <v>-1.0650358071057626</v>
      </c>
      <c r="J32">
        <f t="shared" si="6"/>
        <v>1.0650358071057626</v>
      </c>
      <c r="K32">
        <f t="shared" si="7"/>
        <v>0.44733891886110039</v>
      </c>
      <c r="L32">
        <f t="shared" si="8"/>
        <v>0.55266108113889945</v>
      </c>
      <c r="M32">
        <f t="shared" si="9"/>
        <v>2.2354415362426847</v>
      </c>
      <c r="N32">
        <f t="shared" si="10"/>
        <v>1.8094272134003797</v>
      </c>
    </row>
    <row r="33" spans="1:14" x14ac:dyDescent="0.25">
      <c r="A33" s="4">
        <f>IF('True_Odds_Calculator_2-way'!A34="","",'True_Odds_Calculator_2-way'!A34)</f>
        <v>1.36</v>
      </c>
      <c r="B33" s="4">
        <f>IF('True_Odds_Calculator_2-way'!B34="","",'True_Odds_Calculator_2-way'!B34)</f>
        <v>3.33</v>
      </c>
      <c r="C33" s="4">
        <f t="shared" si="0"/>
        <v>0.73529411764705876</v>
      </c>
      <c r="D33">
        <f t="shared" si="1"/>
        <v>0.3003003003003003</v>
      </c>
      <c r="E33">
        <f t="shared" si="2"/>
        <v>3.5594417947359069E-2</v>
      </c>
      <c r="F33">
        <f t="shared" si="3"/>
        <v>-0.18521462639109698</v>
      </c>
      <c r="G33">
        <v>0</v>
      </c>
      <c r="H33">
        <f t="shared" si="4"/>
        <v>0.22080904433845608</v>
      </c>
      <c r="I33">
        <f t="shared" si="5"/>
        <v>-1.0918696368006973</v>
      </c>
      <c r="J33">
        <f t="shared" si="6"/>
        <v>1.0918696368006973</v>
      </c>
      <c r="K33">
        <f t="shared" si="7"/>
        <v>0.71783743586374371</v>
      </c>
      <c r="L33">
        <f t="shared" si="8"/>
        <v>0.28216256413625623</v>
      </c>
      <c r="M33">
        <f t="shared" si="9"/>
        <v>1.3930730692482511</v>
      </c>
      <c r="N33">
        <f t="shared" si="10"/>
        <v>3.5440562537456253</v>
      </c>
    </row>
    <row r="34" spans="1:14" x14ac:dyDescent="0.25">
      <c r="A34" s="4">
        <f>IF('True_Odds_Calculator_2-way'!A35="","",'True_Odds_Calculator_2-way'!A35)</f>
        <v>1.96</v>
      </c>
      <c r="B34" s="4">
        <f>IF('True_Odds_Calculator_2-way'!B35="","",'True_Odds_Calculator_2-way'!B35)</f>
        <v>1.93</v>
      </c>
      <c r="C34" s="4">
        <f t="shared" si="0"/>
        <v>0.51020408163265307</v>
      </c>
      <c r="D34">
        <f t="shared" si="1"/>
        <v>0.5181347150259068</v>
      </c>
      <c r="E34">
        <f t="shared" si="2"/>
        <v>2.8338796658559762E-2</v>
      </c>
      <c r="F34">
        <f t="shared" si="3"/>
        <v>-0.23601564978322942</v>
      </c>
      <c r="G34">
        <v>0</v>
      </c>
      <c r="H34">
        <f t="shared" si="4"/>
        <v>0.26435444644178918</v>
      </c>
      <c r="I34">
        <f t="shared" si="5"/>
        <v>-1.0583343916682539</v>
      </c>
      <c r="J34">
        <f t="shared" si="6"/>
        <v>1.0583343916682539</v>
      </c>
      <c r="K34">
        <f t="shared" si="7"/>
        <v>0.49603149604724417</v>
      </c>
      <c r="L34">
        <f t="shared" si="8"/>
        <v>0.50396850395275605</v>
      </c>
      <c r="M34">
        <f t="shared" si="9"/>
        <v>2.0160010160015238</v>
      </c>
      <c r="N34">
        <f t="shared" si="10"/>
        <v>1.9842509842514759</v>
      </c>
    </row>
    <row r="35" spans="1:14" x14ac:dyDescent="0.25">
      <c r="A35" s="4">
        <f>IF('True_Odds_Calculator_2-way'!A36="","",'True_Odds_Calculator_2-way'!A36)</f>
        <v>1.83</v>
      </c>
      <c r="B35" s="4">
        <f>IF('True_Odds_Calculator_2-way'!B36="","",'True_Odds_Calculator_2-way'!B36)</f>
        <v>2.0499999999999998</v>
      </c>
      <c r="C35" s="4">
        <f t="shared" si="0"/>
        <v>0.54644808743169393</v>
      </c>
      <c r="D35">
        <f t="shared" si="1"/>
        <v>0.48780487804878053</v>
      </c>
      <c r="E35">
        <f t="shared" si="2"/>
        <v>3.4252965480474407E-2</v>
      </c>
      <c r="F35">
        <f t="shared" si="3"/>
        <v>-0.23230707716913246</v>
      </c>
      <c r="G35">
        <v>0</v>
      </c>
      <c r="H35">
        <f t="shared" si="4"/>
        <v>0.26656004264960681</v>
      </c>
      <c r="I35">
        <f t="shared" si="5"/>
        <v>-1.0711894933108055</v>
      </c>
      <c r="J35">
        <f t="shared" si="6"/>
        <v>1.0711894933108055</v>
      </c>
      <c r="K35">
        <f t="shared" si="7"/>
        <v>0.52935616627105819</v>
      </c>
      <c r="L35">
        <f t="shared" si="8"/>
        <v>0.47064383372894186</v>
      </c>
      <c r="M35">
        <f t="shared" si="9"/>
        <v>1.8890872794479689</v>
      </c>
      <c r="N35">
        <f t="shared" si="10"/>
        <v>2.1247489679763456</v>
      </c>
    </row>
    <row r="36" spans="1:14" x14ac:dyDescent="0.25">
      <c r="A36" s="4">
        <f>IF('True_Odds_Calculator_2-way'!A37="","",'True_Odds_Calculator_2-way'!A37)</f>
        <v>1.58</v>
      </c>
      <c r="B36" s="4">
        <f>IF('True_Odds_Calculator_2-way'!B37="","",'True_Odds_Calculator_2-way'!B37)</f>
        <v>2.48</v>
      </c>
      <c r="C36" s="4">
        <f t="shared" si="0"/>
        <v>0.63291139240506322</v>
      </c>
      <c r="D36">
        <f t="shared" si="1"/>
        <v>0.40322580645161293</v>
      </c>
      <c r="E36">
        <f t="shared" si="2"/>
        <v>3.61371988566761E-2</v>
      </c>
      <c r="F36">
        <f t="shared" si="3"/>
        <v>-0.21906900775826876</v>
      </c>
      <c r="G36">
        <v>0</v>
      </c>
      <c r="H36">
        <f t="shared" si="4"/>
        <v>0.25520620661494486</v>
      </c>
      <c r="I36">
        <f t="shared" si="5"/>
        <v>-1.0793322294408636</v>
      </c>
      <c r="J36">
        <f t="shared" si="6"/>
        <v>1.0793322294408636</v>
      </c>
      <c r="K36">
        <f t="shared" si="7"/>
        <v>0.61500134916440274</v>
      </c>
      <c r="L36">
        <f t="shared" si="8"/>
        <v>0.38499865083559737</v>
      </c>
      <c r="M36">
        <f t="shared" si="9"/>
        <v>1.6260126930757011</v>
      </c>
      <c r="N36">
        <f t="shared" si="10"/>
        <v>2.5974116995724779</v>
      </c>
    </row>
    <row r="37" spans="1:14" x14ac:dyDescent="0.25">
      <c r="A37" s="4">
        <f>IF('True_Odds_Calculator_2-way'!A38="","",'True_Odds_Calculator_2-way'!A38)</f>
        <v>1.71</v>
      </c>
      <c r="B37" s="4">
        <f>IF('True_Odds_Calculator_2-way'!B38="","",'True_Odds_Calculator_2-way'!B38)</f>
        <v>2.2200000000000002</v>
      </c>
      <c r="C37" s="4">
        <f t="shared" si="0"/>
        <v>0.58479532163742687</v>
      </c>
      <c r="D37">
        <f t="shared" si="1"/>
        <v>0.4504504504504504</v>
      </c>
      <c r="E37">
        <f t="shared" si="2"/>
        <v>3.5245772087877381E-2</v>
      </c>
      <c r="F37">
        <f t="shared" si="3"/>
        <v>-0.2281755439650176</v>
      </c>
      <c r="G37">
        <v>0</v>
      </c>
      <c r="H37">
        <f t="shared" si="4"/>
        <v>0.26342131605289498</v>
      </c>
      <c r="I37">
        <f t="shared" si="5"/>
        <v>-1.0744616281415775</v>
      </c>
      <c r="J37">
        <f t="shared" si="6"/>
        <v>1.0744616281415775</v>
      </c>
      <c r="K37">
        <f t="shared" si="7"/>
        <v>0.56725752490934445</v>
      </c>
      <c r="L37">
        <f t="shared" si="8"/>
        <v>0.43274247509065539</v>
      </c>
      <c r="M37">
        <f t="shared" si="9"/>
        <v>1.7628677559805201</v>
      </c>
      <c r="N37">
        <f t="shared" si="10"/>
        <v>2.310843186332725</v>
      </c>
    </row>
    <row r="38" spans="1:14" x14ac:dyDescent="0.25">
      <c r="A38" s="4">
        <f>IF('True_Odds_Calculator_2-way'!A39="","",'True_Odds_Calculator_2-way'!A39)</f>
        <v>2.11</v>
      </c>
      <c r="B38" s="4">
        <f>IF('True_Odds_Calculator_2-way'!B39="","",'True_Odds_Calculator_2-way'!B39)</f>
        <v>1.8</v>
      </c>
      <c r="C38" s="4">
        <f t="shared" si="0"/>
        <v>0.47393364928909953</v>
      </c>
      <c r="D38">
        <f t="shared" si="1"/>
        <v>0.55555555555555558</v>
      </c>
      <c r="E38">
        <f t="shared" si="2"/>
        <v>2.9489204844655115E-2</v>
      </c>
      <c r="F38">
        <f t="shared" si="3"/>
        <v>-0.23380726698262244</v>
      </c>
      <c r="G38">
        <v>0</v>
      </c>
      <c r="H38">
        <f t="shared" si="4"/>
        <v>0.26329647182727756</v>
      </c>
      <c r="I38">
        <f t="shared" si="5"/>
        <v>-1.0611908999450221</v>
      </c>
      <c r="J38">
        <f t="shared" si="6"/>
        <v>1.0611908999450221</v>
      </c>
      <c r="K38">
        <f t="shared" si="7"/>
        <v>0.45915328758445073</v>
      </c>
      <c r="L38">
        <f t="shared" si="8"/>
        <v>0.54084671241554938</v>
      </c>
      <c r="M38">
        <f t="shared" si="9"/>
        <v>2.1779218989389744</v>
      </c>
      <c r="N38">
        <f t="shared" si="10"/>
        <v>1.8489527199560174</v>
      </c>
    </row>
    <row r="39" spans="1:14" x14ac:dyDescent="0.25">
      <c r="A39" s="4">
        <f>IF('True_Odds_Calculator_2-way'!A40="","",'True_Odds_Calculator_2-way'!A40)</f>
        <v>1.94</v>
      </c>
      <c r="B39" s="4">
        <f>IF('True_Odds_Calculator_2-way'!B40="","",'True_Odds_Calculator_2-way'!B40)</f>
        <v>1.96</v>
      </c>
      <c r="C39" s="4">
        <f t="shared" si="0"/>
        <v>0.51546391752577325</v>
      </c>
      <c r="D39">
        <f t="shared" si="1"/>
        <v>0.51020408163265307</v>
      </c>
      <c r="E39">
        <f t="shared" si="2"/>
        <v>2.5667999158426325E-2</v>
      </c>
      <c r="F39">
        <f t="shared" si="3"/>
        <v>-0.23732379549758043</v>
      </c>
      <c r="G39">
        <v>0</v>
      </c>
      <c r="H39">
        <f t="shared" si="4"/>
        <v>0.26299179465600675</v>
      </c>
      <c r="I39">
        <f t="shared" si="5"/>
        <v>-1.052689901333149</v>
      </c>
      <c r="J39">
        <f t="shared" si="6"/>
        <v>1.052689901333149</v>
      </c>
      <c r="K39">
        <f t="shared" si="7"/>
        <v>0.50263165184833114</v>
      </c>
      <c r="L39">
        <f t="shared" si="8"/>
        <v>0.49736834815166897</v>
      </c>
      <c r="M39">
        <f t="shared" si="9"/>
        <v>1.9895285072531594</v>
      </c>
      <c r="N39">
        <f t="shared" si="10"/>
        <v>2.0105823052798226</v>
      </c>
    </row>
    <row r="40" spans="1:14" x14ac:dyDescent="0.25">
      <c r="A40" s="4">
        <f>IF('True_Odds_Calculator_2-way'!A41="","",'True_Odds_Calculator_2-way'!A41)</f>
        <v>2.21</v>
      </c>
      <c r="B40" s="4">
        <f>IF('True_Odds_Calculator_2-way'!B41="","",'True_Odds_Calculator_2-way'!B41)</f>
        <v>1.74</v>
      </c>
      <c r="C40" s="4">
        <f t="shared" si="0"/>
        <v>0.45248868778280543</v>
      </c>
      <c r="D40">
        <f t="shared" si="1"/>
        <v>0.57471264367816088</v>
      </c>
      <c r="E40">
        <f t="shared" si="2"/>
        <v>2.720133146096626E-2</v>
      </c>
      <c r="F40">
        <f t="shared" si="3"/>
        <v>-0.23284963852915186</v>
      </c>
      <c r="G40">
        <v>0</v>
      </c>
      <c r="H40">
        <f t="shared" si="4"/>
        <v>0.26005096999011806</v>
      </c>
      <c r="I40">
        <f t="shared" si="5"/>
        <v>-1.0567967158529021</v>
      </c>
      <c r="J40">
        <f t="shared" si="6"/>
        <v>1.0567967158529021</v>
      </c>
      <c r="K40">
        <f t="shared" si="7"/>
        <v>0.43884208377593403</v>
      </c>
      <c r="L40">
        <f t="shared" si="8"/>
        <v>0.56115791622406608</v>
      </c>
      <c r="M40">
        <f t="shared" si="9"/>
        <v>2.2787240261820116</v>
      </c>
      <c r="N40">
        <f t="shared" si="10"/>
        <v>1.7820295697311479</v>
      </c>
    </row>
    <row r="41" spans="1:14" x14ac:dyDescent="0.25">
      <c r="A41" s="4">
        <f>IF('True_Odds_Calculator_2-way'!A42="","",'True_Odds_Calculator_2-way'!A42)</f>
        <v>1.72</v>
      </c>
      <c r="B41" s="4">
        <f>IF('True_Odds_Calculator_2-way'!B42="","",'True_Odds_Calculator_2-way'!B42)</f>
        <v>2.23</v>
      </c>
      <c r="C41" s="4">
        <f t="shared" si="0"/>
        <v>0.58139534883720934</v>
      </c>
      <c r="D41">
        <f t="shared" si="1"/>
        <v>0.44843049327354262</v>
      </c>
      <c r="E41">
        <f t="shared" si="2"/>
        <v>2.982584211075201E-2</v>
      </c>
      <c r="F41">
        <f t="shared" si="3"/>
        <v>-0.23088956095526114</v>
      </c>
      <c r="G41">
        <v>0</v>
      </c>
      <c r="H41">
        <f t="shared" si="4"/>
        <v>0.26071540306601315</v>
      </c>
      <c r="I41">
        <f t="shared" si="5"/>
        <v>-1.0626278551055641</v>
      </c>
      <c r="J41">
        <f t="shared" si="6"/>
        <v>1.0626278551055641</v>
      </c>
      <c r="K41">
        <f t="shared" si="7"/>
        <v>0.56654268925198559</v>
      </c>
      <c r="L41">
        <f t="shared" si="8"/>
        <v>0.43345731074801436</v>
      </c>
      <c r="M41">
        <f t="shared" si="9"/>
        <v>1.7650920556760061</v>
      </c>
      <c r="N41">
        <f t="shared" si="10"/>
        <v>2.3070322617798436</v>
      </c>
    </row>
    <row r="42" spans="1:14" x14ac:dyDescent="0.25">
      <c r="A42" s="4">
        <f>IF('True_Odds_Calculator_2-way'!A43="","",'True_Odds_Calculator_2-way'!A43)</f>
        <v>1.44</v>
      </c>
      <c r="B42" s="4">
        <f>IF('True_Odds_Calculator_2-way'!B43="","",'True_Odds_Calculator_2-way'!B43)</f>
        <v>2.92</v>
      </c>
      <c r="C42" s="4">
        <f t="shared" si="0"/>
        <v>0.69444444444444442</v>
      </c>
      <c r="D42">
        <f t="shared" si="1"/>
        <v>0.34246575342465752</v>
      </c>
      <c r="E42">
        <f t="shared" si="2"/>
        <v>3.6910197869101991E-2</v>
      </c>
      <c r="F42">
        <f t="shared" si="3"/>
        <v>-0.20091324200913241</v>
      </c>
      <c r="G42">
        <v>0</v>
      </c>
      <c r="H42">
        <f t="shared" si="4"/>
        <v>0.23782343987823437</v>
      </c>
      <c r="I42">
        <f t="shared" si="5"/>
        <v>-1.0879853497231116</v>
      </c>
      <c r="J42">
        <f t="shared" si="6"/>
        <v>1.0879853497231116</v>
      </c>
      <c r="K42">
        <f t="shared" si="7"/>
        <v>0.67626349767156446</v>
      </c>
      <c r="L42">
        <f t="shared" si="8"/>
        <v>0.32373650232843548</v>
      </c>
      <c r="M42">
        <f t="shared" si="9"/>
        <v>1.4787135538781691</v>
      </c>
      <c r="N42">
        <f t="shared" si="10"/>
        <v>3.0889318714683744</v>
      </c>
    </row>
    <row r="43" spans="1:14" x14ac:dyDescent="0.25">
      <c r="A43" s="4">
        <f>IF('True_Odds_Calculator_2-way'!A44="","",'True_Odds_Calculator_2-way'!A44)</f>
        <v>2.2599999999999998</v>
      </c>
      <c r="B43" s="4">
        <f>IF('True_Odds_Calculator_2-way'!B44="","",'True_Odds_Calculator_2-way'!B44)</f>
        <v>1.69</v>
      </c>
      <c r="C43" s="4">
        <f t="shared" si="0"/>
        <v>0.44247787610619471</v>
      </c>
      <c r="D43">
        <f t="shared" si="1"/>
        <v>0.59171597633136097</v>
      </c>
      <c r="E43">
        <f t="shared" si="2"/>
        <v>3.4193852437555794E-2</v>
      </c>
      <c r="F43">
        <f t="shared" si="3"/>
        <v>-0.22762737602764815</v>
      </c>
      <c r="G43">
        <v>0</v>
      </c>
      <c r="H43">
        <f t="shared" si="4"/>
        <v>0.261821228465204</v>
      </c>
      <c r="I43">
        <f t="shared" si="5"/>
        <v>-1.0724824201463119</v>
      </c>
      <c r="J43">
        <f t="shared" si="6"/>
        <v>1.0724824201463119</v>
      </c>
      <c r="K43">
        <f t="shared" si="7"/>
        <v>0.42529160714947917</v>
      </c>
      <c r="L43">
        <f t="shared" si="8"/>
        <v>0.57470839285052078</v>
      </c>
      <c r="M43">
        <f t="shared" si="9"/>
        <v>2.351327849384353</v>
      </c>
      <c r="N43">
        <f t="shared" si="10"/>
        <v>1.7400128699009547</v>
      </c>
    </row>
    <row r="44" spans="1:14" x14ac:dyDescent="0.25">
      <c r="A44" s="4">
        <f>IF('True_Odds_Calculator_2-way'!A45="","",'True_Odds_Calculator_2-way'!A45)</f>
        <v>2.36</v>
      </c>
      <c r="B44" s="4">
        <f>IF('True_Odds_Calculator_2-way'!B45="","",'True_Odds_Calculator_2-way'!B45)</f>
        <v>1.64</v>
      </c>
      <c r="C44" s="4">
        <f t="shared" si="0"/>
        <v>0.42372881355932207</v>
      </c>
      <c r="D44">
        <f t="shared" si="1"/>
        <v>0.6097560975609756</v>
      </c>
      <c r="E44">
        <f t="shared" si="2"/>
        <v>3.3484911120297722E-2</v>
      </c>
      <c r="F44">
        <f t="shared" si="3"/>
        <v>-0.22488631665977676</v>
      </c>
      <c r="G44">
        <v>0</v>
      </c>
      <c r="H44">
        <f t="shared" si="4"/>
        <v>0.25837122778007443</v>
      </c>
      <c r="I44">
        <f t="shared" si="5"/>
        <v>-1.0718661571406802</v>
      </c>
      <c r="J44">
        <f t="shared" si="6"/>
        <v>1.0718661571406802</v>
      </c>
      <c r="K44">
        <f t="shared" si="7"/>
        <v>0.40687819885451121</v>
      </c>
      <c r="L44">
        <f t="shared" si="8"/>
        <v>0.59312180114548885</v>
      </c>
      <c r="M44">
        <f t="shared" si="9"/>
        <v>2.4577379737113252</v>
      </c>
      <c r="N44">
        <f t="shared" si="10"/>
        <v>1.6859943405700353</v>
      </c>
    </row>
    <row r="45" spans="1:14" x14ac:dyDescent="0.25">
      <c r="A45" s="4">
        <f>IF('True_Odds_Calculator_2-way'!A46="","",'True_Odds_Calculator_2-way'!A46)</f>
        <v>2.0499999999999998</v>
      </c>
      <c r="B45" s="4">
        <f>IF('True_Odds_Calculator_2-way'!B46="","",'True_Odds_Calculator_2-way'!B46)</f>
        <v>1.85</v>
      </c>
      <c r="C45" s="4">
        <f t="shared" si="0"/>
        <v>0.48780487804878053</v>
      </c>
      <c r="D45">
        <f t="shared" si="1"/>
        <v>0.54054054054054046</v>
      </c>
      <c r="E45">
        <f t="shared" si="2"/>
        <v>2.8345418589321048E-2</v>
      </c>
      <c r="F45">
        <f t="shared" si="3"/>
        <v>-0.2353328938694792</v>
      </c>
      <c r="G45">
        <v>0</v>
      </c>
      <c r="H45">
        <f t="shared" si="4"/>
        <v>0.26367831245880025</v>
      </c>
      <c r="I45">
        <f t="shared" si="5"/>
        <v>-1.0585122480499263</v>
      </c>
      <c r="J45">
        <f t="shared" si="6"/>
        <v>1.0585122480499263</v>
      </c>
      <c r="K45">
        <f t="shared" si="7"/>
        <v>0.47361090692279612</v>
      </c>
      <c r="L45">
        <f t="shared" si="8"/>
        <v>0.52638909307720383</v>
      </c>
      <c r="M45">
        <f t="shared" si="9"/>
        <v>2.1114378604524222</v>
      </c>
      <c r="N45">
        <f t="shared" si="10"/>
        <v>1.8997354108424378</v>
      </c>
    </row>
    <row r="46" spans="1:14" x14ac:dyDescent="0.25">
      <c r="A46" s="4">
        <f>IF('True_Odds_Calculator_2-way'!A47="","",'True_Odds_Calculator_2-way'!A47)</f>
        <v>2.29</v>
      </c>
      <c r="B46" s="4">
        <f>IF('True_Odds_Calculator_2-way'!B47="","",'True_Odds_Calculator_2-way'!B47)</f>
        <v>1.68</v>
      </c>
      <c r="C46" s="4">
        <f t="shared" si="0"/>
        <v>0.4366812227074236</v>
      </c>
      <c r="D46">
        <f t="shared" si="1"/>
        <v>0.59523809523809523</v>
      </c>
      <c r="E46">
        <f t="shared" si="2"/>
        <v>3.1919317945518833E-2</v>
      </c>
      <c r="F46">
        <f t="shared" si="3"/>
        <v>-0.22800998128509042</v>
      </c>
      <c r="G46">
        <v>0</v>
      </c>
      <c r="H46">
        <f t="shared" si="4"/>
        <v>0.25992929923060926</v>
      </c>
      <c r="I46">
        <f t="shared" si="5"/>
        <v>-1.0677035543974551</v>
      </c>
      <c r="J46">
        <f t="shared" si="6"/>
        <v>1.0677035543974551</v>
      </c>
      <c r="K46">
        <f t="shared" si="7"/>
        <v>0.42063861953679943</v>
      </c>
      <c r="L46">
        <f t="shared" si="8"/>
        <v>0.57936138046320074</v>
      </c>
      <c r="M46">
        <f t="shared" si="9"/>
        <v>2.3773375851727168</v>
      </c>
      <c r="N46">
        <f t="shared" si="10"/>
        <v>1.7260384169902692</v>
      </c>
    </row>
    <row r="47" spans="1:14" x14ac:dyDescent="0.25">
      <c r="A47" s="4">
        <f>IF('True_Odds_Calculator_2-way'!A48="","",'True_Odds_Calculator_2-way'!A48)</f>
        <v>2.2400000000000002</v>
      </c>
      <c r="B47" s="4">
        <f>IF('True_Odds_Calculator_2-way'!B48="","",'True_Odds_Calculator_2-way'!B48)</f>
        <v>1.7</v>
      </c>
      <c r="C47" s="4">
        <f t="shared" si="0"/>
        <v>0.4464285714285714</v>
      </c>
      <c r="D47">
        <f t="shared" si="1"/>
        <v>0.58823529411764708</v>
      </c>
      <c r="E47">
        <f t="shared" si="2"/>
        <v>3.4663865546218364E-2</v>
      </c>
      <c r="F47">
        <f t="shared" si="3"/>
        <v>-0.22794117647058831</v>
      </c>
      <c r="G47">
        <v>0</v>
      </c>
      <c r="H47">
        <f t="shared" si="4"/>
        <v>0.26260504201680673</v>
      </c>
      <c r="I47">
        <f t="shared" si="5"/>
        <v>-1.0733469768527293</v>
      </c>
      <c r="J47">
        <f t="shared" si="6"/>
        <v>1.0733469768527293</v>
      </c>
      <c r="K47">
        <f t="shared" si="7"/>
        <v>0.42900958501512831</v>
      </c>
      <c r="L47">
        <f t="shared" si="8"/>
        <v>0.5709904149848718</v>
      </c>
      <c r="M47">
        <f t="shared" si="9"/>
        <v>2.3309502512973848</v>
      </c>
      <c r="N47">
        <f t="shared" si="10"/>
        <v>1.7513428837969105</v>
      </c>
    </row>
    <row r="48" spans="1:14" x14ac:dyDescent="0.25">
      <c r="A48" s="4">
        <f>IF('True_Odds_Calculator_2-way'!A49="","",'True_Odds_Calculator_2-way'!A49)</f>
        <v>1.99</v>
      </c>
      <c r="B48" s="4">
        <f>IF('True_Odds_Calculator_2-way'!B49="","",'True_Odds_Calculator_2-way'!B49)</f>
        <v>1.9</v>
      </c>
      <c r="C48" s="4">
        <f t="shared" si="0"/>
        <v>0.50251256281407031</v>
      </c>
      <c r="D48">
        <f t="shared" si="1"/>
        <v>0.52631578947368418</v>
      </c>
      <c r="E48">
        <f t="shared" si="2"/>
        <v>2.8828352287754377E-2</v>
      </c>
      <c r="F48">
        <f t="shared" si="3"/>
        <v>-0.23565194393017741</v>
      </c>
      <c r="G48">
        <v>0</v>
      </c>
      <c r="H48">
        <f t="shared" si="4"/>
        <v>0.26448029621793173</v>
      </c>
      <c r="I48">
        <f t="shared" si="5"/>
        <v>-1.0594028769395465</v>
      </c>
      <c r="J48">
        <f t="shared" si="6"/>
        <v>1.0594028769395465</v>
      </c>
      <c r="K48">
        <f t="shared" si="7"/>
        <v>0.48808848170151553</v>
      </c>
      <c r="L48">
        <f t="shared" si="8"/>
        <v>0.51191151829848447</v>
      </c>
      <c r="M48">
        <f t="shared" si="9"/>
        <v>2.0488088481701512</v>
      </c>
      <c r="N48">
        <f t="shared" si="10"/>
        <v>1.9534625892455926</v>
      </c>
    </row>
    <row r="49" spans="1:14" x14ac:dyDescent="0.25">
      <c r="A49" s="4">
        <f>IF('True_Odds_Calculator_2-way'!A50="","",'True_Odds_Calculator_2-way'!A50)</f>
        <v>2.19</v>
      </c>
      <c r="B49" s="4">
        <f>IF('True_Odds_Calculator_2-way'!B50="","",'True_Odds_Calculator_2-way'!B50)</f>
        <v>1.74</v>
      </c>
      <c r="C49" s="4">
        <f t="shared" si="0"/>
        <v>0.45662100456621008</v>
      </c>
      <c r="D49">
        <f t="shared" si="1"/>
        <v>0.57471264367816088</v>
      </c>
      <c r="E49">
        <f t="shared" si="2"/>
        <v>3.1333648244370904E-2</v>
      </c>
      <c r="F49">
        <f t="shared" si="3"/>
        <v>-0.23109221644885325</v>
      </c>
      <c r="G49">
        <v>0</v>
      </c>
      <c r="H49">
        <f t="shared" si="4"/>
        <v>0.26242586469322415</v>
      </c>
      <c r="I49">
        <f t="shared" si="5"/>
        <v>-1.0656403571953759</v>
      </c>
      <c r="J49">
        <f t="shared" si="6"/>
        <v>1.0656403571953759</v>
      </c>
      <c r="K49">
        <f t="shared" si="7"/>
        <v>0.4408953301027736</v>
      </c>
      <c r="L49">
        <f t="shared" si="8"/>
        <v>0.5591046698972264</v>
      </c>
      <c r="M49">
        <f t="shared" si="9"/>
        <v>2.2681120250624973</v>
      </c>
      <c r="N49">
        <f t="shared" si="10"/>
        <v>1.7885738643245783</v>
      </c>
    </row>
    <row r="50" spans="1:14" x14ac:dyDescent="0.25">
      <c r="A50" s="4">
        <f>IF('True_Odds_Calculator_2-way'!A51="","",'True_Odds_Calculator_2-way'!A51)</f>
        <v>2.5</v>
      </c>
      <c r="B50" s="4">
        <f>IF('True_Odds_Calculator_2-way'!B51="","",'True_Odds_Calculator_2-way'!B51)</f>
        <v>1.58</v>
      </c>
      <c r="C50" s="4">
        <f t="shared" si="0"/>
        <v>0.4</v>
      </c>
      <c r="D50">
        <f t="shared" si="1"/>
        <v>0.63291139240506322</v>
      </c>
      <c r="E50">
        <f t="shared" si="2"/>
        <v>3.2911392405063244E-2</v>
      </c>
      <c r="F50">
        <f t="shared" si="3"/>
        <v>-0.22025316455696209</v>
      </c>
      <c r="G50">
        <v>0</v>
      </c>
      <c r="H50">
        <f t="shared" si="4"/>
        <v>0.25316455696202528</v>
      </c>
      <c r="I50">
        <f t="shared" si="5"/>
        <v>-1.0721125348377945</v>
      </c>
      <c r="J50">
        <f t="shared" si="6"/>
        <v>1.0721125348377945</v>
      </c>
      <c r="K50">
        <f t="shared" si="7"/>
        <v>0.38341076664008866</v>
      </c>
      <c r="L50">
        <f t="shared" si="8"/>
        <v>0.61658923335991145</v>
      </c>
      <c r="M50">
        <f t="shared" si="9"/>
        <v>2.6081688022566918</v>
      </c>
      <c r="N50">
        <f t="shared" si="10"/>
        <v>1.6218252702059208</v>
      </c>
    </row>
    <row r="51" spans="1:14" x14ac:dyDescent="0.25">
      <c r="A51" s="4">
        <f>IF('True_Odds_Calculator_2-way'!A52="","",'True_Odds_Calculator_2-way'!A52)</f>
        <v>2.09</v>
      </c>
      <c r="B51" s="4">
        <f>IF('True_Odds_Calculator_2-way'!B52="","",'True_Odds_Calculator_2-way'!B52)</f>
        <v>1.8</v>
      </c>
      <c r="C51" s="4">
        <f t="shared" si="0"/>
        <v>0.47846889952153115</v>
      </c>
      <c r="D51">
        <f t="shared" si="1"/>
        <v>0.55555555555555558</v>
      </c>
      <c r="E51">
        <f t="shared" si="2"/>
        <v>3.4024455077086735E-2</v>
      </c>
      <c r="F51">
        <f t="shared" si="3"/>
        <v>-0.23179160021265277</v>
      </c>
      <c r="G51">
        <v>0</v>
      </c>
      <c r="H51">
        <f t="shared" si="4"/>
        <v>0.26581605528973956</v>
      </c>
      <c r="I51">
        <f t="shared" si="5"/>
        <v>-1.0708823421952987</v>
      </c>
      <c r="J51">
        <f t="shared" si="6"/>
        <v>1.0708823421952987</v>
      </c>
      <c r="K51">
        <f t="shared" si="7"/>
        <v>0.46141173239413841</v>
      </c>
      <c r="L51">
        <f t="shared" si="8"/>
        <v>0.53858826760586154</v>
      </c>
      <c r="M51">
        <f t="shared" si="9"/>
        <v>2.1672617529928755</v>
      </c>
      <c r="N51">
        <f t="shared" si="10"/>
        <v>1.8567058737562385</v>
      </c>
    </row>
    <row r="52" spans="1:14" x14ac:dyDescent="0.25">
      <c r="A52" s="4">
        <f>IF('True_Odds_Calculator_2-way'!A53="","",'True_Odds_Calculator_2-way'!A53)</f>
        <v>2.11</v>
      </c>
      <c r="B52" s="4">
        <f>IF('True_Odds_Calculator_2-way'!B53="","",'True_Odds_Calculator_2-way'!B53)</f>
        <v>1.79</v>
      </c>
      <c r="C52" s="4">
        <f t="shared" si="0"/>
        <v>0.47393364928909953</v>
      </c>
      <c r="D52">
        <f t="shared" si="1"/>
        <v>0.55865921787709494</v>
      </c>
      <c r="E52">
        <f t="shared" si="2"/>
        <v>3.2592867166194583E-2</v>
      </c>
      <c r="F52">
        <f t="shared" si="3"/>
        <v>-0.23217453467129112</v>
      </c>
      <c r="G52">
        <v>0</v>
      </c>
      <c r="H52">
        <f t="shared" si="4"/>
        <v>0.26476740183748576</v>
      </c>
      <c r="I52">
        <f t="shared" si="5"/>
        <v>-1.0678861770883312</v>
      </c>
      <c r="J52">
        <f t="shared" si="6"/>
        <v>1.0678861770883312</v>
      </c>
      <c r="K52">
        <f t="shared" si="7"/>
        <v>0.45759183965236705</v>
      </c>
      <c r="L52">
        <f t="shared" si="8"/>
        <v>0.54240816034763273</v>
      </c>
      <c r="M52">
        <f t="shared" si="9"/>
        <v>2.1853536565680476</v>
      </c>
      <c r="N52">
        <f t="shared" si="10"/>
        <v>1.8436300798997822</v>
      </c>
    </row>
    <row r="53" spans="1:14" x14ac:dyDescent="0.25">
      <c r="A53" s="4">
        <f>IF('True_Odds_Calculator_2-way'!A54="","",'True_Odds_Calculator_2-way'!A54)</f>
        <v>1.76</v>
      </c>
      <c r="B53" s="4">
        <f>IF('True_Odds_Calculator_2-way'!B54="","",'True_Odds_Calculator_2-way'!B54)</f>
        <v>2.08</v>
      </c>
      <c r="C53" s="4">
        <f t="shared" si="0"/>
        <v>0.56818181818181823</v>
      </c>
      <c r="D53">
        <f t="shared" si="1"/>
        <v>0.48076923076923073</v>
      </c>
      <c r="E53">
        <f t="shared" si="2"/>
        <v>4.8951048951048959E-2</v>
      </c>
      <c r="F53">
        <f t="shared" si="3"/>
        <v>-0.22421328671328666</v>
      </c>
      <c r="G53">
        <v>0</v>
      </c>
      <c r="H53">
        <f t="shared" si="4"/>
        <v>0.27316433566433568</v>
      </c>
      <c r="I53">
        <f t="shared" si="5"/>
        <v>-1.1037769642208699</v>
      </c>
      <c r="J53">
        <f t="shared" si="6"/>
        <v>1.1037769642208699</v>
      </c>
      <c r="K53">
        <f t="shared" si="7"/>
        <v>0.54381208677346893</v>
      </c>
      <c r="L53">
        <f t="shared" si="8"/>
        <v>0.45618791322653113</v>
      </c>
      <c r="M53">
        <f t="shared" si="9"/>
        <v>1.838870492807861</v>
      </c>
      <c r="N53">
        <f t="shared" si="10"/>
        <v>2.1920791213585393</v>
      </c>
    </row>
    <row r="54" spans="1:14" x14ac:dyDescent="0.25">
      <c r="A54" s="4">
        <f>IF('True_Odds_Calculator_2-way'!A55="","",'True_Odds_Calculator_2-way'!A55)</f>
        <v>1.83</v>
      </c>
      <c r="B54" s="4">
        <f>IF('True_Odds_Calculator_2-way'!B55="","",'True_Odds_Calculator_2-way'!B55)</f>
        <v>2.02</v>
      </c>
      <c r="C54" s="4">
        <f t="shared" si="0"/>
        <v>0.54644808743169393</v>
      </c>
      <c r="D54">
        <f t="shared" si="1"/>
        <v>0.49504950495049505</v>
      </c>
      <c r="E54">
        <f t="shared" si="2"/>
        <v>4.1497592382188975E-2</v>
      </c>
      <c r="F54">
        <f t="shared" si="3"/>
        <v>-0.22902126278201596</v>
      </c>
      <c r="G54">
        <v>0</v>
      </c>
      <c r="H54">
        <f t="shared" si="4"/>
        <v>0.27051885516420493</v>
      </c>
      <c r="I54">
        <f t="shared" si="5"/>
        <v>-1.0868281233544477</v>
      </c>
      <c r="J54">
        <f t="shared" si="6"/>
        <v>1.0868281233544477</v>
      </c>
      <c r="K54">
        <f t="shared" si="7"/>
        <v>0.52574374088486586</v>
      </c>
      <c r="L54">
        <f t="shared" si="8"/>
        <v>0.47425625911513414</v>
      </c>
      <c r="M54">
        <f t="shared" si="9"/>
        <v>1.9020673423841918</v>
      </c>
      <c r="N54">
        <f t="shared" si="10"/>
        <v>2.1085646858215363</v>
      </c>
    </row>
    <row r="55" spans="1:14" x14ac:dyDescent="0.25">
      <c r="A55" s="4">
        <f>IF('True_Odds_Calculator_2-way'!A56="","",'True_Odds_Calculator_2-way'!A56)</f>
        <v>1.71</v>
      </c>
      <c r="B55" s="4">
        <f>IF('True_Odds_Calculator_2-way'!B56="","",'True_Odds_Calculator_2-way'!B56)</f>
        <v>2.11</v>
      </c>
      <c r="C55" s="4">
        <f t="shared" si="0"/>
        <v>0.58479532163742687</v>
      </c>
      <c r="D55">
        <f t="shared" si="1"/>
        <v>0.47393364928909953</v>
      </c>
      <c r="E55">
        <f t="shared" si="2"/>
        <v>5.8728970926526403E-2</v>
      </c>
      <c r="F55">
        <f t="shared" si="3"/>
        <v>-0.21842520994429204</v>
      </c>
      <c r="G55">
        <v>0</v>
      </c>
      <c r="H55">
        <f t="shared" si="4"/>
        <v>0.27715418087081845</v>
      </c>
      <c r="I55">
        <f t="shared" si="5"/>
        <v>-1.1264433000871052</v>
      </c>
      <c r="J55">
        <f t="shared" si="6"/>
        <v>1.1264433000871052</v>
      </c>
      <c r="K55">
        <f t="shared" si="7"/>
        <v>0.55562508800338106</v>
      </c>
      <c r="L55">
        <f t="shared" si="8"/>
        <v>0.44437491199661894</v>
      </c>
      <c r="M55">
        <f t="shared" si="9"/>
        <v>1.7997747430618447</v>
      </c>
      <c r="N55">
        <f t="shared" si="10"/>
        <v>2.2503520630966865</v>
      </c>
    </row>
    <row r="56" spans="1:14" x14ac:dyDescent="0.25">
      <c r="A56" s="4">
        <f>IF('True_Odds_Calculator_2-way'!A57="","",'True_Odds_Calculator_2-way'!A57)</f>
        <v>1.74</v>
      </c>
      <c r="B56" s="4">
        <f>IF('True_Odds_Calculator_2-way'!B57="","",'True_Odds_Calculator_2-way'!B57)</f>
        <v>2.08</v>
      </c>
      <c r="C56" s="4">
        <f t="shared" si="0"/>
        <v>0.57471264367816088</v>
      </c>
      <c r="D56">
        <f t="shared" si="1"/>
        <v>0.48076923076923073</v>
      </c>
      <c r="E56">
        <f t="shared" si="2"/>
        <v>5.5481874447391721E-2</v>
      </c>
      <c r="F56">
        <f t="shared" si="3"/>
        <v>-0.22082228116710867</v>
      </c>
      <c r="G56">
        <v>0</v>
      </c>
      <c r="H56">
        <f t="shared" si="4"/>
        <v>0.27630415561450039</v>
      </c>
      <c r="I56">
        <f t="shared" si="5"/>
        <v>-1.1185934253567074</v>
      </c>
      <c r="J56">
        <f t="shared" si="6"/>
        <v>1.1185934253567074</v>
      </c>
      <c r="K56">
        <f t="shared" si="7"/>
        <v>0.54711804251446938</v>
      </c>
      <c r="L56">
        <f t="shared" si="8"/>
        <v>0.4528819574855304</v>
      </c>
      <c r="M56">
        <f t="shared" si="9"/>
        <v>1.8277591347639637</v>
      </c>
      <c r="N56">
        <f t="shared" si="10"/>
        <v>2.2080808993852443</v>
      </c>
    </row>
    <row r="57" spans="1:14" x14ac:dyDescent="0.25">
      <c r="A57" s="4">
        <f>IF('True_Odds_Calculator_2-way'!A58="","",'True_Odds_Calculator_2-way'!A58)</f>
        <v>1.71</v>
      </c>
      <c r="B57" s="4">
        <f>IF('True_Odds_Calculator_2-way'!B58="","",'True_Odds_Calculator_2-way'!B58)</f>
        <v>2.12</v>
      </c>
      <c r="C57" s="4">
        <f t="shared" si="0"/>
        <v>0.58479532163742687</v>
      </c>
      <c r="D57">
        <f t="shared" si="1"/>
        <v>0.47169811320754712</v>
      </c>
      <c r="E57">
        <f t="shared" si="2"/>
        <v>5.6493434844973933E-2</v>
      </c>
      <c r="F57">
        <f t="shared" si="3"/>
        <v>-0.21935341498400096</v>
      </c>
      <c r="G57">
        <v>0</v>
      </c>
      <c r="H57">
        <f t="shared" si="4"/>
        <v>0.27584684982897489</v>
      </c>
      <c r="I57">
        <f t="shared" si="5"/>
        <v>-1.1214032600406412</v>
      </c>
      <c r="J57">
        <f t="shared" si="6"/>
        <v>1.1214032600406412</v>
      </c>
      <c r="K57">
        <f t="shared" si="7"/>
        <v>0.5567320185748339</v>
      </c>
      <c r="L57">
        <f t="shared" si="8"/>
        <v>0.44326798142516627</v>
      </c>
      <c r="M57">
        <f t="shared" si="9"/>
        <v>1.7961963146288551</v>
      </c>
      <c r="N57">
        <f t="shared" si="10"/>
        <v>2.2559716512455181</v>
      </c>
    </row>
    <row r="58" spans="1:14" x14ac:dyDescent="0.25">
      <c r="A58" s="4">
        <f>IF('True_Odds_Calculator_2-way'!A59="","",'True_Odds_Calculator_2-way'!A59)</f>
        <v>1.87</v>
      </c>
      <c r="B58" s="4">
        <f>IF('True_Odds_Calculator_2-way'!B59="","",'True_Odds_Calculator_2-way'!B59)</f>
        <v>1.93</v>
      </c>
      <c r="C58" s="4">
        <f t="shared" si="0"/>
        <v>0.53475935828876997</v>
      </c>
      <c r="D58">
        <f t="shared" si="1"/>
        <v>0.5181347150259068</v>
      </c>
      <c r="E58">
        <f t="shared" si="2"/>
        <v>5.2894073314676771E-2</v>
      </c>
      <c r="F58">
        <f t="shared" si="3"/>
        <v>-0.22418331439971184</v>
      </c>
      <c r="G58">
        <v>0</v>
      </c>
      <c r="H58">
        <f t="shared" si="4"/>
        <v>0.27707738771438861</v>
      </c>
      <c r="I58">
        <f t="shared" si="5"/>
        <v>-1.1117289099417835</v>
      </c>
      <c r="J58">
        <f t="shared" si="6"/>
        <v>1.1117289099417835</v>
      </c>
      <c r="K58">
        <f t="shared" si="7"/>
        <v>0.50833564943505005</v>
      </c>
      <c r="L58">
        <f t="shared" si="8"/>
        <v>0.49166435056494989</v>
      </c>
      <c r="M58">
        <f t="shared" si="9"/>
        <v>1.9672041516493519</v>
      </c>
      <c r="N58">
        <f t="shared" si="10"/>
        <v>2.0339078862458586</v>
      </c>
    </row>
    <row r="59" spans="1:14" x14ac:dyDescent="0.25">
      <c r="A59" s="4">
        <f>IF('True_Odds_Calculator_2-way'!A60="","",'True_Odds_Calculator_2-way'!A60)</f>
        <v>1.76</v>
      </c>
      <c r="B59" s="4">
        <f>IF('True_Odds_Calculator_2-way'!B60="","",'True_Odds_Calculator_2-way'!B60)</f>
        <v>2.0499999999999998</v>
      </c>
      <c r="C59" s="4">
        <f t="shared" si="0"/>
        <v>0.56818181818181823</v>
      </c>
      <c r="D59">
        <f t="shared" si="1"/>
        <v>0.48780487804878053</v>
      </c>
      <c r="E59">
        <f t="shared" si="2"/>
        <v>5.598669623059882E-2</v>
      </c>
      <c r="F59">
        <f t="shared" si="3"/>
        <v>-0.22117516629711742</v>
      </c>
      <c r="G59">
        <v>0</v>
      </c>
      <c r="H59">
        <f t="shared" si="4"/>
        <v>0.27716186252771624</v>
      </c>
      <c r="I59">
        <f t="shared" si="5"/>
        <v>-1.1194341570991129</v>
      </c>
      <c r="J59">
        <f t="shared" si="6"/>
        <v>1.1194341570991129</v>
      </c>
      <c r="K59">
        <f t="shared" si="7"/>
        <v>0.54031566425830413</v>
      </c>
      <c r="L59">
        <f t="shared" si="8"/>
        <v>0.45968433574169576</v>
      </c>
      <c r="M59">
        <f t="shared" si="9"/>
        <v>1.8507699593953257</v>
      </c>
      <c r="N59">
        <f t="shared" si="10"/>
        <v>2.1754058649540684</v>
      </c>
    </row>
    <row r="60" spans="1:14" x14ac:dyDescent="0.25">
      <c r="A60" s="4">
        <f>IF('True_Odds_Calculator_2-way'!A61="","",'True_Odds_Calculator_2-way'!A61)</f>
        <v>1.88</v>
      </c>
      <c r="B60" s="4">
        <f>IF('True_Odds_Calculator_2-way'!B61="","",'True_Odds_Calculator_2-way'!B61)</f>
        <v>1.93</v>
      </c>
      <c r="C60" s="4">
        <f t="shared" si="0"/>
        <v>0.53191489361702127</v>
      </c>
      <c r="D60">
        <f t="shared" si="1"/>
        <v>0.5181347150259068</v>
      </c>
      <c r="E60">
        <f t="shared" si="2"/>
        <v>5.0049608642928067E-2</v>
      </c>
      <c r="F60">
        <f t="shared" si="3"/>
        <v>-0.22555396317936283</v>
      </c>
      <c r="G60">
        <v>0</v>
      </c>
      <c r="H60">
        <f t="shared" si="4"/>
        <v>0.27560357182229084</v>
      </c>
      <c r="I60">
        <f t="shared" si="5"/>
        <v>-1.1053942207134546</v>
      </c>
      <c r="J60">
        <f t="shared" si="6"/>
        <v>1.1053942207134546</v>
      </c>
      <c r="K60">
        <f t="shared" si="7"/>
        <v>0.50690739536217377</v>
      </c>
      <c r="L60">
        <f t="shared" si="8"/>
        <v>0.49309260463782639</v>
      </c>
      <c r="M60">
        <f t="shared" si="9"/>
        <v>1.97274691422784</v>
      </c>
      <c r="N60">
        <f t="shared" si="10"/>
        <v>2.0280166252635121</v>
      </c>
    </row>
    <row r="61" spans="1:14" x14ac:dyDescent="0.25">
      <c r="A61" s="4">
        <f>IF('True_Odds_Calculator_2-way'!A62="","",'True_Odds_Calculator_2-way'!A62)</f>
        <v>1.74</v>
      </c>
      <c r="B61" s="4">
        <f>IF('True_Odds_Calculator_2-way'!B62="","",'True_Odds_Calculator_2-way'!B62)</f>
        <v>2.08</v>
      </c>
      <c r="C61" s="4">
        <f t="shared" si="0"/>
        <v>0.57471264367816088</v>
      </c>
      <c r="D61">
        <f t="shared" si="1"/>
        <v>0.48076923076923073</v>
      </c>
      <c r="E61">
        <f t="shared" si="2"/>
        <v>5.5481874447391721E-2</v>
      </c>
      <c r="F61">
        <f t="shared" si="3"/>
        <v>-0.22082228116710867</v>
      </c>
      <c r="G61">
        <v>0</v>
      </c>
      <c r="H61">
        <f t="shared" si="4"/>
        <v>0.27630415561450039</v>
      </c>
      <c r="I61">
        <f t="shared" si="5"/>
        <v>-1.1185934253567074</v>
      </c>
      <c r="J61">
        <f t="shared" si="6"/>
        <v>1.1185934253567074</v>
      </c>
      <c r="K61">
        <f t="shared" si="7"/>
        <v>0.54711804251446938</v>
      </c>
      <c r="L61">
        <f t="shared" si="8"/>
        <v>0.4528819574855304</v>
      </c>
      <c r="M61">
        <f t="shared" si="9"/>
        <v>1.8277591347639637</v>
      </c>
      <c r="N61">
        <f t="shared" si="10"/>
        <v>2.2080808993852443</v>
      </c>
    </row>
    <row r="62" spans="1:14" x14ac:dyDescent="0.25">
      <c r="A62" s="4">
        <f>IF('True_Odds_Calculator_2-way'!A63="","",'True_Odds_Calculator_2-way'!A63)</f>
        <v>1.72</v>
      </c>
      <c r="B62" s="4">
        <f>IF('True_Odds_Calculator_2-way'!B63="","",'True_Odds_Calculator_2-way'!B63)</f>
        <v>2.2400000000000002</v>
      </c>
      <c r="C62" s="4">
        <f t="shared" si="0"/>
        <v>0.58139534883720934</v>
      </c>
      <c r="D62">
        <f t="shared" si="1"/>
        <v>0.4464285714285714</v>
      </c>
      <c r="E62">
        <f t="shared" si="2"/>
        <v>2.7823920265780622E-2</v>
      </c>
      <c r="F62">
        <f t="shared" si="3"/>
        <v>-0.23172757475083072</v>
      </c>
      <c r="G62">
        <v>0</v>
      </c>
      <c r="H62">
        <f t="shared" si="4"/>
        <v>0.25955149501661129</v>
      </c>
      <c r="I62">
        <f t="shared" si="5"/>
        <v>-1.0583343916682537</v>
      </c>
      <c r="J62">
        <f t="shared" si="6"/>
        <v>1.0583343916682537</v>
      </c>
      <c r="K62">
        <f t="shared" si="7"/>
        <v>0.56753664445881302</v>
      </c>
      <c r="L62">
        <f t="shared" si="8"/>
        <v>0.43246335554118726</v>
      </c>
      <c r="M62">
        <f t="shared" si="9"/>
        <v>1.7620007620011424</v>
      </c>
      <c r="N62">
        <f t="shared" si="10"/>
        <v>2.3123346456686344</v>
      </c>
    </row>
    <row r="63" spans="1:14" x14ac:dyDescent="0.25">
      <c r="A63" s="4">
        <f>IF('True_Odds_Calculator_2-way'!A64="","",'True_Odds_Calculator_2-way'!A64)</f>
        <v>1.85</v>
      </c>
      <c r="B63" s="4">
        <f>IF('True_Odds_Calculator_2-way'!B64="","",'True_Odds_Calculator_2-way'!B64)</f>
        <v>2.0699999999999998</v>
      </c>
      <c r="C63" s="4">
        <f t="shared" si="0"/>
        <v>0.54054054054054046</v>
      </c>
      <c r="D63">
        <f t="shared" si="1"/>
        <v>0.48309178743961356</v>
      </c>
      <c r="E63">
        <f t="shared" si="2"/>
        <v>2.3632327980154022E-2</v>
      </c>
      <c r="F63">
        <f t="shared" si="3"/>
        <v>-0.2374983679331506</v>
      </c>
      <c r="G63">
        <v>0</v>
      </c>
      <c r="H63">
        <f t="shared" si="4"/>
        <v>0.26113069591330457</v>
      </c>
      <c r="I63">
        <f t="shared" si="5"/>
        <v>-1.0485729457933801</v>
      </c>
      <c r="J63">
        <f t="shared" si="6"/>
        <v>1.0485729457933801</v>
      </c>
      <c r="K63">
        <f t="shared" si="7"/>
        <v>0.52874048091327497</v>
      </c>
      <c r="L63">
        <f t="shared" si="8"/>
        <v>0.47125951908672531</v>
      </c>
      <c r="M63">
        <f t="shared" si="9"/>
        <v>1.8912870039243732</v>
      </c>
      <c r="N63">
        <f t="shared" si="10"/>
        <v>2.1219730519989164</v>
      </c>
    </row>
    <row r="64" spans="1:14" x14ac:dyDescent="0.25">
      <c r="A64" s="4">
        <f>IF('True_Odds_Calculator_2-way'!A65="","",'True_Odds_Calculator_2-way'!A65)</f>
        <v>1.6</v>
      </c>
      <c r="B64" s="4">
        <f>IF('True_Odds_Calculator_2-way'!B65="","",'True_Odds_Calculator_2-way'!B65)</f>
        <v>2.4700000000000002</v>
      </c>
      <c r="C64" s="4">
        <f t="shared" si="0"/>
        <v>0.625</v>
      </c>
      <c r="D64">
        <f t="shared" si="1"/>
        <v>0.40485829959514169</v>
      </c>
      <c r="E64">
        <f t="shared" si="2"/>
        <v>2.9858299595141746E-2</v>
      </c>
      <c r="F64">
        <f t="shared" si="3"/>
        <v>-0.22317813765182182</v>
      </c>
      <c r="G64">
        <v>0</v>
      </c>
      <c r="H64">
        <f t="shared" si="4"/>
        <v>0.25303643724696356</v>
      </c>
      <c r="I64">
        <f t="shared" si="5"/>
        <v>-1.0647942749999</v>
      </c>
      <c r="J64">
        <f t="shared" si="6"/>
        <v>1.0647942749999</v>
      </c>
      <c r="K64">
        <f t="shared" si="7"/>
        <v>0.61017407982768768</v>
      </c>
      <c r="L64">
        <f t="shared" si="8"/>
        <v>0.38982592017231221</v>
      </c>
      <c r="M64">
        <f t="shared" si="9"/>
        <v>1.6388765649999402</v>
      </c>
      <c r="N64">
        <f t="shared" si="10"/>
        <v>2.5652475842498532</v>
      </c>
    </row>
    <row r="65" spans="1:14" x14ac:dyDescent="0.25">
      <c r="A65" s="4">
        <f>IF('True_Odds_Calculator_2-way'!A66="","",'True_Odds_Calculator_2-way'!A66)</f>
        <v>2.14</v>
      </c>
      <c r="B65" s="4">
        <f>IF('True_Odds_Calculator_2-way'!B66="","",'True_Odds_Calculator_2-way'!B66)</f>
        <v>1.72</v>
      </c>
      <c r="C65" s="4">
        <f t="shared" si="0"/>
        <v>0.46728971962616822</v>
      </c>
      <c r="D65">
        <f t="shared" si="1"/>
        <v>0.58139534883720934</v>
      </c>
      <c r="E65">
        <f t="shared" si="2"/>
        <v>4.8685068463377501E-2</v>
      </c>
      <c r="F65">
        <f t="shared" si="3"/>
        <v>-0.22299500108672032</v>
      </c>
      <c r="G65">
        <v>0</v>
      </c>
      <c r="H65">
        <f t="shared" si="4"/>
        <v>0.27168006955009782</v>
      </c>
      <c r="I65">
        <f t="shared" si="5"/>
        <v>-1.1037769642208697</v>
      </c>
      <c r="J65">
        <f t="shared" si="6"/>
        <v>1.1037769642208697</v>
      </c>
      <c r="K65">
        <f t="shared" si="7"/>
        <v>0.4428098386487857</v>
      </c>
      <c r="L65">
        <f t="shared" si="8"/>
        <v>0.55719016135121435</v>
      </c>
      <c r="M65">
        <f t="shared" si="9"/>
        <v>2.2583057392117913</v>
      </c>
      <c r="N65">
        <f t="shared" si="10"/>
        <v>1.7947194142390264</v>
      </c>
    </row>
    <row r="66" spans="1:14" x14ac:dyDescent="0.25">
      <c r="A66" s="4">
        <f>IF('True_Odds_Calculator_2-way'!A67="","",'True_Odds_Calculator_2-way'!A67)</f>
        <v>2.34</v>
      </c>
      <c r="B66" s="4">
        <f>IF('True_Odds_Calculator_2-way'!B67="","",'True_Odds_Calculator_2-way'!B67)</f>
        <v>1.59</v>
      </c>
      <c r="C66" s="4">
        <f t="shared" si="0"/>
        <v>0.42735042735042739</v>
      </c>
      <c r="D66">
        <f t="shared" si="1"/>
        <v>0.62893081761006286</v>
      </c>
      <c r="E66">
        <f t="shared" si="2"/>
        <v>5.6281244960490362E-2</v>
      </c>
      <c r="F66">
        <f t="shared" si="3"/>
        <v>-0.21249260871902376</v>
      </c>
      <c r="G66">
        <v>0</v>
      </c>
      <c r="H66">
        <f t="shared" si="4"/>
        <v>0.26877385367951406</v>
      </c>
      <c r="I66">
        <f t="shared" si="5"/>
        <v>-1.1246608955715618</v>
      </c>
      <c r="J66">
        <f t="shared" si="6"/>
        <v>1.1246608955715618</v>
      </c>
      <c r="K66">
        <f t="shared" si="7"/>
        <v>0.3988758720518355</v>
      </c>
      <c r="L66">
        <f t="shared" si="8"/>
        <v>0.60112412794816461</v>
      </c>
      <c r="M66">
        <f t="shared" si="9"/>
        <v>2.5070456000658923</v>
      </c>
      <c r="N66">
        <f t="shared" si="10"/>
        <v>1.663549928387221</v>
      </c>
    </row>
    <row r="67" spans="1:14" x14ac:dyDescent="0.25">
      <c r="A67" s="4">
        <f>IF('True_Odds_Calculator_2-way'!A68="","",'True_Odds_Calculator_2-way'!A68)</f>
        <v>2.0299999999999998</v>
      </c>
      <c r="B67" s="4">
        <f>IF('True_Odds_Calculator_2-way'!B68="","",'True_Odds_Calculator_2-way'!B68)</f>
        <v>1.79</v>
      </c>
      <c r="C67" s="4">
        <f t="shared" ref="C67:C130" si="11">1/A67</f>
        <v>0.49261083743842371</v>
      </c>
      <c r="D67">
        <f t="shared" ref="D67:D130" si="12">1/B67</f>
        <v>0.55865921787709494</v>
      </c>
      <c r="E67">
        <f t="shared" ref="E67:E130" si="13">C67+D67-1</f>
        <v>5.1270055315518537E-2</v>
      </c>
      <c r="F67">
        <f t="shared" ref="F67:F130" si="14">C67+D67-(C67*D67)-1</f>
        <v>-0.22393152984561193</v>
      </c>
      <c r="G67">
        <v>0</v>
      </c>
      <c r="H67">
        <f t="shared" ref="H67:H130" si="15">C67*D67</f>
        <v>0.27520158516113052</v>
      </c>
      <c r="I67">
        <f t="shared" ref="I67:I130" si="16">((-4*F67*H67)^0.5)/(2*F67)</f>
        <v>-1.1085820492908187</v>
      </c>
      <c r="J67">
        <f t="shared" ref="J67:J130" si="17">(-((-4*F67*H67)^0.5))/(2*F67)</f>
        <v>1.1085820492908187</v>
      </c>
      <c r="K67">
        <f t="shared" ref="K67:K130" si="18">IF(A67="","",(C67/($J67+C67-($J67*C67))))</f>
        <v>0.46688838961641399</v>
      </c>
      <c r="L67">
        <f t="shared" ref="L67:L130" si="19">IF(B67="","",(D67/($J67+D67-($J67*D67))))</f>
        <v>0.53311161038358601</v>
      </c>
      <c r="M67">
        <f t="shared" ref="M67:M130" si="20">IF(A67="","",1/K67)</f>
        <v>2.1418395107695432</v>
      </c>
      <c r="N67">
        <f t="shared" ref="N67:N130" si="21">IF(B67="","",1/L67)</f>
        <v>1.8757798189397472</v>
      </c>
    </row>
    <row r="68" spans="1:14" x14ac:dyDescent="0.25">
      <c r="A68" s="4">
        <f>IF('True_Odds_Calculator_2-way'!A69="","",'True_Odds_Calculator_2-way'!A69)</f>
        <v>1.9</v>
      </c>
      <c r="B68" s="4">
        <f>IF('True_Odds_Calculator_2-way'!B69="","",'True_Odds_Calculator_2-way'!B69)</f>
        <v>1.9</v>
      </c>
      <c r="C68" s="4">
        <f t="shared" si="11"/>
        <v>0.52631578947368418</v>
      </c>
      <c r="D68">
        <f t="shared" si="12"/>
        <v>0.52631578947368418</v>
      </c>
      <c r="E68">
        <f t="shared" si="13"/>
        <v>5.2631578947368363E-2</v>
      </c>
      <c r="F68">
        <f t="shared" si="14"/>
        <v>-0.22437673130193914</v>
      </c>
      <c r="G68">
        <v>0</v>
      </c>
      <c r="H68">
        <f t="shared" si="15"/>
        <v>0.27700831024930744</v>
      </c>
      <c r="I68">
        <f t="shared" si="16"/>
        <v>-1.1111111111111109</v>
      </c>
      <c r="J68">
        <f t="shared" si="17"/>
        <v>1.1111111111111109</v>
      </c>
      <c r="K68">
        <f t="shared" si="18"/>
        <v>0.49999999999999989</v>
      </c>
      <c r="L68">
        <f t="shared" si="19"/>
        <v>0.49999999999999989</v>
      </c>
      <c r="M68">
        <f t="shared" si="20"/>
        <v>2.0000000000000004</v>
      </c>
      <c r="N68">
        <f t="shared" si="21"/>
        <v>2.0000000000000004</v>
      </c>
    </row>
    <row r="69" spans="1:14" x14ac:dyDescent="0.25">
      <c r="A69" s="4">
        <f>IF('True_Odds_Calculator_2-way'!A70="","",'True_Odds_Calculator_2-way'!A70)</f>
        <v>1.52</v>
      </c>
      <c r="B69" s="4">
        <f>IF('True_Odds_Calculator_2-way'!B70="","",'True_Odds_Calculator_2-way'!B70)</f>
        <v>2.65</v>
      </c>
      <c r="C69" s="4">
        <f t="shared" si="11"/>
        <v>0.65789473684210531</v>
      </c>
      <c r="D69">
        <f t="shared" si="12"/>
        <v>0.37735849056603776</v>
      </c>
      <c r="E69">
        <f t="shared" si="13"/>
        <v>3.5253227408142962E-2</v>
      </c>
      <c r="F69">
        <f t="shared" si="14"/>
        <v>-0.21300893743793448</v>
      </c>
      <c r="G69">
        <v>0</v>
      </c>
      <c r="H69">
        <f t="shared" si="15"/>
        <v>0.24826216484607749</v>
      </c>
      <c r="I69">
        <f t="shared" si="16"/>
        <v>-1.0795837927188261</v>
      </c>
      <c r="J69">
        <f t="shared" si="17"/>
        <v>1.0795837927188261</v>
      </c>
      <c r="K69">
        <f t="shared" si="18"/>
        <v>0.64045761579402416</v>
      </c>
      <c r="L69">
        <f t="shared" si="19"/>
        <v>0.35954238420597612</v>
      </c>
      <c r="M69">
        <f t="shared" si="20"/>
        <v>1.5613835722137892</v>
      </c>
      <c r="N69">
        <f t="shared" si="21"/>
        <v>2.7813132579860622</v>
      </c>
    </row>
    <row r="70" spans="1:14" x14ac:dyDescent="0.25">
      <c r="A70" s="4">
        <f>IF('True_Odds_Calculator_2-way'!A71="","",'True_Odds_Calculator_2-way'!A71)</f>
        <v>1.73</v>
      </c>
      <c r="B70" s="4">
        <f>IF('True_Odds_Calculator_2-way'!B71="","",'True_Odds_Calculator_2-way'!B71)</f>
        <v>2.2200000000000002</v>
      </c>
      <c r="C70" s="4">
        <f t="shared" si="11"/>
        <v>0.5780346820809249</v>
      </c>
      <c r="D70">
        <f t="shared" si="12"/>
        <v>0.4504504504504504</v>
      </c>
      <c r="E70">
        <f t="shared" si="13"/>
        <v>2.8485132531375301E-2</v>
      </c>
      <c r="F70">
        <f t="shared" si="14"/>
        <v>-0.2318908503879602</v>
      </c>
      <c r="G70">
        <v>0</v>
      </c>
      <c r="H70">
        <f t="shared" si="15"/>
        <v>0.2603759829193355</v>
      </c>
      <c r="I70">
        <f t="shared" si="16"/>
        <v>-1.0596407579073905</v>
      </c>
      <c r="J70">
        <f t="shared" si="17"/>
        <v>1.0596407579073905</v>
      </c>
      <c r="K70">
        <f t="shared" si="18"/>
        <v>0.56384477756668971</v>
      </c>
      <c r="L70">
        <f t="shared" si="19"/>
        <v>0.43615522243331045</v>
      </c>
      <c r="M70">
        <f t="shared" si="20"/>
        <v>1.7735377532723946</v>
      </c>
      <c r="N70">
        <f t="shared" si="21"/>
        <v>2.2927617246470167</v>
      </c>
    </row>
    <row r="71" spans="1:14" x14ac:dyDescent="0.25">
      <c r="A71" s="4">
        <f>IF('True_Odds_Calculator_2-way'!A72="","",'True_Odds_Calculator_2-way'!A72)</f>
        <v>1.68</v>
      </c>
      <c r="B71" s="4">
        <f>IF('True_Odds_Calculator_2-way'!B72="","",'True_Odds_Calculator_2-way'!B72)</f>
        <v>2.29</v>
      </c>
      <c r="C71" s="4">
        <f t="shared" si="11"/>
        <v>0.59523809523809523</v>
      </c>
      <c r="D71">
        <f t="shared" si="12"/>
        <v>0.4366812227074236</v>
      </c>
      <c r="E71">
        <f t="shared" si="13"/>
        <v>3.1919317945518833E-2</v>
      </c>
      <c r="F71">
        <f t="shared" si="14"/>
        <v>-0.22800998128509042</v>
      </c>
      <c r="G71">
        <v>0</v>
      </c>
      <c r="H71">
        <f t="shared" si="15"/>
        <v>0.25992929923060926</v>
      </c>
      <c r="I71">
        <f t="shared" si="16"/>
        <v>-1.0677035543974551</v>
      </c>
      <c r="J71">
        <f t="shared" si="17"/>
        <v>1.0677035543974551</v>
      </c>
      <c r="K71">
        <f t="shared" si="18"/>
        <v>0.57936138046320074</v>
      </c>
      <c r="L71">
        <f t="shared" si="19"/>
        <v>0.42063861953679943</v>
      </c>
      <c r="M71">
        <f t="shared" si="20"/>
        <v>1.7260384169902692</v>
      </c>
      <c r="N71">
        <f t="shared" si="21"/>
        <v>2.3773375851727168</v>
      </c>
    </row>
    <row r="72" spans="1:14" x14ac:dyDescent="0.25">
      <c r="A72" s="4">
        <f>IF('True_Odds_Calculator_2-way'!A73="","",'True_Odds_Calculator_2-way'!A73)</f>
        <v>1.99</v>
      </c>
      <c r="B72" s="4">
        <f>IF('True_Odds_Calculator_2-way'!B73="","",'True_Odds_Calculator_2-way'!B73)</f>
        <v>1.9</v>
      </c>
      <c r="C72" s="4">
        <f t="shared" si="11"/>
        <v>0.50251256281407031</v>
      </c>
      <c r="D72">
        <f t="shared" si="12"/>
        <v>0.52631578947368418</v>
      </c>
      <c r="E72">
        <f t="shared" si="13"/>
        <v>2.8828352287754377E-2</v>
      </c>
      <c r="F72">
        <f t="shared" si="14"/>
        <v>-0.23565194393017741</v>
      </c>
      <c r="G72">
        <v>0</v>
      </c>
      <c r="H72">
        <f t="shared" si="15"/>
        <v>0.26448029621793173</v>
      </c>
      <c r="I72">
        <f t="shared" si="16"/>
        <v>-1.0594028769395465</v>
      </c>
      <c r="J72">
        <f t="shared" si="17"/>
        <v>1.0594028769395465</v>
      </c>
      <c r="K72">
        <f t="shared" si="18"/>
        <v>0.48808848170151553</v>
      </c>
      <c r="L72">
        <f t="shared" si="19"/>
        <v>0.51191151829848447</v>
      </c>
      <c r="M72">
        <f t="shared" si="20"/>
        <v>2.0488088481701512</v>
      </c>
      <c r="N72">
        <f t="shared" si="21"/>
        <v>1.9534625892455926</v>
      </c>
    </row>
    <row r="73" spans="1:14" x14ac:dyDescent="0.25">
      <c r="A73" s="4">
        <f>IF('True_Odds_Calculator_2-way'!A74="","",'True_Odds_Calculator_2-way'!A74)</f>
        <v>2.14</v>
      </c>
      <c r="B73" s="4">
        <f>IF('True_Odds_Calculator_2-way'!B74="","",'True_Odds_Calculator_2-way'!B74)</f>
        <v>1.76</v>
      </c>
      <c r="C73" s="4">
        <f t="shared" si="11"/>
        <v>0.46728971962616822</v>
      </c>
      <c r="D73">
        <f t="shared" si="12"/>
        <v>0.56818181818181823</v>
      </c>
      <c r="E73">
        <f t="shared" si="13"/>
        <v>3.5471537807986397E-2</v>
      </c>
      <c r="F73">
        <f t="shared" si="14"/>
        <v>-0.23003398470688197</v>
      </c>
      <c r="G73">
        <v>0</v>
      </c>
      <c r="H73">
        <f t="shared" si="15"/>
        <v>0.26550552251486831</v>
      </c>
      <c r="I73">
        <f t="shared" si="16"/>
        <v>-1.0743376064838499</v>
      </c>
      <c r="J73">
        <f t="shared" si="17"/>
        <v>1.0743376064838499</v>
      </c>
      <c r="K73">
        <f t="shared" si="18"/>
        <v>0.4494897427831781</v>
      </c>
      <c r="L73">
        <f t="shared" si="19"/>
        <v>0.55051025721682212</v>
      </c>
      <c r="M73">
        <f t="shared" si="20"/>
        <v>2.2247448713915889</v>
      </c>
      <c r="N73">
        <f t="shared" si="21"/>
        <v>1.8164965809277254</v>
      </c>
    </row>
    <row r="74" spans="1:14" x14ac:dyDescent="0.25">
      <c r="A74" s="4">
        <f>IF('True_Odds_Calculator_2-way'!A75="","",'True_Odds_Calculator_2-way'!A75)</f>
        <v>2.02</v>
      </c>
      <c r="B74" s="4">
        <f>IF('True_Odds_Calculator_2-way'!B75="","",'True_Odds_Calculator_2-way'!B75)</f>
        <v>1.88</v>
      </c>
      <c r="C74" s="4">
        <f t="shared" si="11"/>
        <v>0.49504950495049505</v>
      </c>
      <c r="D74">
        <f t="shared" si="12"/>
        <v>0.53191489361702127</v>
      </c>
      <c r="E74">
        <f t="shared" si="13"/>
        <v>2.6964398567516312E-2</v>
      </c>
      <c r="F74">
        <f t="shared" si="14"/>
        <v>-0.23635980619338537</v>
      </c>
      <c r="G74">
        <v>0</v>
      </c>
      <c r="H74">
        <f t="shared" si="15"/>
        <v>0.26332420476090163</v>
      </c>
      <c r="I74">
        <f t="shared" si="16"/>
        <v>-1.0555008273018724</v>
      </c>
      <c r="J74">
        <f t="shared" si="17"/>
        <v>1.0555008273018724</v>
      </c>
      <c r="K74">
        <f t="shared" si="18"/>
        <v>0.48155387561543506</v>
      </c>
      <c r="L74">
        <f t="shared" si="19"/>
        <v>0.51844612438456505</v>
      </c>
      <c r="M74">
        <f t="shared" si="20"/>
        <v>2.0766108438479098</v>
      </c>
      <c r="N74">
        <f t="shared" si="21"/>
        <v>1.9288407280256479</v>
      </c>
    </row>
    <row r="75" spans="1:14" x14ac:dyDescent="0.25">
      <c r="A75" s="4">
        <f>IF('True_Odds_Calculator_2-way'!A76="","",'True_Odds_Calculator_2-way'!A76)</f>
        <v>1.85</v>
      </c>
      <c r="B75" s="4">
        <f>IF('True_Odds_Calculator_2-way'!B76="","",'True_Odds_Calculator_2-way'!B76)</f>
        <v>2.04</v>
      </c>
      <c r="C75" s="4">
        <f t="shared" si="11"/>
        <v>0.54054054054054046</v>
      </c>
      <c r="D75">
        <f t="shared" si="12"/>
        <v>0.49019607843137253</v>
      </c>
      <c r="E75">
        <f t="shared" si="13"/>
        <v>3.0736618971912932E-2</v>
      </c>
      <c r="F75">
        <f t="shared" si="14"/>
        <v>-0.23423423423423428</v>
      </c>
      <c r="G75">
        <v>0</v>
      </c>
      <c r="H75">
        <f t="shared" si="15"/>
        <v>0.26497085320614727</v>
      </c>
      <c r="I75">
        <f t="shared" si="16"/>
        <v>-1.0635890745287924</v>
      </c>
      <c r="J75">
        <f t="shared" si="17"/>
        <v>1.0635890745287924</v>
      </c>
      <c r="K75">
        <f t="shared" si="18"/>
        <v>0.52519609535024903</v>
      </c>
      <c r="L75">
        <f t="shared" si="19"/>
        <v>0.47480390464975097</v>
      </c>
      <c r="M75">
        <f t="shared" si="20"/>
        <v>1.904050713349474</v>
      </c>
      <c r="N75">
        <f t="shared" si="21"/>
        <v>2.1061326375099441</v>
      </c>
    </row>
    <row r="76" spans="1:14" x14ac:dyDescent="0.25">
      <c r="A76" s="4">
        <f>IF('True_Odds_Calculator_2-way'!A77="","",'True_Odds_Calculator_2-way'!A77)</f>
        <v>1.88</v>
      </c>
      <c r="B76" s="4">
        <f>IF('True_Odds_Calculator_2-way'!B77="","",'True_Odds_Calculator_2-way'!B77)</f>
        <v>2</v>
      </c>
      <c r="C76" s="4">
        <f t="shared" si="11"/>
        <v>0.53191489361702127</v>
      </c>
      <c r="D76">
        <f t="shared" si="12"/>
        <v>0.5</v>
      </c>
      <c r="E76">
        <f t="shared" si="13"/>
        <v>3.1914893617021267E-2</v>
      </c>
      <c r="F76">
        <f t="shared" si="14"/>
        <v>-0.23404255319148937</v>
      </c>
      <c r="G76">
        <v>0</v>
      </c>
      <c r="H76">
        <f t="shared" si="15"/>
        <v>0.26595744680851063</v>
      </c>
      <c r="I76">
        <f t="shared" si="16"/>
        <v>-1.0660035817780522</v>
      </c>
      <c r="J76">
        <f t="shared" si="17"/>
        <v>1.0660035817780522</v>
      </c>
      <c r="K76">
        <f t="shared" si="18"/>
        <v>0.51597373362761745</v>
      </c>
      <c r="L76">
        <f t="shared" si="19"/>
        <v>0.48402626637238261</v>
      </c>
      <c r="M76">
        <f t="shared" si="20"/>
        <v>1.9380831519646857</v>
      </c>
      <c r="N76">
        <f t="shared" si="21"/>
        <v>2.0660035817780522</v>
      </c>
    </row>
    <row r="77" spans="1:14" x14ac:dyDescent="0.25">
      <c r="A77" s="4">
        <f>IF('True_Odds_Calculator_2-way'!A78="","",'True_Odds_Calculator_2-way'!A78)</f>
        <v>1.53</v>
      </c>
      <c r="B77" s="4">
        <f>IF('True_Odds_Calculator_2-way'!B78="","",'True_Odds_Calculator_2-way'!B78)</f>
        <v>2.63</v>
      </c>
      <c r="C77" s="4">
        <f t="shared" si="11"/>
        <v>0.65359477124183007</v>
      </c>
      <c r="D77">
        <f t="shared" si="12"/>
        <v>0.38022813688212931</v>
      </c>
      <c r="E77">
        <f t="shared" si="13"/>
        <v>3.3822908123959383E-2</v>
      </c>
      <c r="F77">
        <f t="shared" si="14"/>
        <v>-0.21469221402122318</v>
      </c>
      <c r="G77">
        <v>0</v>
      </c>
      <c r="H77">
        <f t="shared" si="15"/>
        <v>0.24851512214518257</v>
      </c>
      <c r="I77">
        <f t="shared" si="16"/>
        <v>-1.0758909712904976</v>
      </c>
      <c r="J77">
        <f t="shared" si="17"/>
        <v>1.0758909712904976</v>
      </c>
      <c r="K77">
        <f t="shared" si="18"/>
        <v>0.63685253627467198</v>
      </c>
      <c r="L77">
        <f t="shared" si="19"/>
        <v>0.36314746372532802</v>
      </c>
      <c r="M77">
        <f t="shared" si="20"/>
        <v>1.5702222147839637</v>
      </c>
      <c r="N77">
        <f t="shared" si="21"/>
        <v>2.753702283203511</v>
      </c>
    </row>
    <row r="78" spans="1:14" x14ac:dyDescent="0.25">
      <c r="A78" s="4">
        <f>IF('True_Odds_Calculator_2-way'!A79="","",'True_Odds_Calculator_2-way'!A79)</f>
        <v>1.74</v>
      </c>
      <c r="B78" s="4">
        <f>IF('True_Odds_Calculator_2-way'!B79="","",'True_Odds_Calculator_2-way'!B79)</f>
        <v>2.19</v>
      </c>
      <c r="C78" s="4">
        <f t="shared" si="11"/>
        <v>0.57471264367816088</v>
      </c>
      <c r="D78">
        <f t="shared" si="12"/>
        <v>0.45662100456621008</v>
      </c>
      <c r="E78">
        <f t="shared" si="13"/>
        <v>3.1333648244370904E-2</v>
      </c>
      <c r="F78">
        <f t="shared" si="14"/>
        <v>-0.23109221644885325</v>
      </c>
      <c r="G78">
        <v>0</v>
      </c>
      <c r="H78">
        <f t="shared" si="15"/>
        <v>0.26242586469322415</v>
      </c>
      <c r="I78">
        <f t="shared" si="16"/>
        <v>-1.0656403571953759</v>
      </c>
      <c r="J78">
        <f t="shared" si="17"/>
        <v>1.0656403571953759</v>
      </c>
      <c r="K78">
        <f t="shared" si="18"/>
        <v>0.5591046698972264</v>
      </c>
      <c r="L78">
        <f t="shared" si="19"/>
        <v>0.4408953301027736</v>
      </c>
      <c r="M78">
        <f t="shared" si="20"/>
        <v>1.7885738643245783</v>
      </c>
      <c r="N78">
        <f t="shared" si="21"/>
        <v>2.2681120250624973</v>
      </c>
    </row>
    <row r="79" spans="1:14" x14ac:dyDescent="0.25">
      <c r="A79" s="4">
        <f>IF('True_Odds_Calculator_2-way'!A80="","",'True_Odds_Calculator_2-way'!A80)</f>
        <v>1.79</v>
      </c>
      <c r="B79" s="4">
        <f>IF('True_Odds_Calculator_2-way'!B80="","",'True_Odds_Calculator_2-way'!B80)</f>
        <v>2.1</v>
      </c>
      <c r="C79" s="4">
        <f t="shared" si="11"/>
        <v>0.55865921787709494</v>
      </c>
      <c r="D79">
        <f t="shared" si="12"/>
        <v>0.47619047619047616</v>
      </c>
      <c r="E79">
        <f t="shared" si="13"/>
        <v>3.4849694067571102E-2</v>
      </c>
      <c r="F79">
        <f t="shared" si="14"/>
        <v>-0.2311785049215217</v>
      </c>
      <c r="G79">
        <v>0</v>
      </c>
      <c r="H79">
        <f t="shared" si="15"/>
        <v>0.2660281989890928</v>
      </c>
      <c r="I79">
        <f t="shared" si="16"/>
        <v>-1.072729223145815</v>
      </c>
      <c r="J79">
        <f t="shared" si="17"/>
        <v>1.072729223145815</v>
      </c>
      <c r="K79">
        <f t="shared" si="18"/>
        <v>0.5412848551170536</v>
      </c>
      <c r="L79">
        <f t="shared" si="19"/>
        <v>0.4587151448829464</v>
      </c>
      <c r="M79">
        <f t="shared" si="20"/>
        <v>1.8474560862851939</v>
      </c>
      <c r="N79">
        <f t="shared" si="21"/>
        <v>2.1800021454603971</v>
      </c>
    </row>
    <row r="80" spans="1:14" x14ac:dyDescent="0.25">
      <c r="A80" s="4">
        <f>IF('True_Odds_Calculator_2-way'!A81="","",'True_Odds_Calculator_2-way'!A81)</f>
        <v>2.4300000000000002</v>
      </c>
      <c r="B80" s="4">
        <f>IF('True_Odds_Calculator_2-way'!B81="","",'True_Odds_Calculator_2-way'!B81)</f>
        <v>1.61</v>
      </c>
      <c r="C80" s="4">
        <f t="shared" si="11"/>
        <v>0.41152263374485593</v>
      </c>
      <c r="D80">
        <f t="shared" si="12"/>
        <v>0.6211180124223602</v>
      </c>
      <c r="E80">
        <f t="shared" si="13"/>
        <v>3.2640646167216181E-2</v>
      </c>
      <c r="F80">
        <f t="shared" si="14"/>
        <v>-0.22296347417120366</v>
      </c>
      <c r="G80">
        <v>0</v>
      </c>
      <c r="H80">
        <f t="shared" si="15"/>
        <v>0.25560412033841978</v>
      </c>
      <c r="I80">
        <f t="shared" si="16"/>
        <v>-1.0706981783012146</v>
      </c>
      <c r="J80">
        <f t="shared" si="17"/>
        <v>1.0706981783012146</v>
      </c>
      <c r="K80">
        <f t="shared" si="18"/>
        <v>0.39508539138067028</v>
      </c>
      <c r="L80">
        <f t="shared" si="19"/>
        <v>0.60491460861932955</v>
      </c>
      <c r="M80">
        <f t="shared" si="20"/>
        <v>2.5310983949707371</v>
      </c>
      <c r="N80">
        <f t="shared" si="21"/>
        <v>1.6531258887637414</v>
      </c>
    </row>
    <row r="81" spans="1:14" x14ac:dyDescent="0.25">
      <c r="A81" s="4">
        <f>IF('True_Odds_Calculator_2-way'!A82="","",'True_Odds_Calculator_2-way'!A82)</f>
        <v>2.29</v>
      </c>
      <c r="B81" s="4">
        <f>IF('True_Odds_Calculator_2-way'!B82="","",'True_Odds_Calculator_2-way'!B82)</f>
        <v>1.68</v>
      </c>
      <c r="C81" s="4">
        <f t="shared" si="11"/>
        <v>0.4366812227074236</v>
      </c>
      <c r="D81">
        <f t="shared" si="12"/>
        <v>0.59523809523809523</v>
      </c>
      <c r="E81">
        <f t="shared" si="13"/>
        <v>3.1919317945518833E-2</v>
      </c>
      <c r="F81">
        <f t="shared" si="14"/>
        <v>-0.22800998128509042</v>
      </c>
      <c r="G81">
        <v>0</v>
      </c>
      <c r="H81">
        <f t="shared" si="15"/>
        <v>0.25992929923060926</v>
      </c>
      <c r="I81">
        <f t="shared" si="16"/>
        <v>-1.0677035543974551</v>
      </c>
      <c r="J81">
        <f t="shared" si="17"/>
        <v>1.0677035543974551</v>
      </c>
      <c r="K81">
        <f t="shared" si="18"/>
        <v>0.42063861953679943</v>
      </c>
      <c r="L81">
        <f t="shared" si="19"/>
        <v>0.57936138046320074</v>
      </c>
      <c r="M81">
        <f t="shared" si="20"/>
        <v>2.3773375851727168</v>
      </c>
      <c r="N81">
        <f t="shared" si="21"/>
        <v>1.7260384169902692</v>
      </c>
    </row>
    <row r="82" spans="1:14" x14ac:dyDescent="0.25">
      <c r="A82" s="4">
        <f>IF('True_Odds_Calculator_2-way'!A83="","",'True_Odds_Calculator_2-way'!A83)</f>
        <v>2.37</v>
      </c>
      <c r="B82" s="4">
        <f>IF('True_Odds_Calculator_2-way'!B83="","",'True_Odds_Calculator_2-way'!B83)</f>
        <v>1.64</v>
      </c>
      <c r="C82" s="4">
        <f t="shared" si="11"/>
        <v>0.42194092827004215</v>
      </c>
      <c r="D82">
        <f t="shared" si="12"/>
        <v>0.6097560975609756</v>
      </c>
      <c r="E82">
        <f t="shared" si="13"/>
        <v>3.1697025831017633E-2</v>
      </c>
      <c r="F82">
        <f t="shared" si="14"/>
        <v>-0.2255840279921788</v>
      </c>
      <c r="G82">
        <v>0</v>
      </c>
      <c r="H82">
        <f t="shared" si="15"/>
        <v>0.25728105382319644</v>
      </c>
      <c r="I82">
        <f t="shared" si="16"/>
        <v>-1.0679470721459507</v>
      </c>
      <c r="J82">
        <f t="shared" si="17"/>
        <v>1.0679470721459507</v>
      </c>
      <c r="K82">
        <f t="shared" si="18"/>
        <v>0.40599451076379461</v>
      </c>
      <c r="L82">
        <f t="shared" si="19"/>
        <v>0.59400548923620555</v>
      </c>
      <c r="M82">
        <f t="shared" si="20"/>
        <v>2.4630874888399528</v>
      </c>
      <c r="N82">
        <f t="shared" si="21"/>
        <v>1.6834861261734084</v>
      </c>
    </row>
    <row r="83" spans="1:14" x14ac:dyDescent="0.25">
      <c r="A83" s="4">
        <f>IF('True_Odds_Calculator_2-way'!A84="","",'True_Odds_Calculator_2-way'!A84)</f>
        <v>2</v>
      </c>
      <c r="B83" s="4">
        <f>IF('True_Odds_Calculator_2-way'!B84="","",'True_Odds_Calculator_2-way'!B84)</f>
        <v>1.89</v>
      </c>
      <c r="C83" s="4">
        <f t="shared" si="11"/>
        <v>0.5</v>
      </c>
      <c r="D83">
        <f t="shared" si="12"/>
        <v>0.52910052910052918</v>
      </c>
      <c r="E83">
        <f t="shared" si="13"/>
        <v>2.9100529100529293E-2</v>
      </c>
      <c r="F83">
        <f t="shared" si="14"/>
        <v>-0.23544973544973535</v>
      </c>
      <c r="G83">
        <v>0</v>
      </c>
      <c r="H83">
        <f t="shared" si="15"/>
        <v>0.26455026455026459</v>
      </c>
      <c r="I83">
        <f t="shared" si="16"/>
        <v>-1.0599978800063603</v>
      </c>
      <c r="J83">
        <f t="shared" si="17"/>
        <v>1.0599978800063603</v>
      </c>
      <c r="K83">
        <f t="shared" si="18"/>
        <v>0.48543739277873066</v>
      </c>
      <c r="L83">
        <f t="shared" si="19"/>
        <v>0.51456260722126923</v>
      </c>
      <c r="M83">
        <f t="shared" si="20"/>
        <v>2.0599978800063603</v>
      </c>
      <c r="N83">
        <f t="shared" si="21"/>
        <v>1.9433981132056606</v>
      </c>
    </row>
    <row r="84" spans="1:14" x14ac:dyDescent="0.25">
      <c r="A84" s="4">
        <f>IF('True_Odds_Calculator_2-way'!A85="","",'True_Odds_Calculator_2-way'!A85)</f>
        <v>1.5</v>
      </c>
      <c r="B84" s="4">
        <f>IF('True_Odds_Calculator_2-way'!B85="","",'True_Odds_Calculator_2-way'!B85)</f>
        <v>2.66</v>
      </c>
      <c r="C84" s="4">
        <f t="shared" si="11"/>
        <v>0.66666666666666663</v>
      </c>
      <c r="D84">
        <f t="shared" si="12"/>
        <v>0.37593984962406013</v>
      </c>
      <c r="E84">
        <f t="shared" si="13"/>
        <v>4.2606516290726759E-2</v>
      </c>
      <c r="F84">
        <f t="shared" si="14"/>
        <v>-0.20802005012531333</v>
      </c>
      <c r="G84">
        <v>0</v>
      </c>
      <c r="H84">
        <f t="shared" si="15"/>
        <v>0.25062656641604009</v>
      </c>
      <c r="I84">
        <f t="shared" si="16"/>
        <v>-1.0976425998969033</v>
      </c>
      <c r="J84">
        <f t="shared" si="17"/>
        <v>1.0976425998969033</v>
      </c>
      <c r="K84">
        <f t="shared" si="18"/>
        <v>0.64565227765997424</v>
      </c>
      <c r="L84">
        <f t="shared" si="19"/>
        <v>0.35434772234002576</v>
      </c>
      <c r="M84">
        <f t="shared" si="20"/>
        <v>1.5488212999484516</v>
      </c>
      <c r="N84">
        <f t="shared" si="21"/>
        <v>2.8220867158288598</v>
      </c>
    </row>
    <row r="85" spans="1:14" x14ac:dyDescent="0.25">
      <c r="A85" s="4">
        <f>IF('True_Odds_Calculator_2-way'!A86="","",'True_Odds_Calculator_2-way'!A86)</f>
        <v>2.5299999999999998</v>
      </c>
      <c r="B85" s="4">
        <f>IF('True_Odds_Calculator_2-way'!B86="","",'True_Odds_Calculator_2-way'!B86)</f>
        <v>1.57</v>
      </c>
      <c r="C85" s="4">
        <f t="shared" si="11"/>
        <v>0.39525691699604748</v>
      </c>
      <c r="D85">
        <f t="shared" si="12"/>
        <v>0.63694267515923564</v>
      </c>
      <c r="E85">
        <f t="shared" si="13"/>
        <v>3.2199592155283119E-2</v>
      </c>
      <c r="F85">
        <f t="shared" si="14"/>
        <v>-0.21955640593137127</v>
      </c>
      <c r="G85">
        <v>0</v>
      </c>
      <c r="H85">
        <f t="shared" si="15"/>
        <v>0.25175599808665444</v>
      </c>
      <c r="I85">
        <f t="shared" si="16"/>
        <v>-1.0708209436720593</v>
      </c>
      <c r="J85">
        <f t="shared" si="17"/>
        <v>1.0708209436720593</v>
      </c>
      <c r="K85">
        <f t="shared" si="18"/>
        <v>0.37902390101708633</v>
      </c>
      <c r="L85">
        <f t="shared" si="19"/>
        <v>0.62097609898291362</v>
      </c>
      <c r="M85">
        <f t="shared" si="20"/>
        <v>2.6383560438182503</v>
      </c>
      <c r="N85">
        <f t="shared" si="21"/>
        <v>1.610367937893074</v>
      </c>
    </row>
    <row r="86" spans="1:14" x14ac:dyDescent="0.25">
      <c r="A86" s="4">
        <f>IF('True_Odds_Calculator_2-way'!A87="","",'True_Odds_Calculator_2-way'!A87)</f>
        <v>2.06</v>
      </c>
      <c r="B86" s="4">
        <f>IF('True_Odds_Calculator_2-way'!B87="","",'True_Odds_Calculator_2-way'!B87)</f>
        <v>1.75</v>
      </c>
      <c r="C86" s="4">
        <f t="shared" si="11"/>
        <v>0.4854368932038835</v>
      </c>
      <c r="D86">
        <f t="shared" si="12"/>
        <v>0.5714285714285714</v>
      </c>
      <c r="E86">
        <f t="shared" si="13"/>
        <v>5.6865464632454898E-2</v>
      </c>
      <c r="F86">
        <f t="shared" si="14"/>
        <v>-0.22052704576976423</v>
      </c>
      <c r="G86">
        <v>0</v>
      </c>
      <c r="H86">
        <f t="shared" si="15"/>
        <v>0.27739251040221913</v>
      </c>
      <c r="I86">
        <f t="shared" si="16"/>
        <v>-1.1215443081840883</v>
      </c>
      <c r="J86">
        <f t="shared" si="17"/>
        <v>1.1215443081840883</v>
      </c>
      <c r="K86">
        <f t="shared" si="18"/>
        <v>0.4568636290527433</v>
      </c>
      <c r="L86">
        <f t="shared" si="19"/>
        <v>0.54313637094725686</v>
      </c>
      <c r="M86">
        <f t="shared" si="20"/>
        <v>2.1888369666751335</v>
      </c>
      <c r="N86">
        <f t="shared" si="21"/>
        <v>1.8411582311380661</v>
      </c>
    </row>
    <row r="87" spans="1:14" x14ac:dyDescent="0.25">
      <c r="A87" s="4">
        <f>IF('True_Odds_Calculator_2-way'!A88="","",'True_Odds_Calculator_2-way'!A88)</f>
        <v>2.0099999999999998</v>
      </c>
      <c r="B87" s="4">
        <f>IF('True_Odds_Calculator_2-way'!B88="","",'True_Odds_Calculator_2-way'!B88)</f>
        <v>1.81</v>
      </c>
      <c r="C87" s="4">
        <f t="shared" si="11"/>
        <v>0.49751243781094534</v>
      </c>
      <c r="D87">
        <f t="shared" si="12"/>
        <v>0.5524861878453039</v>
      </c>
      <c r="E87">
        <f t="shared" si="13"/>
        <v>4.999862565624924E-2</v>
      </c>
      <c r="F87">
        <f t="shared" si="14"/>
        <v>-0.22487012451554378</v>
      </c>
      <c r="G87">
        <v>0</v>
      </c>
      <c r="H87">
        <f t="shared" si="15"/>
        <v>0.27486875017179302</v>
      </c>
      <c r="I87">
        <f t="shared" si="16"/>
        <v>-1.1055968780110992</v>
      </c>
      <c r="J87">
        <f t="shared" si="17"/>
        <v>1.1055968780110992</v>
      </c>
      <c r="K87">
        <f t="shared" si="18"/>
        <v>0.47244402950440073</v>
      </c>
      <c r="L87">
        <f t="shared" si="19"/>
        <v>0.52755597049559944</v>
      </c>
      <c r="M87">
        <f t="shared" si="20"/>
        <v>2.1166528467912094</v>
      </c>
      <c r="N87">
        <f t="shared" si="21"/>
        <v>1.89553347118899</v>
      </c>
    </row>
    <row r="88" spans="1:14" x14ac:dyDescent="0.25">
      <c r="A88" s="4">
        <f>IF('True_Odds_Calculator_2-way'!A89="","",'True_Odds_Calculator_2-way'!A89)</f>
        <v>2.2200000000000002</v>
      </c>
      <c r="B88" s="4">
        <f>IF('True_Odds_Calculator_2-way'!B89="","",'True_Odds_Calculator_2-way'!B89)</f>
        <v>1.65</v>
      </c>
      <c r="C88" s="4">
        <f t="shared" si="11"/>
        <v>0.4504504504504504</v>
      </c>
      <c r="D88">
        <f t="shared" si="12"/>
        <v>0.60606060606060608</v>
      </c>
      <c r="E88">
        <f t="shared" si="13"/>
        <v>5.6511056511056479E-2</v>
      </c>
      <c r="F88">
        <f t="shared" si="14"/>
        <v>-0.21648921648921648</v>
      </c>
      <c r="G88">
        <v>0</v>
      </c>
      <c r="H88">
        <f t="shared" si="15"/>
        <v>0.27300027300027296</v>
      </c>
      <c r="I88">
        <f t="shared" si="16"/>
        <v>-1.1229577231219765</v>
      </c>
      <c r="J88">
        <f t="shared" si="17"/>
        <v>1.1229577231219765</v>
      </c>
      <c r="K88">
        <f t="shared" si="18"/>
        <v>0.4219394288346095</v>
      </c>
      <c r="L88">
        <f t="shared" si="19"/>
        <v>0.57806057116539045</v>
      </c>
      <c r="M88">
        <f t="shared" si="20"/>
        <v>2.3700084222088118</v>
      </c>
      <c r="N88">
        <f t="shared" si="21"/>
        <v>1.7299225200292849</v>
      </c>
    </row>
    <row r="89" spans="1:14" x14ac:dyDescent="0.25">
      <c r="A89" s="4">
        <f>IF('True_Odds_Calculator_2-way'!A90="","",'True_Odds_Calculator_2-way'!A90)</f>
        <v>1.91</v>
      </c>
      <c r="B89" s="4">
        <f>IF('True_Odds_Calculator_2-way'!B90="","",'True_Odds_Calculator_2-way'!B90)</f>
        <v>1.89</v>
      </c>
      <c r="C89" s="4">
        <f t="shared" si="11"/>
        <v>0.52356020942408377</v>
      </c>
      <c r="D89">
        <f t="shared" si="12"/>
        <v>0.52910052910052918</v>
      </c>
      <c r="E89">
        <f t="shared" si="13"/>
        <v>5.2660738524612949E-2</v>
      </c>
      <c r="F89">
        <f t="shared" si="14"/>
        <v>-0.2243552452976536</v>
      </c>
      <c r="G89">
        <v>0</v>
      </c>
      <c r="H89">
        <f t="shared" si="15"/>
        <v>0.27701598382226661</v>
      </c>
      <c r="I89">
        <f t="shared" si="16"/>
        <v>-1.1111797045680469</v>
      </c>
      <c r="J89">
        <f t="shared" si="17"/>
        <v>1.1111797045680469</v>
      </c>
      <c r="K89">
        <f t="shared" si="18"/>
        <v>0.49722213648304747</v>
      </c>
      <c r="L89">
        <f t="shared" si="19"/>
        <v>0.50277786351695242</v>
      </c>
      <c r="M89">
        <f t="shared" si="20"/>
        <v>2.0111735311569228</v>
      </c>
      <c r="N89">
        <f t="shared" si="21"/>
        <v>1.9889499370655614</v>
      </c>
    </row>
    <row r="90" spans="1:14" x14ac:dyDescent="0.25">
      <c r="A90" s="4">
        <f>IF('True_Odds_Calculator_2-way'!A91="","",'True_Odds_Calculator_2-way'!A91)</f>
        <v>1.73</v>
      </c>
      <c r="B90" s="4">
        <f>IF('True_Odds_Calculator_2-way'!B91="","",'True_Odds_Calculator_2-way'!B91)</f>
        <v>1.98</v>
      </c>
      <c r="C90" s="4">
        <f t="shared" si="11"/>
        <v>0.5780346820809249</v>
      </c>
      <c r="D90">
        <f t="shared" si="12"/>
        <v>0.50505050505050508</v>
      </c>
      <c r="E90">
        <f t="shared" si="13"/>
        <v>8.3085187131429983E-2</v>
      </c>
      <c r="F90">
        <f t="shared" si="14"/>
        <v>-0.20885152099024928</v>
      </c>
      <c r="G90">
        <v>0</v>
      </c>
      <c r="H90">
        <f t="shared" si="15"/>
        <v>0.29193670812167927</v>
      </c>
      <c r="I90">
        <f t="shared" si="16"/>
        <v>-1.1822941265748115</v>
      </c>
      <c r="J90">
        <f t="shared" si="17"/>
        <v>1.1822941265748115</v>
      </c>
      <c r="K90">
        <f t="shared" si="18"/>
        <v>0.53674712739351982</v>
      </c>
      <c r="L90">
        <f t="shared" si="19"/>
        <v>0.46325287260648024</v>
      </c>
      <c r="M90">
        <f t="shared" si="20"/>
        <v>1.8630747123996123</v>
      </c>
      <c r="N90">
        <f t="shared" si="21"/>
        <v>2.1586482440433148</v>
      </c>
    </row>
    <row r="91" spans="1:14" x14ac:dyDescent="0.25">
      <c r="A91" s="4">
        <f>IF('True_Odds_Calculator_2-way'!A92="","",'True_Odds_Calculator_2-way'!A92)</f>
        <v>1.67</v>
      </c>
      <c r="B91" s="4">
        <f>IF('True_Odds_Calculator_2-way'!B92="","",'True_Odds_Calculator_2-way'!B92)</f>
        <v>2.14</v>
      </c>
      <c r="C91" s="4">
        <f t="shared" si="11"/>
        <v>0.5988023952095809</v>
      </c>
      <c r="D91">
        <f t="shared" si="12"/>
        <v>0.46728971962616822</v>
      </c>
      <c r="E91">
        <f t="shared" si="13"/>
        <v>6.6092114835749172E-2</v>
      </c>
      <c r="F91">
        <f t="shared" si="14"/>
        <v>-0.21372208853321384</v>
      </c>
      <c r="G91">
        <v>0</v>
      </c>
      <c r="H91">
        <f t="shared" si="15"/>
        <v>0.27981420336896301</v>
      </c>
      <c r="I91">
        <f t="shared" si="16"/>
        <v>-1.1442216819293476</v>
      </c>
      <c r="J91">
        <f t="shared" si="17"/>
        <v>1.1442216819293476</v>
      </c>
      <c r="K91">
        <f t="shared" si="18"/>
        <v>0.56604995604758401</v>
      </c>
      <c r="L91">
        <f t="shared" si="19"/>
        <v>0.43395004395241576</v>
      </c>
      <c r="M91">
        <f t="shared" si="20"/>
        <v>1.7666285268926629</v>
      </c>
      <c r="N91">
        <f t="shared" si="21"/>
        <v>2.3044127173994564</v>
      </c>
    </row>
    <row r="92" spans="1:14" x14ac:dyDescent="0.25">
      <c r="A92" s="4">
        <f>IF('True_Odds_Calculator_2-way'!A93="","",'True_Odds_Calculator_2-way'!A93)</f>
        <v>1.7</v>
      </c>
      <c r="B92" s="4">
        <f>IF('True_Odds_Calculator_2-way'!B93="","",'True_Odds_Calculator_2-way'!B93)</f>
        <v>2.09</v>
      </c>
      <c r="C92" s="4">
        <f t="shared" si="11"/>
        <v>0.58823529411764708</v>
      </c>
      <c r="D92">
        <f t="shared" si="12"/>
        <v>0.47846889952153115</v>
      </c>
      <c r="E92">
        <f t="shared" si="13"/>
        <v>6.6704193639178122E-2</v>
      </c>
      <c r="F92">
        <f t="shared" si="14"/>
        <v>-0.21474810019701662</v>
      </c>
      <c r="G92">
        <v>0</v>
      </c>
      <c r="H92">
        <f t="shared" si="15"/>
        <v>0.2814522938361948</v>
      </c>
      <c r="I92">
        <f t="shared" si="16"/>
        <v>-1.1448213788688051</v>
      </c>
      <c r="J92">
        <f t="shared" si="17"/>
        <v>1.1448213788688051</v>
      </c>
      <c r="K92">
        <f t="shared" si="18"/>
        <v>0.55513150749513263</v>
      </c>
      <c r="L92">
        <f t="shared" si="19"/>
        <v>0.44486849250486732</v>
      </c>
      <c r="M92">
        <f t="shared" si="20"/>
        <v>1.8013749652081636</v>
      </c>
      <c r="N92">
        <f t="shared" si="21"/>
        <v>2.2478553029669976</v>
      </c>
    </row>
    <row r="93" spans="1:14" x14ac:dyDescent="0.25">
      <c r="A93" s="4">
        <f>IF('True_Odds_Calculator_2-way'!A94="","",'True_Odds_Calculator_2-way'!A94)</f>
        <v>1.85</v>
      </c>
      <c r="B93" s="4">
        <f>IF('True_Odds_Calculator_2-way'!B94="","",'True_Odds_Calculator_2-way'!B94)</f>
        <v>1.94</v>
      </c>
      <c r="C93" s="4">
        <f t="shared" si="11"/>
        <v>0.54054054054054046</v>
      </c>
      <c r="D93">
        <f t="shared" si="12"/>
        <v>0.51546391752577325</v>
      </c>
      <c r="E93">
        <f t="shared" si="13"/>
        <v>5.6004458066313711E-2</v>
      </c>
      <c r="F93">
        <f t="shared" si="14"/>
        <v>-0.22262468654221235</v>
      </c>
      <c r="G93">
        <v>0</v>
      </c>
      <c r="H93">
        <f t="shared" si="15"/>
        <v>0.27862914460852606</v>
      </c>
      <c r="I93">
        <f t="shared" si="16"/>
        <v>-1.1187334157740447</v>
      </c>
      <c r="J93">
        <f t="shared" si="17"/>
        <v>1.1187334157740447</v>
      </c>
      <c r="K93">
        <f t="shared" si="18"/>
        <v>0.51257778662820208</v>
      </c>
      <c r="L93">
        <f t="shared" si="19"/>
        <v>0.48742221337179803</v>
      </c>
      <c r="M93">
        <f t="shared" si="20"/>
        <v>1.9509234034079384</v>
      </c>
      <c r="N93">
        <f t="shared" si="21"/>
        <v>2.0516094108276013</v>
      </c>
    </row>
    <row r="94" spans="1:14" x14ac:dyDescent="0.25">
      <c r="A94" s="4">
        <f>IF('True_Odds_Calculator_2-way'!A95="","",'True_Odds_Calculator_2-way'!A95)</f>
        <v>1.76</v>
      </c>
      <c r="B94" s="4">
        <f>IF('True_Odds_Calculator_2-way'!B95="","",'True_Odds_Calculator_2-way'!B95)</f>
        <v>2.0099999999999998</v>
      </c>
      <c r="C94" s="4">
        <f t="shared" si="11"/>
        <v>0.56818181818181823</v>
      </c>
      <c r="D94">
        <f t="shared" si="12"/>
        <v>0.49751243781094534</v>
      </c>
      <c r="E94">
        <f t="shared" si="13"/>
        <v>6.5694255992763573E-2</v>
      </c>
      <c r="F94">
        <f t="shared" si="14"/>
        <v>-0.21698326549072811</v>
      </c>
      <c r="G94">
        <v>0</v>
      </c>
      <c r="H94">
        <f t="shared" si="15"/>
        <v>0.28267752148349168</v>
      </c>
      <c r="I94">
        <f t="shared" si="16"/>
        <v>-1.1413859361026324</v>
      </c>
      <c r="J94">
        <f t="shared" si="17"/>
        <v>1.1413859361026324</v>
      </c>
      <c r="K94">
        <f t="shared" si="18"/>
        <v>0.53548862179047829</v>
      </c>
      <c r="L94">
        <f t="shared" si="19"/>
        <v>0.4645113782095216</v>
      </c>
      <c r="M94">
        <f t="shared" si="20"/>
        <v>1.867453311438001</v>
      </c>
      <c r="N94">
        <f t="shared" si="21"/>
        <v>2.152799795463658</v>
      </c>
    </row>
    <row r="95" spans="1:14" x14ac:dyDescent="0.25">
      <c r="A95" s="4">
        <f>IF('True_Odds_Calculator_2-way'!A96="","",'True_Odds_Calculator_2-way'!A96)</f>
        <v>1.93</v>
      </c>
      <c r="B95" s="4">
        <f>IF('True_Odds_Calculator_2-way'!B96="","",'True_Odds_Calculator_2-way'!B96)</f>
        <v>1.85</v>
      </c>
      <c r="C95" s="4">
        <f t="shared" si="11"/>
        <v>0.5181347150259068</v>
      </c>
      <c r="D95">
        <f t="shared" si="12"/>
        <v>0.54054054054054046</v>
      </c>
      <c r="E95">
        <f t="shared" si="13"/>
        <v>5.8675255566447149E-2</v>
      </c>
      <c r="F95">
        <f t="shared" si="14"/>
        <v>-0.22139756336647543</v>
      </c>
      <c r="G95">
        <v>0</v>
      </c>
      <c r="H95">
        <f t="shared" si="15"/>
        <v>0.28007281893292257</v>
      </c>
      <c r="I95">
        <f t="shared" si="16"/>
        <v>-1.1247320293685124</v>
      </c>
      <c r="J95">
        <f t="shared" si="17"/>
        <v>1.1247320293685124</v>
      </c>
      <c r="K95">
        <f t="shared" si="18"/>
        <v>0.48875836519761678</v>
      </c>
      <c r="L95">
        <f t="shared" si="19"/>
        <v>0.51124163480238349</v>
      </c>
      <c r="M95">
        <f t="shared" si="20"/>
        <v>2.0460007873127162</v>
      </c>
      <c r="N95">
        <f t="shared" si="21"/>
        <v>1.9560222249632353</v>
      </c>
    </row>
    <row r="96" spans="1:14" x14ac:dyDescent="0.25">
      <c r="A96" s="4">
        <f>IF('True_Odds_Calculator_2-way'!A97="","",'True_Odds_Calculator_2-way'!A97)</f>
        <v>1.84</v>
      </c>
      <c r="B96" s="4">
        <f>IF('True_Odds_Calculator_2-way'!B97="","",'True_Odds_Calculator_2-way'!B97)</f>
        <v>1.94</v>
      </c>
      <c r="C96" s="4">
        <f t="shared" si="11"/>
        <v>0.54347826086956519</v>
      </c>
      <c r="D96">
        <f t="shared" si="12"/>
        <v>0.51546391752577325</v>
      </c>
      <c r="E96">
        <f t="shared" si="13"/>
        <v>5.8942178395338551E-2</v>
      </c>
      <c r="F96">
        <f t="shared" si="14"/>
        <v>-0.2212012550425817</v>
      </c>
      <c r="G96">
        <v>0</v>
      </c>
      <c r="H96">
        <f t="shared" si="15"/>
        <v>0.28014343343792025</v>
      </c>
      <c r="I96">
        <f t="shared" si="16"/>
        <v>-1.1253728415158595</v>
      </c>
      <c r="J96">
        <f t="shared" si="17"/>
        <v>1.1253728415158595</v>
      </c>
      <c r="K96">
        <f t="shared" si="18"/>
        <v>0.51405604339077537</v>
      </c>
      <c r="L96">
        <f t="shared" si="19"/>
        <v>0.4859439566092244</v>
      </c>
      <c r="M96">
        <f t="shared" si="20"/>
        <v>1.9453131868733222</v>
      </c>
      <c r="N96">
        <f t="shared" si="21"/>
        <v>2.0578504710249081</v>
      </c>
    </row>
    <row r="97" spans="1:14" x14ac:dyDescent="0.25">
      <c r="A97" s="4">
        <f>IF('True_Odds_Calculator_2-way'!A98="","",'True_Odds_Calculator_2-way'!A98)</f>
        <v>2.12</v>
      </c>
      <c r="B97" s="4">
        <f>IF('True_Odds_Calculator_2-way'!B98="","",'True_Odds_Calculator_2-way'!B98)</f>
        <v>1.79</v>
      </c>
      <c r="C97" s="4">
        <f t="shared" si="11"/>
        <v>0.47169811320754712</v>
      </c>
      <c r="D97">
        <f t="shared" si="12"/>
        <v>0.55865921787709494</v>
      </c>
      <c r="E97">
        <f t="shared" si="13"/>
        <v>3.0357331084642114E-2</v>
      </c>
      <c r="F97">
        <f t="shared" si="14"/>
        <v>-0.23316116791398755</v>
      </c>
      <c r="G97">
        <v>0</v>
      </c>
      <c r="H97">
        <f t="shared" si="15"/>
        <v>0.26351849899862967</v>
      </c>
      <c r="I97">
        <f t="shared" si="16"/>
        <v>-1.0631081389064057</v>
      </c>
      <c r="J97">
        <f t="shared" si="17"/>
        <v>1.0631081389064057</v>
      </c>
      <c r="K97">
        <f t="shared" si="18"/>
        <v>0.4564790342557204</v>
      </c>
      <c r="L97">
        <f t="shared" si="19"/>
        <v>0.54352096574427933</v>
      </c>
      <c r="M97">
        <f t="shared" si="20"/>
        <v>2.1906811155751749</v>
      </c>
      <c r="N97">
        <f t="shared" si="21"/>
        <v>1.8398554297360612</v>
      </c>
    </row>
    <row r="98" spans="1:14" x14ac:dyDescent="0.25">
      <c r="A98" s="4">
        <f>IF('True_Odds_Calculator_2-way'!A99="","",'True_Odds_Calculator_2-way'!A99)</f>
        <v>1.5</v>
      </c>
      <c r="B98" s="4">
        <f>IF('True_Odds_Calculator_2-way'!B99="","",'True_Odds_Calculator_2-way'!B99)</f>
        <v>2.72</v>
      </c>
      <c r="C98" s="4">
        <f t="shared" si="11"/>
        <v>0.66666666666666663</v>
      </c>
      <c r="D98">
        <f t="shared" si="12"/>
        <v>0.36764705882352938</v>
      </c>
      <c r="E98">
        <f t="shared" si="13"/>
        <v>3.4313725490195957E-2</v>
      </c>
      <c r="F98">
        <f t="shared" si="14"/>
        <v>-0.21078431372549034</v>
      </c>
      <c r="G98">
        <v>0</v>
      </c>
      <c r="H98">
        <f t="shared" si="15"/>
        <v>0.24509803921568624</v>
      </c>
      <c r="I98">
        <f t="shared" si="16"/>
        <v>-1.0783277320343838</v>
      </c>
      <c r="J98">
        <f t="shared" si="17"/>
        <v>1.0783277320343838</v>
      </c>
      <c r="K98">
        <f t="shared" si="18"/>
        <v>0.64970340200854881</v>
      </c>
      <c r="L98">
        <f t="shared" si="19"/>
        <v>0.35029659799145113</v>
      </c>
      <c r="M98">
        <f t="shared" si="20"/>
        <v>1.5391638660171922</v>
      </c>
      <c r="N98">
        <f t="shared" si="21"/>
        <v>2.8547236990991407</v>
      </c>
    </row>
    <row r="99" spans="1:14" x14ac:dyDescent="0.25">
      <c r="A99" s="4">
        <f>IF('True_Odds_Calculator_2-way'!A100="","",'True_Odds_Calculator_2-way'!A100)</f>
        <v>1.96</v>
      </c>
      <c r="B99" s="4">
        <f>IF('True_Odds_Calculator_2-way'!B100="","",'True_Odds_Calculator_2-way'!B100)</f>
        <v>1.94</v>
      </c>
      <c r="C99" s="4">
        <f t="shared" si="11"/>
        <v>0.51020408163265307</v>
      </c>
      <c r="D99">
        <f t="shared" si="12"/>
        <v>0.51546391752577325</v>
      </c>
      <c r="E99">
        <f t="shared" si="13"/>
        <v>2.5667999158426325E-2</v>
      </c>
      <c r="F99">
        <f t="shared" si="14"/>
        <v>-0.23732379549758043</v>
      </c>
      <c r="G99">
        <v>0</v>
      </c>
      <c r="H99">
        <f t="shared" si="15"/>
        <v>0.26299179465600675</v>
      </c>
      <c r="I99">
        <f t="shared" si="16"/>
        <v>-1.052689901333149</v>
      </c>
      <c r="J99">
        <f t="shared" si="17"/>
        <v>1.052689901333149</v>
      </c>
      <c r="K99">
        <f t="shared" si="18"/>
        <v>0.49736834815166897</v>
      </c>
      <c r="L99">
        <f t="shared" si="19"/>
        <v>0.50263165184833114</v>
      </c>
      <c r="M99">
        <f t="shared" si="20"/>
        <v>2.0105823052798226</v>
      </c>
      <c r="N99">
        <f t="shared" si="21"/>
        <v>1.9895285072531594</v>
      </c>
    </row>
    <row r="100" spans="1:14" x14ac:dyDescent="0.25">
      <c r="A100" s="4">
        <f>IF('True_Odds_Calculator_2-way'!A101="","",'True_Odds_Calculator_2-way'!A101)</f>
        <v>1.97</v>
      </c>
      <c r="B100" s="4">
        <f>IF('True_Odds_Calculator_2-way'!B101="","",'True_Odds_Calculator_2-way'!B101)</f>
        <v>1.93</v>
      </c>
      <c r="C100" s="4">
        <f t="shared" si="11"/>
        <v>0.50761421319796951</v>
      </c>
      <c r="D100">
        <f t="shared" si="12"/>
        <v>0.5181347150259068</v>
      </c>
      <c r="E100">
        <f t="shared" si="13"/>
        <v>2.5748928223876311E-2</v>
      </c>
      <c r="F100">
        <f t="shared" si="14"/>
        <v>-0.23726361747455349</v>
      </c>
      <c r="G100">
        <v>0</v>
      </c>
      <c r="H100">
        <f t="shared" si="15"/>
        <v>0.26301254569842986</v>
      </c>
      <c r="I100">
        <f t="shared" si="16"/>
        <v>-1.0528649266733445</v>
      </c>
      <c r="J100">
        <f t="shared" si="17"/>
        <v>1.0528649266733445</v>
      </c>
      <c r="K100">
        <f t="shared" si="18"/>
        <v>0.49473625880060179</v>
      </c>
      <c r="L100">
        <f t="shared" si="19"/>
        <v>0.50526374119939821</v>
      </c>
      <c r="M100">
        <f t="shared" si="20"/>
        <v>2.021278978873144</v>
      </c>
      <c r="N100">
        <f t="shared" si="21"/>
        <v>1.9791643818062103</v>
      </c>
    </row>
    <row r="101" spans="1:14" x14ac:dyDescent="0.25">
      <c r="A101" s="4">
        <f>IF('True_Odds_Calculator_2-way'!A102="","",'True_Odds_Calculator_2-way'!A102)</f>
        <v>2.16</v>
      </c>
      <c r="B101" s="4">
        <f>IF('True_Odds_Calculator_2-way'!B102="","",'True_Odds_Calculator_2-way'!B102)</f>
        <v>1.72</v>
      </c>
      <c r="C101" s="4">
        <f t="shared" si="11"/>
        <v>0.46296296296296291</v>
      </c>
      <c r="D101">
        <f t="shared" si="12"/>
        <v>0.58139534883720934</v>
      </c>
      <c r="E101">
        <f t="shared" si="13"/>
        <v>4.4358311800172245E-2</v>
      </c>
      <c r="F101">
        <f t="shared" si="14"/>
        <v>-0.22480620155038755</v>
      </c>
      <c r="G101">
        <v>0</v>
      </c>
      <c r="H101">
        <f t="shared" si="15"/>
        <v>0.26916451335055985</v>
      </c>
      <c r="I101">
        <f t="shared" si="16"/>
        <v>-1.0942202738310214</v>
      </c>
      <c r="J101">
        <f t="shared" si="17"/>
        <v>1.0942202738310214</v>
      </c>
      <c r="K101">
        <f t="shared" si="18"/>
        <v>0.44066539250833864</v>
      </c>
      <c r="L101">
        <f t="shared" si="19"/>
        <v>0.55933460749166131</v>
      </c>
      <c r="M101">
        <f t="shared" si="20"/>
        <v>2.2692955176439846</v>
      </c>
      <c r="N101">
        <f t="shared" si="21"/>
        <v>1.7878385971583355</v>
      </c>
    </row>
    <row r="102" spans="1:14" x14ac:dyDescent="0.25">
      <c r="A102" s="4">
        <f>IF('True_Odds_Calculator_2-way'!A103="","",'True_Odds_Calculator_2-way'!A103)</f>
        <v>2.0299999999999998</v>
      </c>
      <c r="B102" s="4">
        <f>IF('True_Odds_Calculator_2-way'!B103="","",'True_Odds_Calculator_2-way'!B103)</f>
        <v>1.86</v>
      </c>
      <c r="C102" s="4">
        <f t="shared" si="11"/>
        <v>0.49261083743842371</v>
      </c>
      <c r="D102">
        <f t="shared" si="12"/>
        <v>0.5376344086021505</v>
      </c>
      <c r="E102">
        <f t="shared" si="13"/>
        <v>3.0245246040574214E-2</v>
      </c>
      <c r="F102">
        <f t="shared" si="14"/>
        <v>-0.23459929021664283</v>
      </c>
      <c r="G102">
        <v>0</v>
      </c>
      <c r="H102">
        <f t="shared" si="15"/>
        <v>0.26484453625721704</v>
      </c>
      <c r="I102">
        <f t="shared" si="16"/>
        <v>-1.0625078858299792</v>
      </c>
      <c r="J102">
        <f t="shared" si="17"/>
        <v>1.0625078858299792</v>
      </c>
      <c r="K102">
        <f t="shared" si="18"/>
        <v>0.47746756040114985</v>
      </c>
      <c r="L102">
        <f t="shared" si="19"/>
        <v>0.5225324395988501</v>
      </c>
      <c r="M102">
        <f t="shared" si="20"/>
        <v>2.0943831224048783</v>
      </c>
      <c r="N102">
        <f t="shared" si="21"/>
        <v>1.9137567818137824</v>
      </c>
    </row>
    <row r="103" spans="1:14" x14ac:dyDescent="0.25">
      <c r="A103" s="4">
        <f>IF('True_Odds_Calculator_2-way'!A104="","",'True_Odds_Calculator_2-way'!A104)</f>
        <v>1.71</v>
      </c>
      <c r="B103" s="4">
        <f>IF('True_Odds_Calculator_2-way'!B104="","",'True_Odds_Calculator_2-way'!B104)</f>
        <v>2.23</v>
      </c>
      <c r="C103" s="4">
        <f t="shared" si="11"/>
        <v>0.58479532163742687</v>
      </c>
      <c r="D103">
        <f t="shared" si="12"/>
        <v>0.44843049327354262</v>
      </c>
      <c r="E103">
        <f t="shared" si="13"/>
        <v>3.3225814910969431E-2</v>
      </c>
      <c r="F103">
        <f t="shared" si="14"/>
        <v>-0.22901423963496192</v>
      </c>
      <c r="G103">
        <v>0</v>
      </c>
      <c r="H103">
        <f t="shared" si="15"/>
        <v>0.26224005454593136</v>
      </c>
      <c r="I103">
        <f t="shared" si="16"/>
        <v>-1.070084984173661</v>
      </c>
      <c r="J103">
        <f t="shared" si="17"/>
        <v>1.070084984173661</v>
      </c>
      <c r="K103">
        <f t="shared" si="18"/>
        <v>0.56825919869450314</v>
      </c>
      <c r="L103">
        <f t="shared" si="19"/>
        <v>0.43174080130549697</v>
      </c>
      <c r="M103">
        <f t="shared" si="20"/>
        <v>1.7597603387632996</v>
      </c>
      <c r="N103">
        <f t="shared" si="21"/>
        <v>2.3162045305336028</v>
      </c>
    </row>
    <row r="104" spans="1:14" x14ac:dyDescent="0.25">
      <c r="A104" s="4">
        <f>IF('True_Odds_Calculator_2-way'!A105="","",'True_Odds_Calculator_2-way'!A105)</f>
        <v>1.66</v>
      </c>
      <c r="B104" s="4">
        <f>IF('True_Odds_Calculator_2-way'!B105="","",'True_Odds_Calculator_2-way'!B105)</f>
        <v>2.31</v>
      </c>
      <c r="C104" s="4">
        <f t="shared" si="11"/>
        <v>0.60240963855421692</v>
      </c>
      <c r="D104">
        <f t="shared" si="12"/>
        <v>0.4329004329004329</v>
      </c>
      <c r="E104">
        <f t="shared" si="13"/>
        <v>3.5310071454649705E-2</v>
      </c>
      <c r="F104">
        <f t="shared" si="14"/>
        <v>-0.22547332185886404</v>
      </c>
      <c r="G104">
        <v>0</v>
      </c>
      <c r="H104">
        <f t="shared" si="15"/>
        <v>0.2607833933135138</v>
      </c>
      <c r="I104">
        <f t="shared" si="16"/>
        <v>-1.0754553500909856</v>
      </c>
      <c r="J104">
        <f t="shared" si="17"/>
        <v>1.0754553500909856</v>
      </c>
      <c r="K104">
        <f t="shared" si="18"/>
        <v>0.58486354509435967</v>
      </c>
      <c r="L104">
        <f t="shared" si="19"/>
        <v>0.41513645490564033</v>
      </c>
      <c r="M104">
        <f t="shared" si="20"/>
        <v>1.7098005310600506</v>
      </c>
      <c r="N104">
        <f t="shared" si="21"/>
        <v>2.4088465086191913</v>
      </c>
    </row>
    <row r="105" spans="1:14" x14ac:dyDescent="0.25">
      <c r="A105" s="4">
        <f>IF('True_Odds_Calculator_2-way'!A106="","",'True_Odds_Calculator_2-way'!A106)</f>
        <v>1.74</v>
      </c>
      <c r="B105" s="4">
        <f>IF('True_Odds_Calculator_2-way'!B106="","",'True_Odds_Calculator_2-way'!B106)</f>
        <v>2.11</v>
      </c>
      <c r="C105" s="4">
        <f t="shared" si="11"/>
        <v>0.57471264367816088</v>
      </c>
      <c r="D105">
        <f t="shared" si="12"/>
        <v>0.47393364928909953</v>
      </c>
      <c r="E105">
        <f t="shared" si="13"/>
        <v>4.8646292967260418E-2</v>
      </c>
      <c r="F105">
        <f t="shared" si="14"/>
        <v>-0.22372936754371631</v>
      </c>
      <c r="G105">
        <v>0</v>
      </c>
      <c r="H105">
        <f t="shared" si="15"/>
        <v>0.27237566051097672</v>
      </c>
      <c r="I105">
        <f t="shared" si="16"/>
        <v>-1.1033737580104406</v>
      </c>
      <c r="J105">
        <f t="shared" si="17"/>
        <v>1.1033737580104406</v>
      </c>
      <c r="K105">
        <f t="shared" si="18"/>
        <v>0.5505102572168219</v>
      </c>
      <c r="L105">
        <f t="shared" si="19"/>
        <v>0.4494897427831781</v>
      </c>
      <c r="M105">
        <f t="shared" si="20"/>
        <v>1.816496580927726</v>
      </c>
      <c r="N105">
        <f t="shared" si="21"/>
        <v>2.2247448713915889</v>
      </c>
    </row>
    <row r="106" spans="1:14" x14ac:dyDescent="0.25">
      <c r="A106" s="4">
        <f>IF('True_Odds_Calculator_2-way'!A107="","",'True_Odds_Calculator_2-way'!A107)</f>
        <v>1.43</v>
      </c>
      <c r="B106" s="4">
        <f>IF('True_Odds_Calculator_2-way'!B107="","",'True_Odds_Calculator_2-way'!B107)</f>
        <v>2.8</v>
      </c>
      <c r="C106" s="4">
        <f t="shared" si="11"/>
        <v>0.69930069930069938</v>
      </c>
      <c r="D106">
        <f t="shared" si="12"/>
        <v>0.35714285714285715</v>
      </c>
      <c r="E106">
        <f t="shared" si="13"/>
        <v>5.6443556443556586E-2</v>
      </c>
      <c r="F106">
        <f t="shared" si="14"/>
        <v>-0.19330669330669314</v>
      </c>
      <c r="G106">
        <v>0</v>
      </c>
      <c r="H106">
        <f t="shared" si="15"/>
        <v>0.24975024975024979</v>
      </c>
      <c r="I106">
        <f t="shared" si="16"/>
        <v>-1.1366572324507898</v>
      </c>
      <c r="J106">
        <f t="shared" si="17"/>
        <v>1.1366572324507898</v>
      </c>
      <c r="K106">
        <f t="shared" si="18"/>
        <v>0.67169876064459055</v>
      </c>
      <c r="L106">
        <f t="shared" si="19"/>
        <v>0.32830123935540917</v>
      </c>
      <c r="M106">
        <f t="shared" si="20"/>
        <v>1.4887626099538396</v>
      </c>
      <c r="N106">
        <f t="shared" si="21"/>
        <v>3.0459830184114223</v>
      </c>
    </row>
    <row r="107" spans="1:14" x14ac:dyDescent="0.25">
      <c r="A107" s="4">
        <f>IF('True_Odds_Calculator_2-way'!A108="","",'True_Odds_Calculator_2-way'!A108)</f>
        <v>1.78</v>
      </c>
      <c r="B107" s="4">
        <f>IF('True_Odds_Calculator_2-way'!B108="","",'True_Odds_Calculator_2-way'!B108)</f>
        <v>2.0699999999999998</v>
      </c>
      <c r="C107" s="4">
        <f t="shared" si="11"/>
        <v>0.5617977528089888</v>
      </c>
      <c r="D107">
        <f t="shared" si="12"/>
        <v>0.48309178743961356</v>
      </c>
      <c r="E107">
        <f t="shared" si="13"/>
        <v>4.4889540248602255E-2</v>
      </c>
      <c r="F107">
        <f t="shared" si="14"/>
        <v>-0.22651034033545026</v>
      </c>
      <c r="G107">
        <v>0</v>
      </c>
      <c r="H107">
        <f t="shared" si="15"/>
        <v>0.27139988058405257</v>
      </c>
      <c r="I107">
        <f t="shared" si="16"/>
        <v>-1.0946135246159836</v>
      </c>
      <c r="J107">
        <f t="shared" si="17"/>
        <v>1.0946135246159836</v>
      </c>
      <c r="K107">
        <f t="shared" si="18"/>
        <v>0.53943293915689727</v>
      </c>
      <c r="L107">
        <f t="shared" si="19"/>
        <v>0.46056706084310273</v>
      </c>
      <c r="M107">
        <f t="shared" si="20"/>
        <v>1.8537985492004672</v>
      </c>
      <c r="N107">
        <f t="shared" si="21"/>
        <v>2.1712364713391024</v>
      </c>
    </row>
    <row r="108" spans="1:14" x14ac:dyDescent="0.25">
      <c r="A108" s="4">
        <f>IF('True_Odds_Calculator_2-way'!A109="","",'True_Odds_Calculator_2-way'!A109)</f>
        <v>1.54</v>
      </c>
      <c r="B108" s="4">
        <f>IF('True_Odds_Calculator_2-way'!B109="","",'True_Odds_Calculator_2-way'!B109)</f>
        <v>2.5099999999999998</v>
      </c>
      <c r="C108" s="4">
        <f t="shared" si="11"/>
        <v>0.64935064935064934</v>
      </c>
      <c r="D108">
        <f t="shared" si="12"/>
        <v>0.39840637450199207</v>
      </c>
      <c r="E108">
        <f t="shared" si="13"/>
        <v>4.7757023852641467E-2</v>
      </c>
      <c r="F108">
        <f t="shared" si="14"/>
        <v>-0.21094841413566501</v>
      </c>
      <c r="G108">
        <v>0</v>
      </c>
      <c r="H108">
        <f t="shared" si="15"/>
        <v>0.25870543798830653</v>
      </c>
      <c r="I108">
        <f t="shared" si="16"/>
        <v>-1.1074258236418262</v>
      </c>
      <c r="J108">
        <f t="shared" si="17"/>
        <v>1.1074258236418262</v>
      </c>
      <c r="K108">
        <f t="shared" si="18"/>
        <v>0.62577833340459288</v>
      </c>
      <c r="L108">
        <f t="shared" si="19"/>
        <v>0.37422166659540684</v>
      </c>
      <c r="M108">
        <f t="shared" si="20"/>
        <v>1.5980099447665865</v>
      </c>
      <c r="N108">
        <f t="shared" si="21"/>
        <v>2.6722129936991572</v>
      </c>
    </row>
    <row r="109" spans="1:14" x14ac:dyDescent="0.25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1.88</v>
      </c>
      <c r="C109" s="4">
        <f t="shared" si="11"/>
        <v>0.49261083743842371</v>
      </c>
      <c r="D109">
        <f t="shared" si="12"/>
        <v>0.53191489361702127</v>
      </c>
      <c r="E109">
        <f t="shared" si="13"/>
        <v>2.4525731055444977E-2</v>
      </c>
      <c r="F109">
        <f t="shared" si="14"/>
        <v>-0.23750131013520592</v>
      </c>
      <c r="G109">
        <v>0</v>
      </c>
      <c r="H109">
        <f t="shared" si="15"/>
        <v>0.2620270411906509</v>
      </c>
      <c r="I109">
        <f t="shared" si="16"/>
        <v>-1.0503645397539194</v>
      </c>
      <c r="J109">
        <f t="shared" si="17"/>
        <v>1.0503645397539194</v>
      </c>
      <c r="K109">
        <f t="shared" si="18"/>
        <v>0.48033612555301569</v>
      </c>
      <c r="L109">
        <f t="shared" si="19"/>
        <v>0.51966387444698414</v>
      </c>
      <c r="M109">
        <f t="shared" si="20"/>
        <v>2.081875475946537</v>
      </c>
      <c r="N109">
        <f t="shared" si="21"/>
        <v>1.9243207949834495</v>
      </c>
    </row>
    <row r="110" spans="1:14" x14ac:dyDescent="0.25">
      <c r="A110" s="4">
        <f>IF('True_Odds_Calculator_2-way'!A111="","",'True_Odds_Calculator_2-way'!A111)</f>
        <v>1.77</v>
      </c>
      <c r="B110" s="4">
        <f>IF('True_Odds_Calculator_2-way'!B111="","",'True_Odds_Calculator_2-way'!B111)</f>
        <v>2.16</v>
      </c>
      <c r="C110" s="4">
        <f t="shared" si="11"/>
        <v>0.56497175141242939</v>
      </c>
      <c r="D110">
        <f t="shared" si="12"/>
        <v>0.46296296296296291</v>
      </c>
      <c r="E110">
        <f t="shared" si="13"/>
        <v>2.79347143753923E-2</v>
      </c>
      <c r="F110">
        <f t="shared" si="14"/>
        <v>-0.23362628164888055</v>
      </c>
      <c r="G110">
        <v>0</v>
      </c>
      <c r="H110">
        <f t="shared" si="15"/>
        <v>0.26156099602427285</v>
      </c>
      <c r="I110">
        <f t="shared" si="16"/>
        <v>-1.0580973892262122</v>
      </c>
      <c r="J110">
        <f t="shared" si="17"/>
        <v>1.0580973892262122</v>
      </c>
      <c r="K110">
        <f t="shared" si="18"/>
        <v>0.55104464600806979</v>
      </c>
      <c r="L110">
        <f t="shared" si="19"/>
        <v>0.44895535399193021</v>
      </c>
      <c r="M110">
        <f t="shared" si="20"/>
        <v>1.8147349897041836</v>
      </c>
      <c r="N110">
        <f t="shared" si="21"/>
        <v>2.2273929715024061</v>
      </c>
    </row>
    <row r="111" spans="1:14" x14ac:dyDescent="0.25">
      <c r="A111" s="4">
        <f>IF('True_Odds_Calculator_2-way'!A112="","",'True_Odds_Calculator_2-way'!A112)</f>
        <v>2.0099999999999998</v>
      </c>
      <c r="B111" s="4">
        <f>IF('True_Odds_Calculator_2-way'!B112="","",'True_Odds_Calculator_2-way'!B112)</f>
        <v>1.88</v>
      </c>
      <c r="C111" s="4">
        <f t="shared" si="11"/>
        <v>0.49751243781094534</v>
      </c>
      <c r="D111">
        <f t="shared" si="12"/>
        <v>0.53191489361702127</v>
      </c>
      <c r="E111">
        <f t="shared" si="13"/>
        <v>2.9427331427966497E-2</v>
      </c>
      <c r="F111">
        <f t="shared" si="14"/>
        <v>-0.23520694400338749</v>
      </c>
      <c r="G111">
        <v>0</v>
      </c>
      <c r="H111">
        <f t="shared" si="15"/>
        <v>0.26463427543135393</v>
      </c>
      <c r="I111">
        <f t="shared" si="16"/>
        <v>-1.060713208766217</v>
      </c>
      <c r="J111">
        <f t="shared" si="17"/>
        <v>1.060713208766217</v>
      </c>
      <c r="K111">
        <f t="shared" si="18"/>
        <v>0.48278384578010813</v>
      </c>
      <c r="L111">
        <f t="shared" si="19"/>
        <v>0.5172161542198922</v>
      </c>
      <c r="M111">
        <f t="shared" si="20"/>
        <v>2.0713203408538785</v>
      </c>
      <c r="N111">
        <f t="shared" si="21"/>
        <v>1.9334276237142709</v>
      </c>
    </row>
    <row r="112" spans="1:14" x14ac:dyDescent="0.25">
      <c r="A112" s="4">
        <f>IF('True_Odds_Calculator_2-way'!A113="","",'True_Odds_Calculator_2-way'!A113)</f>
        <v>1.68</v>
      </c>
      <c r="B112" s="4">
        <f>IF('True_Odds_Calculator_2-way'!B113="","",'True_Odds_Calculator_2-way'!B113)</f>
        <v>2.27</v>
      </c>
      <c r="C112" s="4">
        <f t="shared" si="11"/>
        <v>0.59523809523809523</v>
      </c>
      <c r="D112">
        <f t="shared" si="12"/>
        <v>0.44052863436123346</v>
      </c>
      <c r="E112">
        <f t="shared" si="13"/>
        <v>3.5766729599328695E-2</v>
      </c>
      <c r="F112">
        <f t="shared" si="14"/>
        <v>-0.22645269561569115</v>
      </c>
      <c r="G112">
        <v>0</v>
      </c>
      <c r="H112">
        <f t="shared" si="15"/>
        <v>0.2622194252150199</v>
      </c>
      <c r="I112">
        <f t="shared" si="16"/>
        <v>-1.0760778282064791</v>
      </c>
      <c r="J112">
        <f t="shared" si="17"/>
        <v>1.0760778282064791</v>
      </c>
      <c r="K112">
        <f t="shared" si="18"/>
        <v>0.57745625010319412</v>
      </c>
      <c r="L112">
        <f t="shared" si="19"/>
        <v>0.42254374989680582</v>
      </c>
      <c r="M112">
        <f t="shared" si="20"/>
        <v>1.7317329231804059</v>
      </c>
      <c r="N112">
        <f t="shared" si="21"/>
        <v>2.3666188418222287</v>
      </c>
    </row>
    <row r="113" spans="1:14" x14ac:dyDescent="0.25">
      <c r="A113" s="4">
        <f>IF('True_Odds_Calculator_2-way'!A114="","",'True_Odds_Calculator_2-way'!A114)</f>
        <v>1.83</v>
      </c>
      <c r="B113" s="4">
        <f>IF('True_Odds_Calculator_2-way'!B114="","",'True_Odds_Calculator_2-way'!B114)</f>
        <v>2.0499999999999998</v>
      </c>
      <c r="C113" s="4">
        <f t="shared" si="11"/>
        <v>0.54644808743169393</v>
      </c>
      <c r="D113">
        <f t="shared" si="12"/>
        <v>0.48780487804878053</v>
      </c>
      <c r="E113">
        <f t="shared" si="13"/>
        <v>3.4252965480474407E-2</v>
      </c>
      <c r="F113">
        <f t="shared" si="14"/>
        <v>-0.23230707716913246</v>
      </c>
      <c r="G113">
        <v>0</v>
      </c>
      <c r="H113">
        <f t="shared" si="15"/>
        <v>0.26656004264960681</v>
      </c>
      <c r="I113">
        <f t="shared" si="16"/>
        <v>-1.0711894933108055</v>
      </c>
      <c r="J113">
        <f t="shared" si="17"/>
        <v>1.0711894933108055</v>
      </c>
      <c r="K113">
        <f t="shared" si="18"/>
        <v>0.52935616627105819</v>
      </c>
      <c r="L113">
        <f t="shared" si="19"/>
        <v>0.47064383372894186</v>
      </c>
      <c r="M113">
        <f t="shared" si="20"/>
        <v>1.8890872794479689</v>
      </c>
      <c r="N113">
        <f t="shared" si="21"/>
        <v>2.1247489679763456</v>
      </c>
    </row>
    <row r="114" spans="1:14" x14ac:dyDescent="0.25">
      <c r="A114" s="4">
        <f>IF('True_Odds_Calculator_2-way'!A115="","",'True_Odds_Calculator_2-way'!A115)</f>
        <v>1.95</v>
      </c>
      <c r="B114" s="4">
        <f>IF('True_Odds_Calculator_2-way'!B115="","",'True_Odds_Calculator_2-way'!B115)</f>
        <v>1.95</v>
      </c>
      <c r="C114" s="4">
        <f t="shared" si="11"/>
        <v>0.51282051282051289</v>
      </c>
      <c r="D114">
        <f t="shared" si="12"/>
        <v>0.51282051282051289</v>
      </c>
      <c r="E114">
        <f t="shared" si="13"/>
        <v>2.5641025641025772E-2</v>
      </c>
      <c r="F114">
        <f t="shared" si="14"/>
        <v>-0.23734385272846803</v>
      </c>
      <c r="G114">
        <v>0</v>
      </c>
      <c r="H114">
        <f t="shared" si="15"/>
        <v>0.2629848783694938</v>
      </c>
      <c r="I114">
        <f t="shared" si="16"/>
        <v>-1.0526315789473688</v>
      </c>
      <c r="J114">
        <f t="shared" si="17"/>
        <v>1.0526315789473688</v>
      </c>
      <c r="K114">
        <f t="shared" si="18"/>
        <v>0.49999999999999989</v>
      </c>
      <c r="L114">
        <f t="shared" si="19"/>
        <v>0.49999999999999989</v>
      </c>
      <c r="M114">
        <f t="shared" si="20"/>
        <v>2.0000000000000004</v>
      </c>
      <c r="N114">
        <f t="shared" si="21"/>
        <v>2.0000000000000004</v>
      </c>
    </row>
    <row r="115" spans="1:14" x14ac:dyDescent="0.25">
      <c r="A115" s="4">
        <f>IF('True_Odds_Calculator_2-way'!A116="","",'True_Odds_Calculator_2-way'!A116)</f>
        <v>1.78</v>
      </c>
      <c r="B115" s="4">
        <f>IF('True_Odds_Calculator_2-way'!B116="","",'True_Odds_Calculator_2-way'!B116)</f>
        <v>2.14</v>
      </c>
      <c r="C115" s="4">
        <f t="shared" si="11"/>
        <v>0.5617977528089888</v>
      </c>
      <c r="D115">
        <f t="shared" si="12"/>
        <v>0.46728971962616822</v>
      </c>
      <c r="E115">
        <f t="shared" si="13"/>
        <v>2.908747243515708E-2</v>
      </c>
      <c r="F115">
        <f t="shared" si="14"/>
        <v>-0.23343484196156661</v>
      </c>
      <c r="G115">
        <v>0</v>
      </c>
      <c r="H115">
        <f t="shared" si="15"/>
        <v>0.26252231439672374</v>
      </c>
      <c r="I115">
        <f t="shared" si="16"/>
        <v>-1.0604746049596299</v>
      </c>
      <c r="J115">
        <f t="shared" si="17"/>
        <v>1.0604746049596299</v>
      </c>
      <c r="K115">
        <f t="shared" si="18"/>
        <v>0.54729439241638145</v>
      </c>
      <c r="L115">
        <f t="shared" si="19"/>
        <v>0.45270560758361844</v>
      </c>
      <c r="M115">
        <f t="shared" si="20"/>
        <v>1.8271701918685113</v>
      </c>
      <c r="N115">
        <f t="shared" si="21"/>
        <v>2.2089410496539781</v>
      </c>
    </row>
    <row r="116" spans="1:14" x14ac:dyDescent="0.25">
      <c r="A116" s="4">
        <f>IF('True_Odds_Calculator_2-way'!A117="","",'True_Odds_Calculator_2-way'!A117)</f>
        <v>1.9</v>
      </c>
      <c r="B116" s="4">
        <f>IF('True_Odds_Calculator_2-way'!B117="","",'True_Odds_Calculator_2-way'!B117)</f>
        <v>2.0099999999999998</v>
      </c>
      <c r="C116" s="4">
        <f t="shared" si="11"/>
        <v>0.52631578947368418</v>
      </c>
      <c r="D116">
        <f t="shared" si="12"/>
        <v>0.49751243781094534</v>
      </c>
      <c r="E116">
        <f t="shared" si="13"/>
        <v>2.3828227284629522E-2</v>
      </c>
      <c r="F116">
        <f t="shared" si="14"/>
        <v>-0.23802042419481539</v>
      </c>
      <c r="G116">
        <v>0</v>
      </c>
      <c r="H116">
        <f t="shared" si="15"/>
        <v>0.26184865147944492</v>
      </c>
      <c r="I116">
        <f t="shared" si="16"/>
        <v>-1.0488612925459211</v>
      </c>
      <c r="J116">
        <f t="shared" si="17"/>
        <v>1.0488612925459211</v>
      </c>
      <c r="K116">
        <f t="shared" si="18"/>
        <v>0.51440986432507074</v>
      </c>
      <c r="L116">
        <f t="shared" si="19"/>
        <v>0.48559013567492909</v>
      </c>
      <c r="M116">
        <f t="shared" si="20"/>
        <v>1.9439751632913294</v>
      </c>
      <c r="N116">
        <f t="shared" si="21"/>
        <v>2.0593499054713802</v>
      </c>
    </row>
    <row r="117" spans="1:14" x14ac:dyDescent="0.25">
      <c r="A117" s="4">
        <f>IF('True_Odds_Calculator_2-way'!A118="","",'True_Odds_Calculator_2-way'!A118)</f>
        <v>1.92</v>
      </c>
      <c r="B117" s="4">
        <f>IF('True_Odds_Calculator_2-way'!B118="","",'True_Odds_Calculator_2-way'!B118)</f>
        <v>1.99</v>
      </c>
      <c r="C117" s="4">
        <f t="shared" si="11"/>
        <v>0.52083333333333337</v>
      </c>
      <c r="D117">
        <f t="shared" si="12"/>
        <v>0.50251256281407031</v>
      </c>
      <c r="E117">
        <f t="shared" si="13"/>
        <v>2.3345896147403788E-2</v>
      </c>
      <c r="F117">
        <f t="shared" si="14"/>
        <v>-0.2383793969849245</v>
      </c>
      <c r="G117">
        <v>0</v>
      </c>
      <c r="H117">
        <f t="shared" si="15"/>
        <v>0.26172529313232828</v>
      </c>
      <c r="I117">
        <f t="shared" si="16"/>
        <v>-1.0478243557698861</v>
      </c>
      <c r="J117">
        <f t="shared" si="17"/>
        <v>1.0478243557698861</v>
      </c>
      <c r="K117">
        <f t="shared" si="18"/>
        <v>0.50916538235411457</v>
      </c>
      <c r="L117">
        <f t="shared" si="19"/>
        <v>0.49083461764588526</v>
      </c>
      <c r="M117">
        <f t="shared" si="20"/>
        <v>1.9639984073082948</v>
      </c>
      <c r="N117">
        <f t="shared" si="21"/>
        <v>2.0373461122121879</v>
      </c>
    </row>
    <row r="118" spans="1:14" x14ac:dyDescent="0.25">
      <c r="A118" s="4">
        <f>IF('True_Odds_Calculator_2-way'!A119="","",'True_Odds_Calculator_2-way'!A119)</f>
        <v>2.0699999999999998</v>
      </c>
      <c r="B118" s="4">
        <f>IF('True_Odds_Calculator_2-way'!B119="","",'True_Odds_Calculator_2-way'!B119)</f>
        <v>1.83</v>
      </c>
      <c r="C118" s="4">
        <f t="shared" si="11"/>
        <v>0.48309178743961356</v>
      </c>
      <c r="D118">
        <f t="shared" si="12"/>
        <v>0.54644808743169393</v>
      </c>
      <c r="E118">
        <f t="shared" si="13"/>
        <v>2.9539874871307603E-2</v>
      </c>
      <c r="F118">
        <f t="shared" si="14"/>
        <v>-0.23444470842902765</v>
      </c>
      <c r="G118">
        <v>0</v>
      </c>
      <c r="H118">
        <f t="shared" si="15"/>
        <v>0.26398458330033525</v>
      </c>
      <c r="I118">
        <f t="shared" si="16"/>
        <v>-1.0611311532512866</v>
      </c>
      <c r="J118">
        <f t="shared" si="17"/>
        <v>1.0611311532512866</v>
      </c>
      <c r="K118">
        <f t="shared" si="18"/>
        <v>0.46829407167694814</v>
      </c>
      <c r="L118">
        <f t="shared" si="19"/>
        <v>0.53170592832305175</v>
      </c>
      <c r="M118">
        <f t="shared" si="20"/>
        <v>2.1354103339788768</v>
      </c>
      <c r="N118">
        <f t="shared" si="21"/>
        <v>1.8807388571985679</v>
      </c>
    </row>
    <row r="119" spans="1:14" x14ac:dyDescent="0.25">
      <c r="A119" s="4">
        <f>IF('True_Odds_Calculator_2-way'!A120="","",'True_Odds_Calculator_2-way'!A120)</f>
        <v>1.87</v>
      </c>
      <c r="B119" s="4">
        <f>IF('True_Odds_Calculator_2-way'!B120="","",'True_Odds_Calculator_2-way'!B120)</f>
        <v>2.0499999999999998</v>
      </c>
      <c r="C119" s="4">
        <f t="shared" si="11"/>
        <v>0.53475935828876997</v>
      </c>
      <c r="D119">
        <f t="shared" si="12"/>
        <v>0.48780487804878053</v>
      </c>
      <c r="E119">
        <f t="shared" si="13"/>
        <v>2.2564236337550447E-2</v>
      </c>
      <c r="F119">
        <f t="shared" si="14"/>
        <v>-0.23829398721794715</v>
      </c>
      <c r="G119">
        <v>0</v>
      </c>
      <c r="H119">
        <f t="shared" si="15"/>
        <v>0.26085822355549759</v>
      </c>
      <c r="I119">
        <f t="shared" si="16"/>
        <v>-1.0462747009572406</v>
      </c>
      <c r="J119">
        <f t="shared" si="17"/>
        <v>1.0462747009572406</v>
      </c>
      <c r="K119">
        <f t="shared" si="18"/>
        <v>0.5234892259753362</v>
      </c>
      <c r="L119">
        <f t="shared" si="19"/>
        <v>0.47651077402466374</v>
      </c>
      <c r="M119">
        <f t="shared" si="20"/>
        <v>1.9102589898327997</v>
      </c>
      <c r="N119">
        <f t="shared" si="21"/>
        <v>2.0985884360051026</v>
      </c>
    </row>
    <row r="120" spans="1:14" x14ac:dyDescent="0.25">
      <c r="A120" s="4">
        <f>IF('True_Odds_Calculator_2-way'!A121="","",'True_Odds_Calculator_2-way'!A121)</f>
        <v>2.29</v>
      </c>
      <c r="B120" s="4">
        <f>IF('True_Odds_Calculator_2-way'!B121="","",'True_Odds_Calculator_2-way'!B121)</f>
        <v>1.68</v>
      </c>
      <c r="C120" s="4">
        <f t="shared" si="11"/>
        <v>0.4366812227074236</v>
      </c>
      <c r="D120">
        <f t="shared" si="12"/>
        <v>0.59523809523809523</v>
      </c>
      <c r="E120">
        <f t="shared" si="13"/>
        <v>3.1919317945518833E-2</v>
      </c>
      <c r="F120">
        <f t="shared" si="14"/>
        <v>-0.22800998128509042</v>
      </c>
      <c r="G120">
        <v>0</v>
      </c>
      <c r="H120">
        <f t="shared" si="15"/>
        <v>0.25992929923060926</v>
      </c>
      <c r="I120">
        <f t="shared" si="16"/>
        <v>-1.0677035543974551</v>
      </c>
      <c r="J120">
        <f t="shared" si="17"/>
        <v>1.0677035543974551</v>
      </c>
      <c r="K120">
        <f t="shared" si="18"/>
        <v>0.42063861953679943</v>
      </c>
      <c r="L120">
        <f t="shared" si="19"/>
        <v>0.57936138046320074</v>
      </c>
      <c r="M120">
        <f t="shared" si="20"/>
        <v>2.3773375851727168</v>
      </c>
      <c r="N120">
        <f t="shared" si="21"/>
        <v>1.7260384169902692</v>
      </c>
    </row>
    <row r="121" spans="1:14" x14ac:dyDescent="0.25">
      <c r="A121" s="4">
        <f>IF('True_Odds_Calculator_2-way'!A122="","",'True_Odds_Calculator_2-way'!A122)</f>
        <v>1.74</v>
      </c>
      <c r="B121" s="4">
        <f>IF('True_Odds_Calculator_2-way'!B122="","",'True_Odds_Calculator_2-way'!B122)</f>
        <v>2.2000000000000002</v>
      </c>
      <c r="C121" s="4">
        <f t="shared" si="11"/>
        <v>0.57471264367816088</v>
      </c>
      <c r="D121">
        <f t="shared" si="12"/>
        <v>0.45454545454545453</v>
      </c>
      <c r="E121">
        <f t="shared" si="13"/>
        <v>2.925809822361547E-2</v>
      </c>
      <c r="F121">
        <f t="shared" si="14"/>
        <v>-0.23197492163009403</v>
      </c>
      <c r="G121">
        <v>0</v>
      </c>
      <c r="H121">
        <f t="shared" si="15"/>
        <v>0.2612330198537095</v>
      </c>
      <c r="I121">
        <f t="shared" si="16"/>
        <v>-1.0611908999450221</v>
      </c>
      <c r="J121">
        <f t="shared" si="17"/>
        <v>1.0611908999450221</v>
      </c>
      <c r="K121">
        <f t="shared" si="18"/>
        <v>0.56013582793221794</v>
      </c>
      <c r="L121">
        <f t="shared" si="19"/>
        <v>0.43986417206778194</v>
      </c>
      <c r="M121">
        <f t="shared" si="20"/>
        <v>1.7852812659593167</v>
      </c>
      <c r="N121">
        <f t="shared" si="21"/>
        <v>2.2734290799340271</v>
      </c>
    </row>
    <row r="122" spans="1:14" x14ac:dyDescent="0.25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2.1800000000000002</v>
      </c>
      <c r="C122" s="4">
        <f t="shared" si="11"/>
        <v>0.56818181818181823</v>
      </c>
      <c r="D122">
        <f t="shared" si="12"/>
        <v>0.4587155963302752</v>
      </c>
      <c r="E122">
        <f t="shared" si="13"/>
        <v>2.6897414512093487E-2</v>
      </c>
      <c r="F122">
        <f t="shared" si="14"/>
        <v>-0.23373644703919927</v>
      </c>
      <c r="G122">
        <v>0</v>
      </c>
      <c r="H122">
        <f t="shared" si="15"/>
        <v>0.26063386155129276</v>
      </c>
      <c r="I122">
        <f t="shared" si="16"/>
        <v>-1.0559715077387792</v>
      </c>
      <c r="J122">
        <f t="shared" si="17"/>
        <v>1.0559715077387792</v>
      </c>
      <c r="K122">
        <f t="shared" si="18"/>
        <v>0.55477321871395913</v>
      </c>
      <c r="L122">
        <f t="shared" si="19"/>
        <v>0.44522678128604087</v>
      </c>
      <c r="M122">
        <f t="shared" si="20"/>
        <v>1.8025383458814721</v>
      </c>
      <c r="N122">
        <f t="shared" si="21"/>
        <v>2.2460463791317595</v>
      </c>
    </row>
    <row r="123" spans="1:14" x14ac:dyDescent="0.25">
      <c r="A123" s="4">
        <f>IF('True_Odds_Calculator_2-way'!A124="","",'True_Odds_Calculator_2-way'!A124)</f>
        <v>2.69</v>
      </c>
      <c r="B123" s="4">
        <f>IF('True_Odds_Calculator_2-way'!B124="","",'True_Odds_Calculator_2-way'!B124)</f>
        <v>1.52</v>
      </c>
      <c r="C123" s="4">
        <f t="shared" si="11"/>
        <v>0.37174721189591081</v>
      </c>
      <c r="D123">
        <f t="shared" si="12"/>
        <v>0.65789473684210531</v>
      </c>
      <c r="E123">
        <f t="shared" si="13"/>
        <v>2.9641948738016177E-2</v>
      </c>
      <c r="F123">
        <f t="shared" si="14"/>
        <v>-0.21492858540403037</v>
      </c>
      <c r="G123">
        <v>0</v>
      </c>
      <c r="H123">
        <f t="shared" si="15"/>
        <v>0.2445705341420466</v>
      </c>
      <c r="I123">
        <f t="shared" si="16"/>
        <v>-1.0667311465869795</v>
      </c>
      <c r="J123">
        <f t="shared" si="17"/>
        <v>1.0667311465869795</v>
      </c>
      <c r="K123">
        <f t="shared" si="18"/>
        <v>0.35678917232533086</v>
      </c>
      <c r="L123">
        <f t="shared" si="19"/>
        <v>0.64321082767466897</v>
      </c>
      <c r="M123">
        <f t="shared" si="20"/>
        <v>2.8027756377319952</v>
      </c>
      <c r="N123">
        <f t="shared" si="21"/>
        <v>1.5547001962252294</v>
      </c>
    </row>
    <row r="124" spans="1:14" x14ac:dyDescent="0.25">
      <c r="A124" s="4">
        <f>IF('True_Odds_Calculator_2-way'!A125="","",'True_Odds_Calculator_2-way'!A125)</f>
        <v>1.92</v>
      </c>
      <c r="B124" s="4">
        <f>IF('True_Odds_Calculator_2-way'!B125="","",'True_Odds_Calculator_2-way'!B125)</f>
        <v>1.99</v>
      </c>
      <c r="C124" s="4">
        <f t="shared" si="11"/>
        <v>0.52083333333333337</v>
      </c>
      <c r="D124">
        <f t="shared" si="12"/>
        <v>0.50251256281407031</v>
      </c>
      <c r="E124">
        <f t="shared" si="13"/>
        <v>2.3345896147403788E-2</v>
      </c>
      <c r="F124">
        <f t="shared" si="14"/>
        <v>-0.2383793969849245</v>
      </c>
      <c r="G124">
        <v>0</v>
      </c>
      <c r="H124">
        <f t="shared" si="15"/>
        <v>0.26172529313232828</v>
      </c>
      <c r="I124">
        <f t="shared" si="16"/>
        <v>-1.0478243557698861</v>
      </c>
      <c r="J124">
        <f t="shared" si="17"/>
        <v>1.0478243557698861</v>
      </c>
      <c r="K124">
        <f t="shared" si="18"/>
        <v>0.50916538235411457</v>
      </c>
      <c r="L124">
        <f t="shared" si="19"/>
        <v>0.49083461764588526</v>
      </c>
      <c r="M124">
        <f t="shared" si="20"/>
        <v>1.9639984073082948</v>
      </c>
      <c r="N124">
        <f t="shared" si="21"/>
        <v>2.0373461122121879</v>
      </c>
    </row>
    <row r="125" spans="1:14" x14ac:dyDescent="0.25">
      <c r="A125" s="4">
        <f>IF('True_Odds_Calculator_2-way'!A126="","",'True_Odds_Calculator_2-way'!A126)</f>
        <v>1.54</v>
      </c>
      <c r="B125" s="4">
        <f>IF('True_Odds_Calculator_2-way'!B126="","",'True_Odds_Calculator_2-way'!B126)</f>
        <v>2.61</v>
      </c>
      <c r="C125" s="4">
        <f t="shared" si="11"/>
        <v>0.64935064935064934</v>
      </c>
      <c r="D125">
        <f t="shared" si="12"/>
        <v>0.38314176245210729</v>
      </c>
      <c r="E125">
        <f t="shared" si="13"/>
        <v>3.2492411802756749E-2</v>
      </c>
      <c r="F125">
        <f t="shared" si="14"/>
        <v>-0.21630094043887138</v>
      </c>
      <c r="G125">
        <v>0</v>
      </c>
      <c r="H125">
        <f t="shared" si="15"/>
        <v>0.2487933522416281</v>
      </c>
      <c r="I125">
        <f t="shared" si="16"/>
        <v>-1.0724824201463117</v>
      </c>
      <c r="J125">
        <f t="shared" si="17"/>
        <v>1.0724824201463117</v>
      </c>
      <c r="K125">
        <f t="shared" si="18"/>
        <v>0.63325587282691287</v>
      </c>
      <c r="L125">
        <f t="shared" si="19"/>
        <v>0.36674412717308713</v>
      </c>
      <c r="M125">
        <f t="shared" si="20"/>
        <v>1.5791405068790083</v>
      </c>
      <c r="N125">
        <f t="shared" si="21"/>
        <v>2.7266966964355612</v>
      </c>
    </row>
    <row r="126" spans="1:14" x14ac:dyDescent="0.25">
      <c r="A126" s="4">
        <f>IF('True_Odds_Calculator_2-way'!A127="","",'True_Odds_Calculator_2-way'!A127)</f>
        <v>2.04</v>
      </c>
      <c r="B126" s="4">
        <f>IF('True_Odds_Calculator_2-way'!B127="","",'True_Odds_Calculator_2-way'!B127)</f>
        <v>1.76</v>
      </c>
      <c r="C126" s="4">
        <f t="shared" si="11"/>
        <v>0.49019607843137253</v>
      </c>
      <c r="D126">
        <f t="shared" si="12"/>
        <v>0.56818181818181823</v>
      </c>
      <c r="E126">
        <f t="shared" si="13"/>
        <v>5.8377896613190705E-2</v>
      </c>
      <c r="F126">
        <f t="shared" si="14"/>
        <v>-0.22014260249554374</v>
      </c>
      <c r="G126">
        <v>0</v>
      </c>
      <c r="H126">
        <f t="shared" si="15"/>
        <v>0.27852049910873444</v>
      </c>
      <c r="I126">
        <f t="shared" si="16"/>
        <v>-1.1248031766646189</v>
      </c>
      <c r="J126">
        <f t="shared" si="17"/>
        <v>1.1248031766646189</v>
      </c>
      <c r="K126">
        <f t="shared" si="18"/>
        <v>0.46087296727040977</v>
      </c>
      <c r="L126">
        <f t="shared" si="19"/>
        <v>0.53912703272959017</v>
      </c>
      <c r="M126">
        <f t="shared" si="20"/>
        <v>2.1697953037312039</v>
      </c>
      <c r="N126">
        <f t="shared" si="21"/>
        <v>1.8548504142651103</v>
      </c>
    </row>
    <row r="127" spans="1:14" x14ac:dyDescent="0.25">
      <c r="A127" s="4">
        <f>IF('True_Odds_Calculator_2-way'!A128="","",'True_Odds_Calculator_2-way'!A128)</f>
        <v>2.21</v>
      </c>
      <c r="B127" s="4">
        <f>IF('True_Odds_Calculator_2-way'!B128="","",'True_Odds_Calculator_2-way'!B128)</f>
        <v>1.66</v>
      </c>
      <c r="C127" s="4">
        <f t="shared" si="11"/>
        <v>0.45248868778280543</v>
      </c>
      <c r="D127">
        <f t="shared" si="12"/>
        <v>0.60240963855421692</v>
      </c>
      <c r="E127">
        <f t="shared" si="13"/>
        <v>5.4898326337022407E-2</v>
      </c>
      <c r="F127">
        <f t="shared" si="14"/>
        <v>-0.21768522052008932</v>
      </c>
      <c r="G127">
        <v>0</v>
      </c>
      <c r="H127">
        <f t="shared" si="15"/>
        <v>0.27258354685711172</v>
      </c>
      <c r="I127">
        <f t="shared" si="16"/>
        <v>-1.1190135543575706</v>
      </c>
      <c r="J127">
        <f t="shared" si="17"/>
        <v>1.1190135543575706</v>
      </c>
      <c r="K127">
        <f t="shared" si="18"/>
        <v>0.42480768092719207</v>
      </c>
      <c r="L127">
        <f t="shared" si="19"/>
        <v>0.57519231907280788</v>
      </c>
      <c r="M127">
        <f t="shared" si="20"/>
        <v>2.35400640077266</v>
      </c>
      <c r="N127">
        <f t="shared" si="21"/>
        <v>1.7385489458759966</v>
      </c>
    </row>
    <row r="128" spans="1:14" x14ac:dyDescent="0.25">
      <c r="A128" s="4">
        <f>IF('True_Odds_Calculator_2-way'!A129="","",'True_Odds_Calculator_2-way'!A129)</f>
        <v>2.3199999999999998</v>
      </c>
      <c r="B128" s="4">
        <f>IF('True_Odds_Calculator_2-way'!B129="","",'True_Odds_Calculator_2-way'!B129)</f>
        <v>1.6</v>
      </c>
      <c r="C128" s="4">
        <f t="shared" si="11"/>
        <v>0.43103448275862072</v>
      </c>
      <c r="D128">
        <f t="shared" si="12"/>
        <v>0.625</v>
      </c>
      <c r="E128">
        <f t="shared" si="13"/>
        <v>5.6034482758620774E-2</v>
      </c>
      <c r="F128">
        <f t="shared" si="14"/>
        <v>-0.21336206896551713</v>
      </c>
      <c r="G128">
        <v>0</v>
      </c>
      <c r="H128">
        <f t="shared" si="15"/>
        <v>0.26939655172413796</v>
      </c>
      <c r="I128">
        <f t="shared" si="16"/>
        <v>-1.1236664374387371</v>
      </c>
      <c r="J128">
        <f t="shared" si="17"/>
        <v>1.1236664374387371</v>
      </c>
      <c r="K128">
        <f t="shared" si="18"/>
        <v>0.40269974784927709</v>
      </c>
      <c r="L128">
        <f t="shared" si="19"/>
        <v>0.5973002521507228</v>
      </c>
      <c r="M128">
        <f t="shared" si="20"/>
        <v>2.4832396974191329</v>
      </c>
      <c r="N128">
        <f t="shared" si="21"/>
        <v>1.6741998624632421</v>
      </c>
    </row>
    <row r="129" spans="1:14" x14ac:dyDescent="0.25">
      <c r="A129" s="4">
        <f>IF('True_Odds_Calculator_2-way'!A130="","",'True_Odds_Calculator_2-way'!A130)</f>
        <v>1.87</v>
      </c>
      <c r="B129" s="4">
        <f>IF('True_Odds_Calculator_2-way'!B130="","",'True_Odds_Calculator_2-way'!B130)</f>
        <v>2.04</v>
      </c>
      <c r="C129" s="4">
        <f t="shared" si="11"/>
        <v>0.53475935828876997</v>
      </c>
      <c r="D129">
        <f t="shared" si="12"/>
        <v>0.49019607843137253</v>
      </c>
      <c r="E129">
        <f t="shared" si="13"/>
        <v>2.4955436720142554E-2</v>
      </c>
      <c r="F129">
        <f t="shared" si="14"/>
        <v>-0.2371815036174898</v>
      </c>
      <c r="G129">
        <v>0</v>
      </c>
      <c r="H129">
        <f t="shared" si="15"/>
        <v>0.26213694033763235</v>
      </c>
      <c r="I129">
        <f t="shared" si="16"/>
        <v>-1.0512928338279499</v>
      </c>
      <c r="J129">
        <f t="shared" si="17"/>
        <v>1.0512928338279499</v>
      </c>
      <c r="K129">
        <f t="shared" si="18"/>
        <v>0.52229555266159289</v>
      </c>
      <c r="L129">
        <f t="shared" si="19"/>
        <v>0.47770444733840695</v>
      </c>
      <c r="M129">
        <f t="shared" si="20"/>
        <v>1.9146247654303168</v>
      </c>
      <c r="N129">
        <f t="shared" si="21"/>
        <v>2.0933445471810685</v>
      </c>
    </row>
    <row r="130" spans="1:14" x14ac:dyDescent="0.25">
      <c r="A130" s="4">
        <f>IF('True_Odds_Calculator_2-way'!A131="","",'True_Odds_Calculator_2-way'!A131)</f>
        <v>1.59</v>
      </c>
      <c r="B130" s="4">
        <f>IF('True_Odds_Calculator_2-way'!B131="","",'True_Odds_Calculator_2-way'!B131)</f>
        <v>2.4900000000000002</v>
      </c>
      <c r="C130" s="4">
        <f t="shared" si="11"/>
        <v>0.62893081761006286</v>
      </c>
      <c r="D130">
        <f t="shared" si="12"/>
        <v>0.40160642570281119</v>
      </c>
      <c r="E130">
        <f t="shared" si="13"/>
        <v>3.0537243312874107E-2</v>
      </c>
      <c r="F130">
        <f t="shared" si="14"/>
        <v>-0.22204541436184988</v>
      </c>
      <c r="G130">
        <v>0</v>
      </c>
      <c r="H130">
        <f t="shared" si="15"/>
        <v>0.25258265767472399</v>
      </c>
      <c r="I130">
        <f t="shared" si="16"/>
        <v>-1.0665491157310274</v>
      </c>
      <c r="J130">
        <f t="shared" si="17"/>
        <v>1.0665491157310274</v>
      </c>
      <c r="K130">
        <f t="shared" si="18"/>
        <v>0.61377408040094872</v>
      </c>
      <c r="L130">
        <f t="shared" si="19"/>
        <v>0.38622591959905123</v>
      </c>
      <c r="M130">
        <f t="shared" si="20"/>
        <v>1.6292639782813063</v>
      </c>
      <c r="N130">
        <f t="shared" si="21"/>
        <v>2.5891581824392307</v>
      </c>
    </row>
    <row r="131" spans="1:14" x14ac:dyDescent="0.25">
      <c r="A131" s="4">
        <f>IF('True_Odds_Calculator_2-way'!A132="","",'True_Odds_Calculator_2-way'!A132)</f>
        <v>1.98</v>
      </c>
      <c r="B131" s="4">
        <f>IF('True_Odds_Calculator_2-way'!B132="","",'True_Odds_Calculator_2-way'!B132)</f>
        <v>1.92</v>
      </c>
      <c r="C131" s="4">
        <f t="shared" ref="C131:C194" si="22">1/A131</f>
        <v>0.50505050505050508</v>
      </c>
      <c r="D131">
        <f t="shared" ref="D131:D194" si="23">1/B131</f>
        <v>0.52083333333333337</v>
      </c>
      <c r="E131">
        <f t="shared" ref="E131:E194" si="24">C131+D131-1</f>
        <v>2.5883838383838453E-2</v>
      </c>
      <c r="F131">
        <f t="shared" ref="F131:F194" si="25">C131+D131-(C131*D131)-1</f>
        <v>-0.23716329966329963</v>
      </c>
      <c r="G131">
        <v>0</v>
      </c>
      <c r="H131">
        <f t="shared" ref="H131:H194" si="26">C131*D131</f>
        <v>0.26304713804713808</v>
      </c>
      <c r="I131">
        <f t="shared" ref="I131:I194" si="27">((-4*F131*H131)^0.5)/(2*F131)</f>
        <v>-1.0531568296778369</v>
      </c>
      <c r="J131">
        <f t="shared" ref="J131:J194" si="28">(-((-4*F131*H131)^0.5))/(2*F131)</f>
        <v>1.0531568296778369</v>
      </c>
      <c r="K131">
        <f t="shared" ref="K131:K194" si="29">IF(A131="","",(C131/($J131+C131-($J131*C131))))</f>
        <v>0.49210329395895913</v>
      </c>
      <c r="L131">
        <f t="shared" ref="L131:L194" si="30">IF(B131="","",(D131/($J131+D131-($J131*D131))))</f>
        <v>0.50789670604104109</v>
      </c>
      <c r="M131">
        <f t="shared" ref="M131:M194" si="31">IF(A131="","",1/K131)</f>
        <v>2.0320936930842795</v>
      </c>
      <c r="N131">
        <f t="shared" ref="N131:N194" si="32">IF(B131="","",1/L131)</f>
        <v>1.9689042833036094</v>
      </c>
    </row>
    <row r="132" spans="1:14" x14ac:dyDescent="0.25">
      <c r="A132" s="4">
        <f>IF('True_Odds_Calculator_2-way'!A133="","",'True_Odds_Calculator_2-way'!A133)</f>
        <v>1.67</v>
      </c>
      <c r="B132" s="4">
        <f>IF('True_Odds_Calculator_2-way'!B133="","",'True_Odds_Calculator_2-way'!B133)</f>
        <v>2.33</v>
      </c>
      <c r="C132" s="4">
        <f t="shared" si="22"/>
        <v>0.5988023952095809</v>
      </c>
      <c r="D132">
        <f t="shared" si="23"/>
        <v>0.42918454935622319</v>
      </c>
      <c r="E132">
        <f t="shared" si="24"/>
        <v>2.7986944565804084E-2</v>
      </c>
      <c r="F132">
        <f t="shared" si="25"/>
        <v>-0.22900979157564694</v>
      </c>
      <c r="G132">
        <v>0</v>
      </c>
      <c r="H132">
        <f t="shared" si="26"/>
        <v>0.25699673614145102</v>
      </c>
      <c r="I132">
        <f t="shared" si="27"/>
        <v>-1.0593434317257451</v>
      </c>
      <c r="J132">
        <f t="shared" si="28"/>
        <v>1.0593434317257451</v>
      </c>
      <c r="K132">
        <f t="shared" si="29"/>
        <v>0.58487737574119503</v>
      </c>
      <c r="L132">
        <f t="shared" si="30"/>
        <v>0.41512262425880503</v>
      </c>
      <c r="M132">
        <f t="shared" si="31"/>
        <v>1.7097600992562489</v>
      </c>
      <c r="N132">
        <f t="shared" si="32"/>
        <v>2.408926764195241</v>
      </c>
    </row>
    <row r="133" spans="1:14" x14ac:dyDescent="0.25">
      <c r="A133" s="4">
        <f>IF('True_Odds_Calculator_2-way'!A134="","",'True_Odds_Calculator_2-way'!A134)</f>
        <v>1.68</v>
      </c>
      <c r="B133" s="4">
        <f>IF('True_Odds_Calculator_2-way'!B134="","",'True_Odds_Calculator_2-way'!B134)</f>
        <v>2.29</v>
      </c>
      <c r="C133" s="4">
        <f t="shared" si="22"/>
        <v>0.59523809523809523</v>
      </c>
      <c r="D133">
        <f t="shared" si="23"/>
        <v>0.4366812227074236</v>
      </c>
      <c r="E133">
        <f t="shared" si="24"/>
        <v>3.1919317945518833E-2</v>
      </c>
      <c r="F133">
        <f t="shared" si="25"/>
        <v>-0.22800998128509042</v>
      </c>
      <c r="G133">
        <v>0</v>
      </c>
      <c r="H133">
        <f t="shared" si="26"/>
        <v>0.25992929923060926</v>
      </c>
      <c r="I133">
        <f t="shared" si="27"/>
        <v>-1.0677035543974551</v>
      </c>
      <c r="J133">
        <f t="shared" si="28"/>
        <v>1.0677035543974551</v>
      </c>
      <c r="K133">
        <f t="shared" si="29"/>
        <v>0.57936138046320074</v>
      </c>
      <c r="L133">
        <f t="shared" si="30"/>
        <v>0.42063861953679943</v>
      </c>
      <c r="M133">
        <f t="shared" si="31"/>
        <v>1.7260384169902692</v>
      </c>
      <c r="N133">
        <f t="shared" si="32"/>
        <v>2.3773375851727168</v>
      </c>
    </row>
    <row r="134" spans="1:14" x14ac:dyDescent="0.25">
      <c r="A134" s="4">
        <f>IF('True_Odds_Calculator_2-way'!A135="","",'True_Odds_Calculator_2-way'!A135)</f>
        <v>2.16</v>
      </c>
      <c r="B134" s="4">
        <f>IF('True_Odds_Calculator_2-way'!B135="","",'True_Odds_Calculator_2-way'!B135)</f>
        <v>1.76</v>
      </c>
      <c r="C134" s="4">
        <f t="shared" si="22"/>
        <v>0.46296296296296291</v>
      </c>
      <c r="D134">
        <f t="shared" si="23"/>
        <v>0.56818181818181823</v>
      </c>
      <c r="E134">
        <f t="shared" si="24"/>
        <v>3.1144781144781142E-2</v>
      </c>
      <c r="F134">
        <f t="shared" si="25"/>
        <v>-0.23190235690235683</v>
      </c>
      <c r="G134">
        <v>0</v>
      </c>
      <c r="H134">
        <f t="shared" si="26"/>
        <v>0.26304713804713803</v>
      </c>
      <c r="I134">
        <f t="shared" si="27"/>
        <v>-1.0650358071057626</v>
      </c>
      <c r="J134">
        <f t="shared" si="28"/>
        <v>1.0650358071057626</v>
      </c>
      <c r="K134">
        <f t="shared" si="29"/>
        <v>0.44733891886110039</v>
      </c>
      <c r="L134">
        <f t="shared" si="30"/>
        <v>0.55266108113889945</v>
      </c>
      <c r="M134">
        <f t="shared" si="31"/>
        <v>2.2354415362426847</v>
      </c>
      <c r="N134">
        <f t="shared" si="32"/>
        <v>1.8094272134003797</v>
      </c>
    </row>
    <row r="135" spans="1:14" x14ac:dyDescent="0.25">
      <c r="A135" s="4">
        <f>IF('True_Odds_Calculator_2-way'!A136="","",'True_Odds_Calculator_2-way'!A136)</f>
        <v>2.0699999999999998</v>
      </c>
      <c r="B135" s="4">
        <f>IF('True_Odds_Calculator_2-way'!B136="","",'True_Odds_Calculator_2-way'!B136)</f>
        <v>1.83</v>
      </c>
      <c r="C135" s="4">
        <f t="shared" si="22"/>
        <v>0.48309178743961356</v>
      </c>
      <c r="D135">
        <f t="shared" si="23"/>
        <v>0.54644808743169393</v>
      </c>
      <c r="E135">
        <f t="shared" si="24"/>
        <v>2.9539874871307603E-2</v>
      </c>
      <c r="F135">
        <f t="shared" si="25"/>
        <v>-0.23444470842902765</v>
      </c>
      <c r="G135">
        <v>0</v>
      </c>
      <c r="H135">
        <f t="shared" si="26"/>
        <v>0.26398458330033525</v>
      </c>
      <c r="I135">
        <f t="shared" si="27"/>
        <v>-1.0611311532512866</v>
      </c>
      <c r="J135">
        <f t="shared" si="28"/>
        <v>1.0611311532512866</v>
      </c>
      <c r="K135">
        <f t="shared" si="29"/>
        <v>0.46829407167694814</v>
      </c>
      <c r="L135">
        <f t="shared" si="30"/>
        <v>0.53170592832305175</v>
      </c>
      <c r="M135">
        <f t="shared" si="31"/>
        <v>2.1354103339788768</v>
      </c>
      <c r="N135">
        <f t="shared" si="32"/>
        <v>1.8807388571985679</v>
      </c>
    </row>
    <row r="136" spans="1:14" x14ac:dyDescent="0.25">
      <c r="A136" s="4">
        <f>IF('True_Odds_Calculator_2-way'!A137="","",'True_Odds_Calculator_2-way'!A137)</f>
        <v>2.12</v>
      </c>
      <c r="B136" s="4">
        <f>IF('True_Odds_Calculator_2-way'!B137="","",'True_Odds_Calculator_2-way'!B137)</f>
        <v>1.78</v>
      </c>
      <c r="C136" s="4">
        <f t="shared" si="22"/>
        <v>0.47169811320754712</v>
      </c>
      <c r="D136">
        <f t="shared" si="23"/>
        <v>0.5617977528089888</v>
      </c>
      <c r="E136">
        <f t="shared" si="24"/>
        <v>3.3495866016535869E-2</v>
      </c>
      <c r="F136">
        <f t="shared" si="25"/>
        <v>-0.23150307398770409</v>
      </c>
      <c r="G136">
        <v>0</v>
      </c>
      <c r="H136">
        <f t="shared" si="26"/>
        <v>0.26499894000423996</v>
      </c>
      <c r="I136">
        <f t="shared" si="27"/>
        <v>-1.0699012312772822</v>
      </c>
      <c r="J136">
        <f t="shared" si="28"/>
        <v>1.0699012312772822</v>
      </c>
      <c r="K136">
        <f t="shared" si="29"/>
        <v>0.45489916365833472</v>
      </c>
      <c r="L136">
        <f t="shared" si="30"/>
        <v>0.54510083634166528</v>
      </c>
      <c r="M136">
        <f t="shared" si="31"/>
        <v>2.1982893790305562</v>
      </c>
      <c r="N136">
        <f t="shared" si="32"/>
        <v>1.83452296039628</v>
      </c>
    </row>
    <row r="137" spans="1:14" x14ac:dyDescent="0.25">
      <c r="A137" s="4">
        <f>IF('True_Odds_Calculator_2-way'!A138="","",'True_Odds_Calculator_2-way'!A138)</f>
        <v>2.2999999999999998</v>
      </c>
      <c r="B137" s="4">
        <f>IF('True_Odds_Calculator_2-way'!B138="","",'True_Odds_Calculator_2-way'!B138)</f>
        <v>1.66</v>
      </c>
      <c r="C137" s="4">
        <f t="shared" si="22"/>
        <v>0.43478260869565222</v>
      </c>
      <c r="D137">
        <f t="shared" si="23"/>
        <v>0.60240963855421692</v>
      </c>
      <c r="E137">
        <f t="shared" si="24"/>
        <v>3.7192247249869137E-2</v>
      </c>
      <c r="F137">
        <f t="shared" si="25"/>
        <v>-0.22472498690413822</v>
      </c>
      <c r="G137">
        <v>0</v>
      </c>
      <c r="H137">
        <f t="shared" si="26"/>
        <v>0.26191723415400736</v>
      </c>
      <c r="I137">
        <f t="shared" si="27"/>
        <v>-1.0795837927188263</v>
      </c>
      <c r="J137">
        <f t="shared" si="28"/>
        <v>1.0795837927188263</v>
      </c>
      <c r="K137">
        <f t="shared" si="29"/>
        <v>0.41606702211367647</v>
      </c>
      <c r="L137">
        <f t="shared" si="30"/>
        <v>0.58393297788632348</v>
      </c>
      <c r="M137">
        <f t="shared" si="31"/>
        <v>2.4034589305344736</v>
      </c>
      <c r="N137">
        <f t="shared" si="32"/>
        <v>1.7125253031944256</v>
      </c>
    </row>
    <row r="138" spans="1:14" x14ac:dyDescent="0.25">
      <c r="A138" s="4">
        <f>IF('True_Odds_Calculator_2-way'!A139="","",'True_Odds_Calculator_2-way'!A139)</f>
        <v>1.91</v>
      </c>
      <c r="B138" s="4">
        <f>IF('True_Odds_Calculator_2-way'!B139="","",'True_Odds_Calculator_2-way'!B139)</f>
        <v>1.98</v>
      </c>
      <c r="C138" s="4">
        <f t="shared" si="22"/>
        <v>0.52356020942408377</v>
      </c>
      <c r="D138">
        <f t="shared" si="23"/>
        <v>0.50505050505050508</v>
      </c>
      <c r="E138">
        <f t="shared" si="24"/>
        <v>2.861071447458885E-2</v>
      </c>
      <c r="F138">
        <f t="shared" si="25"/>
        <v>-0.23581363371939279</v>
      </c>
      <c r="G138">
        <v>0</v>
      </c>
      <c r="H138">
        <f t="shared" si="26"/>
        <v>0.2644243481939817</v>
      </c>
      <c r="I138">
        <f t="shared" si="27"/>
        <v>-1.0589275952301447</v>
      </c>
      <c r="J138">
        <f t="shared" si="28"/>
        <v>1.0589275952301447</v>
      </c>
      <c r="K138">
        <f t="shared" si="29"/>
        <v>0.50926243676795835</v>
      </c>
      <c r="L138">
        <f t="shared" si="30"/>
        <v>0.4907375632320416</v>
      </c>
      <c r="M138">
        <f t="shared" si="31"/>
        <v>1.9636241116594322</v>
      </c>
      <c r="N138">
        <f t="shared" si="32"/>
        <v>2.0377490433255412</v>
      </c>
    </row>
    <row r="139" spans="1:14" x14ac:dyDescent="0.25">
      <c r="A139" s="4">
        <f>IF('True_Odds_Calculator_2-way'!A140="","",'True_Odds_Calculator_2-way'!A140)</f>
        <v>1.88</v>
      </c>
      <c r="B139" s="4">
        <f>IF('True_Odds_Calculator_2-way'!B140="","",'True_Odds_Calculator_2-way'!B140)</f>
        <v>2.0099999999999998</v>
      </c>
      <c r="C139" s="4">
        <f t="shared" si="22"/>
        <v>0.53191489361702127</v>
      </c>
      <c r="D139">
        <f t="shared" si="23"/>
        <v>0.49751243781094534</v>
      </c>
      <c r="E139">
        <f t="shared" si="24"/>
        <v>2.9427331427966497E-2</v>
      </c>
      <c r="F139">
        <f t="shared" si="25"/>
        <v>-0.23520694400338749</v>
      </c>
      <c r="G139">
        <v>0</v>
      </c>
      <c r="H139">
        <f t="shared" si="26"/>
        <v>0.26463427543135393</v>
      </c>
      <c r="I139">
        <f t="shared" si="27"/>
        <v>-1.060713208766217</v>
      </c>
      <c r="J139">
        <f t="shared" si="28"/>
        <v>1.060713208766217</v>
      </c>
      <c r="K139">
        <f t="shared" si="29"/>
        <v>0.5172161542198922</v>
      </c>
      <c r="L139">
        <f t="shared" si="30"/>
        <v>0.48278384578010813</v>
      </c>
      <c r="M139">
        <f t="shared" si="31"/>
        <v>1.9334276237142709</v>
      </c>
      <c r="N139">
        <f t="shared" si="32"/>
        <v>2.0713203408538785</v>
      </c>
    </row>
    <row r="140" spans="1:14" x14ac:dyDescent="0.25">
      <c r="A140" s="4">
        <f>IF('True_Odds_Calculator_2-way'!A141="","",'True_Odds_Calculator_2-way'!A141)</f>
        <v>2</v>
      </c>
      <c r="B140" s="4">
        <f>IF('True_Odds_Calculator_2-way'!B141="","",'True_Odds_Calculator_2-way'!B141)</f>
        <v>1.89</v>
      </c>
      <c r="C140" s="4">
        <f t="shared" si="22"/>
        <v>0.5</v>
      </c>
      <c r="D140">
        <f t="shared" si="23"/>
        <v>0.52910052910052918</v>
      </c>
      <c r="E140">
        <f t="shared" si="24"/>
        <v>2.9100529100529293E-2</v>
      </c>
      <c r="F140">
        <f t="shared" si="25"/>
        <v>-0.23544973544973535</v>
      </c>
      <c r="G140">
        <v>0</v>
      </c>
      <c r="H140">
        <f t="shared" si="26"/>
        <v>0.26455026455026459</v>
      </c>
      <c r="I140">
        <f t="shared" si="27"/>
        <v>-1.0599978800063603</v>
      </c>
      <c r="J140">
        <f t="shared" si="28"/>
        <v>1.0599978800063603</v>
      </c>
      <c r="K140">
        <f t="shared" si="29"/>
        <v>0.48543739277873066</v>
      </c>
      <c r="L140">
        <f t="shared" si="30"/>
        <v>0.51456260722126923</v>
      </c>
      <c r="M140">
        <f t="shared" si="31"/>
        <v>2.0599978800063603</v>
      </c>
      <c r="N140">
        <f t="shared" si="32"/>
        <v>1.9433981132056606</v>
      </c>
    </row>
    <row r="141" spans="1:14" x14ac:dyDescent="0.25">
      <c r="A141" s="4">
        <f>IF('True_Odds_Calculator_2-way'!A142="","",'True_Odds_Calculator_2-way'!A142)</f>
        <v>1.46</v>
      </c>
      <c r="B141" s="4">
        <f>IF('True_Odds_Calculator_2-way'!B142="","",'True_Odds_Calculator_2-way'!B142)</f>
        <v>2.8</v>
      </c>
      <c r="C141" s="4">
        <f t="shared" si="22"/>
        <v>0.68493150684931503</v>
      </c>
      <c r="D141">
        <f t="shared" si="23"/>
        <v>0.35714285714285715</v>
      </c>
      <c r="E141">
        <f t="shared" si="24"/>
        <v>4.2074363992172126E-2</v>
      </c>
      <c r="F141">
        <f t="shared" si="25"/>
        <v>-0.20254403131115462</v>
      </c>
      <c r="G141">
        <v>0</v>
      </c>
      <c r="H141">
        <f t="shared" si="26"/>
        <v>0.2446183953033268</v>
      </c>
      <c r="I141">
        <f t="shared" si="27"/>
        <v>-1.0989674556596449</v>
      </c>
      <c r="J141">
        <f t="shared" si="28"/>
        <v>1.0989674556596449</v>
      </c>
      <c r="K141">
        <f t="shared" si="29"/>
        <v>0.66422010948792087</v>
      </c>
      <c r="L141">
        <f t="shared" si="30"/>
        <v>0.33577989051207913</v>
      </c>
      <c r="M141">
        <f t="shared" si="31"/>
        <v>1.5055250296034366</v>
      </c>
      <c r="N141">
        <f t="shared" si="32"/>
        <v>2.9781414201873613</v>
      </c>
    </row>
    <row r="142" spans="1:14" x14ac:dyDescent="0.25">
      <c r="A142" s="4">
        <f>IF('True_Odds_Calculator_2-way'!A143="","",'True_Odds_Calculator_2-way'!A143)</f>
        <v>2.2400000000000002</v>
      </c>
      <c r="B142" s="4">
        <f>IF('True_Odds_Calculator_2-way'!B143="","",'True_Odds_Calculator_2-way'!B143)</f>
        <v>1.7</v>
      </c>
      <c r="C142" s="4">
        <f t="shared" si="22"/>
        <v>0.4464285714285714</v>
      </c>
      <c r="D142">
        <f t="shared" si="23"/>
        <v>0.58823529411764708</v>
      </c>
      <c r="E142">
        <f t="shared" si="24"/>
        <v>3.4663865546218364E-2</v>
      </c>
      <c r="F142">
        <f t="shared" si="25"/>
        <v>-0.22794117647058831</v>
      </c>
      <c r="G142">
        <v>0</v>
      </c>
      <c r="H142">
        <f t="shared" si="26"/>
        <v>0.26260504201680673</v>
      </c>
      <c r="I142">
        <f t="shared" si="27"/>
        <v>-1.0733469768527293</v>
      </c>
      <c r="J142">
        <f t="shared" si="28"/>
        <v>1.0733469768527293</v>
      </c>
      <c r="K142">
        <f t="shared" si="29"/>
        <v>0.42900958501512831</v>
      </c>
      <c r="L142">
        <f t="shared" si="30"/>
        <v>0.5709904149848718</v>
      </c>
      <c r="M142">
        <f t="shared" si="31"/>
        <v>2.3309502512973848</v>
      </c>
      <c r="N142">
        <f t="shared" si="32"/>
        <v>1.7513428837969105</v>
      </c>
    </row>
    <row r="143" spans="1:14" x14ac:dyDescent="0.25">
      <c r="A143" s="4">
        <f>IF('True_Odds_Calculator_2-way'!A144="","",'True_Odds_Calculator_2-way'!A144)</f>
        <v>2.2200000000000002</v>
      </c>
      <c r="B143" s="4">
        <f>IF('True_Odds_Calculator_2-way'!B144="","",'True_Odds_Calculator_2-way'!B144)</f>
        <v>1.71</v>
      </c>
      <c r="C143" s="4">
        <f t="shared" si="22"/>
        <v>0.4504504504504504</v>
      </c>
      <c r="D143">
        <f t="shared" si="23"/>
        <v>0.58479532163742687</v>
      </c>
      <c r="E143">
        <f t="shared" si="24"/>
        <v>3.5245772087877381E-2</v>
      </c>
      <c r="F143">
        <f t="shared" si="25"/>
        <v>-0.2281755439650176</v>
      </c>
      <c r="G143">
        <v>0</v>
      </c>
      <c r="H143">
        <f t="shared" si="26"/>
        <v>0.26342131605289498</v>
      </c>
      <c r="I143">
        <f t="shared" si="27"/>
        <v>-1.0744616281415775</v>
      </c>
      <c r="J143">
        <f t="shared" si="28"/>
        <v>1.0744616281415775</v>
      </c>
      <c r="K143">
        <f t="shared" si="29"/>
        <v>0.43274247509065539</v>
      </c>
      <c r="L143">
        <f t="shared" si="30"/>
        <v>0.56725752490934445</v>
      </c>
      <c r="M143">
        <f t="shared" si="31"/>
        <v>2.310843186332725</v>
      </c>
      <c r="N143">
        <f t="shared" si="32"/>
        <v>1.7628677559805201</v>
      </c>
    </row>
    <row r="144" spans="1:14" x14ac:dyDescent="0.25">
      <c r="A144" s="4">
        <f>IF('True_Odds_Calculator_2-way'!A145="","",'True_Odds_Calculator_2-way'!A145)</f>
        <v>1.79</v>
      </c>
      <c r="B144" s="4">
        <f>IF('True_Odds_Calculator_2-way'!B145="","",'True_Odds_Calculator_2-way'!B145)</f>
        <v>2.11</v>
      </c>
      <c r="C144" s="4">
        <f t="shared" si="22"/>
        <v>0.55865921787709494</v>
      </c>
      <c r="D144">
        <f t="shared" si="23"/>
        <v>0.47393364928909953</v>
      </c>
      <c r="E144">
        <f t="shared" si="24"/>
        <v>3.2592867166194583E-2</v>
      </c>
      <c r="F144">
        <f t="shared" si="25"/>
        <v>-0.23217453467129112</v>
      </c>
      <c r="G144">
        <v>0</v>
      </c>
      <c r="H144">
        <f t="shared" si="26"/>
        <v>0.26476740183748576</v>
      </c>
      <c r="I144">
        <f t="shared" si="27"/>
        <v>-1.0678861770883312</v>
      </c>
      <c r="J144">
        <f t="shared" si="28"/>
        <v>1.0678861770883312</v>
      </c>
      <c r="K144">
        <f t="shared" si="29"/>
        <v>0.54240816034763273</v>
      </c>
      <c r="L144">
        <f t="shared" si="30"/>
        <v>0.45759183965236705</v>
      </c>
      <c r="M144">
        <f t="shared" si="31"/>
        <v>1.8436300798997822</v>
      </c>
      <c r="N144">
        <f t="shared" si="32"/>
        <v>2.1853536565680476</v>
      </c>
    </row>
    <row r="145" spans="1:14" x14ac:dyDescent="0.25">
      <c r="A145" s="4">
        <f>IF('True_Odds_Calculator_2-way'!A146="","",'True_Odds_Calculator_2-way'!A146)</f>
        <v>1.81</v>
      </c>
      <c r="B145" s="4">
        <f>IF('True_Odds_Calculator_2-way'!B146="","",'True_Odds_Calculator_2-way'!B146)</f>
        <v>2.0699999999999998</v>
      </c>
      <c r="C145" s="4">
        <f t="shared" si="22"/>
        <v>0.5524861878453039</v>
      </c>
      <c r="D145">
        <f t="shared" si="23"/>
        <v>0.48309178743961356</v>
      </c>
      <c r="E145">
        <f t="shared" si="24"/>
        <v>3.5577975284917462E-2</v>
      </c>
      <c r="F145">
        <f t="shared" si="25"/>
        <v>-0.23132356473696847</v>
      </c>
      <c r="G145">
        <v>0</v>
      </c>
      <c r="H145">
        <f t="shared" si="26"/>
        <v>0.26690154002188599</v>
      </c>
      <c r="I145">
        <f t="shared" si="27"/>
        <v>-1.0741516544951821</v>
      </c>
      <c r="J145">
        <f t="shared" si="28"/>
        <v>1.0741516544951821</v>
      </c>
      <c r="K145">
        <f t="shared" si="29"/>
        <v>0.53474138865009979</v>
      </c>
      <c r="L145">
        <f t="shared" si="30"/>
        <v>0.46525861134990021</v>
      </c>
      <c r="M145">
        <f t="shared" si="31"/>
        <v>1.8700628401410975</v>
      </c>
      <c r="N145">
        <f t="shared" si="32"/>
        <v>2.1493422703098441</v>
      </c>
    </row>
    <row r="146" spans="1:14" x14ac:dyDescent="0.25">
      <c r="A146" s="4">
        <f>IF('True_Odds_Calculator_2-way'!A147="","",'True_Odds_Calculator_2-way'!A147)</f>
        <v>2.31</v>
      </c>
      <c r="B146" s="4">
        <f>IF('True_Odds_Calculator_2-way'!B147="","",'True_Odds_Calculator_2-way'!B147)</f>
        <v>1.66</v>
      </c>
      <c r="C146" s="4">
        <f t="shared" si="22"/>
        <v>0.4329004329004329</v>
      </c>
      <c r="D146">
        <f t="shared" si="23"/>
        <v>0.60240963855421692</v>
      </c>
      <c r="E146">
        <f t="shared" si="24"/>
        <v>3.5310071454649705E-2</v>
      </c>
      <c r="F146">
        <f t="shared" si="25"/>
        <v>-0.22547332185886404</v>
      </c>
      <c r="G146">
        <v>0</v>
      </c>
      <c r="H146">
        <f t="shared" si="26"/>
        <v>0.2607833933135138</v>
      </c>
      <c r="I146">
        <f t="shared" si="27"/>
        <v>-1.0754553500909856</v>
      </c>
      <c r="J146">
        <f t="shared" si="28"/>
        <v>1.0754553500909856</v>
      </c>
      <c r="K146">
        <f t="shared" si="29"/>
        <v>0.41513645490564033</v>
      </c>
      <c r="L146">
        <f t="shared" si="30"/>
        <v>0.58486354509435967</v>
      </c>
      <c r="M146">
        <f t="shared" si="31"/>
        <v>2.4088465086191913</v>
      </c>
      <c r="N146">
        <f t="shared" si="32"/>
        <v>1.7098005310600506</v>
      </c>
    </row>
    <row r="147" spans="1:14" x14ac:dyDescent="0.25">
      <c r="A147" s="4">
        <f>IF('True_Odds_Calculator_2-way'!A148="","",'True_Odds_Calculator_2-way'!A148)</f>
        <v>2.2799999999999998</v>
      </c>
      <c r="B147" s="4">
        <f>IF('True_Odds_Calculator_2-way'!B148="","",'True_Odds_Calculator_2-way'!B148)</f>
        <v>1.69</v>
      </c>
      <c r="C147" s="4">
        <f t="shared" si="22"/>
        <v>0.43859649122807021</v>
      </c>
      <c r="D147">
        <f t="shared" si="23"/>
        <v>0.59171597633136097</v>
      </c>
      <c r="E147">
        <f t="shared" si="24"/>
        <v>3.0312467559431067E-2</v>
      </c>
      <c r="F147">
        <f t="shared" si="25"/>
        <v>-0.22921208346309574</v>
      </c>
      <c r="G147">
        <v>0</v>
      </c>
      <c r="H147">
        <f t="shared" si="26"/>
        <v>0.25952455102252675</v>
      </c>
      <c r="I147">
        <f t="shared" si="27"/>
        <v>-1.0640706634484354</v>
      </c>
      <c r="J147">
        <f t="shared" si="28"/>
        <v>1.0640706634484354</v>
      </c>
      <c r="K147">
        <f t="shared" si="29"/>
        <v>0.42336815247060766</v>
      </c>
      <c r="L147">
        <f t="shared" si="30"/>
        <v>0.57663184752939267</v>
      </c>
      <c r="M147">
        <f t="shared" si="31"/>
        <v>2.3620104492139973</v>
      </c>
      <c r="N147">
        <f t="shared" si="32"/>
        <v>1.7342087577794201</v>
      </c>
    </row>
    <row r="148" spans="1:14" x14ac:dyDescent="0.25">
      <c r="A148" s="4">
        <f>IF('True_Odds_Calculator_2-way'!A149="","",'True_Odds_Calculator_2-way'!A149)</f>
        <v>2.67</v>
      </c>
      <c r="B148" s="4">
        <f>IF('True_Odds_Calculator_2-way'!B149="","",'True_Odds_Calculator_2-way'!B149)</f>
        <v>1.53</v>
      </c>
      <c r="C148" s="4">
        <f t="shared" si="22"/>
        <v>0.37453183520599254</v>
      </c>
      <c r="D148">
        <f t="shared" si="23"/>
        <v>0.65359477124183007</v>
      </c>
      <c r="E148">
        <f t="shared" si="24"/>
        <v>2.81266064478225E-2</v>
      </c>
      <c r="F148">
        <f t="shared" si="25"/>
        <v>-0.21666544270642096</v>
      </c>
      <c r="G148">
        <v>0</v>
      </c>
      <c r="H148">
        <f t="shared" si="26"/>
        <v>0.24479204915424349</v>
      </c>
      <c r="I148">
        <f t="shared" si="27"/>
        <v>-1.0629279561748655</v>
      </c>
      <c r="J148">
        <f t="shared" si="28"/>
        <v>1.0629279561748655</v>
      </c>
      <c r="K148">
        <f t="shared" si="29"/>
        <v>0.36034871404418739</v>
      </c>
      <c r="L148">
        <f t="shared" si="30"/>
        <v>0.63965128595581267</v>
      </c>
      <c r="M148">
        <f t="shared" si="31"/>
        <v>2.7750896868120249</v>
      </c>
      <c r="N148">
        <f t="shared" si="32"/>
        <v>1.5633518167726788</v>
      </c>
    </row>
    <row r="149" spans="1:14" x14ac:dyDescent="0.25">
      <c r="A149" s="4">
        <f>IF('True_Odds_Calculator_2-way'!A150="","",'True_Odds_Calculator_2-way'!A150)</f>
        <v>2.27</v>
      </c>
      <c r="B149" s="4">
        <f>IF('True_Odds_Calculator_2-way'!B150="","",'True_Odds_Calculator_2-way'!B150)</f>
        <v>1.7</v>
      </c>
      <c r="C149" s="4">
        <f t="shared" si="22"/>
        <v>0.44052863436123346</v>
      </c>
      <c r="D149">
        <f t="shared" si="23"/>
        <v>0.58823529411764708</v>
      </c>
      <c r="E149">
        <f t="shared" si="24"/>
        <v>2.876392847888054E-2</v>
      </c>
      <c r="F149">
        <f t="shared" si="25"/>
        <v>-0.23037056232184505</v>
      </c>
      <c r="G149">
        <v>0</v>
      </c>
      <c r="H149">
        <f t="shared" si="26"/>
        <v>0.25913449080072559</v>
      </c>
      <c r="I149">
        <f t="shared" si="27"/>
        <v>-1.0605938867332434</v>
      </c>
      <c r="J149">
        <f t="shared" si="28"/>
        <v>1.0605938867332434</v>
      </c>
      <c r="K149">
        <f t="shared" si="29"/>
        <v>0.42608414965939195</v>
      </c>
      <c r="L149">
        <f t="shared" si="30"/>
        <v>0.5739158503406081</v>
      </c>
      <c r="M149">
        <f t="shared" si="31"/>
        <v>2.3469542361512192</v>
      </c>
      <c r="N149">
        <f t="shared" si="32"/>
        <v>1.7424157207132702</v>
      </c>
    </row>
    <row r="150" spans="1:14" x14ac:dyDescent="0.25">
      <c r="A150" s="4">
        <f>IF('True_Odds_Calculator_2-way'!A151="","",'True_Odds_Calculator_2-way'!A151)</f>
        <v>2.15</v>
      </c>
      <c r="B150" s="4">
        <f>IF('True_Odds_Calculator_2-way'!B151="","",'True_Odds_Calculator_2-way'!B151)</f>
        <v>1.78</v>
      </c>
      <c r="C150" s="4">
        <f t="shared" si="22"/>
        <v>0.46511627906976744</v>
      </c>
      <c r="D150">
        <f t="shared" si="23"/>
        <v>0.5617977528089888</v>
      </c>
      <c r="E150">
        <f t="shared" si="24"/>
        <v>2.6914031878756184E-2</v>
      </c>
      <c r="F150">
        <f t="shared" si="25"/>
        <v>-0.23438724849751769</v>
      </c>
      <c r="G150">
        <v>0</v>
      </c>
      <c r="H150">
        <f t="shared" si="26"/>
        <v>0.26130128037627387</v>
      </c>
      <c r="I150">
        <f t="shared" si="27"/>
        <v>-1.0558537785999174</v>
      </c>
      <c r="J150">
        <f t="shared" si="28"/>
        <v>1.0558537785999174</v>
      </c>
      <c r="K150">
        <f t="shared" si="29"/>
        <v>0.45162389028142153</v>
      </c>
      <c r="L150">
        <f t="shared" si="30"/>
        <v>0.54837610971857853</v>
      </c>
      <c r="M150">
        <f t="shared" si="31"/>
        <v>2.214231845389905</v>
      </c>
      <c r="N150">
        <f t="shared" si="32"/>
        <v>1.8235659473079355</v>
      </c>
    </row>
    <row r="151" spans="1:14" x14ac:dyDescent="0.25">
      <c r="A151" s="4">
        <f>IF('True_Odds_Calculator_2-way'!A152="","",'True_Odds_Calculator_2-way'!A152)</f>
        <v>2.21</v>
      </c>
      <c r="B151" s="4">
        <f>IF('True_Odds_Calculator_2-way'!B152="","",'True_Odds_Calculator_2-way'!B152)</f>
        <v>1.69</v>
      </c>
      <c r="C151" s="4">
        <f t="shared" si="22"/>
        <v>0.45248868778280543</v>
      </c>
      <c r="D151">
        <f t="shared" si="23"/>
        <v>0.59171597633136097</v>
      </c>
      <c r="E151">
        <f t="shared" si="24"/>
        <v>4.4204664114166459E-2</v>
      </c>
      <c r="F151">
        <f t="shared" si="25"/>
        <v>-0.22354012155613256</v>
      </c>
      <c r="G151">
        <v>0</v>
      </c>
      <c r="H151">
        <f t="shared" si="26"/>
        <v>0.26774478567029908</v>
      </c>
      <c r="I151">
        <f t="shared" si="27"/>
        <v>-1.0944168462342658</v>
      </c>
      <c r="J151">
        <f t="shared" si="28"/>
        <v>1.0944168462342658</v>
      </c>
      <c r="K151">
        <f t="shared" si="29"/>
        <v>0.430247355617285</v>
      </c>
      <c r="L151">
        <f t="shared" si="30"/>
        <v>0.56975264438271478</v>
      </c>
      <c r="M151">
        <f t="shared" si="31"/>
        <v>2.3242443839434617</v>
      </c>
      <c r="N151">
        <f t="shared" si="32"/>
        <v>1.7551476239016437</v>
      </c>
    </row>
    <row r="152" spans="1:14" x14ac:dyDescent="0.25">
      <c r="A152" s="4">
        <f>IF('True_Odds_Calculator_2-way'!A153="","",'True_Odds_Calculator_2-way'!A153)</f>
        <v>2.33</v>
      </c>
      <c r="B152" s="4">
        <f>IF('True_Odds_Calculator_2-way'!B153="","",'True_Odds_Calculator_2-way'!B153)</f>
        <v>1.63</v>
      </c>
      <c r="C152" s="4">
        <f t="shared" si="22"/>
        <v>0.42918454935622319</v>
      </c>
      <c r="D152">
        <f t="shared" si="23"/>
        <v>0.61349693251533743</v>
      </c>
      <c r="E152">
        <f t="shared" si="24"/>
        <v>4.2681481871560623E-2</v>
      </c>
      <c r="F152">
        <f t="shared" si="25"/>
        <v>-0.22062192264145974</v>
      </c>
      <c r="G152">
        <v>0</v>
      </c>
      <c r="H152">
        <f t="shared" si="26"/>
        <v>0.26330340451302037</v>
      </c>
      <c r="I152">
        <f t="shared" si="27"/>
        <v>-1.0924558755741036</v>
      </c>
      <c r="J152">
        <f t="shared" si="28"/>
        <v>1.0924558755741036</v>
      </c>
      <c r="K152">
        <f t="shared" si="29"/>
        <v>0.40766968306220203</v>
      </c>
      <c r="L152">
        <f t="shared" si="30"/>
        <v>0.59233031693779803</v>
      </c>
      <c r="M152">
        <f t="shared" si="31"/>
        <v>2.4529663145135583</v>
      </c>
      <c r="N152">
        <f t="shared" si="32"/>
        <v>1.688247201611685</v>
      </c>
    </row>
    <row r="153" spans="1:14" x14ac:dyDescent="0.25">
      <c r="A153" s="4">
        <f>IF('True_Odds_Calculator_2-way'!A154="","",'True_Odds_Calculator_2-way'!A154)</f>
        <v>2.58</v>
      </c>
      <c r="B153" s="4">
        <f>IF('True_Odds_Calculator_2-way'!B154="","",'True_Odds_Calculator_2-way'!B154)</f>
        <v>1.52</v>
      </c>
      <c r="C153" s="4">
        <f t="shared" si="22"/>
        <v>0.38759689922480617</v>
      </c>
      <c r="D153">
        <f t="shared" si="23"/>
        <v>0.65789473684210531</v>
      </c>
      <c r="E153">
        <f t="shared" si="24"/>
        <v>4.5491636066911534E-2</v>
      </c>
      <c r="F153">
        <f t="shared" si="25"/>
        <v>-0.20950632394940838</v>
      </c>
      <c r="G153">
        <v>0</v>
      </c>
      <c r="H153">
        <f t="shared" si="26"/>
        <v>0.25499796001631986</v>
      </c>
      <c r="I153">
        <f t="shared" si="27"/>
        <v>-1.1032394541017196</v>
      </c>
      <c r="J153">
        <f t="shared" si="28"/>
        <v>1.1032394541017196</v>
      </c>
      <c r="K153">
        <f t="shared" si="29"/>
        <v>0.36454861838676672</v>
      </c>
      <c r="L153">
        <f t="shared" si="30"/>
        <v>0.63545138161323322</v>
      </c>
      <c r="M153">
        <f t="shared" si="31"/>
        <v>2.7431183374807175</v>
      </c>
      <c r="N153">
        <f t="shared" si="32"/>
        <v>1.5736845161328941</v>
      </c>
    </row>
    <row r="154" spans="1:14" x14ac:dyDescent="0.25">
      <c r="A154" s="4">
        <f>IF('True_Odds_Calculator_2-way'!A155="","",'True_Odds_Calculator_2-way'!A155)</f>
        <v>2.4700000000000002</v>
      </c>
      <c r="B154" s="4">
        <f>IF('True_Odds_Calculator_2-way'!B155="","",'True_Odds_Calculator_2-way'!B155)</f>
        <v>1.57</v>
      </c>
      <c r="C154" s="4">
        <f t="shared" si="22"/>
        <v>0.40485829959514169</v>
      </c>
      <c r="D154">
        <f t="shared" si="23"/>
        <v>0.63694267515923564</v>
      </c>
      <c r="E154">
        <f t="shared" si="24"/>
        <v>4.1800974754377274E-2</v>
      </c>
      <c r="F154">
        <f t="shared" si="25"/>
        <v>-0.21607055365017158</v>
      </c>
      <c r="G154">
        <v>0</v>
      </c>
      <c r="H154">
        <f t="shared" si="26"/>
        <v>0.25787152840454886</v>
      </c>
      <c r="I154">
        <f t="shared" si="27"/>
        <v>-1.0924558755741034</v>
      </c>
      <c r="J154">
        <f t="shared" si="28"/>
        <v>1.0924558755741034</v>
      </c>
      <c r="K154">
        <f t="shared" si="29"/>
        <v>0.38374308682615721</v>
      </c>
      <c r="L154">
        <f t="shared" si="30"/>
        <v>0.61625691317384279</v>
      </c>
      <c r="M154">
        <f t="shared" si="31"/>
        <v>2.6059101370939319</v>
      </c>
      <c r="N154">
        <f t="shared" si="32"/>
        <v>1.6226998490772393</v>
      </c>
    </row>
    <row r="155" spans="1:14" x14ac:dyDescent="0.25">
      <c r="A155" s="4">
        <f>IF('True_Odds_Calculator_2-way'!A156="","",'True_Odds_Calculator_2-way'!A156)</f>
        <v>2.66</v>
      </c>
      <c r="B155" s="4">
        <f>IF('True_Odds_Calculator_2-way'!B156="","",'True_Odds_Calculator_2-way'!B156)</f>
        <v>1.5</v>
      </c>
      <c r="C155" s="4">
        <f t="shared" si="22"/>
        <v>0.37593984962406013</v>
      </c>
      <c r="D155">
        <f t="shared" si="23"/>
        <v>0.66666666666666663</v>
      </c>
      <c r="E155">
        <f t="shared" si="24"/>
        <v>4.2606516290726759E-2</v>
      </c>
      <c r="F155">
        <f t="shared" si="25"/>
        <v>-0.20802005012531333</v>
      </c>
      <c r="G155">
        <v>0</v>
      </c>
      <c r="H155">
        <f t="shared" si="26"/>
        <v>0.25062656641604009</v>
      </c>
      <c r="I155">
        <f t="shared" si="27"/>
        <v>-1.0976425998969033</v>
      </c>
      <c r="J155">
        <f t="shared" si="28"/>
        <v>1.0976425998969033</v>
      </c>
      <c r="K155">
        <f t="shared" si="29"/>
        <v>0.35434772234002576</v>
      </c>
      <c r="L155">
        <f t="shared" si="30"/>
        <v>0.64565227765997424</v>
      </c>
      <c r="M155">
        <f t="shared" si="31"/>
        <v>2.8220867158288598</v>
      </c>
      <c r="N155">
        <f t="shared" si="32"/>
        <v>1.5488212999484516</v>
      </c>
    </row>
    <row r="156" spans="1:14" x14ac:dyDescent="0.25">
      <c r="A156" s="4">
        <f>IF('True_Odds_Calculator_2-way'!A157="","",'True_Odds_Calculator_2-way'!A157)</f>
        <v>2.4300000000000002</v>
      </c>
      <c r="B156" s="4">
        <f>IF('True_Odds_Calculator_2-way'!B157="","",'True_Odds_Calculator_2-way'!B157)</f>
        <v>1.58</v>
      </c>
      <c r="C156" s="4">
        <f t="shared" si="22"/>
        <v>0.41152263374485593</v>
      </c>
      <c r="D156">
        <f t="shared" si="23"/>
        <v>0.63291139240506322</v>
      </c>
      <c r="E156">
        <f t="shared" si="24"/>
        <v>4.4434026149919204E-2</v>
      </c>
      <c r="F156">
        <f t="shared" si="25"/>
        <v>-0.21602333697973641</v>
      </c>
      <c r="G156">
        <v>0</v>
      </c>
      <c r="H156">
        <f t="shared" si="26"/>
        <v>0.26045736312965562</v>
      </c>
      <c r="I156">
        <f t="shared" si="27"/>
        <v>-1.0980395534147549</v>
      </c>
      <c r="J156">
        <f t="shared" si="28"/>
        <v>1.0980395534147549</v>
      </c>
      <c r="K156">
        <f t="shared" si="29"/>
        <v>0.38907530070846807</v>
      </c>
      <c r="L156">
        <f t="shared" si="30"/>
        <v>0.61092469929153193</v>
      </c>
      <c r="M156">
        <f t="shared" si="31"/>
        <v>2.5701965613830993</v>
      </c>
      <c r="N156">
        <f t="shared" si="32"/>
        <v>1.636862940980558</v>
      </c>
    </row>
    <row r="157" spans="1:14" x14ac:dyDescent="0.25">
      <c r="A157" s="4">
        <f>IF('True_Odds_Calculator_2-way'!A158="","",'True_Odds_Calculator_2-way'!A158)</f>
        <v>2.06</v>
      </c>
      <c r="B157" s="4">
        <f>IF('True_Odds_Calculator_2-way'!B158="","",'True_Odds_Calculator_2-way'!B158)</f>
        <v>1.84</v>
      </c>
      <c r="C157" s="4">
        <f t="shared" si="22"/>
        <v>0.4854368932038835</v>
      </c>
      <c r="D157">
        <f t="shared" si="23"/>
        <v>0.54347826086956519</v>
      </c>
      <c r="E157">
        <f t="shared" si="24"/>
        <v>2.891515407344869E-2</v>
      </c>
      <c r="F157">
        <f t="shared" si="25"/>
        <v>-0.23490924440692273</v>
      </c>
      <c r="G157">
        <v>0</v>
      </c>
      <c r="H157">
        <f t="shared" si="26"/>
        <v>0.26382439848037148</v>
      </c>
      <c r="I157">
        <f t="shared" si="27"/>
        <v>-1.0597597584982434</v>
      </c>
      <c r="J157">
        <f t="shared" si="28"/>
        <v>1.0597597584982434</v>
      </c>
      <c r="K157">
        <f t="shared" si="29"/>
        <v>0.47095494984925418</v>
      </c>
      <c r="L157">
        <f t="shared" si="30"/>
        <v>0.52904505015074577</v>
      </c>
      <c r="M157">
        <f t="shared" si="31"/>
        <v>2.123345344008138</v>
      </c>
      <c r="N157">
        <f t="shared" si="32"/>
        <v>1.8901981971385247</v>
      </c>
    </row>
    <row r="158" spans="1:14" x14ac:dyDescent="0.25">
      <c r="A158" s="4">
        <f>IF('True_Odds_Calculator_2-way'!A159="","",'True_Odds_Calculator_2-way'!A159)</f>
        <v>2</v>
      </c>
      <c r="B158" s="4">
        <f>IF('True_Odds_Calculator_2-way'!B159="","",'True_Odds_Calculator_2-way'!B159)</f>
        <v>1.89</v>
      </c>
      <c r="C158" s="4">
        <f t="shared" si="22"/>
        <v>0.5</v>
      </c>
      <c r="D158">
        <f t="shared" si="23"/>
        <v>0.52910052910052918</v>
      </c>
      <c r="E158">
        <f t="shared" si="24"/>
        <v>2.9100529100529293E-2</v>
      </c>
      <c r="F158">
        <f t="shared" si="25"/>
        <v>-0.23544973544973535</v>
      </c>
      <c r="G158">
        <v>0</v>
      </c>
      <c r="H158">
        <f t="shared" si="26"/>
        <v>0.26455026455026459</v>
      </c>
      <c r="I158">
        <f t="shared" si="27"/>
        <v>-1.0599978800063603</v>
      </c>
      <c r="J158">
        <f t="shared" si="28"/>
        <v>1.0599978800063603</v>
      </c>
      <c r="K158">
        <f t="shared" si="29"/>
        <v>0.48543739277873066</v>
      </c>
      <c r="L158">
        <f t="shared" si="30"/>
        <v>0.51456260722126923</v>
      </c>
      <c r="M158">
        <f t="shared" si="31"/>
        <v>2.0599978800063603</v>
      </c>
      <c r="N158">
        <f t="shared" si="32"/>
        <v>1.9433981132056606</v>
      </c>
    </row>
    <row r="159" spans="1:14" x14ac:dyDescent="0.25">
      <c r="A159" s="4">
        <f>IF('True_Odds_Calculator_2-way'!A160="","",'True_Odds_Calculator_2-way'!A160)</f>
        <v>1.92</v>
      </c>
      <c r="B159" s="4">
        <f>IF('True_Odds_Calculator_2-way'!B160="","",'True_Odds_Calculator_2-way'!B160)</f>
        <v>1.97</v>
      </c>
      <c r="C159" s="4">
        <f t="shared" si="22"/>
        <v>0.52083333333333337</v>
      </c>
      <c r="D159">
        <f t="shared" si="23"/>
        <v>0.50761421319796951</v>
      </c>
      <c r="E159">
        <f t="shared" si="24"/>
        <v>2.844754653130277E-2</v>
      </c>
      <c r="F159">
        <f t="shared" si="25"/>
        <v>-0.2359348561759731</v>
      </c>
      <c r="G159">
        <v>0</v>
      </c>
      <c r="H159">
        <f t="shared" si="26"/>
        <v>0.26438240270727581</v>
      </c>
      <c r="I159">
        <f t="shared" si="27"/>
        <v>-1.0585715534396718</v>
      </c>
      <c r="J159">
        <f t="shared" si="28"/>
        <v>1.0585715534396718</v>
      </c>
      <c r="K159">
        <f t="shared" si="29"/>
        <v>0.50661491420873006</v>
      </c>
      <c r="L159">
        <f t="shared" si="30"/>
        <v>0.49338508579127022</v>
      </c>
      <c r="M159">
        <f t="shared" si="31"/>
        <v>1.9738858291644976</v>
      </c>
      <c r="N159">
        <f t="shared" si="32"/>
        <v>2.0268144068364817</v>
      </c>
    </row>
    <row r="160" spans="1:14" x14ac:dyDescent="0.25">
      <c r="A160" s="4">
        <f>IF('True_Odds_Calculator_2-way'!A161="","",'True_Odds_Calculator_2-way'!A161)</f>
        <v>1.67</v>
      </c>
      <c r="B160" s="4">
        <f>IF('True_Odds_Calculator_2-way'!B161="","",'True_Odds_Calculator_2-way'!B161)</f>
        <v>2.2999999999999998</v>
      </c>
      <c r="C160" s="4">
        <f t="shared" si="22"/>
        <v>0.5988023952095809</v>
      </c>
      <c r="D160">
        <f t="shared" si="23"/>
        <v>0.43478260869565222</v>
      </c>
      <c r="E160">
        <f t="shared" si="24"/>
        <v>3.3585003905233002E-2</v>
      </c>
      <c r="F160">
        <f t="shared" si="25"/>
        <v>-0.22676386357719358</v>
      </c>
      <c r="G160">
        <v>0</v>
      </c>
      <c r="H160">
        <f t="shared" si="26"/>
        <v>0.26034886748242653</v>
      </c>
      <c r="I160">
        <f t="shared" si="27"/>
        <v>-1.0714969088698136</v>
      </c>
      <c r="J160">
        <f t="shared" si="28"/>
        <v>1.0714969088698136</v>
      </c>
      <c r="K160">
        <f t="shared" si="29"/>
        <v>0.58210506726094002</v>
      </c>
      <c r="L160">
        <f t="shared" si="30"/>
        <v>0.41789493273906014</v>
      </c>
      <c r="M160">
        <f t="shared" si="31"/>
        <v>1.7179029289427752</v>
      </c>
      <c r="N160">
        <f t="shared" si="32"/>
        <v>2.3929459815307572</v>
      </c>
    </row>
    <row r="161" spans="1:14" x14ac:dyDescent="0.25">
      <c r="A161" s="4">
        <f>IF('True_Odds_Calculator_2-way'!A162="","",'True_Odds_Calculator_2-way'!A162)</f>
        <v>2.11</v>
      </c>
      <c r="B161" s="4">
        <f>IF('True_Odds_Calculator_2-way'!B162="","",'True_Odds_Calculator_2-way'!B162)</f>
        <v>1.8</v>
      </c>
      <c r="C161" s="4">
        <f t="shared" si="22"/>
        <v>0.47393364928909953</v>
      </c>
      <c r="D161">
        <f t="shared" si="23"/>
        <v>0.55555555555555558</v>
      </c>
      <c r="E161">
        <f t="shared" si="24"/>
        <v>2.9489204844655115E-2</v>
      </c>
      <c r="F161">
        <f t="shared" si="25"/>
        <v>-0.23380726698262244</v>
      </c>
      <c r="G161">
        <v>0</v>
      </c>
      <c r="H161">
        <f t="shared" si="26"/>
        <v>0.26329647182727756</v>
      </c>
      <c r="I161">
        <f t="shared" si="27"/>
        <v>-1.0611908999450221</v>
      </c>
      <c r="J161">
        <f t="shared" si="28"/>
        <v>1.0611908999450221</v>
      </c>
      <c r="K161">
        <f t="shared" si="29"/>
        <v>0.45915328758445073</v>
      </c>
      <c r="L161">
        <f t="shared" si="30"/>
        <v>0.54084671241554938</v>
      </c>
      <c r="M161">
        <f t="shared" si="31"/>
        <v>2.1779218989389744</v>
      </c>
      <c r="N161">
        <f t="shared" si="32"/>
        <v>1.8489527199560174</v>
      </c>
    </row>
    <row r="162" spans="1:14" x14ac:dyDescent="0.25">
      <c r="A162" s="4">
        <f>IF('True_Odds_Calculator_2-way'!A163="","",'True_Odds_Calculator_2-way'!A163)</f>
        <v>2.11</v>
      </c>
      <c r="B162" s="4">
        <f>IF('True_Odds_Calculator_2-way'!B163="","",'True_Odds_Calculator_2-way'!B163)</f>
        <v>1.75</v>
      </c>
      <c r="C162" s="4">
        <f t="shared" si="22"/>
        <v>0.47393364928909953</v>
      </c>
      <c r="D162">
        <f t="shared" si="23"/>
        <v>0.5714285714285714</v>
      </c>
      <c r="E162">
        <f t="shared" si="24"/>
        <v>4.5362220717670931E-2</v>
      </c>
      <c r="F162">
        <f t="shared" si="25"/>
        <v>-0.22545700744752883</v>
      </c>
      <c r="G162">
        <v>0</v>
      </c>
      <c r="H162">
        <f t="shared" si="26"/>
        <v>0.27081922816519971</v>
      </c>
      <c r="I162">
        <f t="shared" si="27"/>
        <v>-1.0959932487023818</v>
      </c>
      <c r="J162">
        <f t="shared" si="28"/>
        <v>1.0959932487023818</v>
      </c>
      <c r="K162">
        <f t="shared" si="29"/>
        <v>0.45115105429092489</v>
      </c>
      <c r="L162">
        <f t="shared" si="30"/>
        <v>0.54884894570907516</v>
      </c>
      <c r="M162">
        <f t="shared" si="31"/>
        <v>2.216552506059644</v>
      </c>
      <c r="N162">
        <f t="shared" si="32"/>
        <v>1.8219949365267862</v>
      </c>
    </row>
    <row r="163" spans="1:14" x14ac:dyDescent="0.25">
      <c r="A163" s="4">
        <f>IF('True_Odds_Calculator_2-way'!A164="","",'True_Odds_Calculator_2-way'!A164)</f>
        <v>2.63</v>
      </c>
      <c r="B163" s="4">
        <f>IF('True_Odds_Calculator_2-way'!B164="","",'True_Odds_Calculator_2-way'!B164)</f>
        <v>1.48</v>
      </c>
      <c r="C163" s="4">
        <f t="shared" si="22"/>
        <v>0.38022813688212931</v>
      </c>
      <c r="D163">
        <f t="shared" si="23"/>
        <v>0.67567567567567566</v>
      </c>
      <c r="E163">
        <f t="shared" si="24"/>
        <v>5.5903812557804855E-2</v>
      </c>
      <c r="F163">
        <f t="shared" si="25"/>
        <v>-0.20100709074093115</v>
      </c>
      <c r="G163">
        <v>0</v>
      </c>
      <c r="H163">
        <f t="shared" si="26"/>
        <v>0.256910903298736</v>
      </c>
      <c r="I163">
        <f t="shared" si="27"/>
        <v>-1.1305390791153362</v>
      </c>
      <c r="J163">
        <f t="shared" si="28"/>
        <v>1.1305390791153362</v>
      </c>
      <c r="K163">
        <f t="shared" si="29"/>
        <v>0.35176850043464281</v>
      </c>
      <c r="L163">
        <f t="shared" si="30"/>
        <v>0.64823149956535731</v>
      </c>
      <c r="M163">
        <f t="shared" si="31"/>
        <v>2.8427786989579986</v>
      </c>
      <c r="N163">
        <f t="shared" si="32"/>
        <v>1.5426587579753612</v>
      </c>
    </row>
    <row r="164" spans="1:14" x14ac:dyDescent="0.25">
      <c r="A164" s="4">
        <f>IF('True_Odds_Calculator_2-way'!A165="","",'True_Odds_Calculator_2-way'!A165)</f>
        <v>1.96</v>
      </c>
      <c r="B164" s="4">
        <f>IF('True_Odds_Calculator_2-way'!B165="","",'True_Odds_Calculator_2-way'!B165)</f>
        <v>1.94</v>
      </c>
      <c r="C164" s="4">
        <f t="shared" si="22"/>
        <v>0.51020408163265307</v>
      </c>
      <c r="D164">
        <f t="shared" si="23"/>
        <v>0.51546391752577325</v>
      </c>
      <c r="E164">
        <f t="shared" si="24"/>
        <v>2.5667999158426325E-2</v>
      </c>
      <c r="F164">
        <f t="shared" si="25"/>
        <v>-0.23732379549758043</v>
      </c>
      <c r="G164">
        <v>0</v>
      </c>
      <c r="H164">
        <f t="shared" si="26"/>
        <v>0.26299179465600675</v>
      </c>
      <c r="I164">
        <f t="shared" si="27"/>
        <v>-1.052689901333149</v>
      </c>
      <c r="J164">
        <f t="shared" si="28"/>
        <v>1.052689901333149</v>
      </c>
      <c r="K164">
        <f t="shared" si="29"/>
        <v>0.49736834815166897</v>
      </c>
      <c r="L164">
        <f t="shared" si="30"/>
        <v>0.50263165184833114</v>
      </c>
      <c r="M164">
        <f t="shared" si="31"/>
        <v>2.0105823052798226</v>
      </c>
      <c r="N164">
        <f t="shared" si="32"/>
        <v>1.9895285072531594</v>
      </c>
    </row>
    <row r="165" spans="1:14" x14ac:dyDescent="0.25">
      <c r="A165" s="4">
        <f>IF('True_Odds_Calculator_2-way'!A166="","",'True_Odds_Calculator_2-way'!A166)</f>
        <v>2.15</v>
      </c>
      <c r="B165" s="4">
        <f>IF('True_Odds_Calculator_2-way'!B166="","",'True_Odds_Calculator_2-way'!B166)</f>
        <v>1.77</v>
      </c>
      <c r="C165" s="4">
        <f t="shared" si="22"/>
        <v>0.46511627906976744</v>
      </c>
      <c r="D165">
        <f t="shared" si="23"/>
        <v>0.56497175141242939</v>
      </c>
      <c r="E165">
        <f t="shared" si="24"/>
        <v>3.0088030482196881E-2</v>
      </c>
      <c r="F165">
        <f t="shared" si="25"/>
        <v>-0.23268952831428191</v>
      </c>
      <c r="G165">
        <v>0</v>
      </c>
      <c r="H165">
        <f t="shared" si="26"/>
        <v>0.26277755879647879</v>
      </c>
      <c r="I165">
        <f t="shared" si="27"/>
        <v>-1.0626878549845031</v>
      </c>
      <c r="J165">
        <f t="shared" si="28"/>
        <v>1.0626878549845031</v>
      </c>
      <c r="K165">
        <f t="shared" si="29"/>
        <v>0.45002656733888785</v>
      </c>
      <c r="L165">
        <f t="shared" si="30"/>
        <v>0.54997343266111198</v>
      </c>
      <c r="M165">
        <f t="shared" si="31"/>
        <v>2.2220910332321786</v>
      </c>
      <c r="N165">
        <f t="shared" si="32"/>
        <v>1.8182696483380676</v>
      </c>
    </row>
    <row r="166" spans="1:14" x14ac:dyDescent="0.25">
      <c r="A166" s="4">
        <f>IF('True_Odds_Calculator_2-way'!A167="","",'True_Odds_Calculator_2-way'!A167)</f>
        <v>2.97</v>
      </c>
      <c r="B166" s="4">
        <f>IF('True_Odds_Calculator_2-way'!B167="","",'True_Odds_Calculator_2-way'!B167)</f>
        <v>1.43</v>
      </c>
      <c r="C166" s="4">
        <f t="shared" si="22"/>
        <v>0.33670033670033667</v>
      </c>
      <c r="D166">
        <f t="shared" si="23"/>
        <v>0.69930069930069938</v>
      </c>
      <c r="E166">
        <f t="shared" si="24"/>
        <v>3.6001036001036102E-2</v>
      </c>
      <c r="F166">
        <f t="shared" si="25"/>
        <v>-0.19945374490829026</v>
      </c>
      <c r="G166">
        <v>0</v>
      </c>
      <c r="H166">
        <f t="shared" si="26"/>
        <v>0.23545478090932637</v>
      </c>
      <c r="I166">
        <f t="shared" si="27"/>
        <v>-1.0865073263571841</v>
      </c>
      <c r="J166">
        <f t="shared" si="28"/>
        <v>1.0865073263571841</v>
      </c>
      <c r="K166">
        <f t="shared" si="29"/>
        <v>0.31842880269946122</v>
      </c>
      <c r="L166">
        <f t="shared" si="30"/>
        <v>0.68157119730053872</v>
      </c>
      <c r="M166">
        <f t="shared" si="31"/>
        <v>3.1404194329236534</v>
      </c>
      <c r="N166">
        <f t="shared" si="32"/>
        <v>1.4671981503335889</v>
      </c>
    </row>
    <row r="167" spans="1:14" x14ac:dyDescent="0.25">
      <c r="A167" s="4">
        <f>IF('True_Odds_Calculator_2-way'!A168="","",'True_Odds_Calculator_2-way'!A168)</f>
        <v>2.56</v>
      </c>
      <c r="B167" s="4">
        <f>IF('True_Odds_Calculator_2-way'!B168="","",'True_Odds_Calculator_2-way'!B168)</f>
        <v>1.53</v>
      </c>
      <c r="C167" s="4">
        <f t="shared" si="22"/>
        <v>0.390625</v>
      </c>
      <c r="D167">
        <f t="shared" si="23"/>
        <v>0.65359477124183007</v>
      </c>
      <c r="E167">
        <f t="shared" si="24"/>
        <v>4.4219771241829964E-2</v>
      </c>
      <c r="F167">
        <f t="shared" si="25"/>
        <v>-0.21109068627450989</v>
      </c>
      <c r="G167">
        <v>0</v>
      </c>
      <c r="H167">
        <f t="shared" si="26"/>
        <v>0.25531045751633985</v>
      </c>
      <c r="I167">
        <f t="shared" si="27"/>
        <v>-1.099764675536459</v>
      </c>
      <c r="J167">
        <f t="shared" si="28"/>
        <v>1.099764675536459</v>
      </c>
      <c r="K167">
        <f t="shared" si="29"/>
        <v>0.36823828517819845</v>
      </c>
      <c r="L167">
        <f t="shared" si="30"/>
        <v>0.63176171482180155</v>
      </c>
      <c r="M167">
        <f t="shared" si="31"/>
        <v>2.7156328938368763</v>
      </c>
      <c r="N167">
        <f t="shared" si="32"/>
        <v>1.5828752780343234</v>
      </c>
    </row>
    <row r="168" spans="1:14" x14ac:dyDescent="0.25">
      <c r="A168" s="4">
        <f>IF('True_Odds_Calculator_2-way'!A169="","",'True_Odds_Calculator_2-way'!A169)</f>
        <v>2.4300000000000002</v>
      </c>
      <c r="B168" s="4">
        <f>IF('True_Odds_Calculator_2-way'!B169="","",'True_Odds_Calculator_2-way'!B169)</f>
        <v>1.58</v>
      </c>
      <c r="C168" s="4">
        <f t="shared" si="22"/>
        <v>0.41152263374485593</v>
      </c>
      <c r="D168">
        <f t="shared" si="23"/>
        <v>0.63291139240506322</v>
      </c>
      <c r="E168">
        <f t="shared" si="24"/>
        <v>4.4434026149919204E-2</v>
      </c>
      <c r="F168">
        <f t="shared" si="25"/>
        <v>-0.21602333697973641</v>
      </c>
      <c r="G168">
        <v>0</v>
      </c>
      <c r="H168">
        <f t="shared" si="26"/>
        <v>0.26045736312965562</v>
      </c>
      <c r="I168">
        <f t="shared" si="27"/>
        <v>-1.0980395534147549</v>
      </c>
      <c r="J168">
        <f t="shared" si="28"/>
        <v>1.0980395534147549</v>
      </c>
      <c r="K168">
        <f t="shared" si="29"/>
        <v>0.38907530070846807</v>
      </c>
      <c r="L168">
        <f t="shared" si="30"/>
        <v>0.61092469929153193</v>
      </c>
      <c r="M168">
        <f t="shared" si="31"/>
        <v>2.5701965613830993</v>
      </c>
      <c r="N168">
        <f t="shared" si="32"/>
        <v>1.636862940980558</v>
      </c>
    </row>
    <row r="169" spans="1:14" x14ac:dyDescent="0.25">
      <c r="A169" s="4">
        <f>IF('True_Odds_Calculator_2-way'!A170="","",'True_Odds_Calculator_2-way'!A170)</f>
        <v>2.56</v>
      </c>
      <c r="B169" s="4">
        <f>IF('True_Odds_Calculator_2-way'!B170="","",'True_Odds_Calculator_2-way'!B170)</f>
        <v>1.53</v>
      </c>
      <c r="C169" s="4">
        <f t="shared" si="22"/>
        <v>0.390625</v>
      </c>
      <c r="D169">
        <f t="shared" si="23"/>
        <v>0.65359477124183007</v>
      </c>
      <c r="E169">
        <f t="shared" si="24"/>
        <v>4.4219771241829964E-2</v>
      </c>
      <c r="F169">
        <f t="shared" si="25"/>
        <v>-0.21109068627450989</v>
      </c>
      <c r="G169">
        <v>0</v>
      </c>
      <c r="H169">
        <f t="shared" si="26"/>
        <v>0.25531045751633985</v>
      </c>
      <c r="I169">
        <f t="shared" si="27"/>
        <v>-1.099764675536459</v>
      </c>
      <c r="J169">
        <f t="shared" si="28"/>
        <v>1.099764675536459</v>
      </c>
      <c r="K169">
        <f t="shared" si="29"/>
        <v>0.36823828517819845</v>
      </c>
      <c r="L169">
        <f t="shared" si="30"/>
        <v>0.63176171482180155</v>
      </c>
      <c r="M169">
        <f t="shared" si="31"/>
        <v>2.7156328938368763</v>
      </c>
      <c r="N169">
        <f t="shared" si="32"/>
        <v>1.5828752780343234</v>
      </c>
    </row>
    <row r="170" spans="1:14" x14ac:dyDescent="0.25">
      <c r="A170" s="4">
        <f>IF('True_Odds_Calculator_2-way'!A171="","",'True_Odds_Calculator_2-way'!A171)</f>
        <v>1.96</v>
      </c>
      <c r="B170" s="4">
        <f>IF('True_Odds_Calculator_2-way'!B171="","",'True_Odds_Calculator_2-way'!B171)</f>
        <v>1.91</v>
      </c>
      <c r="C170" s="4">
        <f t="shared" si="22"/>
        <v>0.51020408163265307</v>
      </c>
      <c r="D170">
        <f t="shared" si="23"/>
        <v>0.52356020942408377</v>
      </c>
      <c r="E170">
        <f t="shared" si="24"/>
        <v>3.3764291056736839E-2</v>
      </c>
      <c r="F170">
        <f t="shared" si="25"/>
        <v>-0.23335826477187727</v>
      </c>
      <c r="G170">
        <v>0</v>
      </c>
      <c r="H170">
        <f t="shared" si="26"/>
        <v>0.26712255582861416</v>
      </c>
      <c r="I170">
        <f t="shared" si="27"/>
        <v>-1.0699012312772824</v>
      </c>
      <c r="J170">
        <f t="shared" si="28"/>
        <v>1.0699012312772824</v>
      </c>
      <c r="K170">
        <f t="shared" si="29"/>
        <v>0.49331431287667615</v>
      </c>
      <c r="L170">
        <f t="shared" si="30"/>
        <v>0.50668568712332396</v>
      </c>
      <c r="M170">
        <f t="shared" si="31"/>
        <v>2.0271051820261912</v>
      </c>
      <c r="N170">
        <f t="shared" si="32"/>
        <v>1.9736101204623264</v>
      </c>
    </row>
    <row r="171" spans="1:14" x14ac:dyDescent="0.25">
      <c r="A171" s="4">
        <f>IF('True_Odds_Calculator_2-way'!A172="","",'True_Odds_Calculator_2-way'!A172)</f>
        <v>1.88</v>
      </c>
      <c r="B171" s="4">
        <f>IF('True_Odds_Calculator_2-way'!B172="","",'True_Odds_Calculator_2-way'!B172)</f>
        <v>1.98</v>
      </c>
      <c r="C171" s="4">
        <f t="shared" si="22"/>
        <v>0.53191489361702127</v>
      </c>
      <c r="D171">
        <f t="shared" si="23"/>
        <v>0.50505050505050508</v>
      </c>
      <c r="E171">
        <f t="shared" si="24"/>
        <v>3.6965398667526461E-2</v>
      </c>
      <c r="F171">
        <f t="shared" si="25"/>
        <v>-0.23167848699763582</v>
      </c>
      <c r="G171">
        <v>0</v>
      </c>
      <c r="H171">
        <f t="shared" si="26"/>
        <v>0.26864388566516229</v>
      </c>
      <c r="I171">
        <f t="shared" si="27"/>
        <v>-1.0768262306348704</v>
      </c>
      <c r="J171">
        <f t="shared" si="28"/>
        <v>1.0768262306348704</v>
      </c>
      <c r="K171">
        <f t="shared" si="29"/>
        <v>0.51345058700488033</v>
      </c>
      <c r="L171">
        <f t="shared" si="30"/>
        <v>0.4865494129951195</v>
      </c>
      <c r="M171">
        <f t="shared" si="31"/>
        <v>1.947607082958686</v>
      </c>
      <c r="N171">
        <f t="shared" si="32"/>
        <v>2.0552897060221729</v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AE23" sqref="AE23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61" t="s">
        <v>9</v>
      </c>
      <c r="B1" s="62"/>
      <c r="C1" s="18"/>
      <c r="D1" s="63" t="s">
        <v>25</v>
      </c>
      <c r="E1" s="62"/>
      <c r="F1" s="63" t="s">
        <v>23</v>
      </c>
      <c r="G1" s="62"/>
      <c r="H1" s="63" t="s">
        <v>11</v>
      </c>
      <c r="I1" s="62"/>
      <c r="J1" s="63" t="s">
        <v>10</v>
      </c>
      <c r="K1" s="62"/>
      <c r="L1" s="59" t="s">
        <v>46</v>
      </c>
      <c r="M1" s="60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2.0099999999999998</v>
      </c>
      <c r="B3">
        <v>1.86</v>
      </c>
      <c r="C3" s="29">
        <f t="shared" ref="C3:C4" si="0">IF(OR($A3="",$B3=""),"",(1/A3)+(1/B3)-1)</f>
        <v>3.5146846413095734E-2</v>
      </c>
      <c r="D3" s="30">
        <f>IF(OR($A3="",$B3=""),"",A3*'MPTO_working_2-way'!$G2)</f>
        <v>2.0806451612903221</v>
      </c>
      <c r="E3" s="32">
        <f>IF(OR($A3="",$B3=""),"",B3*'MPTO_working_2-way'!$G2)</f>
        <v>1.9253731343283582</v>
      </c>
      <c r="F3" s="30">
        <f>IF(OR($A3="",$B3=""),"",'MPTO_working_2-way'!D2)</f>
        <v>2.0835980605249955</v>
      </c>
      <c r="G3" s="32">
        <f>IF(OR($A3="",$B3=""),"",'MPTO_working_2-way'!E2)</f>
        <v>1.9228514118191637</v>
      </c>
      <c r="H3" s="30">
        <f>IF(OR($A3="",$B3=""),"",'OddsRatio_working_2-way'!M2)</f>
        <v>2.0837059585750928</v>
      </c>
      <c r="I3" s="30">
        <f>IF(OR($A3="",$B3=""),"",'OddsRatio_working_2-way'!N2)</f>
        <v>1.9227595290837431</v>
      </c>
      <c r="J3" s="30" t="e">
        <f ca="1">IF('Log_working_2-way'!$D2="","",A3^('Log_working_2-way'!$D2))</f>
        <v>#NAME?</v>
      </c>
      <c r="K3" s="32" t="e">
        <f ca="1">IF('Log_working_2-way'!$D2="","",B3^('Log_working_2-way'!$D2))</f>
        <v>#NAME?</v>
      </c>
      <c r="L3" s="37">
        <f>(1/D3)</f>
        <v>0.48062015503875982</v>
      </c>
      <c r="M3" s="37">
        <f>(1/E3)</f>
        <v>0.51937984496124034</v>
      </c>
      <c r="N3" s="38">
        <v>100</v>
      </c>
      <c r="O3" s="38">
        <f>(1/A3)*((N3*A3)-N3)</f>
        <v>50.248756218905463</v>
      </c>
      <c r="P3" s="38">
        <f>(1/B3)*((N3*B3)-N3)</f>
        <v>46.236559139784944</v>
      </c>
      <c r="Q3" s="38">
        <f>(1/B3)*N3</f>
        <v>53.763440860215049</v>
      </c>
      <c r="R3" s="38">
        <f>(1/A3)*N3</f>
        <v>49.751243781094537</v>
      </c>
      <c r="S3" s="39">
        <f>O3-Q3</f>
        <v>-3.5146846413095858</v>
      </c>
      <c r="T3" s="39">
        <f>P3-R3</f>
        <v>-3.5146846413095929</v>
      </c>
      <c r="U3" t="s">
        <v>146</v>
      </c>
      <c r="V3" t="s">
        <v>116</v>
      </c>
      <c r="W3" t="s">
        <v>365</v>
      </c>
      <c r="X3" s="48" t="s">
        <v>425</v>
      </c>
      <c r="Y3" s="41"/>
    </row>
    <row r="4" spans="1:25" s="12" customFormat="1" ht="15" x14ac:dyDescent="0.25">
      <c r="A4">
        <v>1.81</v>
      </c>
      <c r="B4">
        <v>2.09</v>
      </c>
      <c r="C4" s="29">
        <f t="shared" si="0"/>
        <v>3.0955087366835166E-2</v>
      </c>
      <c r="D4" s="30">
        <f>IF(OR($A4="",$B4=""),"",A4*'MPTO_working_2-way'!$G3)</f>
        <v>1.8660287081339717</v>
      </c>
      <c r="E4" s="32">
        <f>IF(OR($A4="",$B4=""),"",B4*'MPTO_working_2-way'!$G3)</f>
        <v>2.1546961325966851</v>
      </c>
      <c r="F4" s="30">
        <f>IF(OR($A4="",$B4=""),"",'MPTO_working_2-way'!D3)</f>
        <v>1.8621674173619833</v>
      </c>
      <c r="G4" s="32">
        <f>IF(OR($A4="",$B4=""),"",'MPTO_working_2-way'!E3)</f>
        <v>2.159867538325388</v>
      </c>
      <c r="H4" s="30">
        <f>IF(OR($A4="",$B4=""),"",'OddsRatio_working_2-way'!M3)</f>
        <v>1.8620436566990362</v>
      </c>
      <c r="I4" s="30">
        <f>IF(OR($A4="",$B4=""),"",'OddsRatio_working_2-way'!N3)</f>
        <v>2.1600340565456171</v>
      </c>
      <c r="J4" s="30" t="e">
        <f ca="1">IF('Log_working_2-way'!$D3="","",A4^('Log_working_2-way'!$D3))</f>
        <v>#NAME?</v>
      </c>
      <c r="K4" s="32" t="e">
        <f ca="1">IF('Log_working_2-way'!$D3="","",B4^('Log_working_2-way'!$D3))</f>
        <v>#NAME?</v>
      </c>
      <c r="L4" s="37">
        <f t="shared" ref="L4" si="1">(1/D4)</f>
        <v>0.53589743589743577</v>
      </c>
      <c r="M4" s="37">
        <f t="shared" ref="M4" si="2">(1/E4)</f>
        <v>0.46410256410256412</v>
      </c>
      <c r="N4" s="38">
        <v>100</v>
      </c>
      <c r="O4" s="38">
        <f t="shared" ref="O4" si="3">(1/A4)*((N4*A4)-N4)</f>
        <v>44.751381215469614</v>
      </c>
      <c r="P4" s="38">
        <f t="shared" ref="P4" si="4">(1/B4)*((N4*B4)-N4)</f>
        <v>52.153110047846894</v>
      </c>
      <c r="Q4" s="38">
        <f t="shared" ref="Q4" si="5">(1/B4)*N4</f>
        <v>47.846889952153113</v>
      </c>
      <c r="R4" s="38">
        <f t="shared" ref="R4" si="6">(1/A4)*N4</f>
        <v>55.248618784530393</v>
      </c>
      <c r="S4" s="39">
        <f t="shared" ref="S4" si="7">O4-Q4</f>
        <v>-3.0955087366834988</v>
      </c>
      <c r="T4" s="39">
        <f t="shared" ref="T4" si="8">P4-R4</f>
        <v>-3.0955087366834988</v>
      </c>
      <c r="U4" t="s">
        <v>262</v>
      </c>
      <c r="V4" t="s">
        <v>263</v>
      </c>
      <c r="W4" t="s">
        <v>366</v>
      </c>
      <c r="X4" s="48" t="s">
        <v>425</v>
      </c>
      <c r="Y4" s="41"/>
    </row>
    <row r="5" spans="1:25" s="12" customFormat="1" ht="15" x14ac:dyDescent="0.25">
      <c r="A5">
        <v>1.6</v>
      </c>
      <c r="B5">
        <v>2.44</v>
      </c>
      <c r="C5" s="29">
        <f t="shared" ref="C5:C68" si="9">IF(OR($A5="",$B5=""),"",(1/A5)+(1/B5)-1)</f>
        <v>3.4836065573770503E-2</v>
      </c>
      <c r="D5" s="30">
        <f>IF(OR($A5="",$B5=""),"",A5*'MPTO_working_2-way'!$G4)</f>
        <v>1.6557377049180328</v>
      </c>
      <c r="E5" s="32">
        <f>IF(OR($A5="",$B5=""),"",B5*'MPTO_working_2-way'!$G4)</f>
        <v>2.5249999999999999</v>
      </c>
      <c r="F5" s="30">
        <f>IF(OR($A5="",$B5=""),"",'MPTO_working_2-way'!D4)</f>
        <v>1.6458684654300169</v>
      </c>
      <c r="G5" s="32">
        <f>IF(OR($A5="",$B5=""),"",'MPTO_working_2-way'!E4)</f>
        <v>2.548302872062663</v>
      </c>
      <c r="H5" s="30">
        <f>IF(OR($A5="",$B5=""),"",'OddsRatio_working_2-way'!M4)</f>
        <v>1.6454972243679031</v>
      </c>
      <c r="I5" s="30">
        <f>IF(OR($A5="",$B5=""),"",'OddsRatio_working_2-way'!N4)</f>
        <v>2.5491933384829668</v>
      </c>
      <c r="J5" s="30" t="e">
        <f ca="1">IF('Log_working_2-way'!$D4="","",A5^('Log_working_2-way'!$D4))</f>
        <v>#NAME?</v>
      </c>
      <c r="K5" s="32" t="e">
        <f ca="1">IF('Log_working_2-way'!$D4="","",B5^('Log_working_2-way'!$D4))</f>
        <v>#NAME?</v>
      </c>
      <c r="L5" s="37">
        <f t="shared" ref="L5:L68" si="10">(1/D5)</f>
        <v>0.60396039603960394</v>
      </c>
      <c r="M5" s="37">
        <f t="shared" ref="M5:M68" si="11">(1/E5)</f>
        <v>0.39603960396039606</v>
      </c>
      <c r="N5" s="38">
        <v>100</v>
      </c>
      <c r="O5" s="38">
        <f t="shared" ref="O5:O68" si="12">(1/A5)*((N5*A5)-N5)</f>
        <v>37.5</v>
      </c>
      <c r="P5" s="38">
        <f t="shared" ref="P5:P68" si="13">(1/B5)*((N5*B5)-N5)</f>
        <v>59.016393442622956</v>
      </c>
      <c r="Q5" s="38">
        <f t="shared" ref="Q5:Q68" si="14">(1/B5)*N5</f>
        <v>40.983606557377051</v>
      </c>
      <c r="R5" s="38">
        <f t="shared" ref="R5:R68" si="15">(1/A5)*N5</f>
        <v>62.5</v>
      </c>
      <c r="S5" s="39">
        <f t="shared" ref="S5:S68" si="16">O5-Q5</f>
        <v>-3.4836065573770512</v>
      </c>
      <c r="T5" s="39">
        <f t="shared" ref="T5:T68" si="17">P5-R5</f>
        <v>-3.4836065573770441</v>
      </c>
      <c r="U5" t="s">
        <v>166</v>
      </c>
      <c r="V5" t="s">
        <v>120</v>
      </c>
      <c r="W5" t="s">
        <v>110</v>
      </c>
      <c r="X5" s="48" t="s">
        <v>425</v>
      </c>
      <c r="Y5" s="41"/>
    </row>
    <row r="6" spans="1:25" s="12" customFormat="1" ht="15" x14ac:dyDescent="0.25">
      <c r="A6">
        <v>1.52</v>
      </c>
      <c r="B6">
        <v>2.62</v>
      </c>
      <c r="C6" s="29">
        <f t="shared" si="9"/>
        <v>3.9574126155082379E-2</v>
      </c>
      <c r="D6" s="30">
        <f>IF(OR($A6="",$B6=""),"",A6*'MPTO_working_2-way'!$G5)</f>
        <v>1.5801526717557253</v>
      </c>
      <c r="E6" s="32">
        <f>IF(OR($A6="",$B6=""),"",B6*'MPTO_working_2-way'!$G5)</f>
        <v>2.7236842105263159</v>
      </c>
      <c r="F6" s="30">
        <f>IF(OR($A6="",$B6=""),"",'MPTO_working_2-way'!D5)</f>
        <v>1.5671336376515033</v>
      </c>
      <c r="G6" s="32">
        <f>IF(OR($A6="",$B6=""),"",'MPTO_working_2-way'!E5)</f>
        <v>2.7632528448515128</v>
      </c>
      <c r="H6" s="30">
        <f>IF(OR($A6="",$B6=""),"",'OddsRatio_working_2-way'!M5)</f>
        <v>1.5665577237325312</v>
      </c>
      <c r="I6" s="30">
        <f>IF(OR($A6="",$B6=""),"",'OddsRatio_working_2-way'!N5)</f>
        <v>2.7650452162436565</v>
      </c>
      <c r="J6" s="30" t="e">
        <f ca="1">IF('Log_working_2-way'!$D5="","",A6^('Log_working_2-way'!$D5))</f>
        <v>#NAME?</v>
      </c>
      <c r="K6" s="32" t="e">
        <f ca="1">IF('Log_working_2-way'!$D5="","",B6^('Log_working_2-way'!$D5))</f>
        <v>#NAME?</v>
      </c>
      <c r="L6" s="37">
        <f t="shared" ref="L6:L69" si="18">(1/D6)</f>
        <v>0.63285024154589364</v>
      </c>
      <c r="M6" s="37">
        <f t="shared" ref="M6:M69" si="19">(1/E6)</f>
        <v>0.36714975845410625</v>
      </c>
      <c r="N6" s="38">
        <v>100</v>
      </c>
      <c r="O6" s="38">
        <f t="shared" ref="O6:O69" si="20">(1/A6)*((N6*A6)-N6)</f>
        <v>34.21052631578948</v>
      </c>
      <c r="P6" s="38">
        <f t="shared" ref="P6:P69" si="21">(1/B6)*((N6*B6)-N6)</f>
        <v>61.832061068702288</v>
      </c>
      <c r="Q6" s="38">
        <f t="shared" ref="Q6:Q69" si="22">(1/B6)*N6</f>
        <v>38.167938931297705</v>
      </c>
      <c r="R6" s="38">
        <f t="shared" ref="R6:R69" si="23">(1/A6)*N6</f>
        <v>65.789473684210535</v>
      </c>
      <c r="S6" s="39">
        <f t="shared" ref="S6:S69" si="24">O6-Q6</f>
        <v>-3.9574126155082254</v>
      </c>
      <c r="T6" s="39">
        <f t="shared" ref="T6:T69" si="25">P6-R6</f>
        <v>-3.9574126155082467</v>
      </c>
      <c r="U6" t="s">
        <v>171</v>
      </c>
      <c r="V6" t="s">
        <v>165</v>
      </c>
      <c r="W6" t="s">
        <v>110</v>
      </c>
      <c r="X6" s="48" t="s">
        <v>425</v>
      </c>
      <c r="Y6" s="41"/>
    </row>
    <row r="7" spans="1:25" s="12" customFormat="1" ht="15" x14ac:dyDescent="0.25">
      <c r="A7">
        <v>1.86</v>
      </c>
      <c r="B7">
        <v>2.0299999999999998</v>
      </c>
      <c r="C7" s="29">
        <f t="shared" si="9"/>
        <v>3.0245246040574214E-2</v>
      </c>
      <c r="D7" s="30">
        <f>IF(OR($A7="",$B7=""),"",A7*'MPTO_working_2-way'!$G6)</f>
        <v>1.9162561576354682</v>
      </c>
      <c r="E7" s="32">
        <f>IF(OR($A7="",$B7=""),"",B7*'MPTO_working_2-way'!$G6)</f>
        <v>2.0913978494623655</v>
      </c>
      <c r="F7" s="30">
        <f>IF(OR($A7="",$B7=""),"",'MPTO_working_2-way'!D6)</f>
        <v>1.9138324294186226</v>
      </c>
      <c r="G7" s="32">
        <f>IF(OR($A7="",$B7=""),"",'MPTO_working_2-way'!E6)</f>
        <v>2.0942925287037548</v>
      </c>
      <c r="H7" s="30">
        <f>IF(OR($A7="",$B7=""),"",'OddsRatio_working_2-way'!M6)</f>
        <v>1.9137567818137824</v>
      </c>
      <c r="I7" s="30">
        <f>IF(OR($A7="",$B7=""),"",'OddsRatio_working_2-way'!N6)</f>
        <v>2.0943831224048783</v>
      </c>
      <c r="J7" s="30" t="e">
        <f ca="1">IF('Log_working_2-way'!$D6="","",A7^('Log_working_2-way'!$D6))</f>
        <v>#NAME?</v>
      </c>
      <c r="K7" s="32" t="e">
        <f ca="1">IF('Log_working_2-way'!$D6="","",B7^('Log_working_2-way'!$D6))</f>
        <v>#NAME?</v>
      </c>
      <c r="L7" s="37">
        <f t="shared" si="18"/>
        <v>0.52185089974293053</v>
      </c>
      <c r="M7" s="37">
        <f t="shared" si="19"/>
        <v>0.47814910025706941</v>
      </c>
      <c r="N7" s="38">
        <v>100</v>
      </c>
      <c r="O7" s="38">
        <f t="shared" si="20"/>
        <v>46.236559139784944</v>
      </c>
      <c r="P7" s="38">
        <f t="shared" si="21"/>
        <v>50.73891625615763</v>
      </c>
      <c r="Q7" s="38">
        <f t="shared" si="22"/>
        <v>49.26108374384237</v>
      </c>
      <c r="R7" s="38">
        <f t="shared" si="23"/>
        <v>53.763440860215049</v>
      </c>
      <c r="S7" s="39">
        <f t="shared" si="24"/>
        <v>-3.0245246040574258</v>
      </c>
      <c r="T7" s="39">
        <f t="shared" si="25"/>
        <v>-3.0245246040574187</v>
      </c>
      <c r="U7" t="s">
        <v>90</v>
      </c>
      <c r="V7" t="s">
        <v>109</v>
      </c>
      <c r="W7" t="s">
        <v>111</v>
      </c>
      <c r="X7" s="48" t="s">
        <v>425</v>
      </c>
      <c r="Y7" s="41"/>
    </row>
    <row r="8" spans="1:25" ht="15" x14ac:dyDescent="0.25">
      <c r="A8">
        <v>2.77</v>
      </c>
      <c r="B8">
        <v>1.48</v>
      </c>
      <c r="C8" s="29">
        <f t="shared" si="9"/>
        <v>3.6686506000585428E-2</v>
      </c>
      <c r="D8" s="30">
        <f>IF(OR($A8="",$B8=""),"",A8*'MPTO_working_2-way'!$G7)</f>
        <v>2.8716216216216215</v>
      </c>
      <c r="E8" s="32">
        <f>IF(OR($A8="",$B8=""),"",B8*'MPTO_working_2-way'!$G7)</f>
        <v>1.5342960288808665</v>
      </c>
      <c r="F8" s="30">
        <f>IF(OR($A8="",$B8=""),"",'MPTO_working_2-way'!D7)</f>
        <v>2.9182801822323463</v>
      </c>
      <c r="G8" s="32">
        <f>IF(OR($A8="",$B8=""),"",'MPTO_working_2-way'!E7)</f>
        <v>1.5213002820246402</v>
      </c>
      <c r="H8" s="30">
        <f>IF(OR($A8="",$B8=""),"",'OddsRatio_working_2-way'!M7)</f>
        <v>2.9202864369671522</v>
      </c>
      <c r="I8" s="30">
        <f>IF(OR($A8="",$B8=""),"",'OddsRatio_working_2-way'!N7)</f>
        <v>1.5207556439232957</v>
      </c>
      <c r="J8" s="30" t="e">
        <f ca="1">IF('Log_working_2-way'!$D7="","",A8^('Log_working_2-way'!$D7))</f>
        <v>#NAME?</v>
      </c>
      <c r="K8" s="32" t="e">
        <f ca="1">IF('Log_working_2-way'!$D7="","",B8^('Log_working_2-way'!$D7))</f>
        <v>#NAME?</v>
      </c>
      <c r="L8" s="37">
        <f t="shared" si="18"/>
        <v>0.34823529411764709</v>
      </c>
      <c r="M8" s="37">
        <f t="shared" si="19"/>
        <v>0.65176470588235291</v>
      </c>
      <c r="N8" s="38">
        <v>100</v>
      </c>
      <c r="O8" s="38">
        <f t="shared" si="20"/>
        <v>63.898916967509031</v>
      </c>
      <c r="P8" s="38">
        <f t="shared" si="21"/>
        <v>32.432432432432435</v>
      </c>
      <c r="Q8" s="38">
        <f t="shared" si="22"/>
        <v>67.567567567567565</v>
      </c>
      <c r="R8" s="38">
        <f t="shared" si="23"/>
        <v>36.101083032490976</v>
      </c>
      <c r="S8" s="39">
        <f t="shared" si="24"/>
        <v>-3.6686506000585339</v>
      </c>
      <c r="T8" s="39">
        <f t="shared" si="25"/>
        <v>-3.668650600058541</v>
      </c>
      <c r="U8" t="s">
        <v>377</v>
      </c>
      <c r="V8" t="s">
        <v>378</v>
      </c>
      <c r="W8" t="s">
        <v>429</v>
      </c>
      <c r="X8" s="48" t="s">
        <v>425</v>
      </c>
      <c r="Y8" s="41"/>
    </row>
    <row r="9" spans="1:25" ht="15" x14ac:dyDescent="0.25">
      <c r="A9">
        <v>2.65</v>
      </c>
      <c r="B9">
        <v>1.51</v>
      </c>
      <c r="C9" s="29">
        <f t="shared" si="9"/>
        <v>3.9610146195176998E-2</v>
      </c>
      <c r="D9" s="30">
        <f>IF(OR($A9="",$B9=""),"",A9*'MPTO_working_2-way'!$G8)</f>
        <v>2.7549668874172188</v>
      </c>
      <c r="E9" s="32">
        <f>IF(OR($A9="",$B9=""),"",B9*'MPTO_working_2-way'!$G8)</f>
        <v>1.5698113207547173</v>
      </c>
      <c r="F9" s="30">
        <f>IF(OR($A9="",$B9=""),"",'MPTO_working_2-way'!D8)</f>
        <v>2.7967849030228904</v>
      </c>
      <c r="G9" s="32">
        <f>IF(OR($A9="",$B9=""),"",'MPTO_working_2-way'!E8)</f>
        <v>1.5565496450452205</v>
      </c>
      <c r="H9" s="30">
        <f>IF(OR($A9="",$B9=""),"",'OddsRatio_working_2-way'!M8)</f>
        <v>2.7986923354612547</v>
      </c>
      <c r="I9" s="30">
        <f>IF(OR($A9="",$B9=""),"",'OddsRatio_working_2-way'!N8)</f>
        <v>1.5559594491425695</v>
      </c>
      <c r="J9" s="30" t="e">
        <f ca="1">IF('Log_working_2-way'!$D8="","",A9^('Log_working_2-way'!$D8))</f>
        <v>#NAME?</v>
      </c>
      <c r="K9" s="32" t="e">
        <f ca="1">IF('Log_working_2-way'!$D8="","",B9^('Log_working_2-way'!$D8))</f>
        <v>#NAME?</v>
      </c>
      <c r="L9" s="37">
        <f t="shared" si="18"/>
        <v>0.36298076923076922</v>
      </c>
      <c r="M9" s="37">
        <f t="shared" si="19"/>
        <v>0.63701923076923062</v>
      </c>
      <c r="N9" s="38">
        <v>100</v>
      </c>
      <c r="O9" s="38">
        <f t="shared" si="20"/>
        <v>62.264150943396231</v>
      </c>
      <c r="P9" s="38">
        <f t="shared" si="21"/>
        <v>33.774834437086092</v>
      </c>
      <c r="Q9" s="38">
        <f t="shared" si="22"/>
        <v>66.225165562913915</v>
      </c>
      <c r="R9" s="38">
        <f t="shared" si="23"/>
        <v>37.735849056603776</v>
      </c>
      <c r="S9" s="39">
        <f t="shared" si="24"/>
        <v>-3.9610146195176839</v>
      </c>
      <c r="T9" s="39">
        <f t="shared" si="25"/>
        <v>-3.9610146195176839</v>
      </c>
      <c r="U9" t="s">
        <v>379</v>
      </c>
      <c r="V9" t="s">
        <v>380</v>
      </c>
      <c r="W9" t="s">
        <v>429</v>
      </c>
      <c r="X9" s="48" t="s">
        <v>425</v>
      </c>
      <c r="Y9" s="41"/>
    </row>
    <row r="10" spans="1:25" ht="14.25" customHeight="1" x14ac:dyDescent="0.25">
      <c r="A10">
        <v>2.9</v>
      </c>
      <c r="B10">
        <v>1.43</v>
      </c>
      <c r="C10" s="29">
        <f t="shared" si="9"/>
        <v>4.4128285507595955E-2</v>
      </c>
      <c r="D10" s="30">
        <f>IF(OR($A10="",$B10=""),"",A10*'MPTO_working_2-way'!$G9)</f>
        <v>3.0279720279720284</v>
      </c>
      <c r="E10" s="32">
        <f>IF(OR($A10="",$B10=""),"",B10*'MPTO_working_2-way'!$G9)</f>
        <v>1.4931034482758621</v>
      </c>
      <c r="F10" s="30">
        <f>IF(OR($A10="",$B10=""),"",'MPTO_working_2-way'!D9)</f>
        <v>3.0982443033246176</v>
      </c>
      <c r="G10" s="32">
        <f>IF(OR($A10="",$B10=""),"",'MPTO_working_2-way'!E9)</f>
        <v>1.4765889264732064</v>
      </c>
      <c r="H10" s="30">
        <f>IF(OR($A10="",$B10=""),"",'OddsRatio_working_2-way'!M9)</f>
        <v>3.1020477280886829</v>
      </c>
      <c r="I10" s="30">
        <f>IF(OR($A10="",$B10=""),"",'OddsRatio_working_2-way'!N9)</f>
        <v>1.4757265910937543</v>
      </c>
      <c r="J10" s="30" t="e">
        <f ca="1">IF('Log_working_2-way'!$D9="","",A10^('Log_working_2-way'!$D9))</f>
        <v>#NAME?</v>
      </c>
      <c r="K10" s="32" t="e">
        <f ca="1">IF('Log_working_2-way'!$D9="","",B10^('Log_working_2-way'!$D9))</f>
        <v>#NAME?</v>
      </c>
      <c r="L10" s="37">
        <f t="shared" si="18"/>
        <v>0.33025404157043875</v>
      </c>
      <c r="M10" s="37">
        <f t="shared" si="19"/>
        <v>0.66974595842956119</v>
      </c>
      <c r="N10" s="38">
        <v>100</v>
      </c>
      <c r="O10" s="38">
        <f t="shared" si="20"/>
        <v>65.517241379310349</v>
      </c>
      <c r="P10" s="38">
        <f t="shared" si="21"/>
        <v>30.069930069930074</v>
      </c>
      <c r="Q10" s="38">
        <f t="shared" si="22"/>
        <v>69.930069930069934</v>
      </c>
      <c r="R10" s="38">
        <f t="shared" si="23"/>
        <v>34.482758620689658</v>
      </c>
      <c r="S10" s="39">
        <f t="shared" si="24"/>
        <v>-4.4128285507595848</v>
      </c>
      <c r="T10" s="39">
        <f t="shared" si="25"/>
        <v>-4.4128285507595848</v>
      </c>
      <c r="U10" t="s">
        <v>381</v>
      </c>
      <c r="V10" t="s">
        <v>382</v>
      </c>
      <c r="W10" t="s">
        <v>429</v>
      </c>
      <c r="X10" s="48" t="s">
        <v>425</v>
      </c>
      <c r="Y10" s="41"/>
    </row>
    <row r="11" spans="1:25" ht="15" x14ac:dyDescent="0.25">
      <c r="A11">
        <v>2.2599999999999998</v>
      </c>
      <c r="B11">
        <v>1.68</v>
      </c>
      <c r="C11" s="29">
        <f t="shared" si="9"/>
        <v>3.7715971344289834E-2</v>
      </c>
      <c r="D11" s="30">
        <f>IF(OR($A11="",$B11=""),"",A11*'MPTO_working_2-way'!$G10)</f>
        <v>2.3452380952380949</v>
      </c>
      <c r="E11" s="32">
        <f>IF(OR($A11="",$B11=""),"",B11*'MPTO_working_2-way'!$G10)</f>
        <v>1.7433628318584069</v>
      </c>
      <c r="F11" s="30">
        <f>IF(OR($A11="",$B11=""),"",'MPTO_working_2-way'!D10)</f>
        <v>2.3606068142253167</v>
      </c>
      <c r="G11" s="32">
        <f>IF(OR($A11="",$B11=""),"",'MPTO_working_2-way'!E10)</f>
        <v>1.7349661853408882</v>
      </c>
      <c r="H11" s="30">
        <f>IF(OR($A11="",$B11=""),"",'OddsRatio_working_2-way'!M10)</f>
        <v>2.3612278194595446</v>
      </c>
      <c r="I11" s="30">
        <f>IF(OR($A11="",$B11=""),"",'OddsRatio_working_2-way'!N10)</f>
        <v>1.7346308866924531</v>
      </c>
      <c r="J11" s="30" t="e">
        <f ca="1">IF('Log_working_2-way'!$D10="","",A11^('Log_working_2-way'!$D10))</f>
        <v>#NAME?</v>
      </c>
      <c r="K11" s="32" t="e">
        <f ca="1">IF('Log_working_2-way'!$D10="","",B11^('Log_working_2-way'!$D10))</f>
        <v>#NAME?</v>
      </c>
      <c r="L11" s="37">
        <f t="shared" si="18"/>
        <v>0.42639593908629447</v>
      </c>
      <c r="M11" s="37">
        <f t="shared" si="19"/>
        <v>0.57360406091370564</v>
      </c>
      <c r="N11" s="38">
        <v>100</v>
      </c>
      <c r="O11" s="38">
        <f t="shared" si="20"/>
        <v>55.752212389380524</v>
      </c>
      <c r="P11" s="38">
        <f t="shared" si="21"/>
        <v>40.476190476190474</v>
      </c>
      <c r="Q11" s="38">
        <f t="shared" si="22"/>
        <v>59.523809523809526</v>
      </c>
      <c r="R11" s="38">
        <f t="shared" si="23"/>
        <v>44.247787610619469</v>
      </c>
      <c r="S11" s="39">
        <f t="shared" si="24"/>
        <v>-3.7715971344290011</v>
      </c>
      <c r="T11" s="39">
        <f t="shared" si="25"/>
        <v>-3.771597134428994</v>
      </c>
      <c r="U11" t="s">
        <v>383</v>
      </c>
      <c r="V11" t="s">
        <v>384</v>
      </c>
      <c r="W11" t="s">
        <v>429</v>
      </c>
      <c r="X11" s="48" t="s">
        <v>425</v>
      </c>
      <c r="Y11" s="41"/>
    </row>
    <row r="12" spans="1:25" ht="15" x14ac:dyDescent="0.25">
      <c r="A12">
        <v>2.48</v>
      </c>
      <c r="B12">
        <v>1.57</v>
      </c>
      <c r="C12" s="29">
        <f t="shared" si="9"/>
        <v>4.0168481610848517E-2</v>
      </c>
      <c r="D12" s="30">
        <f>IF(OR($A12="",$B12=""),"",A12*'MPTO_working_2-way'!$G11)</f>
        <v>2.5796178343949041</v>
      </c>
      <c r="E12" s="32">
        <f>IF(OR($A12="",$B12=""),"",B12*'MPTO_working_2-way'!$G11)</f>
        <v>1.6330645161290323</v>
      </c>
      <c r="F12" s="30">
        <f>IF(OR($A12="",$B12=""),"",'MPTO_working_2-way'!D11)</f>
        <v>2.6100013406622868</v>
      </c>
      <c r="G12" s="32">
        <f>IF(OR($A12="",$B12=""),"",'MPTO_working_2-way'!E11)</f>
        <v>1.6211174952119245</v>
      </c>
      <c r="H12" s="30">
        <f>IF(OR($A12="",$B12=""),"",'OddsRatio_working_2-way'!M11)</f>
        <v>2.6113631583445658</v>
      </c>
      <c r="I12" s="30">
        <f>IF(OR($A12="",$B12=""),"",'OddsRatio_working_2-way'!N11)</f>
        <v>1.6205925677408124</v>
      </c>
      <c r="J12" s="30" t="e">
        <f ca="1">IF('Log_working_2-way'!$D11="","",A12^('Log_working_2-way'!$D11))</f>
        <v>#NAME?</v>
      </c>
      <c r="K12" s="32" t="e">
        <f ca="1">IF('Log_working_2-way'!$D11="","",B12^('Log_working_2-way'!$D11))</f>
        <v>#NAME?</v>
      </c>
      <c r="L12" s="37">
        <f t="shared" si="18"/>
        <v>0.3876543209876544</v>
      </c>
      <c r="M12" s="37">
        <f t="shared" si="19"/>
        <v>0.61234567901234571</v>
      </c>
      <c r="N12" s="38">
        <v>100</v>
      </c>
      <c r="O12" s="38">
        <f t="shared" si="20"/>
        <v>59.677419354838712</v>
      </c>
      <c r="P12" s="38">
        <f t="shared" si="21"/>
        <v>36.30573248407643</v>
      </c>
      <c r="Q12" s="38">
        <f t="shared" si="22"/>
        <v>63.694267515923563</v>
      </c>
      <c r="R12" s="38">
        <f t="shared" si="23"/>
        <v>40.322580645161295</v>
      </c>
      <c r="S12" s="39">
        <f t="shared" si="24"/>
        <v>-4.0168481610848517</v>
      </c>
      <c r="T12" s="39">
        <f t="shared" si="25"/>
        <v>-4.0168481610848659</v>
      </c>
      <c r="U12" t="s">
        <v>385</v>
      </c>
      <c r="V12" t="s">
        <v>386</v>
      </c>
      <c r="W12" t="s">
        <v>429</v>
      </c>
      <c r="X12" s="48" t="s">
        <v>425</v>
      </c>
      <c r="Y12" s="41"/>
    </row>
    <row r="13" spans="1:25" ht="15" x14ac:dyDescent="0.25">
      <c r="A13">
        <v>2.66</v>
      </c>
      <c r="B13">
        <v>1.51</v>
      </c>
      <c r="C13" s="29">
        <f t="shared" si="9"/>
        <v>3.8191505253199143E-2</v>
      </c>
      <c r="D13" s="30">
        <f>IF(OR($A13="",$B13=""),"",A13*'MPTO_working_2-way'!$G12)</f>
        <v>2.76158940397351</v>
      </c>
      <c r="E13" s="32">
        <f>IF(OR($A13="",$B13=""),"",B13*'MPTO_working_2-way'!$G12)</f>
        <v>1.5676691729323307</v>
      </c>
      <c r="F13" s="30">
        <f>IF(OR($A13="",$B13=""),"",'MPTO_working_2-way'!D12)</f>
        <v>2.802344240563734</v>
      </c>
      <c r="G13" s="32">
        <f>IF(OR($A13="",$B13=""),"",'MPTO_working_2-way'!E12)</f>
        <v>1.5548329655866526</v>
      </c>
      <c r="H13" s="30">
        <f>IF(OR($A13="",$B13=""),"",'OddsRatio_working_2-way'!M12)</f>
        <v>2.8041346847683837</v>
      </c>
      <c r="I13" s="30">
        <f>IF(OR($A13="",$B13=""),"",'OddsRatio_working_2-way'!N12)</f>
        <v>1.5542823429107684</v>
      </c>
      <c r="J13" s="30" t="e">
        <f ca="1">IF('Log_working_2-way'!$D12="","",A13^('Log_working_2-way'!$D12))</f>
        <v>#NAME?</v>
      </c>
      <c r="K13" s="32" t="e">
        <f ca="1">IF('Log_working_2-way'!$D12="","",B13^('Log_working_2-way'!$D12))</f>
        <v>#NAME?</v>
      </c>
      <c r="L13" s="37">
        <f t="shared" si="18"/>
        <v>0.36211031175059949</v>
      </c>
      <c r="M13" s="37">
        <f t="shared" si="19"/>
        <v>0.63788968824940051</v>
      </c>
      <c r="N13" s="38">
        <v>100</v>
      </c>
      <c r="O13" s="38">
        <f t="shared" si="20"/>
        <v>62.406015037593981</v>
      </c>
      <c r="P13" s="38">
        <f t="shared" si="21"/>
        <v>33.774834437086092</v>
      </c>
      <c r="Q13" s="38">
        <f t="shared" si="22"/>
        <v>66.225165562913915</v>
      </c>
      <c r="R13" s="38">
        <f t="shared" si="23"/>
        <v>37.593984962406012</v>
      </c>
      <c r="S13" s="39">
        <f t="shared" si="24"/>
        <v>-3.8191505253199338</v>
      </c>
      <c r="T13" s="39">
        <f t="shared" si="25"/>
        <v>-3.8191505253199196</v>
      </c>
      <c r="U13" t="s">
        <v>387</v>
      </c>
      <c r="V13" t="s">
        <v>388</v>
      </c>
      <c r="W13" t="s">
        <v>429</v>
      </c>
      <c r="X13" s="48" t="s">
        <v>425</v>
      </c>
      <c r="Y13" s="41"/>
    </row>
    <row r="14" spans="1:25" s="35" customFormat="1" ht="15" x14ac:dyDescent="0.25">
      <c r="A14">
        <v>2.5099999999999998</v>
      </c>
      <c r="B14">
        <v>1.56</v>
      </c>
      <c r="C14" s="29">
        <f t="shared" si="9"/>
        <v>3.9432015527633091E-2</v>
      </c>
      <c r="D14" s="30">
        <f>IF(OR($A14="",$B14=""),"",A14*'MPTO_working_2-way'!$G13)</f>
        <v>2.608974358974359</v>
      </c>
      <c r="E14" s="32">
        <f>IF(OR($A14="",$B14=""),"",B14*'MPTO_working_2-way'!$G13)</f>
        <v>1.6215139442231077</v>
      </c>
      <c r="F14" s="30">
        <f>IF(OR($A14="",$B14=""),"",'MPTO_working_2-way'!D13)</f>
        <v>2.6406797949824656</v>
      </c>
      <c r="G14" s="32">
        <f>IF(OR($A14="",$B14=""),"",'MPTO_working_2-way'!E13)</f>
        <v>1.6095034528115753</v>
      </c>
      <c r="H14" s="30">
        <f>IF(OR($A14="",$B14=""),"",'OddsRatio_working_2-way'!M13)</f>
        <v>2.6420805617960932</v>
      </c>
      <c r="I14" s="30">
        <f>IF(OR($A14="",$B14=""),"",'OddsRatio_working_2-way'!N13)</f>
        <v>1.6089835196064983</v>
      </c>
      <c r="J14" s="30" t="e">
        <f ca="1">IF('Log_working_2-way'!$D13="","",A14^('Log_working_2-way'!$D13))</f>
        <v>#NAME?</v>
      </c>
      <c r="K14" s="32" t="e">
        <f ca="1">IF('Log_working_2-way'!$D13="","",B14^('Log_working_2-way'!$D13))</f>
        <v>#NAME?</v>
      </c>
      <c r="L14" s="37">
        <f t="shared" si="18"/>
        <v>0.3832923832923833</v>
      </c>
      <c r="M14" s="37">
        <f t="shared" si="19"/>
        <v>0.61670761670761665</v>
      </c>
      <c r="N14" s="38">
        <v>100</v>
      </c>
      <c r="O14" s="38">
        <f t="shared" si="20"/>
        <v>60.15936254980079</v>
      </c>
      <c r="P14" s="38">
        <f t="shared" si="21"/>
        <v>35.897435897435898</v>
      </c>
      <c r="Q14" s="38">
        <f t="shared" si="22"/>
        <v>64.102564102564102</v>
      </c>
      <c r="R14" s="38">
        <f t="shared" si="23"/>
        <v>39.840637450199203</v>
      </c>
      <c r="S14" s="39">
        <f t="shared" si="24"/>
        <v>-3.9432015527633126</v>
      </c>
      <c r="T14" s="39">
        <f t="shared" si="25"/>
        <v>-3.9432015527633055</v>
      </c>
      <c r="U14" t="s">
        <v>389</v>
      </c>
      <c r="V14" t="s">
        <v>390</v>
      </c>
      <c r="W14" t="s">
        <v>429</v>
      </c>
      <c r="X14" s="48" t="s">
        <v>425</v>
      </c>
      <c r="Y14" s="41"/>
    </row>
    <row r="15" spans="1:25" ht="15" x14ac:dyDescent="0.25">
      <c r="A15">
        <v>2.67</v>
      </c>
      <c r="B15">
        <v>1.51</v>
      </c>
      <c r="C15" s="29">
        <f t="shared" si="9"/>
        <v>3.678349083513166E-2</v>
      </c>
      <c r="D15" s="30">
        <f>IF(OR($A15="",$B15=""),"",A15*'MPTO_working_2-way'!$G14)</f>
        <v>2.7682119205298013</v>
      </c>
      <c r="E15" s="32">
        <f>IF(OR($A15="",$B15=""),"",B15*'MPTO_working_2-way'!$G14)</f>
        <v>1.5655430711610487</v>
      </c>
      <c r="F15" s="30">
        <f>IF(OR($A15="",$B15=""),"",'MPTO_working_2-way'!D14)</f>
        <v>2.8078838318765889</v>
      </c>
      <c r="G15" s="32">
        <f>IF(OR($A15="",$B15=""),"",'MPTO_working_2-way'!E14)</f>
        <v>1.5531328851821176</v>
      </c>
      <c r="H15" s="30">
        <f>IF(OR($A15="",$B15=""),"",'OddsRatio_working_2-way'!M14)</f>
        <v>2.8095606659964649</v>
      </c>
      <c r="I15" s="30">
        <f>IF(OR($A15="",$B15=""),"",'OddsRatio_working_2-way'!N14)</f>
        <v>1.5526203231486206</v>
      </c>
      <c r="J15" s="30" t="e">
        <f ca="1">IF('Log_working_2-way'!$D14="","",A15^('Log_working_2-way'!$D14))</f>
        <v>#NAME?</v>
      </c>
      <c r="K15" s="32" t="e">
        <f ca="1">IF('Log_working_2-way'!$D14="","",B15^('Log_working_2-way'!$D14))</f>
        <v>#NAME?</v>
      </c>
      <c r="L15" s="37">
        <f t="shared" si="18"/>
        <v>0.36124401913875598</v>
      </c>
      <c r="M15" s="37">
        <f t="shared" si="19"/>
        <v>0.63875598086124397</v>
      </c>
      <c r="N15" s="38">
        <v>100</v>
      </c>
      <c r="O15" s="38">
        <f t="shared" si="20"/>
        <v>62.546816479400754</v>
      </c>
      <c r="P15" s="38">
        <f t="shared" si="21"/>
        <v>33.774834437086092</v>
      </c>
      <c r="Q15" s="38">
        <f t="shared" si="22"/>
        <v>66.225165562913915</v>
      </c>
      <c r="R15" s="38">
        <f t="shared" si="23"/>
        <v>37.453183520599254</v>
      </c>
      <c r="S15" s="39">
        <f t="shared" si="24"/>
        <v>-3.6783490835131616</v>
      </c>
      <c r="T15" s="39">
        <f t="shared" si="25"/>
        <v>-3.6783490835131616</v>
      </c>
      <c r="U15" t="s">
        <v>391</v>
      </c>
      <c r="V15" t="s">
        <v>392</v>
      </c>
      <c r="W15" t="s">
        <v>429</v>
      </c>
      <c r="X15" s="48" t="s">
        <v>425</v>
      </c>
      <c r="Y15" s="41"/>
    </row>
    <row r="16" spans="1:25" ht="15" x14ac:dyDescent="0.25">
      <c r="A16">
        <v>2.46</v>
      </c>
      <c r="B16">
        <v>1.6</v>
      </c>
      <c r="C16" s="29">
        <f t="shared" si="9"/>
        <v>3.1504065040650397E-2</v>
      </c>
      <c r="D16" s="30">
        <f>IF(OR($A16="",$B16=""),"",A16*'MPTO_working_2-way'!$G15)</f>
        <v>2.5375000000000001</v>
      </c>
      <c r="E16" s="32">
        <f>IF(OR($A16="",$B16=""),"",B16*'MPTO_working_2-way'!$G15)</f>
        <v>1.6504065040650406</v>
      </c>
      <c r="F16" s="30">
        <f>IF(OR($A16="",$B16=""),"",'MPTO_working_2-way'!D15)</f>
        <v>2.5591677503250976</v>
      </c>
      <c r="G16" s="32">
        <f>IF(OR($A16="",$B16=""),"",'MPTO_working_2-way'!E15)</f>
        <v>1.6413678065054211</v>
      </c>
      <c r="H16" s="30">
        <f>IF(OR($A16="",$B16=""),"",'OddsRatio_working_2-way'!M15)</f>
        <v>2.5599145275730124</v>
      </c>
      <c r="I16" s="30">
        <f>IF(OR($A16="",$B16=""),"",'OddsRatio_working_2-way'!N15)</f>
        <v>1.6410607647560327</v>
      </c>
      <c r="J16" s="30" t="e">
        <f ca="1">IF('Log_working_2-way'!$D15="","",A16^('Log_working_2-way'!$D15))</f>
        <v>#NAME?</v>
      </c>
      <c r="K16" s="32" t="e">
        <f ca="1">IF('Log_working_2-way'!$D15="","",B16^('Log_working_2-way'!$D15))</f>
        <v>#NAME?</v>
      </c>
      <c r="L16" s="37">
        <f t="shared" si="18"/>
        <v>0.39408866995073888</v>
      </c>
      <c r="M16" s="37">
        <f t="shared" si="19"/>
        <v>0.60591133004926112</v>
      </c>
      <c r="N16" s="38">
        <v>100</v>
      </c>
      <c r="O16" s="38">
        <f t="shared" si="20"/>
        <v>59.349593495934961</v>
      </c>
      <c r="P16" s="38">
        <f t="shared" si="21"/>
        <v>37.5</v>
      </c>
      <c r="Q16" s="38">
        <f t="shared" si="22"/>
        <v>62.5</v>
      </c>
      <c r="R16" s="38">
        <f t="shared" si="23"/>
        <v>40.650406504065039</v>
      </c>
      <c r="S16" s="39">
        <f t="shared" si="24"/>
        <v>-3.1504065040650389</v>
      </c>
      <c r="T16" s="39">
        <f t="shared" si="25"/>
        <v>-3.1504065040650389</v>
      </c>
      <c r="U16" t="s">
        <v>213</v>
      </c>
      <c r="V16" t="s">
        <v>129</v>
      </c>
      <c r="W16" t="s">
        <v>369</v>
      </c>
      <c r="X16" s="48" t="s">
        <v>425</v>
      </c>
      <c r="Y16" s="41"/>
    </row>
    <row r="17" spans="1:25" ht="15" x14ac:dyDescent="0.25">
      <c r="A17">
        <v>2.2799999999999998</v>
      </c>
      <c r="B17">
        <v>1.68</v>
      </c>
      <c r="C17" s="29">
        <f t="shared" si="9"/>
        <v>3.383458646616555E-2</v>
      </c>
      <c r="D17" s="30">
        <f>IF(OR($A17="",$B17=""),"",A17*'MPTO_working_2-way'!$G16)</f>
        <v>2.3571428571428572</v>
      </c>
      <c r="E17" s="32">
        <f>IF(OR($A17="",$B17=""),"",B17*'MPTO_working_2-way'!$G16)</f>
        <v>1.736842105263158</v>
      </c>
      <c r="F17" s="30">
        <f>IF(OR($A17="",$B17=""),"",'MPTO_working_2-way'!D16)</f>
        <v>2.3714710252600297</v>
      </c>
      <c r="G17" s="32">
        <f>IF(OR($A17="",$B17=""),"",'MPTO_working_2-way'!E16)</f>
        <v>1.7291440953412784</v>
      </c>
      <c r="H17" s="30">
        <f>IF(OR($A17="",$B17=""),"",'OddsRatio_working_2-way'!M16)</f>
        <v>2.3719886811400706</v>
      </c>
      <c r="I17" s="30">
        <f>IF(OR($A17="",$B17=""),"",'OddsRatio_working_2-way'!N16)</f>
        <v>1.728868986855663</v>
      </c>
      <c r="J17" s="30" t="e">
        <f ca="1">IF('Log_working_2-way'!$D16="","",A17^('Log_working_2-way'!$D16))</f>
        <v>#NAME?</v>
      </c>
      <c r="K17" s="32" t="e">
        <f ca="1">IF('Log_working_2-way'!$D16="","",B17^('Log_working_2-way'!$D16))</f>
        <v>#NAME?</v>
      </c>
      <c r="L17" s="37">
        <f t="shared" si="18"/>
        <v>0.42424242424242425</v>
      </c>
      <c r="M17" s="37">
        <f t="shared" si="19"/>
        <v>0.57575757575757569</v>
      </c>
      <c r="N17" s="38">
        <v>100</v>
      </c>
      <c r="O17" s="38">
        <f t="shared" si="20"/>
        <v>56.140350877192972</v>
      </c>
      <c r="P17" s="38">
        <f t="shared" si="21"/>
        <v>40.476190476190474</v>
      </c>
      <c r="Q17" s="38">
        <f t="shared" si="22"/>
        <v>59.523809523809526</v>
      </c>
      <c r="R17" s="38">
        <f t="shared" si="23"/>
        <v>43.859649122807021</v>
      </c>
      <c r="S17" s="39">
        <f t="shared" si="24"/>
        <v>-3.3834586466165533</v>
      </c>
      <c r="T17" s="39">
        <f t="shared" si="25"/>
        <v>-3.3834586466165462</v>
      </c>
      <c r="U17" t="s">
        <v>216</v>
      </c>
      <c r="V17" t="s">
        <v>217</v>
      </c>
      <c r="W17" t="s">
        <v>370</v>
      </c>
      <c r="X17" s="48" t="s">
        <v>425</v>
      </c>
      <c r="Y17" s="41"/>
    </row>
    <row r="18" spans="1:25" ht="15" x14ac:dyDescent="0.25">
      <c r="A18">
        <v>2</v>
      </c>
      <c r="B18">
        <v>1.89</v>
      </c>
      <c r="C18" s="29">
        <f t="shared" si="9"/>
        <v>2.9100529100529293E-2</v>
      </c>
      <c r="D18" s="30">
        <f>IF(OR($A18="",$B18=""),"",A18*'MPTO_working_2-way'!$G17)</f>
        <v>2.0582010582010586</v>
      </c>
      <c r="E18" s="32">
        <f>IF(OR($A18="",$B18=""),"",B18*'MPTO_working_2-way'!$G17)</f>
        <v>1.9450000000000003</v>
      </c>
      <c r="F18" s="30">
        <f>IF(OR($A18="",$B18=""),"",'MPTO_working_2-way'!D17)</f>
        <v>2.0599455040871937</v>
      </c>
      <c r="G18" s="32">
        <f>IF(OR($A18="",$B18=""),"",'MPTO_working_2-way'!E17)</f>
        <v>1.9434447300771212</v>
      </c>
      <c r="H18" s="30">
        <f>IF(OR($A18="",$B18=""),"",'OddsRatio_working_2-way'!M17)</f>
        <v>2.0599978800063603</v>
      </c>
      <c r="I18" s="30">
        <f>IF(OR($A18="",$B18=""),"",'OddsRatio_working_2-way'!N17)</f>
        <v>1.9433981132056606</v>
      </c>
      <c r="J18" s="30" t="e">
        <f ca="1">IF('Log_working_2-way'!$D17="","",A18^('Log_working_2-way'!$D17))</f>
        <v>#NAME?</v>
      </c>
      <c r="K18" s="32" t="e">
        <f ca="1">IF('Log_working_2-way'!$D17="","",B18^('Log_working_2-way'!$D17))</f>
        <v>#NAME?</v>
      </c>
      <c r="L18" s="37">
        <f t="shared" si="18"/>
        <v>0.48586118251928012</v>
      </c>
      <c r="M18" s="37">
        <f t="shared" si="19"/>
        <v>0.51413881748071977</v>
      </c>
      <c r="N18" s="38">
        <v>100</v>
      </c>
      <c r="O18" s="38">
        <f t="shared" si="20"/>
        <v>50</v>
      </c>
      <c r="P18" s="38">
        <f t="shared" si="21"/>
        <v>47.089947089947096</v>
      </c>
      <c r="Q18" s="38">
        <f t="shared" si="22"/>
        <v>52.910052910052919</v>
      </c>
      <c r="R18" s="38">
        <f t="shared" si="23"/>
        <v>50</v>
      </c>
      <c r="S18" s="39">
        <f t="shared" si="24"/>
        <v>-2.9100529100529187</v>
      </c>
      <c r="T18" s="39">
        <f t="shared" si="25"/>
        <v>-2.9100529100529045</v>
      </c>
      <c r="U18" t="s">
        <v>221</v>
      </c>
      <c r="V18" t="s">
        <v>326</v>
      </c>
      <c r="W18" t="s">
        <v>371</v>
      </c>
      <c r="X18" s="48" t="s">
        <v>425</v>
      </c>
      <c r="Y18" s="41"/>
    </row>
    <row r="19" spans="1:25" ht="15" x14ac:dyDescent="0.25">
      <c r="A19">
        <v>1.98</v>
      </c>
      <c r="B19">
        <v>1.91</v>
      </c>
      <c r="C19" s="29">
        <f t="shared" si="9"/>
        <v>2.861071447458885E-2</v>
      </c>
      <c r="D19" s="30">
        <f>IF(OR($A19="",$B19=""),"",A19*'MPTO_working_2-way'!$G18)</f>
        <v>2.0366492146596857</v>
      </c>
      <c r="E19" s="32">
        <f>IF(OR($A19="",$B19=""),"",B19*'MPTO_working_2-way'!$G18)</f>
        <v>1.9646464646464645</v>
      </c>
      <c r="F19" s="30">
        <f>IF(OR($A19="",$B19=""),"",'MPTO_working_2-way'!D18)</f>
        <v>2.0377175494369308</v>
      </c>
      <c r="G19" s="32">
        <f>IF(OR($A19="",$B19=""),"",'MPTO_working_2-way'!E18)</f>
        <v>1.9636533568721115</v>
      </c>
      <c r="H19" s="30">
        <f>IF(OR($A19="",$B19=""),"",'OddsRatio_working_2-way'!M18)</f>
        <v>2.0377490433255412</v>
      </c>
      <c r="I19" s="30">
        <f>IF(OR($A19="",$B19=""),"",'OddsRatio_working_2-way'!N18)</f>
        <v>1.9636241116594322</v>
      </c>
      <c r="J19" s="30" t="e">
        <f ca="1">IF('Log_working_2-way'!$D18="","",A19^('Log_working_2-way'!$D18))</f>
        <v>#NAME?</v>
      </c>
      <c r="K19" s="32" t="e">
        <f ca="1">IF('Log_working_2-way'!$D18="","",B19^('Log_working_2-way'!$D18))</f>
        <v>#NAME?</v>
      </c>
      <c r="L19" s="37">
        <f t="shared" si="18"/>
        <v>0.49100257069408743</v>
      </c>
      <c r="M19" s="37">
        <f t="shared" si="19"/>
        <v>0.50899742930591263</v>
      </c>
      <c r="N19" s="38">
        <v>100</v>
      </c>
      <c r="O19" s="38">
        <f t="shared" si="20"/>
        <v>49.494949494949495</v>
      </c>
      <c r="P19" s="38">
        <f t="shared" si="21"/>
        <v>47.643979057591622</v>
      </c>
      <c r="Q19" s="38">
        <f t="shared" si="22"/>
        <v>52.356020942408378</v>
      </c>
      <c r="R19" s="38">
        <f t="shared" si="23"/>
        <v>50.505050505050505</v>
      </c>
      <c r="S19" s="39">
        <f t="shared" si="24"/>
        <v>-2.8610714474588832</v>
      </c>
      <c r="T19" s="39">
        <f t="shared" si="25"/>
        <v>-2.8610714474588832</v>
      </c>
      <c r="U19" t="s">
        <v>224</v>
      </c>
      <c r="V19" t="s">
        <v>325</v>
      </c>
      <c r="W19" t="s">
        <v>371</v>
      </c>
      <c r="X19" s="48" t="s">
        <v>425</v>
      </c>
      <c r="Y19" s="41"/>
    </row>
    <row r="20" spans="1:25" ht="15" x14ac:dyDescent="0.25">
      <c r="A20">
        <v>2.4900000000000002</v>
      </c>
      <c r="B20">
        <v>1.55</v>
      </c>
      <c r="C20" s="29">
        <f t="shared" si="9"/>
        <v>4.676771602539187E-2</v>
      </c>
      <c r="D20" s="30">
        <f>IF(OR($A20="",$B20=""),"",A20*'MPTO_working_2-way'!$G19)</f>
        <v>2.6064516129032258</v>
      </c>
      <c r="E20" s="32">
        <f>IF(OR($A20="",$B20=""),"",B20*'MPTO_working_2-way'!$G19)</f>
        <v>1.6224899598393574</v>
      </c>
      <c r="F20" s="30">
        <f>IF(OR($A20="",$B20=""),"",'MPTO_working_2-way'!D19)</f>
        <v>2.643945881144032</v>
      </c>
      <c r="G20" s="32">
        <f>IF(OR($A20="",$B20=""),"",'MPTO_working_2-way'!E19)</f>
        <v>1.6082925304719242</v>
      </c>
      <c r="H20" s="30">
        <f>IF(OR($A20="",$B20=""),"",'OddsRatio_working_2-way'!M19)</f>
        <v>2.6459316234555161</v>
      </c>
      <c r="I20" s="30">
        <f>IF(OR($A20="",$B20=""),"",'OddsRatio_working_2-way'!N19)</f>
        <v>1.6075586529533781</v>
      </c>
      <c r="J20" s="30" t="e">
        <f ca="1">IF('Log_working_2-way'!$D19="","",A20^('Log_working_2-way'!$D19))</f>
        <v>#NAME?</v>
      </c>
      <c r="K20" s="32" t="e">
        <f ca="1">IF('Log_working_2-way'!$D19="","",B20^('Log_working_2-way'!$D19))</f>
        <v>#NAME?</v>
      </c>
      <c r="L20" s="37">
        <f t="shared" si="18"/>
        <v>0.38366336633663367</v>
      </c>
      <c r="M20" s="37">
        <f t="shared" si="19"/>
        <v>0.61633663366336633</v>
      </c>
      <c r="N20" s="38">
        <v>100</v>
      </c>
      <c r="O20" s="38">
        <f t="shared" si="20"/>
        <v>59.839357429718881</v>
      </c>
      <c r="P20" s="38">
        <f t="shared" si="21"/>
        <v>35.483870967741936</v>
      </c>
      <c r="Q20" s="38">
        <f t="shared" si="22"/>
        <v>64.516129032258064</v>
      </c>
      <c r="R20" s="38">
        <f t="shared" si="23"/>
        <v>40.160642570281119</v>
      </c>
      <c r="S20" s="39">
        <f t="shared" si="24"/>
        <v>-4.6767716025391834</v>
      </c>
      <c r="T20" s="39">
        <f t="shared" si="25"/>
        <v>-4.6767716025391834</v>
      </c>
      <c r="U20" t="s">
        <v>393</v>
      </c>
      <c r="V20" t="s">
        <v>394</v>
      </c>
      <c r="W20" t="s">
        <v>430</v>
      </c>
      <c r="X20" s="48" t="s">
        <v>425</v>
      </c>
      <c r="Y20" s="41"/>
    </row>
    <row r="21" spans="1:25" ht="15" x14ac:dyDescent="0.25">
      <c r="A21">
        <v>1.83</v>
      </c>
      <c r="B21">
        <v>1.99</v>
      </c>
      <c r="C21" s="29">
        <f t="shared" si="9"/>
        <v>4.8960650245764237E-2</v>
      </c>
      <c r="D21" s="30">
        <f>IF(OR($A21="",$B21=""),"",A21*'MPTO_working_2-way'!$G20)</f>
        <v>1.9195979899497486</v>
      </c>
      <c r="E21" s="32">
        <f>IF(OR($A21="",$B21=""),"",B21*'MPTO_working_2-way'!$G20)</f>
        <v>2.0874316939890707</v>
      </c>
      <c r="F21" s="30">
        <f>IF(OR($A21="",$B21=""),"",'MPTO_working_2-way'!D20)</f>
        <v>1.9158271299681719</v>
      </c>
      <c r="G21" s="32">
        <f>IF(OR($A21="",$B21=""),"",'MPTO_working_2-way'!E20)</f>
        <v>2.0919091248528017</v>
      </c>
      <c r="H21" s="30">
        <f>IF(OR($A21="",$B21=""),"",'OddsRatio_working_2-way'!M20)</f>
        <v>1.9156330260447352</v>
      </c>
      <c r="I21" s="30">
        <f>IF(OR($A21="",$B21=""),"",'OddsRatio_working_2-way'!N20)</f>
        <v>2.092140597330467</v>
      </c>
      <c r="J21" s="30" t="e">
        <f ca="1">IF('Log_working_2-way'!$D20="","",A21^('Log_working_2-way'!$D20))</f>
        <v>#NAME?</v>
      </c>
      <c r="K21" s="32" t="e">
        <f ca="1">IF('Log_working_2-way'!$D20="","",B21^('Log_working_2-way'!$D20))</f>
        <v>#NAME?</v>
      </c>
      <c r="L21" s="37">
        <f t="shared" si="18"/>
        <v>0.52094240837696337</v>
      </c>
      <c r="M21" s="37">
        <f t="shared" si="19"/>
        <v>0.47905759162303674</v>
      </c>
      <c r="N21" s="38">
        <v>100</v>
      </c>
      <c r="O21" s="38">
        <f t="shared" si="20"/>
        <v>45.355191256830594</v>
      </c>
      <c r="P21" s="38">
        <f t="shared" si="21"/>
        <v>49.748743718592962</v>
      </c>
      <c r="Q21" s="38">
        <f t="shared" si="22"/>
        <v>50.251256281407031</v>
      </c>
      <c r="R21" s="38">
        <f t="shared" si="23"/>
        <v>54.644808743169392</v>
      </c>
      <c r="S21" s="39">
        <f t="shared" si="24"/>
        <v>-4.896065024576437</v>
      </c>
      <c r="T21" s="39">
        <f t="shared" si="25"/>
        <v>-4.8960650245764299</v>
      </c>
      <c r="U21" t="s">
        <v>395</v>
      </c>
      <c r="V21" t="s">
        <v>396</v>
      </c>
      <c r="W21" t="s">
        <v>431</v>
      </c>
      <c r="X21" s="48" t="s">
        <v>425</v>
      </c>
      <c r="Y21" s="41"/>
    </row>
    <row r="22" spans="1:25" ht="15" x14ac:dyDescent="0.25">
      <c r="A22">
        <v>2.48</v>
      </c>
      <c r="B22">
        <v>1.6</v>
      </c>
      <c r="C22" s="29">
        <f t="shared" si="9"/>
        <v>2.8225806451612989E-2</v>
      </c>
      <c r="D22" s="30">
        <f>IF(OR($A22="",$B22=""),"",A22*'MPTO_working_2-way'!$G21)</f>
        <v>2.5500000000000003</v>
      </c>
      <c r="E22" s="32">
        <f>IF(OR($A22="",$B22=""),"",B22*'MPTO_working_2-way'!$G21)</f>
        <v>1.645161290322581</v>
      </c>
      <c r="F22" s="30">
        <f>IF(OR($A22="",$B22=""),"",'MPTO_working_2-way'!D21)</f>
        <v>2.5699481865284977</v>
      </c>
      <c r="G22" s="32">
        <f>IF(OR($A22="",$B22=""),"",'MPTO_working_2-way'!E21)</f>
        <v>1.6369636963696372</v>
      </c>
      <c r="H22" s="30">
        <f>IF(OR($A22="",$B22=""),"",'OddsRatio_working_2-way'!M21)</f>
        <v>2.5705625319186329</v>
      </c>
      <c r="I22" s="30">
        <f>IF(OR($A22="",$B22=""),"",'OddsRatio_working_2-way'!N21)</f>
        <v>1.6367145399670135</v>
      </c>
      <c r="J22" s="30" t="e">
        <f ca="1">IF('Log_working_2-way'!$D21="","",A22^('Log_working_2-way'!$D21))</f>
        <v>#NAME?</v>
      </c>
      <c r="K22" s="32" t="e">
        <f ca="1">IF('Log_working_2-way'!$D21="","",B22^('Log_working_2-way'!$D21))</f>
        <v>#NAME?</v>
      </c>
      <c r="L22" s="37">
        <f t="shared" si="18"/>
        <v>0.39215686274509798</v>
      </c>
      <c r="M22" s="37">
        <f t="shared" si="19"/>
        <v>0.6078431372549018</v>
      </c>
      <c r="N22" s="38">
        <v>100</v>
      </c>
      <c r="O22" s="38">
        <f t="shared" si="20"/>
        <v>59.677419354838712</v>
      </c>
      <c r="P22" s="38">
        <f t="shared" si="21"/>
        <v>37.5</v>
      </c>
      <c r="Q22" s="38">
        <f t="shared" si="22"/>
        <v>62.5</v>
      </c>
      <c r="R22" s="38">
        <f t="shared" si="23"/>
        <v>40.322580645161295</v>
      </c>
      <c r="S22" s="39">
        <f t="shared" si="24"/>
        <v>-2.8225806451612883</v>
      </c>
      <c r="T22" s="39">
        <f t="shared" si="25"/>
        <v>-2.8225806451612954</v>
      </c>
      <c r="U22" t="s">
        <v>136</v>
      </c>
      <c r="V22" t="s">
        <v>231</v>
      </c>
      <c r="W22" t="s">
        <v>372</v>
      </c>
      <c r="X22" s="48" t="s">
        <v>425</v>
      </c>
      <c r="Y22" s="41"/>
    </row>
    <row r="23" spans="1:25" ht="15" x14ac:dyDescent="0.25">
      <c r="A23">
        <v>2.2200000000000002</v>
      </c>
      <c r="B23">
        <v>1.71</v>
      </c>
      <c r="C23" s="29">
        <f t="shared" si="9"/>
        <v>3.5245772087877381E-2</v>
      </c>
      <c r="D23" s="30">
        <f>IF(OR($A23="",$B23=""),"",A23*'MPTO_working_2-way'!$G22)</f>
        <v>2.2982456140350882</v>
      </c>
      <c r="E23" s="32">
        <f>IF(OR($A23="",$B23=""),"",B23*'MPTO_working_2-way'!$G22)</f>
        <v>1.7702702702702702</v>
      </c>
      <c r="F23" s="30">
        <f>IF(OR($A23="",$B23=""),"",'MPTO_working_2-way'!D22)</f>
        <v>2.3103888990323171</v>
      </c>
      <c r="G23" s="32">
        <f>IF(OR($A23="",$B23=""),"",'MPTO_working_2-way'!E22)</f>
        <v>1.7631322279503969</v>
      </c>
      <c r="H23" s="30">
        <f>IF(OR($A23="",$B23=""),"",'OddsRatio_working_2-way'!M22)</f>
        <v>2.310843186332725</v>
      </c>
      <c r="I23" s="30">
        <f>IF(OR($A23="",$B23=""),"",'OddsRatio_working_2-way'!N22)</f>
        <v>1.7628677559805201</v>
      </c>
      <c r="J23" s="30" t="e">
        <f ca="1">IF('Log_working_2-way'!$D22="","",A23^('Log_working_2-way'!$D22))</f>
        <v>#NAME?</v>
      </c>
      <c r="K23" s="32" t="e">
        <f ca="1">IF('Log_working_2-way'!$D22="","",B23^('Log_working_2-way'!$D22))</f>
        <v>#NAME?</v>
      </c>
      <c r="L23" s="37">
        <f t="shared" si="18"/>
        <v>0.43511450381679379</v>
      </c>
      <c r="M23" s="37">
        <f t="shared" si="19"/>
        <v>0.56488549618320616</v>
      </c>
      <c r="N23" s="38">
        <v>100</v>
      </c>
      <c r="O23" s="38">
        <f t="shared" si="20"/>
        <v>54.954954954954964</v>
      </c>
      <c r="P23" s="38">
        <f t="shared" si="21"/>
        <v>41.520467836257311</v>
      </c>
      <c r="Q23" s="38">
        <f t="shared" si="22"/>
        <v>58.479532163742689</v>
      </c>
      <c r="R23" s="38">
        <f t="shared" si="23"/>
        <v>45.045045045045043</v>
      </c>
      <c r="S23" s="39">
        <f t="shared" si="24"/>
        <v>-3.5245772087877256</v>
      </c>
      <c r="T23" s="39">
        <f t="shared" si="25"/>
        <v>-3.5245772087877327</v>
      </c>
      <c r="U23" t="s">
        <v>242</v>
      </c>
      <c r="V23" t="s">
        <v>245</v>
      </c>
      <c r="W23" t="s">
        <v>373</v>
      </c>
      <c r="X23" s="48" t="s">
        <v>425</v>
      </c>
      <c r="Y23" s="41"/>
    </row>
    <row r="24" spans="1:25" ht="15" x14ac:dyDescent="0.25">
      <c r="A24">
        <v>1.72</v>
      </c>
      <c r="B24">
        <v>2.2000000000000002</v>
      </c>
      <c r="C24" s="29">
        <f t="shared" si="9"/>
        <v>3.5940803382663811E-2</v>
      </c>
      <c r="D24" s="30">
        <f>IF(OR($A24="",$B24=""),"",A24*'MPTO_working_2-way'!$G23)</f>
        <v>1.7818181818181817</v>
      </c>
      <c r="E24" s="32">
        <f>IF(OR($A24="",$B24=""),"",B24*'MPTO_working_2-way'!$G23)</f>
        <v>2.2790697674418605</v>
      </c>
      <c r="F24" s="30">
        <f>IF(OR($A24="",$B24=""),"",'MPTO_working_2-way'!D23)</f>
        <v>1.7748592870544089</v>
      </c>
      <c r="G24" s="32">
        <f>IF(OR($A24="",$B24=""),"",'MPTO_working_2-way'!E23)</f>
        <v>2.2905569007263922</v>
      </c>
      <c r="H24" s="30">
        <f>IF(OR($A24="",$B24=""),"",'OddsRatio_working_2-way'!M23)</f>
        <v>1.7745966692414832</v>
      </c>
      <c r="I24" s="30">
        <f>IF(OR($A24="",$B24=""),"",'OddsRatio_working_2-way'!N23)</f>
        <v>2.2909944487358058</v>
      </c>
      <c r="J24" s="30" t="e">
        <f ca="1">IF('Log_working_2-way'!$D23="","",A24^('Log_working_2-way'!$D23))</f>
        <v>#NAME?</v>
      </c>
      <c r="K24" s="32" t="e">
        <f ca="1">IF('Log_working_2-way'!$D23="","",B24^('Log_working_2-way'!$D23))</f>
        <v>#NAME?</v>
      </c>
      <c r="L24" s="37">
        <f t="shared" si="18"/>
        <v>0.56122448979591844</v>
      </c>
      <c r="M24" s="37">
        <f t="shared" si="19"/>
        <v>0.43877551020408162</v>
      </c>
      <c r="N24" s="38">
        <v>100</v>
      </c>
      <c r="O24" s="38">
        <f t="shared" si="20"/>
        <v>41.860465116279073</v>
      </c>
      <c r="P24" s="38">
        <f t="shared" si="21"/>
        <v>54.545454545454554</v>
      </c>
      <c r="Q24" s="38">
        <f t="shared" si="22"/>
        <v>45.454545454545453</v>
      </c>
      <c r="R24" s="38">
        <f t="shared" si="23"/>
        <v>58.139534883720934</v>
      </c>
      <c r="S24" s="39">
        <f t="shared" si="24"/>
        <v>-3.5940803382663802</v>
      </c>
      <c r="T24" s="39">
        <f t="shared" si="25"/>
        <v>-3.5940803382663802</v>
      </c>
      <c r="U24" t="s">
        <v>142</v>
      </c>
      <c r="V24" t="s">
        <v>251</v>
      </c>
      <c r="W24" t="s">
        <v>374</v>
      </c>
      <c r="X24" s="48" t="s">
        <v>425</v>
      </c>
      <c r="Y24" s="41"/>
    </row>
    <row r="25" spans="1:25" ht="15" x14ac:dyDescent="0.25">
      <c r="A25">
        <v>1.71</v>
      </c>
      <c r="B25">
        <v>2.16</v>
      </c>
      <c r="C25" s="29">
        <f t="shared" si="9"/>
        <v>4.7758284600389889E-2</v>
      </c>
      <c r="D25" s="30">
        <f>IF(OR($A25="",$B25=""),"",A25*'MPTO_working_2-way'!$G24)</f>
        <v>1.7916666666666667</v>
      </c>
      <c r="E25" s="32">
        <f>IF(OR($A25="",$B25=""),"",B25*'MPTO_working_2-way'!$G24)</f>
        <v>2.2631578947368425</v>
      </c>
      <c r="F25" s="30">
        <f>IF(OR($A25="",$B25=""),"",'MPTO_working_2-way'!D24)</f>
        <v>1.7827975673327543</v>
      </c>
      <c r="G25" s="32">
        <f>IF(OR($A25="",$B25=""),"",'MPTO_working_2-way'!E24)</f>
        <v>2.2774694783573808</v>
      </c>
      <c r="H25" s="30">
        <f>IF(OR($A25="",$B25=""),"",'OddsRatio_working_2-way'!M24)</f>
        <v>1.7823483658302366</v>
      </c>
      <c r="I25" s="30">
        <f>IF(OR($A25="",$B25=""),"",'OddsRatio_working_2-way'!N24)</f>
        <v>2.2782029638916539</v>
      </c>
      <c r="J25" s="30" t="e">
        <f ca="1">IF('Log_working_2-way'!$D24="","",A25^('Log_working_2-way'!$D24))</f>
        <v>#NAME?</v>
      </c>
      <c r="K25" s="32" t="e">
        <f ca="1">IF('Log_working_2-way'!$D24="","",B25^('Log_working_2-way'!$D24))</f>
        <v>#NAME?</v>
      </c>
      <c r="L25" s="37">
        <f t="shared" si="18"/>
        <v>0.55813953488372092</v>
      </c>
      <c r="M25" s="37">
        <f t="shared" si="19"/>
        <v>0.44186046511627902</v>
      </c>
      <c r="N25" s="38">
        <v>100</v>
      </c>
      <c r="O25" s="38">
        <f t="shared" si="20"/>
        <v>41.520467836257311</v>
      </c>
      <c r="P25" s="38">
        <f t="shared" si="21"/>
        <v>53.703703703703695</v>
      </c>
      <c r="Q25" s="38">
        <f t="shared" si="22"/>
        <v>46.296296296296291</v>
      </c>
      <c r="R25" s="38">
        <f t="shared" si="23"/>
        <v>58.479532163742689</v>
      </c>
      <c r="S25" s="39">
        <f t="shared" si="24"/>
        <v>-4.77582846003898</v>
      </c>
      <c r="T25" s="39">
        <f t="shared" si="25"/>
        <v>-4.7758284600389942</v>
      </c>
      <c r="U25" t="s">
        <v>117</v>
      </c>
      <c r="V25" t="s">
        <v>257</v>
      </c>
      <c r="W25" t="s">
        <v>365</v>
      </c>
      <c r="X25" s="48" t="s">
        <v>426</v>
      </c>
      <c r="Y25" s="41"/>
    </row>
    <row r="26" spans="1:25" ht="15" x14ac:dyDescent="0.25">
      <c r="A26">
        <v>1.88</v>
      </c>
      <c r="B26">
        <v>1.95</v>
      </c>
      <c r="C26" s="29">
        <f t="shared" si="9"/>
        <v>4.4735406437534042E-2</v>
      </c>
      <c r="D26" s="30">
        <f>IF(OR($A26="",$B26=""),"",A26*'MPTO_working_2-way'!$G25)</f>
        <v>1.9641025641025638</v>
      </c>
      <c r="E26" s="32">
        <f>IF(OR($A26="",$B26=""),"",B26*'MPTO_working_2-way'!$G25)</f>
        <v>2.0372340425531914</v>
      </c>
      <c r="F26" s="30">
        <f>IF(OR($A26="",$B26=""),"",'MPTO_working_2-way'!D25)</f>
        <v>1.9625267665952888</v>
      </c>
      <c r="G26" s="32">
        <f>IF(OR($A26="",$B26=""),"",'MPTO_working_2-way'!E25)</f>
        <v>2.0389321468298109</v>
      </c>
      <c r="H26" s="30">
        <f>IF(OR($A26="",$B26=""),"",'OddsRatio_working_2-way'!M25)</f>
        <v>1.9624530063715757</v>
      </c>
      <c r="I26" s="30">
        <f>IF(OR($A26="",$B26=""),"",'OddsRatio_working_2-way'!N25)</f>
        <v>2.0390117682420414</v>
      </c>
      <c r="J26" s="30" t="e">
        <f ca="1">IF('Log_working_2-way'!$D25="","",A26^('Log_working_2-way'!$D25))</f>
        <v>#NAME?</v>
      </c>
      <c r="K26" s="32" t="e">
        <f ca="1">IF('Log_working_2-way'!$D25="","",B26^('Log_working_2-way'!$D25))</f>
        <v>#NAME?</v>
      </c>
      <c r="L26" s="37">
        <f t="shared" si="18"/>
        <v>0.50913838120104449</v>
      </c>
      <c r="M26" s="37">
        <f t="shared" si="19"/>
        <v>0.49086161879895562</v>
      </c>
      <c r="N26" s="38">
        <v>100</v>
      </c>
      <c r="O26" s="38">
        <f t="shared" si="20"/>
        <v>46.808510638297875</v>
      </c>
      <c r="P26" s="38">
        <f t="shared" si="21"/>
        <v>48.717948717948723</v>
      </c>
      <c r="Q26" s="38">
        <f t="shared" si="22"/>
        <v>51.282051282051292</v>
      </c>
      <c r="R26" s="38">
        <f t="shared" si="23"/>
        <v>53.191489361702125</v>
      </c>
      <c r="S26" s="39">
        <f t="shared" si="24"/>
        <v>-4.4735406437534166</v>
      </c>
      <c r="T26" s="39">
        <f t="shared" si="25"/>
        <v>-4.4735406437534024</v>
      </c>
      <c r="U26" t="s">
        <v>150</v>
      </c>
      <c r="V26" t="s">
        <v>147</v>
      </c>
      <c r="W26" t="s">
        <v>365</v>
      </c>
      <c r="X26" s="48" t="s">
        <v>426</v>
      </c>
      <c r="Y26" s="41"/>
    </row>
    <row r="27" spans="1:25" ht="15" x14ac:dyDescent="0.25">
      <c r="A27">
        <v>1.63</v>
      </c>
      <c r="B27">
        <v>2.3199999999999998</v>
      </c>
      <c r="C27" s="29">
        <f t="shared" si="9"/>
        <v>4.4531415273958208E-2</v>
      </c>
      <c r="D27" s="30">
        <f>IF(OR($A27="",$B27=""),"",A27*'MPTO_working_2-way'!$G26)</f>
        <v>1.7025862068965518</v>
      </c>
      <c r="E27" s="32">
        <f>IF(OR($A27="",$B27=""),"",B27*'MPTO_working_2-way'!$G26)</f>
        <v>2.423312883435583</v>
      </c>
      <c r="F27" s="30">
        <f>IF(OR($A27="",$B27=""),"",'MPTO_working_2-way'!D26)</f>
        <v>1.6913856337776187</v>
      </c>
      <c r="G27" s="32">
        <f>IF(OR($A27="",$B27=""),"",'MPTO_working_2-way'!E26)</f>
        <v>2.4463708112304308</v>
      </c>
      <c r="H27" s="30">
        <f>IF(OR($A27="",$B27=""),"",'OddsRatio_working_2-way'!M26)</f>
        <v>1.6908492797077574</v>
      </c>
      <c r="I27" s="30">
        <f>IF(OR($A27="",$B27=""),"",'OddsRatio_working_2-way'!N26)</f>
        <v>2.4474937289114918</v>
      </c>
      <c r="J27" s="30" t="e">
        <f ca="1">IF('Log_working_2-way'!$D26="","",A27^('Log_working_2-way'!$D26))</f>
        <v>#NAME?</v>
      </c>
      <c r="K27" s="32" t="e">
        <f ca="1">IF('Log_working_2-way'!$D26="","",B27^('Log_working_2-way'!$D26))</f>
        <v>#NAME?</v>
      </c>
      <c r="L27" s="37">
        <f t="shared" si="18"/>
        <v>0.58734177215189864</v>
      </c>
      <c r="M27" s="37">
        <f t="shared" si="19"/>
        <v>0.41265822784810124</v>
      </c>
      <c r="N27" s="38">
        <v>100</v>
      </c>
      <c r="O27" s="38">
        <f t="shared" si="20"/>
        <v>38.650306748466257</v>
      </c>
      <c r="P27" s="38">
        <f t="shared" si="21"/>
        <v>56.896551724137922</v>
      </c>
      <c r="Q27" s="38">
        <f t="shared" si="22"/>
        <v>43.103448275862071</v>
      </c>
      <c r="R27" s="38">
        <f t="shared" si="23"/>
        <v>61.349693251533743</v>
      </c>
      <c r="S27" s="39">
        <f t="shared" si="24"/>
        <v>-4.4531415273958146</v>
      </c>
      <c r="T27" s="39">
        <f t="shared" si="25"/>
        <v>-4.4531415273958217</v>
      </c>
      <c r="U27" t="s">
        <v>260</v>
      </c>
      <c r="V27" t="s">
        <v>149</v>
      </c>
      <c r="W27" t="s">
        <v>365</v>
      </c>
      <c r="X27" s="48" t="s">
        <v>426</v>
      </c>
      <c r="Y27" s="41"/>
    </row>
    <row r="28" spans="1:25" ht="15" x14ac:dyDescent="0.25">
      <c r="A28">
        <v>1.51</v>
      </c>
      <c r="B28">
        <v>2.58</v>
      </c>
      <c r="C28" s="29">
        <f t="shared" si="9"/>
        <v>4.9848554853945348E-2</v>
      </c>
      <c r="D28" s="30">
        <f>IF(OR($A28="",$B28=""),"",A28*'MPTO_working_2-way'!$G27)</f>
        <v>1.5852713178294575</v>
      </c>
      <c r="E28" s="32">
        <f>IF(OR($A28="",$B28=""),"",B28*'MPTO_working_2-way'!$G27)</f>
        <v>2.7086092715231791</v>
      </c>
      <c r="F28" s="30">
        <f>IF(OR($A28="",$B28=""),"",'MPTO_working_2-way'!D27)</f>
        <v>1.5690523178541222</v>
      </c>
      <c r="G28" s="32">
        <f>IF(OR($A28="",$B28=""),"",'MPTO_working_2-way'!E27)</f>
        <v>2.7573076650859938</v>
      </c>
      <c r="H28" s="30">
        <f>IF(OR($A28="",$B28=""),"",'OddsRatio_working_2-way'!M27)</f>
        <v>1.5681415405746904</v>
      </c>
      <c r="I28" s="30">
        <f>IF(OR($A28="",$B28=""),"",'OddsRatio_working_2-way'!N27)</f>
        <v>2.7601247727608049</v>
      </c>
      <c r="J28" s="30" t="e">
        <f ca="1">IF('Log_working_2-way'!$D27="","",A28^('Log_working_2-way'!$D27))</f>
        <v>#NAME?</v>
      </c>
      <c r="K28" s="32" t="e">
        <f ca="1">IF('Log_working_2-way'!$D27="","",B28^('Log_working_2-way'!$D27))</f>
        <v>#NAME?</v>
      </c>
      <c r="L28" s="37">
        <f t="shared" si="18"/>
        <v>0.63080684596577008</v>
      </c>
      <c r="M28" s="37">
        <f t="shared" si="19"/>
        <v>0.36919315403422981</v>
      </c>
      <c r="N28" s="38">
        <v>100</v>
      </c>
      <c r="O28" s="38">
        <f t="shared" si="20"/>
        <v>33.774834437086092</v>
      </c>
      <c r="P28" s="38">
        <f t="shared" si="21"/>
        <v>61.240310077519375</v>
      </c>
      <c r="Q28" s="38">
        <f t="shared" si="22"/>
        <v>38.759689922480618</v>
      </c>
      <c r="R28" s="38">
        <f t="shared" si="23"/>
        <v>66.225165562913915</v>
      </c>
      <c r="S28" s="39">
        <f t="shared" si="24"/>
        <v>-4.9848554853945259</v>
      </c>
      <c r="T28" s="39">
        <f t="shared" si="25"/>
        <v>-4.9848554853945402</v>
      </c>
      <c r="U28" t="s">
        <v>254</v>
      </c>
      <c r="V28" t="s">
        <v>145</v>
      </c>
      <c r="W28" t="s">
        <v>365</v>
      </c>
      <c r="X28" s="48" t="s">
        <v>426</v>
      </c>
      <c r="Y28" s="41"/>
    </row>
    <row r="29" spans="1:25" ht="15" x14ac:dyDescent="0.25">
      <c r="A29">
        <v>2.06</v>
      </c>
      <c r="B29">
        <v>1.85</v>
      </c>
      <c r="C29" s="29">
        <f t="shared" si="9"/>
        <v>2.5977433744424072E-2</v>
      </c>
      <c r="D29" s="30">
        <f>IF(OR($A29="",$B29=""),"",A29*'MPTO_working_2-way'!$G28)</f>
        <v>2.1135135135135137</v>
      </c>
      <c r="E29" s="32">
        <f>IF(OR($A29="",$B29=""),"",B29*'MPTO_working_2-way'!$G28)</f>
        <v>1.8980582524271847</v>
      </c>
      <c r="F29" s="30">
        <f>IF(OR($A29="",$B29=""),"",'MPTO_working_2-way'!D28)</f>
        <v>2.1166342682588173</v>
      </c>
      <c r="G29" s="32">
        <f>IF(OR($A29="",$B29=""),"",'MPTO_working_2-way'!E28)</f>
        <v>1.8955483710519774</v>
      </c>
      <c r="H29" s="30">
        <f>IF(OR($A29="",$B29=""),"",'OddsRatio_working_2-way'!M28)</f>
        <v>2.1167178800079327</v>
      </c>
      <c r="I29" s="30">
        <f>IF(OR($A29="",$B29=""),"",'OddsRatio_working_2-way'!N28)</f>
        <v>1.8954813188742858</v>
      </c>
      <c r="J29" s="30" t="e">
        <f ca="1">IF('Log_working_2-way'!$D28="","",A29^('Log_working_2-way'!$D28))</f>
        <v>#NAME?</v>
      </c>
      <c r="K29" s="32" t="e">
        <f ca="1">IF('Log_working_2-way'!$D28="","",B29^('Log_working_2-way'!$D28))</f>
        <v>#NAME?</v>
      </c>
      <c r="L29" s="37">
        <f t="shared" si="18"/>
        <v>0.47314578005115088</v>
      </c>
      <c r="M29" s="37">
        <f t="shared" si="19"/>
        <v>0.52685421994884907</v>
      </c>
      <c r="N29" s="38">
        <v>100</v>
      </c>
      <c r="O29" s="38">
        <f t="shared" si="20"/>
        <v>51.456310679611654</v>
      </c>
      <c r="P29" s="38">
        <f t="shared" si="21"/>
        <v>45.945945945945937</v>
      </c>
      <c r="Q29" s="38">
        <f t="shared" si="22"/>
        <v>54.054054054054049</v>
      </c>
      <c r="R29" s="38">
        <f t="shared" si="23"/>
        <v>48.543689320388353</v>
      </c>
      <c r="S29" s="39">
        <f t="shared" si="24"/>
        <v>-2.5977433744423948</v>
      </c>
      <c r="T29" s="39">
        <f t="shared" si="25"/>
        <v>-2.5977433744424161</v>
      </c>
      <c r="U29" t="s">
        <v>160</v>
      </c>
      <c r="V29" t="s">
        <v>153</v>
      </c>
      <c r="W29" t="s">
        <v>366</v>
      </c>
      <c r="X29" s="48" t="s">
        <v>426</v>
      </c>
      <c r="Y29" s="41"/>
    </row>
    <row r="30" spans="1:25" s="35" customFormat="1" ht="15" x14ac:dyDescent="0.25">
      <c r="A30">
        <v>1.87</v>
      </c>
      <c r="B30">
        <v>2.0499999999999998</v>
      </c>
      <c r="C30" s="29">
        <f t="shared" si="9"/>
        <v>2.2564236337550447E-2</v>
      </c>
      <c r="D30" s="30">
        <f>IF(OR($A30="",$B30=""),"",A30*'MPTO_working_2-way'!$G29)</f>
        <v>1.9121951219512194</v>
      </c>
      <c r="E30" s="32">
        <f>IF(OR($A30="",$B30=""),"",B30*'MPTO_working_2-way'!$G29)</f>
        <v>2.0962566844919781</v>
      </c>
      <c r="F30" s="30">
        <f>IF(OR($A30="",$B30=""),"",'MPTO_working_2-way'!D29)</f>
        <v>1.9103027282920144</v>
      </c>
      <c r="G30" s="32">
        <f>IF(OR($A30="",$B30=""),"",'MPTO_working_2-way'!E29)</f>
        <v>2.0985356507458599</v>
      </c>
      <c r="H30" s="30">
        <f>IF(OR($A30="",$B30=""),"",'OddsRatio_working_2-way'!M29)</f>
        <v>1.9102589898327997</v>
      </c>
      <c r="I30" s="30">
        <f>IF(OR($A30="",$B30=""),"",'OddsRatio_working_2-way'!N29)</f>
        <v>2.0985884360051026</v>
      </c>
      <c r="J30" s="30" t="e">
        <f ca="1">IF('Log_working_2-way'!$D29="","",A30^('Log_working_2-way'!$D29))</f>
        <v>#NAME?</v>
      </c>
      <c r="K30" s="32" t="e">
        <f ca="1">IF('Log_working_2-way'!$D29="","",B30^('Log_working_2-way'!$D29))</f>
        <v>#NAME?</v>
      </c>
      <c r="L30" s="37">
        <f t="shared" si="18"/>
        <v>0.52295918367346939</v>
      </c>
      <c r="M30" s="37">
        <f t="shared" si="19"/>
        <v>0.47704081632653073</v>
      </c>
      <c r="N30" s="38">
        <v>100</v>
      </c>
      <c r="O30" s="38">
        <f t="shared" si="20"/>
        <v>46.524064171122987</v>
      </c>
      <c r="P30" s="38">
        <f t="shared" si="21"/>
        <v>51.219512195121943</v>
      </c>
      <c r="Q30" s="38">
        <f t="shared" si="22"/>
        <v>48.780487804878057</v>
      </c>
      <c r="R30" s="38">
        <f t="shared" si="23"/>
        <v>53.475935828876999</v>
      </c>
      <c r="S30" s="39">
        <f t="shared" si="24"/>
        <v>-2.2564236337550696</v>
      </c>
      <c r="T30" s="39">
        <f t="shared" si="25"/>
        <v>-2.2564236337550554</v>
      </c>
      <c r="U30" t="s">
        <v>164</v>
      </c>
      <c r="V30" t="s">
        <v>155</v>
      </c>
      <c r="W30" t="s">
        <v>366</v>
      </c>
      <c r="X30" s="48" t="s">
        <v>426</v>
      </c>
      <c r="Y30" s="41"/>
    </row>
    <row r="31" spans="1:25" ht="15" x14ac:dyDescent="0.25">
      <c r="A31">
        <v>1.6</v>
      </c>
      <c r="B31">
        <v>2.4700000000000002</v>
      </c>
      <c r="C31" s="29">
        <f t="shared" si="9"/>
        <v>2.9858299595141746E-2</v>
      </c>
      <c r="D31" s="30">
        <f>IF(OR($A31="",$B31=""),"",A31*'MPTO_working_2-way'!$G30)</f>
        <v>1.6477732793522268</v>
      </c>
      <c r="E31" s="32">
        <f>IF(OR($A31="",$B31=""),"",B31*'MPTO_working_2-way'!$G30)</f>
        <v>2.5437500000000002</v>
      </c>
      <c r="F31" s="30">
        <f>IF(OR($A31="",$B31=""),"",'MPTO_working_2-way'!D30)</f>
        <v>1.6391538780588968</v>
      </c>
      <c r="G31" s="32">
        <f>IF(OR($A31="",$B31=""),"",'MPTO_working_2-way'!E30)</f>
        <v>2.5645684620376383</v>
      </c>
      <c r="H31" s="30">
        <f>IF(OR($A31="",$B31=""),"",'OddsRatio_working_2-way'!M30)</f>
        <v>1.6388765649999402</v>
      </c>
      <c r="I31" s="30">
        <f>IF(OR($A31="",$B31=""),"",'OddsRatio_working_2-way'!N30)</f>
        <v>2.5652475842498532</v>
      </c>
      <c r="J31" s="30" t="e">
        <f ca="1">IF('Log_working_2-way'!$D30="","",A31^('Log_working_2-way'!$D30))</f>
        <v>#NAME?</v>
      </c>
      <c r="K31" s="32" t="e">
        <f ca="1">IF('Log_working_2-way'!$D30="","",B31^('Log_working_2-way'!$D30))</f>
        <v>#NAME?</v>
      </c>
      <c r="L31" s="37">
        <f t="shared" si="18"/>
        <v>0.60687960687960685</v>
      </c>
      <c r="M31" s="37">
        <f t="shared" si="19"/>
        <v>0.3931203931203931</v>
      </c>
      <c r="N31" s="38">
        <v>100</v>
      </c>
      <c r="O31" s="38">
        <f t="shared" si="20"/>
        <v>37.5</v>
      </c>
      <c r="P31" s="38">
        <f t="shared" si="21"/>
        <v>59.514170040485837</v>
      </c>
      <c r="Q31" s="38">
        <f t="shared" si="22"/>
        <v>40.48582995951417</v>
      </c>
      <c r="R31" s="38">
        <f t="shared" si="23"/>
        <v>62.5</v>
      </c>
      <c r="S31" s="39">
        <f t="shared" si="24"/>
        <v>-2.9858299595141702</v>
      </c>
      <c r="T31" s="39">
        <f t="shared" si="25"/>
        <v>-2.9858299595141631</v>
      </c>
      <c r="U31" t="s">
        <v>158</v>
      </c>
      <c r="V31" t="s">
        <v>261</v>
      </c>
      <c r="W31" t="s">
        <v>366</v>
      </c>
      <c r="X31" s="48" t="s">
        <v>426</v>
      </c>
      <c r="Y31" s="41"/>
    </row>
    <row r="32" spans="1:25" ht="15" x14ac:dyDescent="0.25">
      <c r="A32">
        <v>1.36</v>
      </c>
      <c r="B32">
        <v>3.31</v>
      </c>
      <c r="C32" s="29">
        <f t="shared" si="9"/>
        <v>3.7408921272436446E-2</v>
      </c>
      <c r="D32" s="30">
        <f>IF(OR($A32="",$B32=""),"",A32*'MPTO_working_2-way'!$G31)</f>
        <v>1.4108761329305137</v>
      </c>
      <c r="E32" s="32">
        <f>IF(OR($A32="",$B32=""),"",B32*'MPTO_working_2-way'!$G31)</f>
        <v>3.4338235294117645</v>
      </c>
      <c r="F32" s="30">
        <f>IF(OR($A32="",$B32=""),"",'MPTO_working_2-way'!D31)</f>
        <v>1.3954987909975822</v>
      </c>
      <c r="G32" s="32">
        <f>IF(OR($A32="",$B32=""),"",'MPTO_working_2-way'!E31)</f>
        <v>3.5284527355384858</v>
      </c>
      <c r="H32" s="30">
        <f>IF(OR($A32="",$B32=""),"",'OddsRatio_working_2-way'!M31)</f>
        <v>1.3947710169758618</v>
      </c>
      <c r="I32" s="30">
        <f>IF(OR($A32="",$B32=""),"",'OddsRatio_working_2-way'!N31)</f>
        <v>3.5331140255951108</v>
      </c>
      <c r="J32" s="30" t="e">
        <f ca="1">IF('Log_working_2-way'!$D31="","",A32^('Log_working_2-way'!$D31))</f>
        <v>#NAME?</v>
      </c>
      <c r="K32" s="32" t="e">
        <f ca="1">IF('Log_working_2-way'!$D31="","",B32^('Log_working_2-way'!$D31))</f>
        <v>#NAME?</v>
      </c>
      <c r="L32" s="37">
        <f t="shared" si="18"/>
        <v>0.7087794432548179</v>
      </c>
      <c r="M32" s="37">
        <f t="shared" si="19"/>
        <v>0.29122055674518205</v>
      </c>
      <c r="N32" s="38">
        <v>100</v>
      </c>
      <c r="O32" s="38">
        <f t="shared" si="20"/>
        <v>26.470588235294116</v>
      </c>
      <c r="P32" s="38">
        <f t="shared" si="21"/>
        <v>69.78851963746223</v>
      </c>
      <c r="Q32" s="38">
        <f t="shared" si="22"/>
        <v>30.211480362537763</v>
      </c>
      <c r="R32" s="38">
        <f t="shared" si="23"/>
        <v>73.52941176470587</v>
      </c>
      <c r="S32" s="39">
        <f t="shared" si="24"/>
        <v>-3.7408921272436473</v>
      </c>
      <c r="T32" s="39">
        <f t="shared" si="25"/>
        <v>-3.7408921272436402</v>
      </c>
      <c r="U32" t="s">
        <v>264</v>
      </c>
      <c r="V32" t="s">
        <v>157</v>
      </c>
      <c r="W32" t="s">
        <v>366</v>
      </c>
      <c r="X32" s="48" t="s">
        <v>426</v>
      </c>
      <c r="Y32" s="41"/>
    </row>
    <row r="33" spans="1:25" ht="15" x14ac:dyDescent="0.25">
      <c r="A33">
        <v>2.16</v>
      </c>
      <c r="B33">
        <v>1.76</v>
      </c>
      <c r="C33" s="29">
        <f t="shared" si="9"/>
        <v>3.1144781144781142E-2</v>
      </c>
      <c r="D33" s="30">
        <f>IF(OR($A33="",$B33=""),"",A33*'MPTO_working_2-way'!$G32)</f>
        <v>2.2272727272727275</v>
      </c>
      <c r="E33" s="32">
        <f>IF(OR($A33="",$B33=""),"",B33*'MPTO_working_2-way'!$G32)</f>
        <v>1.8148148148148149</v>
      </c>
      <c r="F33" s="30">
        <f>IF(OR($A33="",$B33=""),"",'MPTO_working_2-way'!D32)</f>
        <v>2.235183443085607</v>
      </c>
      <c r="G33" s="32">
        <f>IF(OR($A33="",$B33=""),"",'MPTO_working_2-way'!E32)</f>
        <v>1.8095963442498098</v>
      </c>
      <c r="H33" s="30">
        <f>IF(OR($A33="",$B33=""),"",'OddsRatio_working_2-way'!M32)</f>
        <v>2.2354415362426847</v>
      </c>
      <c r="I33" s="30">
        <f>IF(OR($A33="",$B33=""),"",'OddsRatio_working_2-way'!N32)</f>
        <v>1.8094272134003797</v>
      </c>
      <c r="J33" s="30" t="e">
        <f ca="1">IF('Log_working_2-way'!$D32="","",A33^('Log_working_2-way'!$D32))</f>
        <v>#NAME?</v>
      </c>
      <c r="K33" s="32" t="e">
        <f ca="1">IF('Log_working_2-way'!$D32="","",B33^('Log_working_2-way'!$D32))</f>
        <v>#NAME?</v>
      </c>
      <c r="L33" s="37">
        <f t="shared" si="18"/>
        <v>0.44897959183673464</v>
      </c>
      <c r="M33" s="37">
        <f t="shared" si="19"/>
        <v>0.55102040816326525</v>
      </c>
      <c r="N33" s="38">
        <v>100</v>
      </c>
      <c r="O33" s="38">
        <f t="shared" si="20"/>
        <v>53.703703703703695</v>
      </c>
      <c r="P33" s="38">
        <f t="shared" si="21"/>
        <v>43.181818181818187</v>
      </c>
      <c r="Q33" s="38">
        <f t="shared" si="22"/>
        <v>56.81818181818182</v>
      </c>
      <c r="R33" s="38">
        <f t="shared" si="23"/>
        <v>46.296296296296291</v>
      </c>
      <c r="S33" s="39">
        <f t="shared" si="24"/>
        <v>-3.1144781144781248</v>
      </c>
      <c r="T33" s="39">
        <f t="shared" si="25"/>
        <v>-3.1144781144781035</v>
      </c>
      <c r="U33" t="s">
        <v>119</v>
      </c>
      <c r="V33" t="s">
        <v>161</v>
      </c>
      <c r="W33" t="s">
        <v>366</v>
      </c>
      <c r="X33" s="48" t="s">
        <v>426</v>
      </c>
      <c r="Y33" s="41"/>
    </row>
    <row r="34" spans="1:25" ht="15" x14ac:dyDescent="0.25">
      <c r="A34">
        <v>1.36</v>
      </c>
      <c r="B34">
        <v>3.33</v>
      </c>
      <c r="C34" s="29">
        <f t="shared" si="9"/>
        <v>3.5594417947359069E-2</v>
      </c>
      <c r="D34" s="30">
        <f>IF(OR($A34="",$B34=""),"",A34*'MPTO_working_2-way'!$G33)</f>
        <v>1.4084084084084085</v>
      </c>
      <c r="E34" s="32">
        <f>IF(OR($A34="",$B34=""),"",B34*'MPTO_working_2-way'!$G33)</f>
        <v>3.4485294117647056</v>
      </c>
      <c r="F34" s="30">
        <f>IF(OR($A34="",$B34=""),"",'MPTO_working_2-way'!D33)</f>
        <v>1.3937342278574507</v>
      </c>
      <c r="G34" s="32">
        <f>IF(OR($A34="",$B34=""),"",'MPTO_working_2-way'!E33)</f>
        <v>3.5397842738783805</v>
      </c>
      <c r="H34" s="30">
        <f>IF(OR($A34="",$B34=""),"",'OddsRatio_working_2-way'!M33)</f>
        <v>1.3930730692482511</v>
      </c>
      <c r="I34" s="30">
        <f>IF(OR($A34="",$B34=""),"",'OddsRatio_working_2-way'!N33)</f>
        <v>3.5440562537456253</v>
      </c>
      <c r="J34" s="30" t="e">
        <f ca="1">IF('Log_working_2-way'!$D33="","",A34^('Log_working_2-way'!$D33))</f>
        <v>#NAME?</v>
      </c>
      <c r="K34" s="32" t="e">
        <f ca="1">IF('Log_working_2-way'!$D33="","",B34^('Log_working_2-way'!$D33))</f>
        <v>#NAME?</v>
      </c>
      <c r="L34" s="37">
        <f t="shared" si="18"/>
        <v>0.71002132196162038</v>
      </c>
      <c r="M34" s="37">
        <f t="shared" si="19"/>
        <v>0.28997867803837957</v>
      </c>
      <c r="N34" s="38">
        <v>100</v>
      </c>
      <c r="O34" s="38">
        <f t="shared" si="20"/>
        <v>26.470588235294116</v>
      </c>
      <c r="P34" s="38">
        <f t="shared" si="21"/>
        <v>69.969969969969966</v>
      </c>
      <c r="Q34" s="38">
        <f t="shared" si="22"/>
        <v>30.03003003003003</v>
      </c>
      <c r="R34" s="38">
        <f t="shared" si="23"/>
        <v>73.52941176470587</v>
      </c>
      <c r="S34" s="39">
        <f t="shared" si="24"/>
        <v>-3.559441794735914</v>
      </c>
      <c r="T34" s="39">
        <f t="shared" si="25"/>
        <v>-3.5594417947359034</v>
      </c>
      <c r="U34" t="s">
        <v>162</v>
      </c>
      <c r="V34" t="s">
        <v>163</v>
      </c>
      <c r="W34" t="s">
        <v>366</v>
      </c>
      <c r="X34" s="48" t="s">
        <v>426</v>
      </c>
      <c r="Y34" s="41"/>
    </row>
    <row r="35" spans="1:25" ht="15" x14ac:dyDescent="0.25">
      <c r="A35">
        <v>1.96</v>
      </c>
      <c r="B35">
        <v>1.93</v>
      </c>
      <c r="C35" s="29">
        <f t="shared" si="9"/>
        <v>2.8338796658559762E-2</v>
      </c>
      <c r="D35" s="30">
        <f>IF(OR($A35="",$B35=""),"",A35*'MPTO_working_2-way'!$G34)</f>
        <v>2.0155440414507773</v>
      </c>
      <c r="E35" s="32">
        <f>IF(OR($A35="",$B35=""),"",B35*'MPTO_working_2-way'!$G34)</f>
        <v>1.9846938775510203</v>
      </c>
      <c r="F35" s="30">
        <f>IF(OR($A35="",$B35=""),"",'MPTO_working_2-way'!D34)</f>
        <v>2.0159880622468553</v>
      </c>
      <c r="G35" s="32">
        <f>IF(OR($A35="",$B35=""),"",'MPTO_working_2-way'!E34)</f>
        <v>1.9842635333613092</v>
      </c>
      <c r="H35" s="30">
        <f>IF(OR($A35="",$B35=""),"",'OddsRatio_working_2-way'!M34)</f>
        <v>2.0160010160015238</v>
      </c>
      <c r="I35" s="30">
        <f>IF(OR($A35="",$B35=""),"",'OddsRatio_working_2-way'!N34)</f>
        <v>1.9842509842514759</v>
      </c>
      <c r="J35" s="30" t="e">
        <f ca="1">IF('Log_working_2-way'!$D34="","",A35^('Log_working_2-way'!$D34))</f>
        <v>#NAME?</v>
      </c>
      <c r="K35" s="32" t="e">
        <f ca="1">IF('Log_working_2-way'!$D34="","",B35^('Log_working_2-way'!$D34))</f>
        <v>#NAME?</v>
      </c>
      <c r="L35" s="37">
        <f t="shared" si="18"/>
        <v>0.49614395886889456</v>
      </c>
      <c r="M35" s="37">
        <f t="shared" si="19"/>
        <v>0.50385604113110538</v>
      </c>
      <c r="N35" s="38">
        <v>100</v>
      </c>
      <c r="O35" s="38">
        <f t="shared" si="20"/>
        <v>48.979591836734699</v>
      </c>
      <c r="P35" s="38">
        <f t="shared" si="21"/>
        <v>48.186528497409334</v>
      </c>
      <c r="Q35" s="38">
        <f t="shared" si="22"/>
        <v>51.81347150259068</v>
      </c>
      <c r="R35" s="38">
        <f t="shared" si="23"/>
        <v>51.020408163265309</v>
      </c>
      <c r="S35" s="39">
        <f t="shared" si="24"/>
        <v>-2.8338796658559815</v>
      </c>
      <c r="T35" s="39">
        <f t="shared" si="25"/>
        <v>-2.8338796658559744</v>
      </c>
      <c r="U35" t="s">
        <v>269</v>
      </c>
      <c r="V35" t="s">
        <v>266</v>
      </c>
      <c r="W35" t="s">
        <v>110</v>
      </c>
      <c r="X35" s="48" t="s">
        <v>426</v>
      </c>
      <c r="Y35" s="41"/>
    </row>
    <row r="36" spans="1:25" ht="15" x14ac:dyDescent="0.25">
      <c r="A36">
        <v>1.83</v>
      </c>
      <c r="B36">
        <v>2.0499999999999998</v>
      </c>
      <c r="C36" s="29">
        <f t="shared" si="9"/>
        <v>3.4252965480474407E-2</v>
      </c>
      <c r="D36" s="30">
        <f>IF(OR($A36="",$B36=""),"",A36*'MPTO_working_2-way'!$G35)</f>
        <v>1.8926829268292682</v>
      </c>
      <c r="E36" s="32">
        <f>IF(OR($A36="",$B36=""),"",B36*'MPTO_working_2-way'!$G35)</f>
        <v>2.1202185792349724</v>
      </c>
      <c r="F36" s="30">
        <f>IF(OR($A36="",$B36=""),"",'MPTO_working_2-way'!D35)</f>
        <v>1.8892106257081707</v>
      </c>
      <c r="G36" s="32">
        <f>IF(OR($A36="",$B36=""),"",'MPTO_working_2-way'!E35)</f>
        <v>2.1245929491717397</v>
      </c>
      <c r="H36" s="30">
        <f>IF(OR($A36="",$B36=""),"",'OddsRatio_working_2-way'!M35)</f>
        <v>1.8890872794479689</v>
      </c>
      <c r="I36" s="30">
        <f>IF(OR($A36="",$B36=""),"",'OddsRatio_working_2-way'!N35)</f>
        <v>2.1247489679763456</v>
      </c>
      <c r="J36" s="30" t="e">
        <f ca="1">IF('Log_working_2-way'!$D35="","",A36^('Log_working_2-way'!$D35))</f>
        <v>#NAME?</v>
      </c>
      <c r="K36" s="32" t="e">
        <f ca="1">IF('Log_working_2-way'!$D35="","",B36^('Log_working_2-way'!$D35))</f>
        <v>#NAME?</v>
      </c>
      <c r="L36" s="37">
        <f t="shared" si="18"/>
        <v>0.52835051546391754</v>
      </c>
      <c r="M36" s="37">
        <f t="shared" si="19"/>
        <v>0.47164948453608252</v>
      </c>
      <c r="N36" s="38">
        <v>100</v>
      </c>
      <c r="O36" s="38">
        <f t="shared" si="20"/>
        <v>45.355191256830594</v>
      </c>
      <c r="P36" s="38">
        <f t="shared" si="21"/>
        <v>51.219512195121943</v>
      </c>
      <c r="Q36" s="38">
        <f t="shared" si="22"/>
        <v>48.780487804878057</v>
      </c>
      <c r="R36" s="38">
        <f t="shared" si="23"/>
        <v>54.644808743169392</v>
      </c>
      <c r="S36" s="39">
        <f t="shared" si="24"/>
        <v>-3.4252965480474629</v>
      </c>
      <c r="T36" s="39">
        <f t="shared" si="25"/>
        <v>-3.4252965480474487</v>
      </c>
      <c r="U36" t="s">
        <v>267</v>
      </c>
      <c r="V36" t="s">
        <v>170</v>
      </c>
      <c r="W36" t="s">
        <v>110</v>
      </c>
      <c r="X36" s="48" t="s">
        <v>426</v>
      </c>
      <c r="Y36" s="41"/>
    </row>
    <row r="37" spans="1:25" ht="15" x14ac:dyDescent="0.25">
      <c r="A37">
        <v>1.58</v>
      </c>
      <c r="B37">
        <v>2.48</v>
      </c>
      <c r="C37" s="29">
        <f t="shared" si="9"/>
        <v>3.61371988566761E-2</v>
      </c>
      <c r="D37" s="30">
        <f>IF(OR($A37="",$B37=""),"",A37*'MPTO_working_2-way'!$G36)</f>
        <v>1.6370967741935483</v>
      </c>
      <c r="E37" s="32">
        <f>IF(OR($A37="",$B37=""),"",B37*'MPTO_working_2-way'!$G36)</f>
        <v>2.5696202531645569</v>
      </c>
      <c r="F37" s="30">
        <f>IF(OR($A37="",$B37=""),"",'MPTO_working_2-way'!D36)</f>
        <v>1.6264320106259338</v>
      </c>
      <c r="G37" s="32">
        <f>IF(OR($A37="",$B37=""),"",'MPTO_working_2-way'!E36)</f>
        <v>2.5963424330771265</v>
      </c>
      <c r="H37" s="30">
        <f>IF(OR($A37="",$B37=""),"",'OddsRatio_working_2-way'!M36)</f>
        <v>1.6260126930757011</v>
      </c>
      <c r="I37" s="30">
        <f>IF(OR($A37="",$B37=""),"",'OddsRatio_working_2-way'!N36)</f>
        <v>2.5974116995724779</v>
      </c>
      <c r="J37" s="30" t="e">
        <f ca="1">IF('Log_working_2-way'!$D36="","",A37^('Log_working_2-way'!$D36))</f>
        <v>#NAME?</v>
      </c>
      <c r="K37" s="32" t="e">
        <f ca="1">IF('Log_working_2-way'!$D36="","",B37^('Log_working_2-way'!$D36))</f>
        <v>#NAME?</v>
      </c>
      <c r="L37" s="37">
        <f t="shared" si="18"/>
        <v>0.61083743842364535</v>
      </c>
      <c r="M37" s="37">
        <f t="shared" si="19"/>
        <v>0.3891625615763547</v>
      </c>
      <c r="N37" s="38">
        <v>100</v>
      </c>
      <c r="O37" s="38">
        <f t="shared" si="20"/>
        <v>36.708860759493668</v>
      </c>
      <c r="P37" s="38">
        <f t="shared" si="21"/>
        <v>59.677419354838712</v>
      </c>
      <c r="Q37" s="38">
        <f t="shared" si="22"/>
        <v>40.322580645161295</v>
      </c>
      <c r="R37" s="38">
        <f t="shared" si="23"/>
        <v>63.291139240506325</v>
      </c>
      <c r="S37" s="39">
        <f t="shared" si="24"/>
        <v>-3.6137198856676278</v>
      </c>
      <c r="T37" s="39">
        <f t="shared" si="25"/>
        <v>-3.6137198856676136</v>
      </c>
      <c r="U37" t="s">
        <v>82</v>
      </c>
      <c r="V37" t="s">
        <v>268</v>
      </c>
      <c r="W37" t="s">
        <v>110</v>
      </c>
      <c r="X37" s="48" t="s">
        <v>426</v>
      </c>
      <c r="Y37" s="41"/>
    </row>
    <row r="38" spans="1:25" ht="15" x14ac:dyDescent="0.25">
      <c r="A38">
        <v>1.71</v>
      </c>
      <c r="B38">
        <v>2.2200000000000002</v>
      </c>
      <c r="C38" s="29">
        <f t="shared" si="9"/>
        <v>3.5245772087877381E-2</v>
      </c>
      <c r="D38" s="30">
        <f>IF(OR($A38="",$B38=""),"",A38*'MPTO_working_2-way'!$G37)</f>
        <v>1.7702702702702702</v>
      </c>
      <c r="E38" s="32">
        <f>IF(OR($A38="",$B38=""),"",B38*'MPTO_working_2-way'!$G37)</f>
        <v>2.2982456140350882</v>
      </c>
      <c r="F38" s="30">
        <f>IF(OR($A38="",$B38=""),"",'MPTO_working_2-way'!D37)</f>
        <v>1.7631322279503969</v>
      </c>
      <c r="G38" s="32">
        <f>IF(OR($A38="",$B38=""),"",'MPTO_working_2-way'!E37)</f>
        <v>2.3103888990323171</v>
      </c>
      <c r="H38" s="30">
        <f>IF(OR($A38="",$B38=""),"",'OddsRatio_working_2-way'!M37)</f>
        <v>1.7628677559805201</v>
      </c>
      <c r="I38" s="30">
        <f>IF(OR($A38="",$B38=""),"",'OddsRatio_working_2-way'!N37)</f>
        <v>2.310843186332725</v>
      </c>
      <c r="J38" s="30" t="e">
        <f ca="1">IF('Log_working_2-way'!$D37="","",A38^('Log_working_2-way'!$D37))</f>
        <v>#NAME?</v>
      </c>
      <c r="K38" s="32" t="e">
        <f ca="1">IF('Log_working_2-way'!$D37="","",B38^('Log_working_2-way'!$D37))</f>
        <v>#NAME?</v>
      </c>
      <c r="L38" s="37">
        <f t="shared" si="18"/>
        <v>0.56488549618320616</v>
      </c>
      <c r="M38" s="37">
        <f t="shared" si="19"/>
        <v>0.43511450381679379</v>
      </c>
      <c r="N38" s="38">
        <v>100</v>
      </c>
      <c r="O38" s="38">
        <f t="shared" si="20"/>
        <v>41.520467836257311</v>
      </c>
      <c r="P38" s="38">
        <f t="shared" si="21"/>
        <v>54.954954954954964</v>
      </c>
      <c r="Q38" s="38">
        <f t="shared" si="22"/>
        <v>45.045045045045043</v>
      </c>
      <c r="R38" s="38">
        <f t="shared" si="23"/>
        <v>58.479532163742689</v>
      </c>
      <c r="S38" s="39">
        <f t="shared" si="24"/>
        <v>-3.5245772087877327</v>
      </c>
      <c r="T38" s="39">
        <f t="shared" si="25"/>
        <v>-3.5245772087877256</v>
      </c>
      <c r="U38" t="s">
        <v>85</v>
      </c>
      <c r="V38" t="s">
        <v>169</v>
      </c>
      <c r="W38" t="s">
        <v>110</v>
      </c>
      <c r="X38" s="48" t="s">
        <v>426</v>
      </c>
      <c r="Y38" s="41"/>
    </row>
    <row r="39" spans="1:25" ht="15" x14ac:dyDescent="0.25">
      <c r="A39">
        <v>2.11</v>
      </c>
      <c r="B39">
        <v>1.8</v>
      </c>
      <c r="C39" s="29">
        <f t="shared" si="9"/>
        <v>2.9489204844655115E-2</v>
      </c>
      <c r="D39" s="30">
        <f>IF(OR($A39="",$B39=""),"",A39*'MPTO_working_2-way'!$G38)</f>
        <v>2.1722222222222221</v>
      </c>
      <c r="E39" s="32">
        <f>IF(OR($A39="",$B39=""),"",B39*'MPTO_working_2-way'!$G38)</f>
        <v>1.8530805687203793</v>
      </c>
      <c r="F39" s="30">
        <f>IF(OR($A39="",$B39=""),"",'MPTO_working_2-way'!D38)</f>
        <v>2.1777522935779814</v>
      </c>
      <c r="G39" s="32">
        <f>IF(OR($A39="",$B39=""),"",'MPTO_working_2-way'!E38)</f>
        <v>1.8490749756572542</v>
      </c>
      <c r="H39" s="30">
        <f>IF(OR($A39="",$B39=""),"",'OddsRatio_working_2-way'!M38)</f>
        <v>2.1779218989389744</v>
      </c>
      <c r="I39" s="30">
        <f>IF(OR($A39="",$B39=""),"",'OddsRatio_working_2-way'!N38)</f>
        <v>1.8489527199560174</v>
      </c>
      <c r="J39" s="30" t="e">
        <f ca="1">IF('Log_working_2-way'!$D38="","",A39^('Log_working_2-way'!$D38))</f>
        <v>#NAME?</v>
      </c>
      <c r="K39" s="32" t="e">
        <f ca="1">IF('Log_working_2-way'!$D38="","",B39^('Log_working_2-way'!$D38))</f>
        <v>#NAME?</v>
      </c>
      <c r="L39" s="37">
        <f t="shared" si="18"/>
        <v>0.46035805626598469</v>
      </c>
      <c r="M39" s="37">
        <f t="shared" si="19"/>
        <v>0.53964194373401531</v>
      </c>
      <c r="N39" s="38">
        <v>100</v>
      </c>
      <c r="O39" s="38">
        <f t="shared" si="20"/>
        <v>52.606635071090047</v>
      </c>
      <c r="P39" s="38">
        <f t="shared" si="21"/>
        <v>44.444444444444443</v>
      </c>
      <c r="Q39" s="38">
        <f t="shared" si="22"/>
        <v>55.555555555555557</v>
      </c>
      <c r="R39" s="38">
        <f t="shared" si="23"/>
        <v>47.393364928909953</v>
      </c>
      <c r="S39" s="39">
        <f t="shared" si="24"/>
        <v>-2.9489204844655106</v>
      </c>
      <c r="T39" s="39">
        <f t="shared" si="25"/>
        <v>-2.9489204844655106</v>
      </c>
      <c r="U39" t="s">
        <v>277</v>
      </c>
      <c r="V39" t="s">
        <v>278</v>
      </c>
      <c r="W39" t="s">
        <v>375</v>
      </c>
      <c r="X39" s="48" t="s">
        <v>426</v>
      </c>
      <c r="Y39" s="41"/>
    </row>
    <row r="40" spans="1:25" ht="15" x14ac:dyDescent="0.25">
      <c r="A40">
        <v>1.94</v>
      </c>
      <c r="B40">
        <v>1.96</v>
      </c>
      <c r="C40" s="29">
        <f t="shared" si="9"/>
        <v>2.5667999158426325E-2</v>
      </c>
      <c r="D40" s="30">
        <f>IF(OR($A40="",$B40=""),"",A40*'MPTO_working_2-way'!$G39)</f>
        <v>1.989795918367347</v>
      </c>
      <c r="E40" s="32">
        <f>IF(OR($A40="",$B40=""),"",B40*'MPTO_working_2-way'!$G39)</f>
        <v>2.0103092783505154</v>
      </c>
      <c r="F40" s="30">
        <f>IF(OR($A40="",$B40=""),"",'MPTO_working_2-way'!D39)</f>
        <v>1.9895353704478862</v>
      </c>
      <c r="G40" s="32">
        <f>IF(OR($A40="",$B40=""),"",'MPTO_working_2-way'!E39)</f>
        <v>2.0105752961082914</v>
      </c>
      <c r="H40" s="30">
        <f>IF(OR($A40="",$B40=""),"",'OddsRatio_working_2-way'!M39)</f>
        <v>1.9895285072531594</v>
      </c>
      <c r="I40" s="30">
        <f>IF(OR($A40="",$B40=""),"",'OddsRatio_working_2-way'!N39)</f>
        <v>2.0105823052798226</v>
      </c>
      <c r="J40" s="30" t="e">
        <f ca="1">IF('Log_working_2-way'!$D39="","",A40^('Log_working_2-way'!$D39))</f>
        <v>#NAME?</v>
      </c>
      <c r="K40" s="32" t="e">
        <f ca="1">IF('Log_working_2-way'!$D39="","",B40^('Log_working_2-way'!$D39))</f>
        <v>#NAME?</v>
      </c>
      <c r="L40" s="37">
        <f t="shared" si="18"/>
        <v>0.50256410256410255</v>
      </c>
      <c r="M40" s="37">
        <f t="shared" si="19"/>
        <v>0.49743589743589745</v>
      </c>
      <c r="N40" s="38">
        <v>100</v>
      </c>
      <c r="O40" s="38">
        <f t="shared" si="20"/>
        <v>48.453608247422686</v>
      </c>
      <c r="P40" s="38">
        <f t="shared" si="21"/>
        <v>48.979591836734699</v>
      </c>
      <c r="Q40" s="38">
        <f t="shared" si="22"/>
        <v>51.020408163265309</v>
      </c>
      <c r="R40" s="38">
        <f t="shared" si="23"/>
        <v>51.546391752577328</v>
      </c>
      <c r="S40" s="39">
        <f t="shared" si="24"/>
        <v>-2.5667999158426227</v>
      </c>
      <c r="T40" s="39">
        <f t="shared" si="25"/>
        <v>-2.5667999158426298</v>
      </c>
      <c r="U40" t="s">
        <v>173</v>
      </c>
      <c r="V40" t="s">
        <v>272</v>
      </c>
      <c r="W40" t="s">
        <v>375</v>
      </c>
      <c r="X40" s="48" t="s">
        <v>426</v>
      </c>
      <c r="Y40" s="41"/>
    </row>
    <row r="41" spans="1:25" ht="15" x14ac:dyDescent="0.25">
      <c r="A41">
        <v>2.21</v>
      </c>
      <c r="B41">
        <v>1.74</v>
      </c>
      <c r="C41" s="29">
        <f t="shared" si="9"/>
        <v>2.720133146096626E-2</v>
      </c>
      <c r="D41" s="30">
        <f>IF(OR($A41="",$B41=""),"",A41*'MPTO_working_2-way'!$G40)</f>
        <v>2.2701149425287355</v>
      </c>
      <c r="E41" s="32">
        <f>IF(OR($A41="",$B41=""),"",B41*'MPTO_working_2-way'!$G40)</f>
        <v>1.7873303167420813</v>
      </c>
      <c r="F41" s="30">
        <f>IF(OR($A41="",$B41=""),"",'MPTO_working_2-way'!D40)</f>
        <v>2.2784855128281092</v>
      </c>
      <c r="G41" s="32">
        <f>IF(OR($A41="",$B41=""),"",'MPTO_working_2-way'!E40)</f>
        <v>1.7821754646150993</v>
      </c>
      <c r="H41" s="30">
        <f>IF(OR($A41="",$B41=""),"",'OddsRatio_working_2-way'!M40)</f>
        <v>2.2787240261820116</v>
      </c>
      <c r="I41" s="30">
        <f>IF(OR($A41="",$B41=""),"",'OddsRatio_working_2-way'!N40)</f>
        <v>1.7820295697311479</v>
      </c>
      <c r="J41" s="30" t="e">
        <f ca="1">IF('Log_working_2-way'!$D40="","",A41^('Log_working_2-way'!$D40))</f>
        <v>#NAME?</v>
      </c>
      <c r="K41" s="32" t="e">
        <f ca="1">IF('Log_working_2-way'!$D40="","",B41^('Log_working_2-way'!$D40))</f>
        <v>#NAME?</v>
      </c>
      <c r="L41" s="37">
        <f t="shared" si="18"/>
        <v>0.44050632911392407</v>
      </c>
      <c r="M41" s="37">
        <f t="shared" si="19"/>
        <v>0.55949367088607604</v>
      </c>
      <c r="N41" s="38">
        <v>100</v>
      </c>
      <c r="O41" s="38">
        <f t="shared" si="20"/>
        <v>54.751131221719454</v>
      </c>
      <c r="P41" s="38">
        <f t="shared" si="21"/>
        <v>42.528735632183903</v>
      </c>
      <c r="Q41" s="38">
        <f t="shared" si="22"/>
        <v>57.47126436781609</v>
      </c>
      <c r="R41" s="38">
        <f t="shared" si="23"/>
        <v>45.248868778280546</v>
      </c>
      <c r="S41" s="39">
        <f t="shared" si="24"/>
        <v>-2.7201331460966358</v>
      </c>
      <c r="T41" s="39">
        <f t="shared" si="25"/>
        <v>-2.7201331460966429</v>
      </c>
      <c r="U41" t="s">
        <v>177</v>
      </c>
      <c r="V41" t="s">
        <v>180</v>
      </c>
      <c r="W41" t="s">
        <v>375</v>
      </c>
      <c r="X41" s="48" t="s">
        <v>426</v>
      </c>
      <c r="Y41" s="41"/>
    </row>
    <row r="42" spans="1:25" ht="15" x14ac:dyDescent="0.25">
      <c r="A42">
        <v>1.72</v>
      </c>
      <c r="B42">
        <v>2.23</v>
      </c>
      <c r="C42" s="29">
        <f t="shared" si="9"/>
        <v>2.982584211075201E-2</v>
      </c>
      <c r="D42" s="30">
        <f>IF(OR($A42="",$B42=""),"",A42*'MPTO_working_2-way'!$G41)</f>
        <v>1.7713004484304935</v>
      </c>
      <c r="E42" s="32">
        <f>IF(OR($A42="",$B42=""),"",B42*'MPTO_working_2-way'!$G41)</f>
        <v>2.2965116279069768</v>
      </c>
      <c r="F42" s="30">
        <f>IF(OR($A42="",$B42=""),"",'MPTO_working_2-way'!D41)</f>
        <v>1.7652798232695142</v>
      </c>
      <c r="G42" s="32">
        <f>IF(OR($A42="",$B42=""),"",'MPTO_working_2-way'!E41)</f>
        <v>2.3067115708443593</v>
      </c>
      <c r="H42" s="30">
        <f>IF(OR($A42="",$B42=""),"",'OddsRatio_working_2-way'!M41)</f>
        <v>1.7650920556760061</v>
      </c>
      <c r="I42" s="30">
        <f>IF(OR($A42="",$B42=""),"",'OddsRatio_working_2-way'!N41)</f>
        <v>2.3070322617798436</v>
      </c>
      <c r="J42" s="30" t="e">
        <f ca="1">IF('Log_working_2-way'!$D41="","",A42^('Log_working_2-way'!$D41))</f>
        <v>#NAME?</v>
      </c>
      <c r="K42" s="32" t="e">
        <f ca="1">IF('Log_working_2-way'!$D41="","",B42^('Log_working_2-way'!$D41))</f>
        <v>#NAME?</v>
      </c>
      <c r="L42" s="37">
        <f t="shared" si="18"/>
        <v>0.56455696202531636</v>
      </c>
      <c r="M42" s="37">
        <f t="shared" si="19"/>
        <v>0.43544303797468353</v>
      </c>
      <c r="N42" s="38">
        <v>100</v>
      </c>
      <c r="O42" s="38">
        <f t="shared" si="20"/>
        <v>41.860465116279073</v>
      </c>
      <c r="P42" s="38">
        <f t="shared" si="21"/>
        <v>55.156950672645742</v>
      </c>
      <c r="Q42" s="38">
        <f t="shared" si="22"/>
        <v>44.843049327354265</v>
      </c>
      <c r="R42" s="38">
        <f t="shared" si="23"/>
        <v>58.139534883720934</v>
      </c>
      <c r="S42" s="39">
        <f t="shared" si="24"/>
        <v>-2.9825842110751921</v>
      </c>
      <c r="T42" s="39">
        <f t="shared" si="25"/>
        <v>-2.9825842110751921</v>
      </c>
      <c r="U42" t="s">
        <v>179</v>
      </c>
      <c r="V42" t="s">
        <v>176</v>
      </c>
      <c r="W42" t="s">
        <v>375</v>
      </c>
      <c r="X42" s="48" t="s">
        <v>426</v>
      </c>
      <c r="Y42" s="41"/>
    </row>
    <row r="43" spans="1:25" ht="15" x14ac:dyDescent="0.25">
      <c r="A43">
        <v>1.44</v>
      </c>
      <c r="B43">
        <v>2.92</v>
      </c>
      <c r="C43" s="29">
        <f t="shared" si="9"/>
        <v>3.6910197869101991E-2</v>
      </c>
      <c r="D43" s="30">
        <f>IF(OR($A43="",$B43=""),"",A43*'MPTO_working_2-way'!$G42)</f>
        <v>1.4931506849315068</v>
      </c>
      <c r="E43" s="32">
        <f>IF(OR($A43="",$B43=""),"",B43*'MPTO_working_2-way'!$G42)</f>
        <v>3.0277777777777777</v>
      </c>
      <c r="F43" s="30">
        <f>IF(OR($A43="",$B43=""),"",'MPTO_working_2-way'!D42)</f>
        <v>1.4793132564030396</v>
      </c>
      <c r="G43" s="32">
        <f>IF(OR($A43="",$B43=""),"",'MPTO_working_2-way'!E42)</f>
        <v>3.086318261890781</v>
      </c>
      <c r="H43" s="30">
        <f>IF(OR($A43="",$B43=""),"",'OddsRatio_working_2-way'!M42)</f>
        <v>1.4787135538781691</v>
      </c>
      <c r="I43" s="30">
        <f>IF(OR($A43="",$B43=""),"",'OddsRatio_working_2-way'!N42)</f>
        <v>3.0889318714683744</v>
      </c>
      <c r="J43" s="30" t="e">
        <f ca="1">IF('Log_working_2-way'!$D42="","",A43^('Log_working_2-way'!$D42))</f>
        <v>#NAME?</v>
      </c>
      <c r="K43" s="32" t="e">
        <f ca="1">IF('Log_working_2-way'!$D42="","",B43^('Log_working_2-way'!$D42))</f>
        <v>#NAME?</v>
      </c>
      <c r="L43" s="37">
        <f t="shared" si="18"/>
        <v>0.66972477064220182</v>
      </c>
      <c r="M43" s="37">
        <f t="shared" si="19"/>
        <v>0.33027522935779818</v>
      </c>
      <c r="N43" s="38">
        <v>100</v>
      </c>
      <c r="O43" s="38">
        <f t="shared" si="20"/>
        <v>30.555555555555554</v>
      </c>
      <c r="P43" s="38">
        <f t="shared" si="21"/>
        <v>65.753424657534239</v>
      </c>
      <c r="Q43" s="38">
        <f t="shared" si="22"/>
        <v>34.246575342465754</v>
      </c>
      <c r="R43" s="38">
        <f t="shared" si="23"/>
        <v>69.444444444444443</v>
      </c>
      <c r="S43" s="39">
        <f t="shared" si="24"/>
        <v>-3.6910197869101999</v>
      </c>
      <c r="T43" s="39">
        <f t="shared" si="25"/>
        <v>-3.6910197869102035</v>
      </c>
      <c r="U43" t="s">
        <v>275</v>
      </c>
      <c r="V43" t="s">
        <v>276</v>
      </c>
      <c r="W43" t="s">
        <v>375</v>
      </c>
      <c r="X43" s="48" t="s">
        <v>426</v>
      </c>
      <c r="Y43" s="41"/>
    </row>
    <row r="44" spans="1:25" ht="15" x14ac:dyDescent="0.25">
      <c r="A44">
        <v>2.2599999999999998</v>
      </c>
      <c r="B44">
        <v>1.69</v>
      </c>
      <c r="C44" s="29">
        <f t="shared" si="9"/>
        <v>3.4193852437555794E-2</v>
      </c>
      <c r="D44" s="30">
        <f>IF(OR($A44="",$B44=""),"",A44*'MPTO_working_2-way'!$G43)</f>
        <v>2.3372781065088759</v>
      </c>
      <c r="E44" s="32">
        <f>IF(OR($A44="",$B44=""),"",B44*'MPTO_working_2-way'!$G43)</f>
        <v>1.7477876106194692</v>
      </c>
      <c r="F44" s="30">
        <f>IF(OR($A44="",$B44=""),"",'MPTO_working_2-way'!D43)</f>
        <v>2.3508340001231001</v>
      </c>
      <c r="G44" s="32">
        <f>IF(OR($A44="",$B44=""),"",'MPTO_working_2-way'!E43)</f>
        <v>1.740283410033262</v>
      </c>
      <c r="H44" s="30">
        <f>IF(OR($A44="",$B44=""),"",'OddsRatio_working_2-way'!M43)</f>
        <v>2.351327849384353</v>
      </c>
      <c r="I44" s="30">
        <f>IF(OR($A44="",$B44=""),"",'OddsRatio_working_2-way'!N43)</f>
        <v>1.7400128699009547</v>
      </c>
      <c r="J44" s="30" t="e">
        <f ca="1">IF('Log_working_2-way'!$D43="","",A44^('Log_working_2-way'!$D43))</f>
        <v>#NAME?</v>
      </c>
      <c r="K44" s="32" t="e">
        <f ca="1">IF('Log_working_2-way'!$D43="","",B44^('Log_working_2-way'!$D43))</f>
        <v>#NAME?</v>
      </c>
      <c r="L44" s="37">
        <f t="shared" si="18"/>
        <v>0.42784810126582273</v>
      </c>
      <c r="M44" s="37">
        <f t="shared" si="19"/>
        <v>0.57215189873417716</v>
      </c>
      <c r="N44" s="38">
        <v>100</v>
      </c>
      <c r="O44" s="38">
        <f t="shared" si="20"/>
        <v>55.752212389380524</v>
      </c>
      <c r="P44" s="38">
        <f t="shared" si="21"/>
        <v>40.828402366863905</v>
      </c>
      <c r="Q44" s="38">
        <f t="shared" si="22"/>
        <v>59.171597633136095</v>
      </c>
      <c r="R44" s="38">
        <f t="shared" si="23"/>
        <v>44.247787610619469</v>
      </c>
      <c r="S44" s="39">
        <f t="shared" si="24"/>
        <v>-3.4193852437555705</v>
      </c>
      <c r="T44" s="39">
        <f t="shared" si="25"/>
        <v>-3.4193852437555634</v>
      </c>
      <c r="U44" t="s">
        <v>87</v>
      </c>
      <c r="V44" t="s">
        <v>93</v>
      </c>
      <c r="W44" t="s">
        <v>111</v>
      </c>
      <c r="X44" s="48" t="s">
        <v>426</v>
      </c>
      <c r="Y44" s="41"/>
    </row>
    <row r="45" spans="1:25" ht="15" x14ac:dyDescent="0.25">
      <c r="A45">
        <v>2.36</v>
      </c>
      <c r="B45">
        <v>1.64</v>
      </c>
      <c r="C45" s="29">
        <f t="shared" si="9"/>
        <v>3.3484911120297722E-2</v>
      </c>
      <c r="D45" s="30">
        <f>IF(OR($A45="",$B45=""),"",A45*'MPTO_working_2-way'!$G44)</f>
        <v>2.4390243902439024</v>
      </c>
      <c r="E45" s="32">
        <f>IF(OR($A45="",$B45=""),"",B45*'MPTO_working_2-way'!$G44)</f>
        <v>1.6949152542372881</v>
      </c>
      <c r="F45" s="30">
        <f>IF(OR($A45="",$B45=""),"",'MPTO_working_2-way'!D44)</f>
        <v>2.4570848146267141</v>
      </c>
      <c r="G45" s="32">
        <f>IF(OR($A45="",$B45=""),"",'MPTO_working_2-way'!E44)</f>
        <v>1.6863018473335656</v>
      </c>
      <c r="H45" s="30">
        <f>IF(OR($A45="",$B45=""),"",'OddsRatio_working_2-way'!M44)</f>
        <v>2.4577379737113252</v>
      </c>
      <c r="I45" s="30">
        <f>IF(OR($A45="",$B45=""),"",'OddsRatio_working_2-way'!N44)</f>
        <v>1.6859943405700353</v>
      </c>
      <c r="J45" s="30" t="e">
        <f ca="1">IF('Log_working_2-way'!$D44="","",A45^('Log_working_2-way'!$D44))</f>
        <v>#NAME?</v>
      </c>
      <c r="K45" s="32" t="e">
        <f ca="1">IF('Log_working_2-way'!$D44="","",B45^('Log_working_2-way'!$D44))</f>
        <v>#NAME?</v>
      </c>
      <c r="L45" s="37">
        <f t="shared" si="18"/>
        <v>0.41000000000000003</v>
      </c>
      <c r="M45" s="37">
        <f t="shared" si="19"/>
        <v>0.59000000000000008</v>
      </c>
      <c r="N45" s="38">
        <v>100</v>
      </c>
      <c r="O45" s="38">
        <f t="shared" si="20"/>
        <v>57.627118644067799</v>
      </c>
      <c r="P45" s="38">
        <f t="shared" si="21"/>
        <v>39.024390243902438</v>
      </c>
      <c r="Q45" s="38">
        <f t="shared" si="22"/>
        <v>60.975609756097562</v>
      </c>
      <c r="R45" s="38">
        <f t="shared" si="23"/>
        <v>42.372881355932208</v>
      </c>
      <c r="S45" s="39">
        <f t="shared" si="24"/>
        <v>-3.3484911120297625</v>
      </c>
      <c r="T45" s="39">
        <f t="shared" si="25"/>
        <v>-3.3484911120297696</v>
      </c>
      <c r="U45" t="s">
        <v>91</v>
      </c>
      <c r="V45" t="s">
        <v>92</v>
      </c>
      <c r="W45" t="s">
        <v>111</v>
      </c>
      <c r="X45" s="48" t="s">
        <v>426</v>
      </c>
      <c r="Y45" s="41"/>
    </row>
    <row r="46" spans="1:25" ht="15" x14ac:dyDescent="0.25">
      <c r="A46">
        <v>2.0499999999999998</v>
      </c>
      <c r="B46">
        <v>1.85</v>
      </c>
      <c r="C46" s="29">
        <f t="shared" si="9"/>
        <v>2.8345418589321048E-2</v>
      </c>
      <c r="D46" s="30">
        <f>IF(OR($A46="",$B46=""),"",A46*'MPTO_working_2-way'!$G45)</f>
        <v>2.1081081081081079</v>
      </c>
      <c r="E46" s="32">
        <f>IF(OR($A46="",$B46=""),"",B46*'MPTO_working_2-way'!$G45)</f>
        <v>1.902439024390244</v>
      </c>
      <c r="F46" s="30">
        <f>IF(OR($A46="",$B46=""),"",'MPTO_working_2-way'!D45)</f>
        <v>2.1113430758524703</v>
      </c>
      <c r="G46" s="32">
        <f>IF(OR($A46="",$B46=""),"",'MPTO_working_2-way'!E45)</f>
        <v>1.8998121477770822</v>
      </c>
      <c r="H46" s="30">
        <f>IF(OR($A46="",$B46=""),"",'OddsRatio_working_2-way'!M45)</f>
        <v>2.1114378604524222</v>
      </c>
      <c r="I46" s="30">
        <f>IF(OR($A46="",$B46=""),"",'OddsRatio_working_2-way'!N45)</f>
        <v>1.8997354108424378</v>
      </c>
      <c r="J46" s="30" t="e">
        <f ca="1">IF('Log_working_2-way'!$D45="","",A46^('Log_working_2-way'!$D45))</f>
        <v>#NAME?</v>
      </c>
      <c r="K46" s="32" t="e">
        <f ca="1">IF('Log_working_2-way'!$D45="","",B46^('Log_working_2-way'!$D45))</f>
        <v>#NAME?</v>
      </c>
      <c r="L46" s="37">
        <f t="shared" si="18"/>
        <v>0.47435897435897439</v>
      </c>
      <c r="M46" s="37">
        <f t="shared" si="19"/>
        <v>0.52564102564102555</v>
      </c>
      <c r="N46" s="38">
        <v>100</v>
      </c>
      <c r="O46" s="38">
        <f t="shared" si="20"/>
        <v>51.219512195121943</v>
      </c>
      <c r="P46" s="38">
        <f t="shared" si="21"/>
        <v>45.945945945945937</v>
      </c>
      <c r="Q46" s="38">
        <f t="shared" si="22"/>
        <v>54.054054054054049</v>
      </c>
      <c r="R46" s="38">
        <f t="shared" si="23"/>
        <v>48.780487804878057</v>
      </c>
      <c r="S46" s="39">
        <f t="shared" si="24"/>
        <v>-2.8345418589321056</v>
      </c>
      <c r="T46" s="39">
        <f t="shared" si="25"/>
        <v>-2.8345418589321199</v>
      </c>
      <c r="U46" t="s">
        <v>89</v>
      </c>
      <c r="V46" t="s">
        <v>98</v>
      </c>
      <c r="W46" t="s">
        <v>111</v>
      </c>
      <c r="X46" s="48" t="s">
        <v>426</v>
      </c>
      <c r="Y46" s="41"/>
    </row>
    <row r="47" spans="1:25" ht="15" x14ac:dyDescent="0.25">
      <c r="A47">
        <v>2.29</v>
      </c>
      <c r="B47">
        <v>1.68</v>
      </c>
      <c r="C47" s="29">
        <f t="shared" si="9"/>
        <v>3.1919317945518833E-2</v>
      </c>
      <c r="D47" s="30">
        <f>IF(OR($A47="",$B47=""),"",A47*'MPTO_working_2-way'!$G46)</f>
        <v>2.3630952380952381</v>
      </c>
      <c r="E47" s="32">
        <f>IF(OR($A47="",$B47=""),"",B47*'MPTO_working_2-way'!$G46)</f>
        <v>1.7336244541484715</v>
      </c>
      <c r="F47" s="30">
        <f>IF(OR($A47="",$B47=""),"",'MPTO_working_2-way'!D46)</f>
        <v>2.3768688990485605</v>
      </c>
      <c r="G47" s="32">
        <f>IF(OR($A47="",$B47=""),"",'MPTO_working_2-way'!E46)</f>
        <v>1.7262855604415328</v>
      </c>
      <c r="H47" s="30">
        <f>IF(OR($A47="",$B47=""),"",'OddsRatio_working_2-way'!M46)</f>
        <v>2.3773375851727168</v>
      </c>
      <c r="I47" s="30">
        <f>IF(OR($A47="",$B47=""),"",'OddsRatio_working_2-way'!N46)</f>
        <v>1.7260384169902692</v>
      </c>
      <c r="J47" s="30" t="e">
        <f ca="1">IF('Log_working_2-way'!$D46="","",A47^('Log_working_2-way'!$D46))</f>
        <v>#NAME?</v>
      </c>
      <c r="K47" s="32" t="e">
        <f ca="1">IF('Log_working_2-way'!$D46="","",B47^('Log_working_2-way'!$D46))</f>
        <v>#NAME?</v>
      </c>
      <c r="L47" s="37">
        <f t="shared" si="18"/>
        <v>0.42317380352644834</v>
      </c>
      <c r="M47" s="37">
        <f t="shared" si="19"/>
        <v>0.57682619647355171</v>
      </c>
      <c r="N47" s="38">
        <v>100</v>
      </c>
      <c r="O47" s="38">
        <f t="shared" si="20"/>
        <v>56.331877729257641</v>
      </c>
      <c r="P47" s="38">
        <f t="shared" si="21"/>
        <v>40.476190476190474</v>
      </c>
      <c r="Q47" s="38">
        <f t="shared" si="22"/>
        <v>59.523809523809526</v>
      </c>
      <c r="R47" s="38">
        <f t="shared" si="23"/>
        <v>43.668122270742359</v>
      </c>
      <c r="S47" s="39">
        <f t="shared" si="24"/>
        <v>-3.1919317945518841</v>
      </c>
      <c r="T47" s="39">
        <f t="shared" si="25"/>
        <v>-3.1919317945518841</v>
      </c>
      <c r="U47" t="s">
        <v>105</v>
      </c>
      <c r="V47" t="s">
        <v>84</v>
      </c>
      <c r="W47" t="s">
        <v>111</v>
      </c>
      <c r="X47" s="48" t="s">
        <v>426</v>
      </c>
      <c r="Y47" s="41"/>
    </row>
    <row r="48" spans="1:25" ht="15" x14ac:dyDescent="0.25">
      <c r="A48">
        <v>2.2400000000000002</v>
      </c>
      <c r="B48">
        <v>1.7</v>
      </c>
      <c r="C48" s="29">
        <f t="shared" si="9"/>
        <v>3.4663865546218364E-2</v>
      </c>
      <c r="D48" s="30">
        <f>IF(OR($A48="",$B48=""),"",A48*'MPTO_working_2-way'!$G47)</f>
        <v>2.3176470588235292</v>
      </c>
      <c r="E48" s="32">
        <f>IF(OR($A48="",$B48=""),"",B48*'MPTO_working_2-way'!$G47)</f>
        <v>1.7589285714285712</v>
      </c>
      <c r="F48" s="30">
        <f>IF(OR($A48="",$B48=""),"",'MPTO_working_2-way'!D47)</f>
        <v>2.3304773561811505</v>
      </c>
      <c r="G48" s="32">
        <f>IF(OR($A48="",$B48=""),"",'MPTO_working_2-way'!E47)</f>
        <v>1.7516099356025756</v>
      </c>
      <c r="H48" s="30">
        <f>IF(OR($A48="",$B48=""),"",'OddsRatio_working_2-way'!M47)</f>
        <v>2.3309502512973848</v>
      </c>
      <c r="I48" s="30">
        <f>IF(OR($A48="",$B48=""),"",'OddsRatio_working_2-way'!N47)</f>
        <v>1.7513428837969105</v>
      </c>
      <c r="J48" s="30" t="e">
        <f ca="1">IF('Log_working_2-way'!$D47="","",A48^('Log_working_2-way'!$D47))</f>
        <v>#NAME?</v>
      </c>
      <c r="K48" s="32" t="e">
        <f ca="1">IF('Log_working_2-way'!$D47="","",B48^('Log_working_2-way'!$D47))</f>
        <v>#NAME?</v>
      </c>
      <c r="L48" s="37">
        <f t="shared" si="18"/>
        <v>0.43147208121827418</v>
      </c>
      <c r="M48" s="37">
        <f t="shared" si="19"/>
        <v>0.56852791878172593</v>
      </c>
      <c r="N48" s="38">
        <v>100</v>
      </c>
      <c r="O48" s="38">
        <f t="shared" si="20"/>
        <v>55.357142857142868</v>
      </c>
      <c r="P48" s="38">
        <f t="shared" si="21"/>
        <v>41.176470588235297</v>
      </c>
      <c r="Q48" s="38">
        <f t="shared" si="22"/>
        <v>58.82352941176471</v>
      </c>
      <c r="R48" s="38">
        <f t="shared" si="23"/>
        <v>44.642857142857139</v>
      </c>
      <c r="S48" s="39">
        <f t="shared" si="24"/>
        <v>-3.4663865546218418</v>
      </c>
      <c r="T48" s="39">
        <f t="shared" si="25"/>
        <v>-3.4663865546218418</v>
      </c>
      <c r="U48" t="s">
        <v>88</v>
      </c>
      <c r="V48" t="s">
        <v>108</v>
      </c>
      <c r="W48" t="s">
        <v>111</v>
      </c>
      <c r="X48" s="48" t="s">
        <v>426</v>
      </c>
      <c r="Y48" s="41"/>
    </row>
    <row r="49" spans="1:25" ht="15" x14ac:dyDescent="0.25">
      <c r="A49">
        <v>1.99</v>
      </c>
      <c r="B49">
        <v>1.9</v>
      </c>
      <c r="C49" s="29">
        <f t="shared" si="9"/>
        <v>2.8828352287754377E-2</v>
      </c>
      <c r="D49" s="30">
        <f>IF(OR($A49="",$B49=""),"",A49*'MPTO_working_2-way'!$G48)</f>
        <v>2.0473684210526311</v>
      </c>
      <c r="E49" s="32">
        <f>IF(OR($A49="",$B49=""),"",B49*'MPTO_working_2-way'!$G48)</f>
        <v>1.9547738693467331</v>
      </c>
      <c r="F49" s="30">
        <f>IF(OR($A49="",$B49=""),"",'MPTO_working_2-way'!D48)</f>
        <v>2.0487672717420748</v>
      </c>
      <c r="G49" s="32">
        <f>IF(OR($A49="",$B49=""),"",'MPTO_working_2-way'!E48)</f>
        <v>1.9535003874967702</v>
      </c>
      <c r="H49" s="30">
        <f>IF(OR($A49="",$B49=""),"",'OddsRatio_working_2-way'!M48)</f>
        <v>2.0488088481701512</v>
      </c>
      <c r="I49" s="30">
        <f>IF(OR($A49="",$B49=""),"",'OddsRatio_working_2-way'!N48)</f>
        <v>1.9534625892455926</v>
      </c>
      <c r="J49" s="30" t="e">
        <f ca="1">IF('Log_working_2-way'!$D48="","",A49^('Log_working_2-way'!$D48))</f>
        <v>#NAME?</v>
      </c>
      <c r="K49" s="32" t="e">
        <f ca="1">IF('Log_working_2-way'!$D48="","",B49^('Log_working_2-way'!$D48))</f>
        <v>#NAME?</v>
      </c>
      <c r="L49" s="37">
        <f t="shared" si="18"/>
        <v>0.48843187660668391</v>
      </c>
      <c r="M49" s="37">
        <f t="shared" si="19"/>
        <v>0.51156812339331637</v>
      </c>
      <c r="N49" s="38">
        <v>100</v>
      </c>
      <c r="O49" s="38">
        <f t="shared" si="20"/>
        <v>49.748743718592962</v>
      </c>
      <c r="P49" s="38">
        <f t="shared" si="21"/>
        <v>47.368421052631575</v>
      </c>
      <c r="Q49" s="38">
        <f t="shared" si="22"/>
        <v>52.631578947368418</v>
      </c>
      <c r="R49" s="38">
        <f t="shared" si="23"/>
        <v>50.251256281407031</v>
      </c>
      <c r="S49" s="39">
        <f t="shared" si="24"/>
        <v>-2.8828352287754555</v>
      </c>
      <c r="T49" s="39">
        <f t="shared" si="25"/>
        <v>-2.8828352287754555</v>
      </c>
      <c r="U49" t="s">
        <v>99</v>
      </c>
      <c r="V49" t="s">
        <v>86</v>
      </c>
      <c r="W49" t="s">
        <v>111</v>
      </c>
      <c r="X49" s="48" t="s">
        <v>426</v>
      </c>
      <c r="Y49" s="41"/>
    </row>
    <row r="50" spans="1:25" ht="15" x14ac:dyDescent="0.25">
      <c r="A50">
        <v>2.19</v>
      </c>
      <c r="B50">
        <v>1.74</v>
      </c>
      <c r="C50" s="29">
        <f t="shared" si="9"/>
        <v>3.1333648244370904E-2</v>
      </c>
      <c r="D50" s="30">
        <f>IF(OR($A50="",$B50=""),"",A50*'MPTO_working_2-way'!$G49)</f>
        <v>2.2586206896551722</v>
      </c>
      <c r="E50" s="32">
        <f>IF(OR($A50="",$B50=""),"",B50*'MPTO_working_2-way'!$G49)</f>
        <v>1.7945205479452053</v>
      </c>
      <c r="F50" s="30">
        <f>IF(OR($A50="",$B50=""),"",'MPTO_working_2-way'!D49)</f>
        <v>2.2678093197643276</v>
      </c>
      <c r="G50" s="32">
        <f>IF(OR($A50="",$B50=""),"",'MPTO_working_2-way'!E49)</f>
        <v>1.7887621461765948</v>
      </c>
      <c r="H50" s="30">
        <f>IF(OR($A50="",$B50=""),"",'OddsRatio_working_2-way'!M49)</f>
        <v>2.2681120250624973</v>
      </c>
      <c r="I50" s="30">
        <f>IF(OR($A50="",$B50=""),"",'OddsRatio_working_2-way'!N49)</f>
        <v>1.7885738643245783</v>
      </c>
      <c r="J50" s="30" t="e">
        <f ca="1">IF('Log_working_2-way'!$D49="","",A50^('Log_working_2-way'!$D49))</f>
        <v>#NAME?</v>
      </c>
      <c r="K50" s="32" t="e">
        <f ca="1">IF('Log_working_2-way'!$D49="","",B50^('Log_working_2-way'!$D49))</f>
        <v>#NAME?</v>
      </c>
      <c r="L50" s="37">
        <f t="shared" si="18"/>
        <v>0.44274809160305351</v>
      </c>
      <c r="M50" s="37">
        <f t="shared" si="19"/>
        <v>0.5572519083969466</v>
      </c>
      <c r="N50" s="38">
        <v>100</v>
      </c>
      <c r="O50" s="38">
        <f t="shared" si="20"/>
        <v>54.337899543379002</v>
      </c>
      <c r="P50" s="38">
        <f t="shared" si="21"/>
        <v>42.528735632183903</v>
      </c>
      <c r="Q50" s="38">
        <f t="shared" si="22"/>
        <v>57.47126436781609</v>
      </c>
      <c r="R50" s="38">
        <f t="shared" si="23"/>
        <v>45.662100456621005</v>
      </c>
      <c r="S50" s="39">
        <f t="shared" si="24"/>
        <v>-3.1333648244370877</v>
      </c>
      <c r="T50" s="39">
        <f t="shared" si="25"/>
        <v>-3.133364824437102</v>
      </c>
      <c r="U50" t="s">
        <v>96</v>
      </c>
      <c r="V50" t="s">
        <v>104</v>
      </c>
      <c r="W50" t="s">
        <v>111</v>
      </c>
      <c r="X50" s="48" t="s">
        <v>426</v>
      </c>
      <c r="Y50" s="41"/>
    </row>
    <row r="51" spans="1:25" ht="15" x14ac:dyDescent="0.25">
      <c r="A51">
        <v>2.5</v>
      </c>
      <c r="B51">
        <v>1.58</v>
      </c>
      <c r="C51" s="29">
        <f t="shared" si="9"/>
        <v>3.2911392405063244E-2</v>
      </c>
      <c r="D51" s="30">
        <f>IF(OR($A51="",$B51=""),"",A51*'MPTO_working_2-way'!$G50)</f>
        <v>2.5822784810126582</v>
      </c>
      <c r="E51" s="32">
        <f>IF(OR($A51="",$B51=""),"",B51*'MPTO_working_2-way'!$G50)</f>
        <v>1.6319999999999999</v>
      </c>
      <c r="F51" s="30">
        <f>IF(OR($A51="",$B51=""),"",'MPTO_working_2-way'!D50)</f>
        <v>2.6072607260726071</v>
      </c>
      <c r="G51" s="32">
        <f>IF(OR($A51="",$B51=""),"",'MPTO_working_2-way'!E50)</f>
        <v>1.62217659137577</v>
      </c>
      <c r="H51" s="30">
        <f>IF(OR($A51="",$B51=""),"",'OddsRatio_working_2-way'!M50)</f>
        <v>2.6081688022566918</v>
      </c>
      <c r="I51" s="30">
        <f>IF(OR($A51="",$B51=""),"",'OddsRatio_working_2-way'!N50)</f>
        <v>1.6218252702059208</v>
      </c>
      <c r="J51" s="30" t="e">
        <f ca="1">IF('Log_working_2-way'!$D50="","",A51^('Log_working_2-way'!$D50))</f>
        <v>#NAME?</v>
      </c>
      <c r="K51" s="32" t="e">
        <f ca="1">IF('Log_working_2-way'!$D50="","",B51^('Log_working_2-way'!$D50))</f>
        <v>#NAME?</v>
      </c>
      <c r="L51" s="37">
        <f t="shared" si="18"/>
        <v>0.38725490196078433</v>
      </c>
      <c r="M51" s="37">
        <f t="shared" si="19"/>
        <v>0.61274509803921573</v>
      </c>
      <c r="N51" s="38">
        <v>100</v>
      </c>
      <c r="O51" s="38">
        <f t="shared" si="20"/>
        <v>60</v>
      </c>
      <c r="P51" s="38">
        <f t="shared" si="21"/>
        <v>36.708860759493668</v>
      </c>
      <c r="Q51" s="38">
        <f t="shared" si="22"/>
        <v>63.291139240506325</v>
      </c>
      <c r="R51" s="38">
        <f t="shared" si="23"/>
        <v>40</v>
      </c>
      <c r="S51" s="39">
        <f t="shared" si="24"/>
        <v>-3.2911392405063253</v>
      </c>
      <c r="T51" s="39">
        <f t="shared" si="25"/>
        <v>-3.2911392405063324</v>
      </c>
      <c r="U51" t="s">
        <v>97</v>
      </c>
      <c r="V51" t="s">
        <v>95</v>
      </c>
      <c r="W51" t="s">
        <v>111</v>
      </c>
      <c r="X51" s="48" t="s">
        <v>426</v>
      </c>
      <c r="Y51" s="41"/>
    </row>
    <row r="52" spans="1:25" ht="15" x14ac:dyDescent="0.25">
      <c r="A52">
        <v>2.09</v>
      </c>
      <c r="B52">
        <v>1.8</v>
      </c>
      <c r="C52" s="29">
        <f t="shared" si="9"/>
        <v>3.4024455077086735E-2</v>
      </c>
      <c r="D52" s="30">
        <f>IF(OR($A52="",$B52=""),"",A52*'MPTO_working_2-way'!$G51)</f>
        <v>2.161111111111111</v>
      </c>
      <c r="E52" s="32">
        <f>IF(OR($A52="",$B52=""),"",B52*'MPTO_working_2-way'!$G51)</f>
        <v>1.8612440191387563</v>
      </c>
      <c r="F52" s="30">
        <f>IF(OR($A52="",$B52=""),"",'MPTO_working_2-way'!D51)</f>
        <v>2.1670506912442398</v>
      </c>
      <c r="G52" s="32">
        <f>IF(OR($A52="",$B52=""),"",'MPTO_working_2-way'!E51)</f>
        <v>1.8568608094768018</v>
      </c>
      <c r="H52" s="30">
        <f>IF(OR($A52="",$B52=""),"",'OddsRatio_working_2-way'!M51)</f>
        <v>2.1672617529928755</v>
      </c>
      <c r="I52" s="30">
        <f>IF(OR($A52="",$B52=""),"",'OddsRatio_working_2-way'!N51)</f>
        <v>1.8567058737562385</v>
      </c>
      <c r="J52" s="30" t="e">
        <f ca="1">IF('Log_working_2-way'!$D51="","",A52^('Log_working_2-way'!$D51))</f>
        <v>#NAME?</v>
      </c>
      <c r="K52" s="32" t="e">
        <f ca="1">IF('Log_working_2-way'!$D51="","",B52^('Log_working_2-way'!$D51))</f>
        <v>#NAME?</v>
      </c>
      <c r="L52" s="37">
        <f t="shared" si="18"/>
        <v>0.46272493573264784</v>
      </c>
      <c r="M52" s="37">
        <f t="shared" si="19"/>
        <v>0.53727506426735205</v>
      </c>
      <c r="N52" s="38">
        <v>100</v>
      </c>
      <c r="O52" s="38">
        <f t="shared" si="20"/>
        <v>52.153110047846894</v>
      </c>
      <c r="P52" s="38">
        <f t="shared" si="21"/>
        <v>44.444444444444443</v>
      </c>
      <c r="Q52" s="38">
        <f t="shared" si="22"/>
        <v>55.555555555555557</v>
      </c>
      <c r="R52" s="38">
        <f t="shared" si="23"/>
        <v>47.846889952153113</v>
      </c>
      <c r="S52" s="39">
        <f t="shared" si="24"/>
        <v>-3.4024455077086628</v>
      </c>
      <c r="T52" s="39">
        <f t="shared" si="25"/>
        <v>-3.4024455077086699</v>
      </c>
      <c r="U52" t="s">
        <v>101</v>
      </c>
      <c r="V52" t="s">
        <v>103</v>
      </c>
      <c r="W52" t="s">
        <v>111</v>
      </c>
      <c r="X52" s="48" t="s">
        <v>426</v>
      </c>
      <c r="Y52" s="41"/>
    </row>
    <row r="53" spans="1:25" ht="15" x14ac:dyDescent="0.25">
      <c r="A53">
        <v>2.11</v>
      </c>
      <c r="B53">
        <v>1.79</v>
      </c>
      <c r="C53" s="29">
        <f t="shared" si="9"/>
        <v>3.2592867166194583E-2</v>
      </c>
      <c r="D53" s="30">
        <f>IF(OR($A53="",$B53=""),"",A53*'MPTO_working_2-way'!$G52)</f>
        <v>2.1787709497206706</v>
      </c>
      <c r="E53" s="32">
        <f>IF(OR($A53="",$B53=""),"",B53*'MPTO_working_2-way'!$G52)</f>
        <v>1.8483412322274884</v>
      </c>
      <c r="F53" s="30">
        <f>IF(OR($A53="",$B53=""),"",'MPTO_working_2-way'!D52)</f>
        <v>2.1851369724319478</v>
      </c>
      <c r="G53" s="32">
        <f>IF(OR($A53="",$B53=""),"",'MPTO_working_2-way'!E52)</f>
        <v>1.8437843247333352</v>
      </c>
      <c r="H53" s="30">
        <f>IF(OR($A53="",$B53=""),"",'OddsRatio_working_2-way'!M52)</f>
        <v>2.1853536565680476</v>
      </c>
      <c r="I53" s="30">
        <f>IF(OR($A53="",$B53=""),"",'OddsRatio_working_2-way'!N52)</f>
        <v>1.8436300798997822</v>
      </c>
      <c r="J53" s="30" t="e">
        <f ca="1">IF('Log_working_2-way'!$D52="","",A53^('Log_working_2-way'!$D52))</f>
        <v>#NAME?</v>
      </c>
      <c r="K53" s="32" t="e">
        <f ca="1">IF('Log_working_2-way'!$D52="","",B53^('Log_working_2-way'!$D52))</f>
        <v>#NAME?</v>
      </c>
      <c r="L53" s="37">
        <f t="shared" si="18"/>
        <v>0.4589743589743589</v>
      </c>
      <c r="M53" s="37">
        <f t="shared" si="19"/>
        <v>0.54102564102564099</v>
      </c>
      <c r="N53" s="38">
        <v>100</v>
      </c>
      <c r="O53" s="38">
        <f t="shared" si="20"/>
        <v>52.606635071090047</v>
      </c>
      <c r="P53" s="38">
        <f t="shared" si="21"/>
        <v>44.134078212290497</v>
      </c>
      <c r="Q53" s="38">
        <f t="shared" si="22"/>
        <v>55.865921787709496</v>
      </c>
      <c r="R53" s="38">
        <f t="shared" si="23"/>
        <v>47.393364928909953</v>
      </c>
      <c r="S53" s="39">
        <f t="shared" si="24"/>
        <v>-3.2592867166194495</v>
      </c>
      <c r="T53" s="39">
        <f t="shared" si="25"/>
        <v>-3.2592867166194566</v>
      </c>
      <c r="U53" t="s">
        <v>100</v>
      </c>
      <c r="V53" t="s">
        <v>94</v>
      </c>
      <c r="W53" t="s">
        <v>111</v>
      </c>
      <c r="X53" s="48" t="s">
        <v>426</v>
      </c>
      <c r="Y53" s="41"/>
    </row>
    <row r="54" spans="1:25" ht="15" x14ac:dyDescent="0.25">
      <c r="A54">
        <v>1.76</v>
      </c>
      <c r="B54">
        <v>2.08</v>
      </c>
      <c r="C54" s="29">
        <f t="shared" si="9"/>
        <v>4.8951048951048959E-2</v>
      </c>
      <c r="D54" s="30">
        <f>IF(OR($A54="",$B54=""),"",A54*'MPTO_working_2-way'!$G53)</f>
        <v>1.8461538461538463</v>
      </c>
      <c r="E54" s="32">
        <f>IF(OR($A54="",$B54=""),"",B54*'MPTO_working_2-way'!$G53)</f>
        <v>2.1818181818181821</v>
      </c>
      <c r="F54" s="30">
        <f>IF(OR($A54="",$B54=""),"",'MPTO_working_2-way'!D53)</f>
        <v>1.8392282958199357</v>
      </c>
      <c r="G54" s="32">
        <f>IF(OR($A54="",$B54=""),"",'MPTO_working_2-way'!E53)</f>
        <v>2.1915708812260539</v>
      </c>
      <c r="H54" s="30">
        <f>IF(OR($A54="",$B54=""),"",'OddsRatio_working_2-way'!M53)</f>
        <v>1.838870492807861</v>
      </c>
      <c r="I54" s="30">
        <f>IF(OR($A54="",$B54=""),"",'OddsRatio_working_2-way'!N53)</f>
        <v>2.1920791213585393</v>
      </c>
      <c r="J54" s="30" t="e">
        <f ca="1">IF('Log_working_2-way'!$D53="","",A54^('Log_working_2-way'!$D53))</f>
        <v>#NAME?</v>
      </c>
      <c r="K54" s="32" t="e">
        <f ca="1">IF('Log_working_2-way'!$D53="","",B54^('Log_working_2-way'!$D53))</f>
        <v>#NAME?</v>
      </c>
      <c r="L54" s="37">
        <f t="shared" si="18"/>
        <v>0.54166666666666663</v>
      </c>
      <c r="M54" s="37">
        <f t="shared" si="19"/>
        <v>0.45833333333333326</v>
      </c>
      <c r="N54" s="38">
        <v>100</v>
      </c>
      <c r="O54" s="38">
        <f t="shared" si="20"/>
        <v>43.181818181818187</v>
      </c>
      <c r="P54" s="38">
        <f t="shared" si="21"/>
        <v>51.92307692307692</v>
      </c>
      <c r="Q54" s="38">
        <f t="shared" si="22"/>
        <v>48.076923076923073</v>
      </c>
      <c r="R54" s="38">
        <f t="shared" si="23"/>
        <v>56.81818181818182</v>
      </c>
      <c r="S54" s="39">
        <f t="shared" si="24"/>
        <v>-4.8951048951048861</v>
      </c>
      <c r="T54" s="39">
        <f t="shared" si="25"/>
        <v>-4.8951048951049003</v>
      </c>
      <c r="U54" t="s">
        <v>68</v>
      </c>
      <c r="V54" t="s">
        <v>106</v>
      </c>
      <c r="W54" t="s">
        <v>80</v>
      </c>
      <c r="X54" s="48" t="s">
        <v>426</v>
      </c>
      <c r="Y54" s="41"/>
    </row>
    <row r="55" spans="1:25" ht="15" x14ac:dyDescent="0.25">
      <c r="A55">
        <v>1.83</v>
      </c>
      <c r="B55">
        <v>2.02</v>
      </c>
      <c r="C55" s="29">
        <f t="shared" si="9"/>
        <v>4.1497592382188975E-2</v>
      </c>
      <c r="D55" s="30">
        <f>IF(OR($A55="",$B55=""),"",A55*'MPTO_working_2-way'!$G54)</f>
        <v>1.9059405940594059</v>
      </c>
      <c r="E55" s="32">
        <f>IF(OR($A55="",$B55=""),"",B55*'MPTO_working_2-way'!$G54)</f>
        <v>2.1038251366120218</v>
      </c>
      <c r="F55" s="30">
        <f>IF(OR($A55="",$B55=""),"",'MPTO_working_2-way'!D54)</f>
        <v>1.9022281685792208</v>
      </c>
      <c r="G55" s="32">
        <f>IF(OR($A55="",$B55=""),"",'MPTO_working_2-way'!E54)</f>
        <v>2.1083670792220381</v>
      </c>
      <c r="H55" s="30">
        <f>IF(OR($A55="",$B55=""),"",'OddsRatio_working_2-way'!M54)</f>
        <v>1.9020673423841918</v>
      </c>
      <c r="I55" s="30">
        <f>IF(OR($A55="",$B55=""),"",'OddsRatio_working_2-way'!N54)</f>
        <v>2.1085646858215363</v>
      </c>
      <c r="J55" s="30" t="e">
        <f ca="1">IF('Log_working_2-way'!$D54="","",A55^('Log_working_2-way'!$D54))</f>
        <v>#NAME?</v>
      </c>
      <c r="K55" s="32" t="e">
        <f ca="1">IF('Log_working_2-way'!$D54="","",B55^('Log_working_2-way'!$D54))</f>
        <v>#NAME?</v>
      </c>
      <c r="L55" s="37">
        <f t="shared" si="18"/>
        <v>0.52467532467532474</v>
      </c>
      <c r="M55" s="37">
        <f t="shared" si="19"/>
        <v>0.47532467532467537</v>
      </c>
      <c r="N55" s="38">
        <v>100</v>
      </c>
      <c r="O55" s="38">
        <f t="shared" si="20"/>
        <v>45.355191256830594</v>
      </c>
      <c r="P55" s="38">
        <f t="shared" si="21"/>
        <v>50.495049504950494</v>
      </c>
      <c r="Q55" s="38">
        <f t="shared" si="22"/>
        <v>49.504950495049506</v>
      </c>
      <c r="R55" s="38">
        <f t="shared" si="23"/>
        <v>54.644808743169392</v>
      </c>
      <c r="S55" s="39">
        <f t="shared" si="24"/>
        <v>-4.1497592382189126</v>
      </c>
      <c r="T55" s="39">
        <f t="shared" si="25"/>
        <v>-4.1497592382188984</v>
      </c>
      <c r="U55" t="s">
        <v>107</v>
      </c>
      <c r="V55" t="s">
        <v>69</v>
      </c>
      <c r="W55" t="s">
        <v>80</v>
      </c>
      <c r="X55" s="48" t="s">
        <v>426</v>
      </c>
      <c r="Y55" s="41"/>
    </row>
    <row r="56" spans="1:25" ht="15" x14ac:dyDescent="0.25">
      <c r="A56">
        <v>1.71</v>
      </c>
      <c r="B56">
        <v>2.11</v>
      </c>
      <c r="C56" s="29">
        <f t="shared" si="9"/>
        <v>5.8728970926526403E-2</v>
      </c>
      <c r="D56" s="30">
        <f>IF(OR($A56="",$B56=""),"",A56*'MPTO_working_2-way'!$G55)</f>
        <v>1.81042654028436</v>
      </c>
      <c r="E56" s="32">
        <f>IF(OR($A56="",$B56=""),"",B56*'MPTO_working_2-way'!$G55)</f>
        <v>2.2339181286549707</v>
      </c>
      <c r="F56" s="30">
        <f>IF(OR($A56="",$B56=""),"",'MPTO_working_2-way'!D55)</f>
        <v>1.8004041815323968</v>
      </c>
      <c r="G56" s="32">
        <f>IF(OR($A56="",$B56=""),"",'MPTO_working_2-way'!E55)</f>
        <v>2.2493687852623045</v>
      </c>
      <c r="H56" s="30">
        <f>IF(OR($A56="",$B56=""),"",'OddsRatio_working_2-way'!M55)</f>
        <v>1.7997747430618447</v>
      </c>
      <c r="I56" s="30">
        <f>IF(OR($A56="",$B56=""),"",'OddsRatio_working_2-way'!N55)</f>
        <v>2.2503520630966865</v>
      </c>
      <c r="J56" s="30" t="e">
        <f ca="1">IF('Log_working_2-way'!$D55="","",A56^('Log_working_2-way'!$D55))</f>
        <v>#NAME?</v>
      </c>
      <c r="K56" s="32" t="e">
        <f ca="1">IF('Log_working_2-way'!$D55="","",B56^('Log_working_2-way'!$D55))</f>
        <v>#NAME?</v>
      </c>
      <c r="L56" s="37">
        <f t="shared" si="18"/>
        <v>0.55235602094240843</v>
      </c>
      <c r="M56" s="37">
        <f t="shared" si="19"/>
        <v>0.44764397905759162</v>
      </c>
      <c r="N56" s="38">
        <v>100</v>
      </c>
      <c r="O56" s="38">
        <f t="shared" si="20"/>
        <v>41.520467836257311</v>
      </c>
      <c r="P56" s="38">
        <f t="shared" si="21"/>
        <v>52.606635071090047</v>
      </c>
      <c r="Q56" s="38">
        <f t="shared" si="22"/>
        <v>47.393364928909953</v>
      </c>
      <c r="R56" s="38">
        <f t="shared" si="23"/>
        <v>58.479532163742689</v>
      </c>
      <c r="S56" s="39">
        <f t="shared" si="24"/>
        <v>-5.8728970926526429</v>
      </c>
      <c r="T56" s="39">
        <f t="shared" si="25"/>
        <v>-5.8728970926526429</v>
      </c>
      <c r="U56" t="s">
        <v>113</v>
      </c>
      <c r="V56" t="s">
        <v>71</v>
      </c>
      <c r="W56" t="s">
        <v>81</v>
      </c>
      <c r="X56" s="48" t="s">
        <v>426</v>
      </c>
      <c r="Y56" s="41"/>
    </row>
    <row r="57" spans="1:25" ht="15" x14ac:dyDescent="0.25">
      <c r="A57">
        <v>1.74</v>
      </c>
      <c r="B57">
        <v>2.08</v>
      </c>
      <c r="C57" s="29">
        <f t="shared" si="9"/>
        <v>5.5481874447391721E-2</v>
      </c>
      <c r="D57" s="30">
        <f>IF(OR($A57="",$B57=""),"",A57*'MPTO_working_2-way'!$G56)</f>
        <v>1.8365384615384617</v>
      </c>
      <c r="E57" s="32">
        <f>IF(OR($A57="",$B57=""),"",B57*'MPTO_working_2-way'!$G56)</f>
        <v>2.195402298850575</v>
      </c>
      <c r="F57" s="30">
        <f>IF(OR($A57="",$B57=""),"",'MPTO_working_2-way'!D56)</f>
        <v>1.8282481309355427</v>
      </c>
      <c r="G57" s="32">
        <f>IF(OR($A57="",$B57=""),"",'MPTO_working_2-way'!E56)</f>
        <v>2.2073676506464994</v>
      </c>
      <c r="H57" s="30">
        <f>IF(OR($A57="",$B57=""),"",'OddsRatio_working_2-way'!M56)</f>
        <v>1.8277591347639637</v>
      </c>
      <c r="I57" s="30">
        <f>IF(OR($A57="",$B57=""),"",'OddsRatio_working_2-way'!N56)</f>
        <v>2.2080808993852443</v>
      </c>
      <c r="J57" s="30" t="e">
        <f ca="1">IF('Log_working_2-way'!$D56="","",A57^('Log_working_2-way'!$D56))</f>
        <v>#NAME?</v>
      </c>
      <c r="K57" s="32" t="e">
        <f ca="1">IF('Log_working_2-way'!$D56="","",B57^('Log_working_2-way'!$D56))</f>
        <v>#NAME?</v>
      </c>
      <c r="L57" s="37">
        <f t="shared" si="18"/>
        <v>0.54450261780104703</v>
      </c>
      <c r="M57" s="37">
        <f t="shared" si="19"/>
        <v>0.4554973821989528</v>
      </c>
      <c r="N57" s="38">
        <v>100</v>
      </c>
      <c r="O57" s="38">
        <f t="shared" si="20"/>
        <v>42.528735632183903</v>
      </c>
      <c r="P57" s="38">
        <f t="shared" si="21"/>
        <v>51.92307692307692</v>
      </c>
      <c r="Q57" s="38">
        <f t="shared" si="22"/>
        <v>48.076923076923073</v>
      </c>
      <c r="R57" s="38">
        <f t="shared" si="23"/>
        <v>57.47126436781609</v>
      </c>
      <c r="S57" s="39">
        <f t="shared" si="24"/>
        <v>-5.5481874447391704</v>
      </c>
      <c r="T57" s="39">
        <f t="shared" si="25"/>
        <v>-5.5481874447391704</v>
      </c>
      <c r="U57" t="s">
        <v>182</v>
      </c>
      <c r="V57" t="s">
        <v>397</v>
      </c>
      <c r="W57" t="s">
        <v>81</v>
      </c>
      <c r="X57" s="48" t="s">
        <v>426</v>
      </c>
      <c r="Y57" s="41"/>
    </row>
    <row r="58" spans="1:25" ht="15" x14ac:dyDescent="0.25">
      <c r="A58">
        <v>1.71</v>
      </c>
      <c r="B58">
        <v>2.12</v>
      </c>
      <c r="C58" s="29">
        <f t="shared" si="9"/>
        <v>5.6493434844973933E-2</v>
      </c>
      <c r="D58" s="30">
        <f>IF(OR($A58="",$B58=""),"",A58*'MPTO_working_2-way'!$G57)</f>
        <v>1.8066037735849054</v>
      </c>
      <c r="E58" s="32">
        <f>IF(OR($A58="",$B58=""),"",B58*'MPTO_working_2-way'!$G57)</f>
        <v>2.2397660818713447</v>
      </c>
      <c r="F58" s="30">
        <f>IF(OR($A58="",$B58=""),"",'MPTO_working_2-way'!D57)</f>
        <v>1.7967882632831085</v>
      </c>
      <c r="G58" s="32">
        <f>IF(OR($A58="",$B58=""),"",'MPTO_working_2-way'!E57)</f>
        <v>2.2550385668076633</v>
      </c>
      <c r="H58" s="30">
        <f>IF(OR($A58="",$B58=""),"",'OddsRatio_working_2-way'!M57)</f>
        <v>1.7961963146288551</v>
      </c>
      <c r="I58" s="30">
        <f>IF(OR($A58="",$B58=""),"",'OddsRatio_working_2-way'!N57)</f>
        <v>2.2559716512455181</v>
      </c>
      <c r="J58" s="30" t="e">
        <f ca="1">IF('Log_working_2-way'!$D57="","",A58^('Log_working_2-way'!$D57))</f>
        <v>#NAME?</v>
      </c>
      <c r="K58" s="32" t="e">
        <f ca="1">IF('Log_working_2-way'!$D57="","",B58^('Log_working_2-way'!$D57))</f>
        <v>#NAME?</v>
      </c>
      <c r="L58" s="37">
        <f t="shared" si="18"/>
        <v>0.55352480417754579</v>
      </c>
      <c r="M58" s="37">
        <f t="shared" si="19"/>
        <v>0.44647519582245437</v>
      </c>
      <c r="N58" s="38">
        <v>100</v>
      </c>
      <c r="O58" s="38">
        <f t="shared" si="20"/>
        <v>41.520467836257311</v>
      </c>
      <c r="P58" s="38">
        <f t="shared" si="21"/>
        <v>52.830188679245275</v>
      </c>
      <c r="Q58" s="38">
        <f t="shared" si="22"/>
        <v>47.169811320754711</v>
      </c>
      <c r="R58" s="38">
        <f t="shared" si="23"/>
        <v>58.479532163742689</v>
      </c>
      <c r="S58" s="39">
        <f t="shared" si="24"/>
        <v>-5.6493434844974004</v>
      </c>
      <c r="T58" s="39">
        <f t="shared" si="25"/>
        <v>-5.6493434844974146</v>
      </c>
      <c r="U58" t="s">
        <v>79</v>
      </c>
      <c r="V58" t="s">
        <v>78</v>
      </c>
      <c r="W58" t="s">
        <v>81</v>
      </c>
      <c r="X58" s="48" t="s">
        <v>426</v>
      </c>
      <c r="Y58" s="41"/>
    </row>
    <row r="59" spans="1:25" ht="15" x14ac:dyDescent="0.25">
      <c r="A59">
        <v>1.87</v>
      </c>
      <c r="B59">
        <v>1.93</v>
      </c>
      <c r="C59" s="29">
        <f t="shared" si="9"/>
        <v>5.2894073314676771E-2</v>
      </c>
      <c r="D59" s="30">
        <f>IF(OR($A59="",$B59=""),"",A59*'MPTO_working_2-way'!$G58)</f>
        <v>1.9689119170984457</v>
      </c>
      <c r="E59" s="32">
        <f>IF(OR($A59="",$B59=""),"",B59*'MPTO_working_2-way'!$G58)</f>
        <v>2.0320855614973259</v>
      </c>
      <c r="F59" s="30">
        <f>IF(OR($A59="",$B59=""),"",'MPTO_working_2-way'!D58)</f>
        <v>1.9672944318770271</v>
      </c>
      <c r="G59" s="32">
        <f>IF(OR($A59="",$B59=""),"",'MPTO_working_2-way'!E58)</f>
        <v>2.0338113888027949</v>
      </c>
      <c r="H59" s="30">
        <f>IF(OR($A59="",$B59=""),"",'OddsRatio_working_2-way'!M58)</f>
        <v>1.9672041516493519</v>
      </c>
      <c r="I59" s="30">
        <f>IF(OR($A59="",$B59=""),"",'OddsRatio_working_2-way'!N58)</f>
        <v>2.0339078862458586</v>
      </c>
      <c r="J59" s="30" t="e">
        <f ca="1">IF('Log_working_2-way'!$D58="","",A59^('Log_working_2-way'!$D58))</f>
        <v>#NAME?</v>
      </c>
      <c r="K59" s="32" t="e">
        <f ca="1">IF('Log_working_2-way'!$D58="","",B59^('Log_working_2-way'!$D58))</f>
        <v>#NAME?</v>
      </c>
      <c r="L59" s="37">
        <f t="shared" si="18"/>
        <v>0.50789473684210529</v>
      </c>
      <c r="M59" s="37">
        <f t="shared" si="19"/>
        <v>0.49210526315789482</v>
      </c>
      <c r="N59" s="38">
        <v>100</v>
      </c>
      <c r="O59" s="38">
        <f t="shared" si="20"/>
        <v>46.524064171122987</v>
      </c>
      <c r="P59" s="38">
        <f t="shared" si="21"/>
        <v>48.186528497409334</v>
      </c>
      <c r="Q59" s="38">
        <f t="shared" si="22"/>
        <v>51.81347150259068</v>
      </c>
      <c r="R59" s="38">
        <f t="shared" si="23"/>
        <v>53.475935828876999</v>
      </c>
      <c r="S59" s="39">
        <f t="shared" si="24"/>
        <v>-5.289407331467693</v>
      </c>
      <c r="T59" s="39">
        <f t="shared" si="25"/>
        <v>-5.2894073314676646</v>
      </c>
      <c r="U59" t="s">
        <v>73</v>
      </c>
      <c r="V59" t="s">
        <v>70</v>
      </c>
      <c r="W59" t="s">
        <v>81</v>
      </c>
      <c r="X59" s="48" t="s">
        <v>426</v>
      </c>
      <c r="Y59" s="41"/>
    </row>
    <row r="60" spans="1:25" ht="15" x14ac:dyDescent="0.25">
      <c r="A60">
        <v>1.76</v>
      </c>
      <c r="B60">
        <v>2.0499999999999998</v>
      </c>
      <c r="C60" s="29">
        <f t="shared" si="9"/>
        <v>5.598669623059882E-2</v>
      </c>
      <c r="D60" s="30">
        <f>IF(OR($A60="",$B60=""),"",A60*'MPTO_working_2-way'!$G59)</f>
        <v>1.858536585365854</v>
      </c>
      <c r="E60" s="32">
        <f>IF(OR($A60="",$B60=""),"",B60*'MPTO_working_2-way'!$G59)</f>
        <v>2.1647727272727275</v>
      </c>
      <c r="F60" s="30">
        <f>IF(OR($A60="",$B60=""),"",'MPTO_working_2-way'!D59)</f>
        <v>1.8512057465366858</v>
      </c>
      <c r="G60" s="32">
        <f>IF(OR($A60="",$B60=""),"",'MPTO_working_2-way'!E59)</f>
        <v>2.1748040988547319</v>
      </c>
      <c r="H60" s="30">
        <f>IF(OR($A60="",$B60=""),"",'OddsRatio_working_2-way'!M59)</f>
        <v>1.8507699593953257</v>
      </c>
      <c r="I60" s="30">
        <f>IF(OR($A60="",$B60=""),"",'OddsRatio_working_2-way'!N59)</f>
        <v>2.1754058649540684</v>
      </c>
      <c r="J60" s="30" t="e">
        <f ca="1">IF('Log_working_2-way'!$D59="","",A60^('Log_working_2-way'!$D59))</f>
        <v>#NAME?</v>
      </c>
      <c r="K60" s="32" t="e">
        <f ca="1">IF('Log_working_2-way'!$D59="","",B60^('Log_working_2-way'!$D59))</f>
        <v>#NAME?</v>
      </c>
      <c r="L60" s="37">
        <f t="shared" si="18"/>
        <v>0.53805774278215213</v>
      </c>
      <c r="M60" s="37">
        <f t="shared" si="19"/>
        <v>0.46194225721784771</v>
      </c>
      <c r="N60" s="38">
        <v>100</v>
      </c>
      <c r="O60" s="38">
        <f t="shared" si="20"/>
        <v>43.181818181818187</v>
      </c>
      <c r="P60" s="38">
        <f t="shared" si="21"/>
        <v>51.219512195121943</v>
      </c>
      <c r="Q60" s="38">
        <f t="shared" si="22"/>
        <v>48.780487804878057</v>
      </c>
      <c r="R60" s="38">
        <f t="shared" si="23"/>
        <v>56.81818181818182</v>
      </c>
      <c r="S60" s="39">
        <f t="shared" si="24"/>
        <v>-5.5986696230598696</v>
      </c>
      <c r="T60" s="39">
        <f t="shared" si="25"/>
        <v>-5.5986696230598767</v>
      </c>
      <c r="U60" t="s">
        <v>77</v>
      </c>
      <c r="V60" t="s">
        <v>72</v>
      </c>
      <c r="W60" t="s">
        <v>81</v>
      </c>
      <c r="X60" s="48" t="s">
        <v>426</v>
      </c>
      <c r="Y60" s="41"/>
    </row>
    <row r="61" spans="1:25" ht="15" x14ac:dyDescent="0.25">
      <c r="A61">
        <v>1.88</v>
      </c>
      <c r="B61">
        <v>1.93</v>
      </c>
      <c r="C61" s="29">
        <f t="shared" si="9"/>
        <v>5.0049608642928067E-2</v>
      </c>
      <c r="D61" s="30">
        <f>IF(OR($A61="",$B61=""),"",A61*'MPTO_working_2-way'!$G60)</f>
        <v>1.9740932642487046</v>
      </c>
      <c r="E61" s="32">
        <f>IF(OR($A61="",$B61=""),"",B61*'MPTO_working_2-way'!$G60)</f>
        <v>2.0265957446808511</v>
      </c>
      <c r="F61" s="30">
        <f>IF(OR($A61="",$B61=""),"",'MPTO_working_2-way'!D60)</f>
        <v>1.9728142670726401</v>
      </c>
      <c r="G61" s="32">
        <f>IF(OR($A61="",$B61=""),"",'MPTO_working_2-way'!E60)</f>
        <v>2.027945450480662</v>
      </c>
      <c r="H61" s="30">
        <f>IF(OR($A61="",$B61=""),"",'OddsRatio_working_2-way'!M60)</f>
        <v>1.97274691422784</v>
      </c>
      <c r="I61" s="30">
        <f>IF(OR($A61="",$B61=""),"",'OddsRatio_working_2-way'!N60)</f>
        <v>2.0280166252635121</v>
      </c>
      <c r="J61" s="30" t="e">
        <f ca="1">IF('Log_working_2-way'!$D60="","",A61^('Log_working_2-way'!$D60))</f>
        <v>#NAME?</v>
      </c>
      <c r="K61" s="32" t="e">
        <f ca="1">IF('Log_working_2-way'!$D60="","",B61^('Log_working_2-way'!$D60))</f>
        <v>#NAME?</v>
      </c>
      <c r="L61" s="37">
        <f t="shared" si="18"/>
        <v>0.50656167979002631</v>
      </c>
      <c r="M61" s="37">
        <f t="shared" si="19"/>
        <v>0.49343832020997375</v>
      </c>
      <c r="N61" s="38">
        <v>100</v>
      </c>
      <c r="O61" s="38">
        <f t="shared" si="20"/>
        <v>46.808510638297875</v>
      </c>
      <c r="P61" s="38">
        <f t="shared" si="21"/>
        <v>48.186528497409334</v>
      </c>
      <c r="Q61" s="38">
        <f t="shared" si="22"/>
        <v>51.81347150259068</v>
      </c>
      <c r="R61" s="38">
        <f t="shared" si="23"/>
        <v>53.191489361702125</v>
      </c>
      <c r="S61" s="39">
        <f t="shared" si="24"/>
        <v>-5.004960864292805</v>
      </c>
      <c r="T61" s="39">
        <f t="shared" si="25"/>
        <v>-5.0049608642927907</v>
      </c>
      <c r="U61" t="s">
        <v>74</v>
      </c>
      <c r="V61" t="s">
        <v>75</v>
      </c>
      <c r="W61" t="s">
        <v>81</v>
      </c>
      <c r="X61" s="48" t="s">
        <v>426</v>
      </c>
      <c r="Y61" s="41"/>
    </row>
    <row r="62" spans="1:25" ht="15" x14ac:dyDescent="0.25">
      <c r="A62">
        <v>1.74</v>
      </c>
      <c r="B62">
        <v>2.08</v>
      </c>
      <c r="C62" s="29">
        <f t="shared" si="9"/>
        <v>5.5481874447391721E-2</v>
      </c>
      <c r="D62" s="30">
        <f>IF(OR($A62="",$B62=""),"",A62*'MPTO_working_2-way'!$G61)</f>
        <v>1.8365384615384617</v>
      </c>
      <c r="E62" s="32">
        <f>IF(OR($A62="",$B62=""),"",B62*'MPTO_working_2-way'!$G61)</f>
        <v>2.195402298850575</v>
      </c>
      <c r="F62" s="30">
        <f>IF(OR($A62="",$B62=""),"",'MPTO_working_2-way'!D61)</f>
        <v>1.8282481309355427</v>
      </c>
      <c r="G62" s="32">
        <f>IF(OR($A62="",$B62=""),"",'MPTO_working_2-way'!E61)</f>
        <v>2.2073676506464994</v>
      </c>
      <c r="H62" s="30">
        <f>IF(OR($A62="",$B62=""),"",'OddsRatio_working_2-way'!M61)</f>
        <v>1.8277591347639637</v>
      </c>
      <c r="I62" s="30">
        <f>IF(OR($A62="",$B62=""),"",'OddsRatio_working_2-way'!N61)</f>
        <v>2.2080808993852443</v>
      </c>
      <c r="J62" s="30" t="e">
        <f ca="1">IF('Log_working_2-way'!$D61="","",A62^('Log_working_2-way'!$D61))</f>
        <v>#NAME?</v>
      </c>
      <c r="K62" s="32" t="e">
        <f ca="1">IF('Log_working_2-way'!$D61="","",B62^('Log_working_2-way'!$D61))</f>
        <v>#NAME?</v>
      </c>
      <c r="L62" s="37">
        <f t="shared" si="18"/>
        <v>0.54450261780104703</v>
      </c>
      <c r="M62" s="37">
        <f t="shared" si="19"/>
        <v>0.4554973821989528</v>
      </c>
      <c r="N62" s="38">
        <v>100</v>
      </c>
      <c r="O62" s="38">
        <f t="shared" si="20"/>
        <v>42.528735632183903</v>
      </c>
      <c r="P62" s="38">
        <f t="shared" si="21"/>
        <v>51.92307692307692</v>
      </c>
      <c r="Q62" s="38">
        <f t="shared" si="22"/>
        <v>48.076923076923073</v>
      </c>
      <c r="R62" s="38">
        <f t="shared" si="23"/>
        <v>57.47126436781609</v>
      </c>
      <c r="S62" s="39">
        <f t="shared" si="24"/>
        <v>-5.5481874447391704</v>
      </c>
      <c r="T62" s="39">
        <f t="shared" si="25"/>
        <v>-5.5481874447391704</v>
      </c>
      <c r="U62" t="s">
        <v>398</v>
      </c>
      <c r="V62" t="s">
        <v>76</v>
      </c>
      <c r="W62" t="s">
        <v>81</v>
      </c>
      <c r="X62" s="48" t="s">
        <v>426</v>
      </c>
      <c r="Y62" s="41"/>
    </row>
    <row r="63" spans="1:25" ht="15" x14ac:dyDescent="0.25">
      <c r="A63">
        <v>1.72</v>
      </c>
      <c r="B63">
        <v>2.2400000000000002</v>
      </c>
      <c r="C63" s="29">
        <f t="shared" si="9"/>
        <v>2.7823920265780622E-2</v>
      </c>
      <c r="D63" s="30">
        <f>IF(OR($A63="",$B63=""),"",A63*'MPTO_working_2-way'!$G62)</f>
        <v>1.7678571428571426</v>
      </c>
      <c r="E63" s="32">
        <f>IF(OR($A63="",$B63=""),"",B63*'MPTO_working_2-way'!$G62)</f>
        <v>2.3023255813953489</v>
      </c>
      <c r="F63" s="30">
        <f>IF(OR($A63="",$B63=""),"",'MPTO_working_2-way'!D62)</f>
        <v>1.762166117819246</v>
      </c>
      <c r="G63" s="32">
        <f>IF(OR($A63="",$B63=""),"",'MPTO_working_2-way'!E62)</f>
        <v>2.3120499279884781</v>
      </c>
      <c r="H63" s="30">
        <f>IF(OR($A63="",$B63=""),"",'OddsRatio_working_2-way'!M62)</f>
        <v>1.7620007620011424</v>
      </c>
      <c r="I63" s="30">
        <f>IF(OR($A63="",$B63=""),"",'OddsRatio_working_2-way'!N62)</f>
        <v>2.3123346456686344</v>
      </c>
      <c r="J63" s="30" t="e">
        <f ca="1">IF('Log_working_2-way'!$D62="","",A63^('Log_working_2-way'!$D62))</f>
        <v>#NAME?</v>
      </c>
      <c r="K63" s="32" t="e">
        <f ca="1">IF('Log_working_2-way'!$D62="","",B63^('Log_working_2-way'!$D62))</f>
        <v>#NAME?</v>
      </c>
      <c r="L63" s="37">
        <f t="shared" si="18"/>
        <v>0.56565656565656575</v>
      </c>
      <c r="M63" s="37">
        <f t="shared" si="19"/>
        <v>0.43434343434343431</v>
      </c>
      <c r="N63" s="38">
        <v>100</v>
      </c>
      <c r="O63" s="38">
        <f t="shared" si="20"/>
        <v>41.860465116279073</v>
      </c>
      <c r="P63" s="38">
        <f t="shared" si="21"/>
        <v>55.357142857142868</v>
      </c>
      <c r="Q63" s="38">
        <f t="shared" si="22"/>
        <v>44.642857142857139</v>
      </c>
      <c r="R63" s="38">
        <f t="shared" si="23"/>
        <v>58.139534883720934</v>
      </c>
      <c r="S63" s="39">
        <f t="shared" si="24"/>
        <v>-2.7823920265780657</v>
      </c>
      <c r="T63" s="39">
        <f t="shared" si="25"/>
        <v>-2.7823920265780657</v>
      </c>
      <c r="U63" t="s">
        <v>292</v>
      </c>
      <c r="V63" t="s">
        <v>283</v>
      </c>
      <c r="W63" t="s">
        <v>367</v>
      </c>
      <c r="X63" s="48" t="s">
        <v>426</v>
      </c>
      <c r="Y63" s="41"/>
    </row>
    <row r="64" spans="1:25" ht="15" x14ac:dyDescent="0.25">
      <c r="A64">
        <v>1.85</v>
      </c>
      <c r="B64">
        <v>2.0699999999999998</v>
      </c>
      <c r="C64" s="29">
        <f t="shared" si="9"/>
        <v>2.3632327980154022E-2</v>
      </c>
      <c r="D64" s="30">
        <f>IF(OR($A64="",$B64=""),"",A64*'MPTO_working_2-way'!$G63)</f>
        <v>1.893719806763285</v>
      </c>
      <c r="E64" s="32">
        <f>IF(OR($A64="",$B64=""),"",B64*'MPTO_working_2-way'!$G63)</f>
        <v>2.1189189189189186</v>
      </c>
      <c r="F64" s="30">
        <f>IF(OR($A64="",$B64=""),"",'MPTO_working_2-way'!D63)</f>
        <v>1.8913446104457341</v>
      </c>
      <c r="G64" s="32">
        <f>IF(OR($A64="",$B64=""),"",'MPTO_working_2-way'!E63)</f>
        <v>2.1219005402410303</v>
      </c>
      <c r="H64" s="30">
        <f>IF(OR($A64="",$B64=""),"",'OddsRatio_working_2-way'!M63)</f>
        <v>1.8912870039243732</v>
      </c>
      <c r="I64" s="30">
        <f>IF(OR($A64="",$B64=""),"",'OddsRatio_working_2-way'!N63)</f>
        <v>2.1219730519989164</v>
      </c>
      <c r="J64" s="30" t="e">
        <f ca="1">IF('Log_working_2-way'!$D63="","",A64^('Log_working_2-way'!$D63))</f>
        <v>#NAME?</v>
      </c>
      <c r="K64" s="32" t="e">
        <f ca="1">IF('Log_working_2-way'!$D63="","",B64^('Log_working_2-way'!$D63))</f>
        <v>#NAME?</v>
      </c>
      <c r="L64" s="37">
        <f t="shared" si="18"/>
        <v>0.52806122448979598</v>
      </c>
      <c r="M64" s="37">
        <f t="shared" si="19"/>
        <v>0.47193877551020413</v>
      </c>
      <c r="N64" s="38">
        <v>100</v>
      </c>
      <c r="O64" s="38">
        <f t="shared" si="20"/>
        <v>45.945945945945937</v>
      </c>
      <c r="P64" s="38">
        <f t="shared" si="21"/>
        <v>51.690821256038639</v>
      </c>
      <c r="Q64" s="38">
        <f t="shared" si="22"/>
        <v>48.309178743961354</v>
      </c>
      <c r="R64" s="38">
        <f t="shared" si="23"/>
        <v>54.054054054054049</v>
      </c>
      <c r="S64" s="39">
        <f t="shared" si="24"/>
        <v>-2.3632327980154173</v>
      </c>
      <c r="T64" s="39">
        <f t="shared" si="25"/>
        <v>-2.3632327980154102</v>
      </c>
      <c r="U64" t="s">
        <v>183</v>
      </c>
      <c r="V64" t="s">
        <v>293</v>
      </c>
      <c r="W64" t="s">
        <v>367</v>
      </c>
      <c r="X64" s="48" t="s">
        <v>426</v>
      </c>
      <c r="Y64" s="41"/>
    </row>
    <row r="65" spans="1:25" ht="15" x14ac:dyDescent="0.25">
      <c r="A65">
        <v>1.6</v>
      </c>
      <c r="B65">
        <v>2.4700000000000002</v>
      </c>
      <c r="C65" s="29">
        <f t="shared" si="9"/>
        <v>2.9858299595141746E-2</v>
      </c>
      <c r="D65" s="30">
        <f>IF(OR($A65="",$B65=""),"",A65*'MPTO_working_2-way'!$G64)</f>
        <v>1.6477732793522268</v>
      </c>
      <c r="E65" s="32">
        <f>IF(OR($A65="",$B65=""),"",B65*'MPTO_working_2-way'!$G64)</f>
        <v>2.5437500000000002</v>
      </c>
      <c r="F65" s="30">
        <f>IF(OR($A65="",$B65=""),"",'MPTO_working_2-way'!D64)</f>
        <v>1.6391538780588968</v>
      </c>
      <c r="G65" s="32">
        <f>IF(OR($A65="",$B65=""),"",'MPTO_working_2-way'!E64)</f>
        <v>2.5645684620376383</v>
      </c>
      <c r="H65" s="30">
        <f>IF(OR($A65="",$B65=""),"",'OddsRatio_working_2-way'!M64)</f>
        <v>1.6388765649999402</v>
      </c>
      <c r="I65" s="30">
        <f>IF(OR($A65="",$B65=""),"",'OddsRatio_working_2-way'!N64)</f>
        <v>2.5652475842498532</v>
      </c>
      <c r="J65" s="30" t="e">
        <f ca="1">IF('Log_working_2-way'!$D64="","",A65^('Log_working_2-way'!$D64))</f>
        <v>#NAME?</v>
      </c>
      <c r="K65" s="32" t="e">
        <f ca="1">IF('Log_working_2-way'!$D64="","",B65^('Log_working_2-way'!$D64))</f>
        <v>#NAME?</v>
      </c>
      <c r="L65" s="37">
        <f t="shared" si="18"/>
        <v>0.60687960687960685</v>
      </c>
      <c r="M65" s="37">
        <f t="shared" si="19"/>
        <v>0.3931203931203931</v>
      </c>
      <c r="N65" s="38">
        <v>100</v>
      </c>
      <c r="O65" s="38">
        <f t="shared" si="20"/>
        <v>37.5</v>
      </c>
      <c r="P65" s="38">
        <f t="shared" si="21"/>
        <v>59.514170040485837</v>
      </c>
      <c r="Q65" s="38">
        <f t="shared" si="22"/>
        <v>40.48582995951417</v>
      </c>
      <c r="R65" s="38">
        <f t="shared" si="23"/>
        <v>62.5</v>
      </c>
      <c r="S65" s="39">
        <f t="shared" si="24"/>
        <v>-2.9858299595141702</v>
      </c>
      <c r="T65" s="39">
        <f t="shared" si="25"/>
        <v>-2.9858299595141631</v>
      </c>
      <c r="U65" t="s">
        <v>124</v>
      </c>
      <c r="V65" t="s">
        <v>281</v>
      </c>
      <c r="W65" t="s">
        <v>367</v>
      </c>
      <c r="X65" s="48" t="s">
        <v>426</v>
      </c>
      <c r="Y65" s="41"/>
    </row>
    <row r="66" spans="1:25" ht="15" x14ac:dyDescent="0.25">
      <c r="A66">
        <v>2.14</v>
      </c>
      <c r="B66">
        <v>1.72</v>
      </c>
      <c r="C66" s="29">
        <f t="shared" si="9"/>
        <v>4.8685068463377501E-2</v>
      </c>
      <c r="D66" s="30">
        <f>IF(OR($A66="",$B66=""),"",A66*'MPTO_working_2-way'!$G65)</f>
        <v>2.2441860465116279</v>
      </c>
      <c r="E66" s="32">
        <f>IF(OR($A66="",$B66=""),"",B66*'MPTO_working_2-way'!$G65)</f>
        <v>1.8037383177570092</v>
      </c>
      <c r="F66" s="30">
        <f>IF(OR($A66="",$B66=""),"",'MPTO_working_2-way'!D65)</f>
        <v>2.2576054955839058</v>
      </c>
      <c r="G66" s="32">
        <f>IF(OR($A66="",$B66=""),"",'MPTO_working_2-way'!E65)</f>
        <v>1.7951619196254389</v>
      </c>
      <c r="H66" s="30">
        <f>IF(OR($A66="",$B66=""),"",'OddsRatio_working_2-way'!M65)</f>
        <v>2.2583057392117913</v>
      </c>
      <c r="I66" s="30">
        <f>IF(OR($A66="",$B66=""),"",'OddsRatio_working_2-way'!N65)</f>
        <v>1.7947194142390264</v>
      </c>
      <c r="J66" s="30" t="e">
        <f ca="1">IF('Log_working_2-way'!$D65="","",A66^('Log_working_2-way'!$D65))</f>
        <v>#NAME?</v>
      </c>
      <c r="K66" s="32" t="e">
        <f ca="1">IF('Log_working_2-way'!$D65="","",B66^('Log_working_2-way'!$D65))</f>
        <v>#NAME?</v>
      </c>
      <c r="L66" s="37">
        <f t="shared" si="18"/>
        <v>0.44559585492227982</v>
      </c>
      <c r="M66" s="37">
        <f t="shared" si="19"/>
        <v>0.55440414507772029</v>
      </c>
      <c r="N66" s="38">
        <v>100</v>
      </c>
      <c r="O66" s="38">
        <f t="shared" si="20"/>
        <v>53.271028037383175</v>
      </c>
      <c r="P66" s="38">
        <f t="shared" si="21"/>
        <v>41.860465116279073</v>
      </c>
      <c r="Q66" s="38">
        <f t="shared" si="22"/>
        <v>58.139534883720934</v>
      </c>
      <c r="R66" s="38">
        <f t="shared" si="23"/>
        <v>46.728971962616825</v>
      </c>
      <c r="S66" s="39">
        <f t="shared" si="24"/>
        <v>-4.868506846337759</v>
      </c>
      <c r="T66" s="39">
        <f t="shared" si="25"/>
        <v>-4.8685068463377519</v>
      </c>
      <c r="U66" t="s">
        <v>399</v>
      </c>
      <c r="V66" t="s">
        <v>400</v>
      </c>
      <c r="W66" t="s">
        <v>429</v>
      </c>
      <c r="X66" s="48" t="s">
        <v>426</v>
      </c>
      <c r="Y66" s="41"/>
    </row>
    <row r="67" spans="1:25" ht="15" x14ac:dyDescent="0.25">
      <c r="A67">
        <v>2.34</v>
      </c>
      <c r="B67">
        <v>1.59</v>
      </c>
      <c r="C67" s="29">
        <f t="shared" si="9"/>
        <v>5.6281244960490362E-2</v>
      </c>
      <c r="D67" s="30">
        <f>IF(OR($A67="",$B67=""),"",A67*'MPTO_working_2-way'!$G66)</f>
        <v>2.4716981132075473</v>
      </c>
      <c r="E67" s="32">
        <f>IF(OR($A67="",$B67=""),"",B67*'MPTO_working_2-way'!$G66)</f>
        <v>1.6794871794871797</v>
      </c>
      <c r="F67" s="30">
        <f>IF(OR($A67="",$B67=""),"",'MPTO_working_2-way'!D66)</f>
        <v>2.5049484952534842</v>
      </c>
      <c r="G67" s="32">
        <f>IF(OR($A67="",$B67=""),"",'MPTO_working_2-way'!E66)</f>
        <v>1.6644745671721919</v>
      </c>
      <c r="H67" s="30">
        <f>IF(OR($A67="",$B67=""),"",'OddsRatio_working_2-way'!M66)</f>
        <v>2.5070456000658923</v>
      </c>
      <c r="I67" s="30">
        <f>IF(OR($A67="",$B67=""),"",'OddsRatio_working_2-way'!N66)</f>
        <v>1.663549928387221</v>
      </c>
      <c r="J67" s="30" t="e">
        <f ca="1">IF('Log_working_2-way'!$D66="","",A67^('Log_working_2-way'!$D66))</f>
        <v>#NAME?</v>
      </c>
      <c r="K67" s="32" t="e">
        <f ca="1">IF('Log_working_2-way'!$D66="","",B67^('Log_working_2-way'!$D66))</f>
        <v>#NAME?</v>
      </c>
      <c r="L67" s="37">
        <f t="shared" si="18"/>
        <v>0.40458015267175573</v>
      </c>
      <c r="M67" s="37">
        <f t="shared" si="19"/>
        <v>0.59541984732824416</v>
      </c>
      <c r="N67" s="38">
        <v>100</v>
      </c>
      <c r="O67" s="38">
        <f t="shared" si="20"/>
        <v>57.264957264957268</v>
      </c>
      <c r="P67" s="38">
        <f t="shared" si="21"/>
        <v>37.106918238993707</v>
      </c>
      <c r="Q67" s="38">
        <f t="shared" si="22"/>
        <v>62.893081761006286</v>
      </c>
      <c r="R67" s="38">
        <f t="shared" si="23"/>
        <v>42.73504273504274</v>
      </c>
      <c r="S67" s="39">
        <f t="shared" si="24"/>
        <v>-5.6281244960490184</v>
      </c>
      <c r="T67" s="39">
        <f t="shared" si="25"/>
        <v>-5.6281244960490326</v>
      </c>
      <c r="U67" t="s">
        <v>188</v>
      </c>
      <c r="V67" t="s">
        <v>189</v>
      </c>
      <c r="W67" t="s">
        <v>376</v>
      </c>
      <c r="X67" s="48" t="s">
        <v>426</v>
      </c>
      <c r="Y67" s="41"/>
    </row>
    <row r="68" spans="1:25" ht="15" x14ac:dyDescent="0.25">
      <c r="A68">
        <v>2.0299999999999998</v>
      </c>
      <c r="B68">
        <v>1.79</v>
      </c>
      <c r="C68" s="29">
        <f t="shared" si="9"/>
        <v>5.1270055315518537E-2</v>
      </c>
      <c r="D68" s="30">
        <f>IF(OR($A68="",$B68=""),"",A68*'MPTO_working_2-way'!$G67)</f>
        <v>2.1340782122905022</v>
      </c>
      <c r="E68" s="32">
        <f>IF(OR($A68="",$B68=""),"",B68*'MPTO_working_2-way'!$G67)</f>
        <v>1.8817733990147782</v>
      </c>
      <c r="F68" s="30">
        <f>IF(OR($A68="",$B68=""),"",'MPTO_working_2-way'!D67)</f>
        <v>2.1414385478975744</v>
      </c>
      <c r="G68" s="32">
        <f>IF(OR($A68="",$B68=""),"",'MPTO_working_2-way'!E67)</f>
        <v>1.8760874616000205</v>
      </c>
      <c r="H68" s="30">
        <f>IF(OR($A68="",$B68=""),"",'OddsRatio_working_2-way'!M67)</f>
        <v>2.1418395107695432</v>
      </c>
      <c r="I68" s="30">
        <f>IF(OR($A68="",$B68=""),"",'OddsRatio_working_2-way'!N67)</f>
        <v>1.8757798189397472</v>
      </c>
      <c r="J68" s="30" t="e">
        <f ca="1">IF('Log_working_2-way'!$D67="","",A68^('Log_working_2-way'!$D67))</f>
        <v>#NAME?</v>
      </c>
      <c r="K68" s="32" t="e">
        <f ca="1">IF('Log_working_2-way'!$D67="","",B68^('Log_working_2-way'!$D67))</f>
        <v>#NAME?</v>
      </c>
      <c r="L68" s="37">
        <f t="shared" si="18"/>
        <v>0.46858638743455511</v>
      </c>
      <c r="M68" s="37">
        <f t="shared" si="19"/>
        <v>0.53141361256544506</v>
      </c>
      <c r="N68" s="38">
        <v>100</v>
      </c>
      <c r="O68" s="38">
        <f t="shared" si="20"/>
        <v>50.73891625615763</v>
      </c>
      <c r="P68" s="38">
        <f t="shared" si="21"/>
        <v>44.134078212290497</v>
      </c>
      <c r="Q68" s="38">
        <f t="shared" si="22"/>
        <v>55.865921787709496</v>
      </c>
      <c r="R68" s="38">
        <f t="shared" si="23"/>
        <v>49.26108374384237</v>
      </c>
      <c r="S68" s="39">
        <f t="shared" si="24"/>
        <v>-5.1270055315518661</v>
      </c>
      <c r="T68" s="39">
        <f t="shared" si="25"/>
        <v>-5.1270055315518732</v>
      </c>
      <c r="U68" t="s">
        <v>297</v>
      </c>
      <c r="V68" t="s">
        <v>299</v>
      </c>
      <c r="W68" t="s">
        <v>376</v>
      </c>
      <c r="X68" s="48" t="s">
        <v>426</v>
      </c>
      <c r="Y68" s="41"/>
    </row>
    <row r="69" spans="1:25" ht="15" x14ac:dyDescent="0.25">
      <c r="A69">
        <v>1.9</v>
      </c>
      <c r="B69">
        <v>1.9</v>
      </c>
      <c r="C69" s="29">
        <f t="shared" ref="C69:C132" si="26">IF(OR($A69="",$B69=""),"",(1/A69)+(1/B69)-1)</f>
        <v>5.2631578947368363E-2</v>
      </c>
      <c r="D69" s="30">
        <f>IF(OR($A69="",$B69=""),"",A69*'MPTO_working_2-way'!$G68)</f>
        <v>1.9999999999999998</v>
      </c>
      <c r="E69" s="32">
        <f>IF(OR($A69="",$B69=""),"",B69*'MPTO_working_2-way'!$G68)</f>
        <v>1.9999999999999998</v>
      </c>
      <c r="F69" s="30">
        <f>IF(OR($A69="",$B69=""),"",'MPTO_working_2-way'!D68)</f>
        <v>1.9999999999999998</v>
      </c>
      <c r="G69" s="32">
        <f>IF(OR($A69="",$B69=""),"",'MPTO_working_2-way'!E68)</f>
        <v>1.9999999999999998</v>
      </c>
      <c r="H69" s="30">
        <f>IF(OR($A69="",$B69=""),"",'OddsRatio_working_2-way'!M68)</f>
        <v>2.0000000000000004</v>
      </c>
      <c r="I69" s="30">
        <f>IF(OR($A69="",$B69=""),"",'OddsRatio_working_2-way'!N68)</f>
        <v>2.0000000000000004</v>
      </c>
      <c r="J69" s="30" t="e">
        <f ca="1">IF('Log_working_2-way'!$D68="","",A69^('Log_working_2-way'!$D68))</f>
        <v>#NAME?</v>
      </c>
      <c r="K69" s="32" t="e">
        <f ca="1">IF('Log_working_2-way'!$D68="","",B69^('Log_working_2-way'!$D68))</f>
        <v>#NAME?</v>
      </c>
      <c r="L69" s="37">
        <f t="shared" si="18"/>
        <v>0.5</v>
      </c>
      <c r="M69" s="37">
        <f t="shared" si="19"/>
        <v>0.5</v>
      </c>
      <c r="N69" s="38">
        <v>100</v>
      </c>
      <c r="O69" s="38">
        <f t="shared" si="20"/>
        <v>47.368421052631575</v>
      </c>
      <c r="P69" s="38">
        <f t="shared" si="21"/>
        <v>47.368421052631575</v>
      </c>
      <c r="Q69" s="38">
        <f t="shared" si="22"/>
        <v>52.631578947368418</v>
      </c>
      <c r="R69" s="38">
        <f t="shared" si="23"/>
        <v>52.631578947368418</v>
      </c>
      <c r="S69" s="39">
        <f t="shared" si="24"/>
        <v>-5.2631578947368425</v>
      </c>
      <c r="T69" s="39">
        <f t="shared" si="25"/>
        <v>-5.2631578947368425</v>
      </c>
      <c r="U69" t="s">
        <v>294</v>
      </c>
      <c r="V69" t="s">
        <v>296</v>
      </c>
      <c r="W69" t="s">
        <v>376</v>
      </c>
      <c r="X69" s="48" t="s">
        <v>426</v>
      </c>
      <c r="Y69" s="41"/>
    </row>
    <row r="70" spans="1:25" ht="15" x14ac:dyDescent="0.25">
      <c r="A70">
        <v>1.52</v>
      </c>
      <c r="B70">
        <v>2.65</v>
      </c>
      <c r="C70" s="29">
        <f t="shared" si="26"/>
        <v>3.5253227408142962E-2</v>
      </c>
      <c r="D70" s="30">
        <f>IF(OR($A70="",$B70=""),"",A70*'MPTO_working_2-way'!$G69)</f>
        <v>1.5735849056603772</v>
      </c>
      <c r="E70" s="32">
        <f>IF(OR($A70="",$B70=""),"",B70*'MPTO_working_2-way'!$G69)</f>
        <v>2.7434210526315788</v>
      </c>
      <c r="F70" s="30">
        <f>IF(OR($A70="",$B70=""),"",'MPTO_working_2-way'!D69)</f>
        <v>1.5618456766188444</v>
      </c>
      <c r="G70" s="32">
        <f>IF(OR($A70="",$B70=""),"",'MPTO_working_2-way'!E69)</f>
        <v>2.7798481711525187</v>
      </c>
      <c r="H70" s="30">
        <f>IF(OR($A70="",$B70=""),"",'OddsRatio_working_2-way'!M69)</f>
        <v>1.5613835722137892</v>
      </c>
      <c r="I70" s="30">
        <f>IF(OR($A70="",$B70=""),"",'OddsRatio_working_2-way'!N69)</f>
        <v>2.7813132579860622</v>
      </c>
      <c r="J70" s="30" t="e">
        <f ca="1">IF('Log_working_2-way'!$D69="","",A70^('Log_working_2-way'!$D69))</f>
        <v>#NAME?</v>
      </c>
      <c r="K70" s="32" t="e">
        <f ca="1">IF('Log_working_2-way'!$D69="","",B70^('Log_working_2-way'!$D69))</f>
        <v>#NAME?</v>
      </c>
      <c r="L70" s="37">
        <f t="shared" ref="L70:L133" si="27">(1/D70)</f>
        <v>0.63549160671462834</v>
      </c>
      <c r="M70" s="37">
        <f t="shared" ref="M70:M133" si="28">(1/E70)</f>
        <v>0.36450839328537171</v>
      </c>
      <c r="N70" s="38">
        <v>100</v>
      </c>
      <c r="O70" s="38">
        <f t="shared" ref="O70:O133" si="29">(1/A70)*((N70*A70)-N70)</f>
        <v>34.21052631578948</v>
      </c>
      <c r="P70" s="38">
        <f t="shared" ref="P70:P133" si="30">(1/B70)*((N70*B70)-N70)</f>
        <v>62.264150943396231</v>
      </c>
      <c r="Q70" s="38">
        <f t="shared" ref="Q70:Q133" si="31">(1/B70)*N70</f>
        <v>37.735849056603776</v>
      </c>
      <c r="R70" s="38">
        <f t="shared" ref="R70:R133" si="32">(1/A70)*N70</f>
        <v>65.789473684210535</v>
      </c>
      <c r="S70" s="39">
        <f t="shared" ref="S70:S133" si="33">O70-Q70</f>
        <v>-3.5253227408142962</v>
      </c>
      <c r="T70" s="39">
        <f t="shared" ref="T70:T133" si="34">P70-R70</f>
        <v>-3.5253227408143033</v>
      </c>
      <c r="U70" t="s">
        <v>304</v>
      </c>
      <c r="V70" t="s">
        <v>127</v>
      </c>
      <c r="W70" t="s">
        <v>368</v>
      </c>
      <c r="X70" s="48" t="s">
        <v>426</v>
      </c>
      <c r="Y70" s="41"/>
    </row>
    <row r="71" spans="1:25" ht="15" x14ac:dyDescent="0.25">
      <c r="A71">
        <v>1.73</v>
      </c>
      <c r="B71">
        <v>2.2200000000000002</v>
      </c>
      <c r="C71" s="29">
        <f t="shared" si="26"/>
        <v>2.8485132531375301E-2</v>
      </c>
      <c r="D71" s="30">
        <f>IF(OR($A71="",$B71=""),"",A71*'MPTO_working_2-way'!$G70)</f>
        <v>1.7792792792792793</v>
      </c>
      <c r="E71" s="32">
        <f>IF(OR($A71="",$B71=""),"",B71*'MPTO_working_2-way'!$G70)</f>
        <v>2.2832369942196533</v>
      </c>
      <c r="F71" s="30">
        <f>IF(OR($A71="",$B71=""),"",'MPTO_working_2-way'!D70)</f>
        <v>1.7737034129219971</v>
      </c>
      <c r="G71" s="32">
        <f>IF(OR($A71="",$B71=""),"",'MPTO_working_2-way'!E70)</f>
        <v>2.2924849280725841</v>
      </c>
      <c r="H71" s="30">
        <f>IF(OR($A71="",$B71=""),"",'OddsRatio_working_2-way'!M70)</f>
        <v>1.7735377532723946</v>
      </c>
      <c r="I71" s="30">
        <f>IF(OR($A71="",$B71=""),"",'OddsRatio_working_2-way'!N70)</f>
        <v>2.2927617246470167</v>
      </c>
      <c r="J71" s="30" t="e">
        <f ca="1">IF('Log_working_2-way'!$D70="","",A71^('Log_working_2-way'!$D70))</f>
        <v>#NAME?</v>
      </c>
      <c r="K71" s="32" t="e">
        <f ca="1">IF('Log_working_2-way'!$D70="","",B71^('Log_working_2-way'!$D70))</f>
        <v>#NAME?</v>
      </c>
      <c r="L71" s="37">
        <f t="shared" si="27"/>
        <v>0.5620253164556962</v>
      </c>
      <c r="M71" s="37">
        <f t="shared" si="28"/>
        <v>0.43797468354430374</v>
      </c>
      <c r="N71" s="38">
        <v>100</v>
      </c>
      <c r="O71" s="38">
        <f t="shared" si="29"/>
        <v>42.196531791907518</v>
      </c>
      <c r="P71" s="38">
        <f t="shared" si="30"/>
        <v>54.954954954954964</v>
      </c>
      <c r="Q71" s="38">
        <f t="shared" si="31"/>
        <v>45.045045045045043</v>
      </c>
      <c r="R71" s="38">
        <f t="shared" si="32"/>
        <v>57.80346820809249</v>
      </c>
      <c r="S71" s="39">
        <f t="shared" si="33"/>
        <v>-2.8485132531375257</v>
      </c>
      <c r="T71" s="39">
        <f t="shared" si="34"/>
        <v>-2.8485132531375257</v>
      </c>
      <c r="U71" t="s">
        <v>308</v>
      </c>
      <c r="V71" t="s">
        <v>200</v>
      </c>
      <c r="W71" t="s">
        <v>368</v>
      </c>
      <c r="X71" s="48" t="s">
        <v>426</v>
      </c>
      <c r="Y71" s="41"/>
    </row>
    <row r="72" spans="1:25" ht="15" x14ac:dyDescent="0.25">
      <c r="A72">
        <v>1.68</v>
      </c>
      <c r="B72">
        <v>2.29</v>
      </c>
      <c r="C72" s="29">
        <f t="shared" si="26"/>
        <v>3.1919317945518833E-2</v>
      </c>
      <c r="D72" s="30">
        <f>IF(OR($A72="",$B72=""),"",A72*'MPTO_working_2-way'!$G71)</f>
        <v>1.7336244541484715</v>
      </c>
      <c r="E72" s="32">
        <f>IF(OR($A72="",$B72=""),"",B72*'MPTO_working_2-way'!$G71)</f>
        <v>2.3630952380952381</v>
      </c>
      <c r="F72" s="30">
        <f>IF(OR($A72="",$B72=""),"",'MPTO_working_2-way'!D71)</f>
        <v>1.7262855604415328</v>
      </c>
      <c r="G72" s="32">
        <f>IF(OR($A72="",$B72=""),"",'MPTO_working_2-way'!E71)</f>
        <v>2.3768688990485605</v>
      </c>
      <c r="H72" s="30">
        <f>IF(OR($A72="",$B72=""),"",'OddsRatio_working_2-way'!M71)</f>
        <v>1.7260384169902692</v>
      </c>
      <c r="I72" s="30">
        <f>IF(OR($A72="",$B72=""),"",'OddsRatio_working_2-way'!N71)</f>
        <v>2.3773375851727168</v>
      </c>
      <c r="J72" s="30" t="e">
        <f ca="1">IF('Log_working_2-way'!$D71="","",A72^('Log_working_2-way'!$D71))</f>
        <v>#NAME?</v>
      </c>
      <c r="K72" s="32" t="e">
        <f ca="1">IF('Log_working_2-way'!$D71="","",B72^('Log_working_2-way'!$D71))</f>
        <v>#NAME?</v>
      </c>
      <c r="L72" s="37">
        <f t="shared" si="27"/>
        <v>0.57682619647355171</v>
      </c>
      <c r="M72" s="37">
        <f t="shared" si="28"/>
        <v>0.42317380352644834</v>
      </c>
      <c r="N72" s="38">
        <v>100</v>
      </c>
      <c r="O72" s="38">
        <f t="shared" si="29"/>
        <v>40.476190476190474</v>
      </c>
      <c r="P72" s="38">
        <f t="shared" si="30"/>
        <v>56.331877729257641</v>
      </c>
      <c r="Q72" s="38">
        <f t="shared" si="31"/>
        <v>43.668122270742359</v>
      </c>
      <c r="R72" s="38">
        <f t="shared" si="32"/>
        <v>59.523809523809526</v>
      </c>
      <c r="S72" s="39">
        <f t="shared" si="33"/>
        <v>-3.1919317945518841</v>
      </c>
      <c r="T72" s="39">
        <f t="shared" si="34"/>
        <v>-3.1919317945518841</v>
      </c>
      <c r="U72" t="s">
        <v>310</v>
      </c>
      <c r="V72" t="s">
        <v>198</v>
      </c>
      <c r="W72" t="s">
        <v>368</v>
      </c>
      <c r="X72" s="48" t="s">
        <v>426</v>
      </c>
      <c r="Y72" s="41"/>
    </row>
    <row r="73" spans="1:25" ht="15" x14ac:dyDescent="0.25">
      <c r="A73">
        <v>1.99</v>
      </c>
      <c r="B73">
        <v>1.9</v>
      </c>
      <c r="C73" s="29">
        <f t="shared" si="26"/>
        <v>2.8828352287754377E-2</v>
      </c>
      <c r="D73" s="30">
        <f>IF(OR($A73="",$B73=""),"",A73*'MPTO_working_2-way'!$G72)</f>
        <v>2.0473684210526311</v>
      </c>
      <c r="E73" s="32">
        <f>IF(OR($A73="",$B73=""),"",B73*'MPTO_working_2-way'!$G72)</f>
        <v>1.9547738693467331</v>
      </c>
      <c r="F73" s="30">
        <f>IF(OR($A73="",$B73=""),"",'MPTO_working_2-way'!D72)</f>
        <v>2.0487672717420748</v>
      </c>
      <c r="G73" s="32">
        <f>IF(OR($A73="",$B73=""),"",'MPTO_working_2-way'!E72)</f>
        <v>1.9535003874967702</v>
      </c>
      <c r="H73" s="30">
        <f>IF(OR($A73="",$B73=""),"",'OddsRatio_working_2-way'!M72)</f>
        <v>2.0488088481701512</v>
      </c>
      <c r="I73" s="30">
        <f>IF(OR($A73="",$B73=""),"",'OddsRatio_working_2-way'!N72)</f>
        <v>1.9534625892455926</v>
      </c>
      <c r="J73" s="30" t="e">
        <f ca="1">IF('Log_working_2-way'!$D72="","",A73^('Log_working_2-way'!$D72))</f>
        <v>#NAME?</v>
      </c>
      <c r="K73" s="32" t="e">
        <f ca="1">IF('Log_working_2-way'!$D72="","",B73^('Log_working_2-way'!$D72))</f>
        <v>#NAME?</v>
      </c>
      <c r="L73" s="37">
        <f t="shared" si="27"/>
        <v>0.48843187660668391</v>
      </c>
      <c r="M73" s="37">
        <f t="shared" si="28"/>
        <v>0.51156812339331637</v>
      </c>
      <c r="N73" s="38">
        <v>100</v>
      </c>
      <c r="O73" s="38">
        <f t="shared" si="29"/>
        <v>49.748743718592962</v>
      </c>
      <c r="P73" s="38">
        <f t="shared" si="30"/>
        <v>47.368421052631575</v>
      </c>
      <c r="Q73" s="38">
        <f t="shared" si="31"/>
        <v>52.631578947368418</v>
      </c>
      <c r="R73" s="38">
        <f t="shared" si="32"/>
        <v>50.251256281407031</v>
      </c>
      <c r="S73" s="39">
        <f t="shared" si="33"/>
        <v>-2.8828352287754555</v>
      </c>
      <c r="T73" s="39">
        <f t="shared" si="34"/>
        <v>-2.8828352287754555</v>
      </c>
      <c r="U73" t="s">
        <v>205</v>
      </c>
      <c r="V73" t="s">
        <v>210</v>
      </c>
      <c r="W73" t="s">
        <v>369</v>
      </c>
      <c r="X73" s="48" t="s">
        <v>426</v>
      </c>
      <c r="Y73" s="41"/>
    </row>
    <row r="74" spans="1:25" ht="15" x14ac:dyDescent="0.25">
      <c r="A74">
        <v>2.14</v>
      </c>
      <c r="B74">
        <v>1.76</v>
      </c>
      <c r="C74" s="29">
        <f t="shared" si="26"/>
        <v>3.5471537807986397E-2</v>
      </c>
      <c r="D74" s="30">
        <f>IF(OR($A74="",$B74=""),"",A74*'MPTO_working_2-way'!$G73)</f>
        <v>2.2159090909090908</v>
      </c>
      <c r="E74" s="32">
        <f>IF(OR($A74="",$B74=""),"",B74*'MPTO_working_2-way'!$G73)</f>
        <v>1.8224299065420562</v>
      </c>
      <c r="F74" s="30">
        <f>IF(OR($A74="",$B74=""),"",'MPTO_working_2-way'!D73)</f>
        <v>2.2244271202456889</v>
      </c>
      <c r="G74" s="32">
        <f>IF(OR($A74="",$B74=""),"",'MPTO_working_2-way'!E73)</f>
        <v>1.8167084699980707</v>
      </c>
      <c r="H74" s="30">
        <f>IF(OR($A74="",$B74=""),"",'OddsRatio_working_2-way'!M73)</f>
        <v>2.2247448713915889</v>
      </c>
      <c r="I74" s="30">
        <f>IF(OR($A74="",$B74=""),"",'OddsRatio_working_2-way'!N73)</f>
        <v>1.8164965809277254</v>
      </c>
      <c r="J74" s="30" t="e">
        <f ca="1">IF('Log_working_2-way'!$D73="","",A74^('Log_working_2-way'!$D73))</f>
        <v>#NAME?</v>
      </c>
      <c r="K74" s="32" t="e">
        <f ca="1">IF('Log_working_2-way'!$D73="","",B74^('Log_working_2-way'!$D73))</f>
        <v>#NAME?</v>
      </c>
      <c r="L74" s="37">
        <f t="shared" si="27"/>
        <v>0.45128205128205129</v>
      </c>
      <c r="M74" s="37">
        <f t="shared" si="28"/>
        <v>0.54871794871794866</v>
      </c>
      <c r="N74" s="38">
        <v>100</v>
      </c>
      <c r="O74" s="38">
        <f t="shared" si="29"/>
        <v>53.271028037383175</v>
      </c>
      <c r="P74" s="38">
        <f t="shared" si="30"/>
        <v>43.181818181818187</v>
      </c>
      <c r="Q74" s="38">
        <f t="shared" si="31"/>
        <v>56.81818181818182</v>
      </c>
      <c r="R74" s="38">
        <f t="shared" si="32"/>
        <v>46.728971962616825</v>
      </c>
      <c r="S74" s="39">
        <f t="shared" si="33"/>
        <v>-3.5471537807986451</v>
      </c>
      <c r="T74" s="39">
        <f t="shared" si="34"/>
        <v>-3.547153780798638</v>
      </c>
      <c r="U74" t="s">
        <v>207</v>
      </c>
      <c r="V74" t="s">
        <v>202</v>
      </c>
      <c r="W74" t="s">
        <v>369</v>
      </c>
      <c r="X74" s="48" t="s">
        <v>426</v>
      </c>
      <c r="Y74" s="41"/>
    </row>
    <row r="75" spans="1:25" ht="15" x14ac:dyDescent="0.25">
      <c r="A75">
        <v>2.02</v>
      </c>
      <c r="B75">
        <v>1.88</v>
      </c>
      <c r="C75" s="29">
        <f t="shared" si="26"/>
        <v>2.6964398567516312E-2</v>
      </c>
      <c r="D75" s="30">
        <f>IF(OR($A75="",$B75=""),"",A75*'MPTO_working_2-way'!$G74)</f>
        <v>2.0744680851063828</v>
      </c>
      <c r="E75" s="32">
        <f>IF(OR($A75="",$B75=""),"",B75*'MPTO_working_2-way'!$G74)</f>
        <v>1.9306930693069306</v>
      </c>
      <c r="F75" s="30">
        <f>IF(OR($A75="",$B75=""),"",'MPTO_working_2-way'!D74)</f>
        <v>2.0765529308836395</v>
      </c>
      <c r="G75" s="32">
        <f>IF(OR($A75="",$B75=""),"",'MPTO_working_2-way'!E74)</f>
        <v>1.9288906948394962</v>
      </c>
      <c r="H75" s="30">
        <f>IF(OR($A75="",$B75=""),"",'OddsRatio_working_2-way'!M74)</f>
        <v>2.0766108438479098</v>
      </c>
      <c r="I75" s="30">
        <f>IF(OR($A75="",$B75=""),"",'OddsRatio_working_2-way'!N74)</f>
        <v>1.9288407280256479</v>
      </c>
      <c r="J75" s="30" t="e">
        <f ca="1">IF('Log_working_2-way'!$D74="","",A75^('Log_working_2-way'!$D74))</f>
        <v>#NAME?</v>
      </c>
      <c r="K75" s="32" t="e">
        <f ca="1">IF('Log_working_2-way'!$D74="","",B75^('Log_working_2-way'!$D74))</f>
        <v>#NAME?</v>
      </c>
      <c r="L75" s="37">
        <f t="shared" si="27"/>
        <v>0.48205128205128212</v>
      </c>
      <c r="M75" s="37">
        <f t="shared" si="28"/>
        <v>0.517948717948718</v>
      </c>
      <c r="N75" s="38">
        <v>100</v>
      </c>
      <c r="O75" s="38">
        <f t="shared" si="29"/>
        <v>50.495049504950494</v>
      </c>
      <c r="P75" s="38">
        <f t="shared" si="30"/>
        <v>46.808510638297875</v>
      </c>
      <c r="Q75" s="38">
        <f t="shared" si="31"/>
        <v>53.191489361702125</v>
      </c>
      <c r="R75" s="38">
        <f t="shared" si="32"/>
        <v>49.504950495049506</v>
      </c>
      <c r="S75" s="39">
        <f t="shared" si="33"/>
        <v>-2.6964398567516312</v>
      </c>
      <c r="T75" s="39">
        <f t="shared" si="34"/>
        <v>-2.6964398567516312</v>
      </c>
      <c r="U75" t="s">
        <v>128</v>
      </c>
      <c r="V75" t="s">
        <v>208</v>
      </c>
      <c r="W75" t="s">
        <v>369</v>
      </c>
      <c r="X75" s="48" t="s">
        <v>426</v>
      </c>
      <c r="Y75" s="41"/>
    </row>
    <row r="76" spans="1:25" ht="15" x14ac:dyDescent="0.25">
      <c r="A76">
        <v>1.85</v>
      </c>
      <c r="B76">
        <v>2.04</v>
      </c>
      <c r="C76" s="29">
        <f t="shared" si="26"/>
        <v>3.0736618971912932E-2</v>
      </c>
      <c r="D76" s="30">
        <f>IF(OR($A76="",$B76=""),"",A76*'MPTO_working_2-way'!$G75)</f>
        <v>1.9068627450980391</v>
      </c>
      <c r="E76" s="32">
        <f>IF(OR($A76="",$B76=""),"",B76*'MPTO_working_2-way'!$G75)</f>
        <v>2.1027027027027025</v>
      </c>
      <c r="F76" s="30">
        <f>IF(OR($A76="",$B76=""),"",'MPTO_working_2-way'!D75)</f>
        <v>1.9041372351160444</v>
      </c>
      <c r="G76" s="32">
        <f>IF(OR($A76="",$B76=""),"",'MPTO_working_2-way'!E75)</f>
        <v>2.1060267857142851</v>
      </c>
      <c r="H76" s="30">
        <f>IF(OR($A76="",$B76=""),"",'OddsRatio_working_2-way'!M75)</f>
        <v>1.904050713349474</v>
      </c>
      <c r="I76" s="30">
        <f>IF(OR($A76="",$B76=""),"",'OddsRatio_working_2-way'!N75)</f>
        <v>2.1061326375099441</v>
      </c>
      <c r="J76" s="30" t="e">
        <f ca="1">IF('Log_working_2-way'!$D75="","",A76^('Log_working_2-way'!$D75))</f>
        <v>#NAME?</v>
      </c>
      <c r="K76" s="32" t="e">
        <f ca="1">IF('Log_working_2-way'!$D75="","",B76^('Log_working_2-way'!$D75))</f>
        <v>#NAME?</v>
      </c>
      <c r="L76" s="37">
        <f t="shared" si="27"/>
        <v>0.52442159383033427</v>
      </c>
      <c r="M76" s="37">
        <f t="shared" si="28"/>
        <v>0.47557840616966585</v>
      </c>
      <c r="N76" s="38">
        <v>100</v>
      </c>
      <c r="O76" s="38">
        <f t="shared" si="29"/>
        <v>45.945945945945937</v>
      </c>
      <c r="P76" s="38">
        <f t="shared" si="30"/>
        <v>50.980392156862742</v>
      </c>
      <c r="Q76" s="38">
        <f t="shared" si="31"/>
        <v>49.019607843137251</v>
      </c>
      <c r="R76" s="38">
        <f t="shared" si="32"/>
        <v>54.054054054054049</v>
      </c>
      <c r="S76" s="39">
        <f t="shared" si="33"/>
        <v>-3.0736618971913146</v>
      </c>
      <c r="T76" s="39">
        <f t="shared" si="34"/>
        <v>-3.0736618971913074</v>
      </c>
      <c r="U76" t="s">
        <v>209</v>
      </c>
      <c r="V76" t="s">
        <v>131</v>
      </c>
      <c r="W76" t="s">
        <v>369</v>
      </c>
      <c r="X76" s="48" t="s">
        <v>426</v>
      </c>
      <c r="Y76" s="41"/>
    </row>
    <row r="77" spans="1:25" ht="15" x14ac:dyDescent="0.25">
      <c r="A77">
        <v>1.88</v>
      </c>
      <c r="B77">
        <v>2</v>
      </c>
      <c r="C77" s="29">
        <f t="shared" si="26"/>
        <v>3.1914893617021267E-2</v>
      </c>
      <c r="D77" s="30">
        <f>IF(OR($A77="",$B77=""),"",A77*'MPTO_working_2-way'!$G76)</f>
        <v>1.94</v>
      </c>
      <c r="E77" s="32">
        <f>IF(OR($A77="",$B77=""),"",B77*'MPTO_working_2-way'!$G76)</f>
        <v>2.0638297872340425</v>
      </c>
      <c r="F77" s="30">
        <f>IF(OR($A77="",$B77=""),"",'MPTO_working_2-way'!D76)</f>
        <v>1.9381443298969072</v>
      </c>
      <c r="G77" s="32">
        <f>IF(OR($A77="",$B77=""),"",'MPTO_working_2-way'!E76)</f>
        <v>2.0659340659340657</v>
      </c>
      <c r="H77" s="30">
        <f>IF(OR($A77="",$B77=""),"",'OddsRatio_working_2-way'!M76)</f>
        <v>1.9380831519646857</v>
      </c>
      <c r="I77" s="30">
        <f>IF(OR($A77="",$B77=""),"",'OddsRatio_working_2-way'!N76)</f>
        <v>2.0660035817780522</v>
      </c>
      <c r="J77" s="30" t="e">
        <f ca="1">IF('Log_working_2-way'!$D76="","",A77^('Log_working_2-way'!$D76))</f>
        <v>#NAME?</v>
      </c>
      <c r="K77" s="32" t="e">
        <f ca="1">IF('Log_working_2-way'!$D76="","",B77^('Log_working_2-way'!$D76))</f>
        <v>#NAME?</v>
      </c>
      <c r="L77" s="37">
        <f t="shared" si="27"/>
        <v>0.51546391752577325</v>
      </c>
      <c r="M77" s="37">
        <f t="shared" si="28"/>
        <v>0.4845360824742268</v>
      </c>
      <c r="N77" s="38">
        <v>100</v>
      </c>
      <c r="O77" s="38">
        <f t="shared" si="29"/>
        <v>46.808510638297875</v>
      </c>
      <c r="P77" s="38">
        <f t="shared" si="30"/>
        <v>50</v>
      </c>
      <c r="Q77" s="38">
        <f t="shared" si="31"/>
        <v>50</v>
      </c>
      <c r="R77" s="38">
        <f t="shared" si="32"/>
        <v>53.191489361702125</v>
      </c>
      <c r="S77" s="39">
        <f t="shared" si="33"/>
        <v>-3.1914893617021249</v>
      </c>
      <c r="T77" s="39">
        <f t="shared" si="34"/>
        <v>-3.1914893617021249</v>
      </c>
      <c r="U77" t="s">
        <v>130</v>
      </c>
      <c r="V77" t="s">
        <v>206</v>
      </c>
      <c r="W77" t="s">
        <v>369</v>
      </c>
      <c r="X77" s="48" t="s">
        <v>426</v>
      </c>
      <c r="Y77" s="41"/>
    </row>
    <row r="78" spans="1:25" ht="15" x14ac:dyDescent="0.25">
      <c r="A78">
        <v>1.53</v>
      </c>
      <c r="B78">
        <v>2.63</v>
      </c>
      <c r="C78" s="29">
        <f t="shared" si="26"/>
        <v>3.3822908123959383E-2</v>
      </c>
      <c r="D78" s="30">
        <f>IF(OR($A78="",$B78=""),"",A78*'MPTO_working_2-way'!$G77)</f>
        <v>1.581749049429658</v>
      </c>
      <c r="E78" s="32">
        <f>IF(OR($A78="",$B78=""),"",B78*'MPTO_working_2-way'!$G77)</f>
        <v>2.7189542483660132</v>
      </c>
      <c r="F78" s="30">
        <f>IF(OR($A78="",$B78=""),"",'MPTO_working_2-way'!D77)</f>
        <v>1.5706395519038232</v>
      </c>
      <c r="G78" s="32">
        <f>IF(OR($A78="",$B78=""),"",'MPTO_working_2-way'!E77)</f>
        <v>2.7524197133964914</v>
      </c>
      <c r="H78" s="30">
        <f>IF(OR($A78="",$B78=""),"",'OddsRatio_working_2-way'!M77)</f>
        <v>1.5702222147839637</v>
      </c>
      <c r="I78" s="30">
        <f>IF(OR($A78="",$B78=""),"",'OddsRatio_working_2-way'!N77)</f>
        <v>2.753702283203511</v>
      </c>
      <c r="J78" s="30" t="e">
        <f ca="1">IF('Log_working_2-way'!$D77="","",A78^('Log_working_2-way'!$D77))</f>
        <v>#NAME?</v>
      </c>
      <c r="K78" s="32" t="e">
        <f ca="1">IF('Log_working_2-way'!$D77="","",B78^('Log_working_2-way'!$D77))</f>
        <v>#NAME?</v>
      </c>
      <c r="L78" s="37">
        <f t="shared" si="27"/>
        <v>0.63221153846153844</v>
      </c>
      <c r="M78" s="37">
        <f t="shared" si="28"/>
        <v>0.36778846153846151</v>
      </c>
      <c r="N78" s="38">
        <v>100</v>
      </c>
      <c r="O78" s="38">
        <f t="shared" si="29"/>
        <v>34.640522875816991</v>
      </c>
      <c r="P78" s="38">
        <f t="shared" si="30"/>
        <v>61.977186311787079</v>
      </c>
      <c r="Q78" s="38">
        <f t="shared" si="31"/>
        <v>38.022813688212928</v>
      </c>
      <c r="R78" s="38">
        <f t="shared" si="32"/>
        <v>65.359477124183002</v>
      </c>
      <c r="S78" s="39">
        <f t="shared" si="33"/>
        <v>-3.3822908123959365</v>
      </c>
      <c r="T78" s="39">
        <f t="shared" si="34"/>
        <v>-3.3822908123959223</v>
      </c>
      <c r="U78" t="s">
        <v>320</v>
      </c>
      <c r="V78" t="s">
        <v>317</v>
      </c>
      <c r="W78" t="s">
        <v>370</v>
      </c>
      <c r="X78" s="48" t="s">
        <v>426</v>
      </c>
      <c r="Y78" s="41"/>
    </row>
    <row r="79" spans="1:25" ht="15" x14ac:dyDescent="0.25">
      <c r="A79">
        <v>1.74</v>
      </c>
      <c r="B79">
        <v>2.19</v>
      </c>
      <c r="C79" s="29">
        <f t="shared" si="26"/>
        <v>3.1333648244370904E-2</v>
      </c>
      <c r="D79" s="30">
        <f>IF(OR($A79="",$B79=""),"",A79*'MPTO_working_2-way'!$G78)</f>
        <v>1.7945205479452053</v>
      </c>
      <c r="E79" s="32">
        <f>IF(OR($A79="",$B79=""),"",B79*'MPTO_working_2-way'!$G78)</f>
        <v>2.2586206896551722</v>
      </c>
      <c r="F79" s="30">
        <f>IF(OR($A79="",$B79=""),"",'MPTO_working_2-way'!D78)</f>
        <v>1.7887621461765948</v>
      </c>
      <c r="G79" s="32">
        <f>IF(OR($A79="",$B79=""),"",'MPTO_working_2-way'!E78)</f>
        <v>2.2678093197643276</v>
      </c>
      <c r="H79" s="30">
        <f>IF(OR($A79="",$B79=""),"",'OddsRatio_working_2-way'!M78)</f>
        <v>1.7885738643245783</v>
      </c>
      <c r="I79" s="30">
        <f>IF(OR($A79="",$B79=""),"",'OddsRatio_working_2-way'!N78)</f>
        <v>2.2681120250624973</v>
      </c>
      <c r="J79" s="30" t="e">
        <f ca="1">IF('Log_working_2-way'!$D78="","",A79^('Log_working_2-way'!$D78))</f>
        <v>#NAME?</v>
      </c>
      <c r="K79" s="32" t="e">
        <f ca="1">IF('Log_working_2-way'!$D78="","",B79^('Log_working_2-way'!$D78))</f>
        <v>#NAME?</v>
      </c>
      <c r="L79" s="37">
        <f t="shared" si="27"/>
        <v>0.5572519083969466</v>
      </c>
      <c r="M79" s="37">
        <f t="shared" si="28"/>
        <v>0.44274809160305351</v>
      </c>
      <c r="N79" s="38">
        <v>100</v>
      </c>
      <c r="O79" s="38">
        <f t="shared" si="29"/>
        <v>42.528735632183903</v>
      </c>
      <c r="P79" s="38">
        <f t="shared" si="30"/>
        <v>54.337899543379002</v>
      </c>
      <c r="Q79" s="38">
        <f t="shared" si="31"/>
        <v>45.662100456621005</v>
      </c>
      <c r="R79" s="38">
        <f t="shared" si="32"/>
        <v>57.47126436781609</v>
      </c>
      <c r="S79" s="39">
        <f t="shared" si="33"/>
        <v>-3.133364824437102</v>
      </c>
      <c r="T79" s="39">
        <f t="shared" si="34"/>
        <v>-3.1333648244370877</v>
      </c>
      <c r="U79" t="s">
        <v>133</v>
      </c>
      <c r="V79" t="s">
        <v>321</v>
      </c>
      <c r="W79" t="s">
        <v>370</v>
      </c>
      <c r="X79" s="48" t="s">
        <v>426</v>
      </c>
      <c r="Y79" s="41"/>
    </row>
    <row r="80" spans="1:25" ht="15" x14ac:dyDescent="0.25">
      <c r="A80">
        <v>1.79</v>
      </c>
      <c r="B80">
        <v>2.1</v>
      </c>
      <c r="C80" s="29">
        <f t="shared" si="26"/>
        <v>3.4849694067571102E-2</v>
      </c>
      <c r="D80" s="30">
        <f>IF(OR($A80="",$B80=""),"",A80*'MPTO_working_2-way'!$G79)</f>
        <v>1.8523809523809522</v>
      </c>
      <c r="E80" s="32">
        <f>IF(OR($A80="",$B80=""),"",B80*'MPTO_working_2-way'!$G79)</f>
        <v>2.1731843575418992</v>
      </c>
      <c r="F80" s="30">
        <f>IF(OR($A80="",$B80=""),"",'MPTO_working_2-way'!D79)</f>
        <v>1.8476284099287292</v>
      </c>
      <c r="G80" s="32">
        <f>IF(OR($A80="",$B80=""),"",'MPTO_working_2-way'!E79)</f>
        <v>2.1797622499275153</v>
      </c>
      <c r="H80" s="30">
        <f>IF(OR($A80="",$B80=""),"",'OddsRatio_working_2-way'!M79)</f>
        <v>1.8474560862851939</v>
      </c>
      <c r="I80" s="30">
        <f>IF(OR($A80="",$B80=""),"",'OddsRatio_working_2-way'!N79)</f>
        <v>2.1800021454603971</v>
      </c>
      <c r="J80" s="30" t="e">
        <f ca="1">IF('Log_working_2-way'!$D79="","",A80^('Log_working_2-way'!$D79))</f>
        <v>#NAME?</v>
      </c>
      <c r="K80" s="32" t="e">
        <f ca="1">IF('Log_working_2-way'!$D79="","",B80^('Log_working_2-way'!$D79))</f>
        <v>#NAME?</v>
      </c>
      <c r="L80" s="37">
        <f t="shared" si="27"/>
        <v>0.53984575835475579</v>
      </c>
      <c r="M80" s="37">
        <f t="shared" si="28"/>
        <v>0.46015424164524427</v>
      </c>
      <c r="N80" s="38">
        <v>100</v>
      </c>
      <c r="O80" s="38">
        <f t="shared" si="29"/>
        <v>44.134078212290497</v>
      </c>
      <c r="P80" s="38">
        <f t="shared" si="30"/>
        <v>52.38095238095238</v>
      </c>
      <c r="Q80" s="38">
        <f t="shared" si="31"/>
        <v>47.619047619047613</v>
      </c>
      <c r="R80" s="38">
        <f t="shared" si="32"/>
        <v>55.865921787709496</v>
      </c>
      <c r="S80" s="39">
        <f t="shared" si="33"/>
        <v>-3.4849694067571164</v>
      </c>
      <c r="T80" s="39">
        <f t="shared" si="34"/>
        <v>-3.4849694067571164</v>
      </c>
      <c r="U80" t="s">
        <v>318</v>
      </c>
      <c r="V80" t="s">
        <v>319</v>
      </c>
      <c r="W80" t="s">
        <v>370</v>
      </c>
      <c r="X80" s="48" t="s">
        <v>426</v>
      </c>
      <c r="Y80" s="41"/>
    </row>
    <row r="81" spans="1:25" ht="15" x14ac:dyDescent="0.25">
      <c r="A81">
        <v>2.4300000000000002</v>
      </c>
      <c r="B81">
        <v>1.61</v>
      </c>
      <c r="C81" s="29">
        <f t="shared" si="26"/>
        <v>3.2640646167216181E-2</v>
      </c>
      <c r="D81" s="30">
        <f>IF(OR($A81="",$B81=""),"",A81*'MPTO_working_2-way'!$G80)</f>
        <v>2.5093167701863357</v>
      </c>
      <c r="E81" s="32">
        <f>IF(OR($A81="",$B81=""),"",B81*'MPTO_working_2-way'!$G80)</f>
        <v>1.6625514403292181</v>
      </c>
      <c r="F81" s="30">
        <f>IF(OR($A81="",$B81=""),"",'MPTO_working_2-way'!D80)</f>
        <v>2.5303495779840248</v>
      </c>
      <c r="G81" s="32">
        <f>IF(OR($A81="",$B81=""),"",'MPTO_working_2-way'!E80)</f>
        <v>1.6534454704900365</v>
      </c>
      <c r="H81" s="30">
        <f>IF(OR($A81="",$B81=""),"",'OddsRatio_working_2-way'!M80)</f>
        <v>2.5310983949707371</v>
      </c>
      <c r="I81" s="30">
        <f>IF(OR($A81="",$B81=""),"",'OddsRatio_working_2-way'!N80)</f>
        <v>1.6531258887637414</v>
      </c>
      <c r="J81" s="30" t="e">
        <f ca="1">IF('Log_working_2-way'!$D80="","",A81^('Log_working_2-way'!$D80))</f>
        <v>#NAME?</v>
      </c>
      <c r="K81" s="32" t="e">
        <f ca="1">IF('Log_working_2-way'!$D80="","",B81^('Log_working_2-way'!$D80))</f>
        <v>#NAME?</v>
      </c>
      <c r="L81" s="37">
        <f t="shared" si="27"/>
        <v>0.39851485148514848</v>
      </c>
      <c r="M81" s="37">
        <f t="shared" si="28"/>
        <v>0.60148514851485146</v>
      </c>
      <c r="N81" s="38">
        <v>100</v>
      </c>
      <c r="O81" s="38">
        <f t="shared" si="29"/>
        <v>58.847736625514408</v>
      </c>
      <c r="P81" s="38">
        <f t="shared" si="30"/>
        <v>37.888198757763973</v>
      </c>
      <c r="Q81" s="38">
        <f t="shared" si="31"/>
        <v>62.11180124223602</v>
      </c>
      <c r="R81" s="38">
        <f t="shared" si="32"/>
        <v>41.152263374485592</v>
      </c>
      <c r="S81" s="39">
        <f t="shared" si="33"/>
        <v>-3.2640646167216119</v>
      </c>
      <c r="T81" s="39">
        <f t="shared" si="34"/>
        <v>-3.264064616721619</v>
      </c>
      <c r="U81" t="s">
        <v>223</v>
      </c>
      <c r="V81" t="s">
        <v>323</v>
      </c>
      <c r="W81" t="s">
        <v>371</v>
      </c>
      <c r="X81" s="48" t="s">
        <v>426</v>
      </c>
      <c r="Y81" s="41"/>
    </row>
    <row r="82" spans="1:25" ht="15" x14ac:dyDescent="0.25">
      <c r="A82">
        <v>2.29</v>
      </c>
      <c r="B82">
        <v>1.68</v>
      </c>
      <c r="C82" s="29">
        <f t="shared" si="26"/>
        <v>3.1919317945518833E-2</v>
      </c>
      <c r="D82" s="30">
        <f>IF(OR($A82="",$B82=""),"",A82*'MPTO_working_2-way'!$G81)</f>
        <v>2.3630952380952381</v>
      </c>
      <c r="E82" s="32">
        <f>IF(OR($A82="",$B82=""),"",B82*'MPTO_working_2-way'!$G81)</f>
        <v>1.7336244541484715</v>
      </c>
      <c r="F82" s="30">
        <f>IF(OR($A82="",$B82=""),"",'MPTO_working_2-way'!D81)</f>
        <v>2.3768688990485605</v>
      </c>
      <c r="G82" s="32">
        <f>IF(OR($A82="",$B82=""),"",'MPTO_working_2-way'!E81)</f>
        <v>1.7262855604415328</v>
      </c>
      <c r="H82" s="30">
        <f>IF(OR($A82="",$B82=""),"",'OddsRatio_working_2-way'!M81)</f>
        <v>2.3773375851727168</v>
      </c>
      <c r="I82" s="30">
        <f>IF(OR($A82="",$B82=""),"",'OddsRatio_working_2-way'!N81)</f>
        <v>1.7260384169902692</v>
      </c>
      <c r="J82" s="30" t="e">
        <f ca="1">IF('Log_working_2-way'!$D81="","",A82^('Log_working_2-way'!$D81))</f>
        <v>#NAME?</v>
      </c>
      <c r="K82" s="32" t="e">
        <f ca="1">IF('Log_working_2-way'!$D81="","",B82^('Log_working_2-way'!$D81))</f>
        <v>#NAME?</v>
      </c>
      <c r="L82" s="37">
        <f t="shared" si="27"/>
        <v>0.42317380352644834</v>
      </c>
      <c r="M82" s="37">
        <f t="shared" si="28"/>
        <v>0.57682619647355171</v>
      </c>
      <c r="N82" s="38">
        <v>100</v>
      </c>
      <c r="O82" s="38">
        <f t="shared" si="29"/>
        <v>56.331877729257641</v>
      </c>
      <c r="P82" s="38">
        <f t="shared" si="30"/>
        <v>40.476190476190474</v>
      </c>
      <c r="Q82" s="38">
        <f t="shared" si="31"/>
        <v>59.523809523809526</v>
      </c>
      <c r="R82" s="38">
        <f t="shared" si="32"/>
        <v>43.668122270742359</v>
      </c>
      <c r="S82" s="39">
        <f t="shared" si="33"/>
        <v>-3.1919317945518841</v>
      </c>
      <c r="T82" s="39">
        <f t="shared" si="34"/>
        <v>-3.1919317945518841</v>
      </c>
      <c r="U82" t="s">
        <v>324</v>
      </c>
      <c r="V82" t="s">
        <v>327</v>
      </c>
      <c r="W82" t="s">
        <v>371</v>
      </c>
      <c r="X82" s="48" t="s">
        <v>426</v>
      </c>
      <c r="Y82" s="41"/>
    </row>
    <row r="83" spans="1:25" ht="15" x14ac:dyDescent="0.25">
      <c r="A83">
        <v>2.37</v>
      </c>
      <c r="B83">
        <v>1.64</v>
      </c>
      <c r="C83" s="29">
        <f t="shared" si="26"/>
        <v>3.1697025831017633E-2</v>
      </c>
      <c r="D83" s="30">
        <f>IF(OR($A83="",$B83=""),"",A83*'MPTO_working_2-way'!$G82)</f>
        <v>2.4451219512195119</v>
      </c>
      <c r="E83" s="32">
        <f>IF(OR($A83="",$B83=""),"",B83*'MPTO_working_2-way'!$G82)</f>
        <v>1.6919831223628687</v>
      </c>
      <c r="F83" s="30">
        <f>IF(OR($A83="",$B83=""),"",'MPTO_working_2-way'!D82)</f>
        <v>2.4624936644703492</v>
      </c>
      <c r="G83" s="32">
        <f>IF(OR($A83="",$B83=""),"",'MPTO_working_2-way'!E82)</f>
        <v>1.6837636458152829</v>
      </c>
      <c r="H83" s="30">
        <f>IF(OR($A83="",$B83=""),"",'OddsRatio_working_2-way'!M82)</f>
        <v>2.4630874888399528</v>
      </c>
      <c r="I83" s="30">
        <f>IF(OR($A83="",$B83=""),"",'OddsRatio_working_2-way'!N82)</f>
        <v>1.6834861261734084</v>
      </c>
      <c r="J83" s="30" t="e">
        <f ca="1">IF('Log_working_2-way'!$D82="","",A83^('Log_working_2-way'!$D82))</f>
        <v>#NAME?</v>
      </c>
      <c r="K83" s="32" t="e">
        <f ca="1">IF('Log_working_2-way'!$D82="","",B83^('Log_working_2-way'!$D82))</f>
        <v>#NAME?</v>
      </c>
      <c r="L83" s="37">
        <f t="shared" si="27"/>
        <v>0.40897755610972575</v>
      </c>
      <c r="M83" s="37">
        <f t="shared" si="28"/>
        <v>0.59102244389027447</v>
      </c>
      <c r="N83" s="38">
        <v>100</v>
      </c>
      <c r="O83" s="38">
        <f t="shared" si="29"/>
        <v>57.805907172995774</v>
      </c>
      <c r="P83" s="38">
        <f t="shared" si="30"/>
        <v>39.024390243902438</v>
      </c>
      <c r="Q83" s="38">
        <f t="shared" si="31"/>
        <v>60.975609756097562</v>
      </c>
      <c r="R83" s="38">
        <f t="shared" si="32"/>
        <v>42.194092827004212</v>
      </c>
      <c r="S83" s="39">
        <f t="shared" si="33"/>
        <v>-3.1697025831017882</v>
      </c>
      <c r="T83" s="39">
        <f t="shared" si="34"/>
        <v>-3.169702583101774</v>
      </c>
      <c r="U83" t="s">
        <v>331</v>
      </c>
      <c r="V83" t="s">
        <v>228</v>
      </c>
      <c r="W83" t="s">
        <v>112</v>
      </c>
      <c r="X83" s="48" t="s">
        <v>426</v>
      </c>
      <c r="Y83" s="41"/>
    </row>
    <row r="84" spans="1:25" ht="15" x14ac:dyDescent="0.25">
      <c r="A84">
        <v>2</v>
      </c>
      <c r="B84">
        <v>1.89</v>
      </c>
      <c r="C84" s="29">
        <f t="shared" si="26"/>
        <v>2.9100529100529293E-2</v>
      </c>
      <c r="D84" s="30">
        <f>IF(OR($A84="",$B84=""),"",A84*'MPTO_working_2-way'!$G83)</f>
        <v>2.0582010582010586</v>
      </c>
      <c r="E84" s="32">
        <f>IF(OR($A84="",$B84=""),"",B84*'MPTO_working_2-way'!$G83)</f>
        <v>1.9450000000000003</v>
      </c>
      <c r="F84" s="30">
        <f>IF(OR($A84="",$B84=""),"",'MPTO_working_2-way'!D83)</f>
        <v>2.0599455040871937</v>
      </c>
      <c r="G84" s="32">
        <f>IF(OR($A84="",$B84=""),"",'MPTO_working_2-way'!E83)</f>
        <v>1.9434447300771212</v>
      </c>
      <c r="H84" s="30">
        <f>IF(OR($A84="",$B84=""),"",'OddsRatio_working_2-way'!M83)</f>
        <v>2.0599978800063603</v>
      </c>
      <c r="I84" s="30">
        <f>IF(OR($A84="",$B84=""),"",'OddsRatio_working_2-way'!N83)</f>
        <v>1.9433981132056606</v>
      </c>
      <c r="J84" s="30" t="e">
        <f ca="1">IF('Log_working_2-way'!$D83="","",A84^('Log_working_2-way'!$D83))</f>
        <v>#NAME?</v>
      </c>
      <c r="K84" s="32" t="e">
        <f ca="1">IF('Log_working_2-way'!$D83="","",B84^('Log_working_2-way'!$D83))</f>
        <v>#NAME?</v>
      </c>
      <c r="L84" s="37">
        <f t="shared" si="27"/>
        <v>0.48586118251928012</v>
      </c>
      <c r="M84" s="37">
        <f t="shared" si="28"/>
        <v>0.51413881748071977</v>
      </c>
      <c r="N84" s="38">
        <v>100</v>
      </c>
      <c r="O84" s="38">
        <f t="shared" si="29"/>
        <v>50</v>
      </c>
      <c r="P84" s="38">
        <f t="shared" si="30"/>
        <v>47.089947089947096</v>
      </c>
      <c r="Q84" s="38">
        <f t="shared" si="31"/>
        <v>52.910052910052919</v>
      </c>
      <c r="R84" s="38">
        <f t="shared" si="32"/>
        <v>50</v>
      </c>
      <c r="S84" s="39">
        <f t="shared" si="33"/>
        <v>-2.9100529100529187</v>
      </c>
      <c r="T84" s="39">
        <f t="shared" si="34"/>
        <v>-2.9100529100529045</v>
      </c>
      <c r="U84" t="s">
        <v>115</v>
      </c>
      <c r="V84" t="s">
        <v>226</v>
      </c>
      <c r="W84" t="s">
        <v>112</v>
      </c>
      <c r="X84" s="48" t="s">
        <v>426</v>
      </c>
      <c r="Y84" s="41"/>
    </row>
    <row r="85" spans="1:25" ht="15" x14ac:dyDescent="0.25">
      <c r="A85">
        <v>1.5</v>
      </c>
      <c r="B85">
        <v>2.66</v>
      </c>
      <c r="C85" s="29">
        <f t="shared" si="26"/>
        <v>4.2606516290726759E-2</v>
      </c>
      <c r="D85" s="30">
        <f>IF(OR($A85="",$B85=""),"",A85*'MPTO_working_2-way'!$G84)</f>
        <v>1.5639097744360901</v>
      </c>
      <c r="E85" s="32">
        <f>IF(OR($A85="",$B85=""),"",B85*'MPTO_working_2-way'!$G84)</f>
        <v>2.7733333333333334</v>
      </c>
      <c r="F85" s="30">
        <f>IF(OR($A85="",$B85=""),"",'MPTO_working_2-way'!D84)</f>
        <v>1.5495145631067961</v>
      </c>
      <c r="G85" s="32">
        <f>IF(OR($A85="",$B85=""),"",'MPTO_working_2-way'!E84)</f>
        <v>2.8197879858657244</v>
      </c>
      <c r="H85" s="30">
        <f>IF(OR($A85="",$B85=""),"",'OddsRatio_working_2-way'!M84)</f>
        <v>1.5488212999484516</v>
      </c>
      <c r="I85" s="30">
        <f>IF(OR($A85="",$B85=""),"",'OddsRatio_working_2-way'!N84)</f>
        <v>2.8220867158288598</v>
      </c>
      <c r="J85" s="30" t="e">
        <f ca="1">IF('Log_working_2-way'!$D84="","",A85^('Log_working_2-way'!$D84))</f>
        <v>#NAME?</v>
      </c>
      <c r="K85" s="32" t="e">
        <f ca="1">IF('Log_working_2-way'!$D84="","",B85^('Log_working_2-way'!$D84))</f>
        <v>#NAME?</v>
      </c>
      <c r="L85" s="37">
        <f t="shared" si="27"/>
        <v>0.63942307692307698</v>
      </c>
      <c r="M85" s="37">
        <f t="shared" si="28"/>
        <v>0.36057692307692307</v>
      </c>
      <c r="N85" s="38">
        <v>100</v>
      </c>
      <c r="O85" s="38">
        <f t="shared" si="29"/>
        <v>33.333333333333329</v>
      </c>
      <c r="P85" s="38">
        <f t="shared" si="30"/>
        <v>62.406015037593981</v>
      </c>
      <c r="Q85" s="38">
        <f t="shared" si="31"/>
        <v>37.593984962406012</v>
      </c>
      <c r="R85" s="38">
        <f t="shared" si="32"/>
        <v>66.666666666666657</v>
      </c>
      <c r="S85" s="39">
        <f t="shared" si="33"/>
        <v>-4.260651629072683</v>
      </c>
      <c r="T85" s="39">
        <f t="shared" si="34"/>
        <v>-4.2606516290726759</v>
      </c>
      <c r="U85" t="s">
        <v>329</v>
      </c>
      <c r="V85" t="s">
        <v>225</v>
      </c>
      <c r="W85" t="s">
        <v>112</v>
      </c>
      <c r="X85" s="48" t="s">
        <v>426</v>
      </c>
      <c r="Y85" s="41"/>
    </row>
    <row r="86" spans="1:25" ht="15" x14ac:dyDescent="0.25">
      <c r="A86">
        <v>2.5299999999999998</v>
      </c>
      <c r="B86">
        <v>1.57</v>
      </c>
      <c r="C86" s="29">
        <f t="shared" si="26"/>
        <v>3.2199592155283119E-2</v>
      </c>
      <c r="D86" s="30">
        <f>IF(OR($A86="",$B86=""),"",A86*'MPTO_working_2-way'!$G85)</f>
        <v>2.6114649681528661</v>
      </c>
      <c r="E86" s="32">
        <f>IF(OR($A86="",$B86=""),"",B86*'MPTO_working_2-way'!$G85)</f>
        <v>1.6205533596837947</v>
      </c>
      <c r="F86" s="30">
        <f>IF(OR($A86="",$B86=""),"",'MPTO_working_2-way'!D85)</f>
        <v>2.6374290362205768</v>
      </c>
      <c r="G86" s="32">
        <f>IF(OR($A86="",$B86=""),"",'MPTO_working_2-way'!E85)</f>
        <v>1.6107134891831068</v>
      </c>
      <c r="H86" s="30">
        <f>IF(OR($A86="",$B86=""),"",'OddsRatio_working_2-way'!M85)</f>
        <v>2.6383560438182503</v>
      </c>
      <c r="I86" s="30">
        <f>IF(OR($A86="",$B86=""),"",'OddsRatio_working_2-way'!N85)</f>
        <v>1.610367937893074</v>
      </c>
      <c r="J86" s="30" t="e">
        <f ca="1">IF('Log_working_2-way'!$D85="","",A86^('Log_working_2-way'!$D85))</f>
        <v>#NAME?</v>
      </c>
      <c r="K86" s="32" t="e">
        <f ca="1">IF('Log_working_2-way'!$D85="","",B86^('Log_working_2-way'!$D85))</f>
        <v>#NAME?</v>
      </c>
      <c r="L86" s="37">
        <f t="shared" si="27"/>
        <v>0.38292682926829269</v>
      </c>
      <c r="M86" s="37">
        <f t="shared" si="28"/>
        <v>0.6170731707317072</v>
      </c>
      <c r="N86" s="38">
        <v>100</v>
      </c>
      <c r="O86" s="38">
        <f t="shared" si="29"/>
        <v>60.474308300395251</v>
      </c>
      <c r="P86" s="38">
        <f t="shared" si="30"/>
        <v>36.30573248407643</v>
      </c>
      <c r="Q86" s="38">
        <f t="shared" si="31"/>
        <v>63.694267515923563</v>
      </c>
      <c r="R86" s="38">
        <f t="shared" si="32"/>
        <v>39.525691699604749</v>
      </c>
      <c r="S86" s="39">
        <f t="shared" si="33"/>
        <v>-3.2199592155283128</v>
      </c>
      <c r="T86" s="39">
        <f t="shared" si="34"/>
        <v>-3.2199592155283199</v>
      </c>
      <c r="U86" t="s">
        <v>230</v>
      </c>
      <c r="V86" t="s">
        <v>114</v>
      </c>
      <c r="W86" t="s">
        <v>112</v>
      </c>
      <c r="X86" s="48" t="s">
        <v>426</v>
      </c>
      <c r="Y86" s="41"/>
    </row>
    <row r="87" spans="1:25" ht="15" x14ac:dyDescent="0.25">
      <c r="A87">
        <v>2.06</v>
      </c>
      <c r="B87">
        <v>1.75</v>
      </c>
      <c r="C87" s="29">
        <f t="shared" si="26"/>
        <v>5.6865464632454898E-2</v>
      </c>
      <c r="D87" s="30">
        <f>IF(OR($A87="",$B87=""),"",A87*'MPTO_working_2-way'!$G86)</f>
        <v>2.177142857142857</v>
      </c>
      <c r="E87" s="32">
        <f>IF(OR($A87="",$B87=""),"",B87*'MPTO_working_2-way'!$G86)</f>
        <v>1.849514563106796</v>
      </c>
      <c r="F87" s="30">
        <f>IF(OR($A87="",$B87=""),"",'MPTO_working_2-way'!D86)</f>
        <v>2.1881638846737479</v>
      </c>
      <c r="G87" s="32">
        <f>IF(OR($A87="",$B87=""),"",'MPTO_working_2-way'!E86)</f>
        <v>1.8416347381864622</v>
      </c>
      <c r="H87" s="30">
        <f>IF(OR($A87="",$B87=""),"",'OddsRatio_working_2-way'!M86)</f>
        <v>2.1888369666751335</v>
      </c>
      <c r="I87" s="30">
        <f>IF(OR($A87="",$B87=""),"",'OddsRatio_working_2-way'!N86)</f>
        <v>1.8411582311380661</v>
      </c>
      <c r="J87" s="30" t="e">
        <f ca="1">IF('Log_working_2-way'!$D86="","",A87^('Log_working_2-way'!$D86))</f>
        <v>#NAME?</v>
      </c>
      <c r="K87" s="32" t="e">
        <f ca="1">IF('Log_working_2-way'!$D86="","",B87^('Log_working_2-way'!$D86))</f>
        <v>#NAME?</v>
      </c>
      <c r="L87" s="37">
        <f t="shared" si="27"/>
        <v>0.45931758530183731</v>
      </c>
      <c r="M87" s="37">
        <f t="shared" si="28"/>
        <v>0.54068241469816281</v>
      </c>
      <c r="N87" s="38">
        <v>100</v>
      </c>
      <c r="O87" s="38">
        <f t="shared" si="29"/>
        <v>51.456310679611654</v>
      </c>
      <c r="P87" s="38">
        <f t="shared" si="30"/>
        <v>42.857142857142854</v>
      </c>
      <c r="Q87" s="38">
        <f t="shared" si="31"/>
        <v>57.142857142857139</v>
      </c>
      <c r="R87" s="38">
        <f t="shared" si="32"/>
        <v>48.543689320388353</v>
      </c>
      <c r="S87" s="39">
        <f t="shared" si="33"/>
        <v>-5.6865464632454845</v>
      </c>
      <c r="T87" s="39">
        <f t="shared" si="34"/>
        <v>-5.6865464632454987</v>
      </c>
      <c r="U87" t="s">
        <v>401</v>
      </c>
      <c r="V87" t="s">
        <v>402</v>
      </c>
      <c r="W87" t="s">
        <v>430</v>
      </c>
      <c r="X87" s="48" t="s">
        <v>426</v>
      </c>
      <c r="Y87" s="41"/>
    </row>
    <row r="88" spans="1:25" ht="15" x14ac:dyDescent="0.25">
      <c r="A88">
        <v>2.0099999999999998</v>
      </c>
      <c r="B88">
        <v>1.81</v>
      </c>
      <c r="C88" s="29">
        <f t="shared" si="26"/>
        <v>4.999862565624924E-2</v>
      </c>
      <c r="D88" s="30">
        <f>IF(OR($A88="",$B88=""),"",A88*'MPTO_working_2-way'!$G87)</f>
        <v>2.1104972375690609</v>
      </c>
      <c r="E88" s="32">
        <f>IF(OR($A88="",$B88=""),"",B88*'MPTO_working_2-way'!$G87)</f>
        <v>1.9004975124378112</v>
      </c>
      <c r="F88" s="30">
        <f>IF(OR($A88="",$B88=""),"",'MPTO_working_2-way'!D87)</f>
        <v>2.1163433291643639</v>
      </c>
      <c r="G88" s="32">
        <f>IF(OR($A88="",$B88=""),"",'MPTO_working_2-way'!E87)</f>
        <v>1.8957817670201405</v>
      </c>
      <c r="H88" s="30">
        <f>IF(OR($A88="",$B88=""),"",'OddsRatio_working_2-way'!M87)</f>
        <v>2.1166528467912094</v>
      </c>
      <c r="I88" s="30">
        <f>IF(OR($A88="",$B88=""),"",'OddsRatio_working_2-way'!N87)</f>
        <v>1.89553347118899</v>
      </c>
      <c r="J88" s="30" t="e">
        <f ca="1">IF('Log_working_2-way'!$D87="","",A88^('Log_working_2-way'!$D87))</f>
        <v>#NAME?</v>
      </c>
      <c r="K88" s="32" t="e">
        <f ca="1">IF('Log_working_2-way'!$D87="","",B88^('Log_working_2-way'!$D87))</f>
        <v>#NAME?</v>
      </c>
      <c r="L88" s="37">
        <f t="shared" si="27"/>
        <v>0.47382198952879578</v>
      </c>
      <c r="M88" s="37">
        <f t="shared" si="28"/>
        <v>0.52617801047120416</v>
      </c>
      <c r="N88" s="38">
        <v>100</v>
      </c>
      <c r="O88" s="38">
        <f t="shared" si="29"/>
        <v>50.248756218905463</v>
      </c>
      <c r="P88" s="38">
        <f t="shared" si="30"/>
        <v>44.751381215469614</v>
      </c>
      <c r="Q88" s="38">
        <f t="shared" si="31"/>
        <v>55.248618784530393</v>
      </c>
      <c r="R88" s="38">
        <f t="shared" si="32"/>
        <v>49.751243781094537</v>
      </c>
      <c r="S88" s="39">
        <f t="shared" si="33"/>
        <v>-4.9998625656249303</v>
      </c>
      <c r="T88" s="39">
        <f t="shared" si="34"/>
        <v>-4.9998625656249231</v>
      </c>
      <c r="U88" t="s">
        <v>403</v>
      </c>
      <c r="V88" t="s">
        <v>404</v>
      </c>
      <c r="W88" t="s">
        <v>430</v>
      </c>
      <c r="X88" s="48" t="s">
        <v>426</v>
      </c>
      <c r="Y88" s="41"/>
    </row>
    <row r="89" spans="1:25" ht="15" x14ac:dyDescent="0.25">
      <c r="A89">
        <v>2.2200000000000002</v>
      </c>
      <c r="B89">
        <v>1.65</v>
      </c>
      <c r="C89" s="29">
        <f t="shared" si="26"/>
        <v>5.6511056511056479E-2</v>
      </c>
      <c r="D89" s="30">
        <f>IF(OR($A89="",$B89=""),"",A89*'MPTO_working_2-way'!$G88)</f>
        <v>2.3454545454545457</v>
      </c>
      <c r="E89" s="32">
        <f>IF(OR($A89="",$B89=""),"",B89*'MPTO_working_2-way'!$G88)</f>
        <v>1.7432432432432432</v>
      </c>
      <c r="F89" s="30">
        <f>IF(OR($A89="",$B89=""),"",'MPTO_working_2-way'!D88)</f>
        <v>2.3685741998060137</v>
      </c>
      <c r="G89" s="32">
        <f>IF(OR($A89="",$B89=""),"",'MPTO_working_2-way'!E88)</f>
        <v>1.7306874557051735</v>
      </c>
      <c r="H89" s="30">
        <f>IF(OR($A89="",$B89=""),"",'OddsRatio_working_2-way'!M88)</f>
        <v>2.3700084222088118</v>
      </c>
      <c r="I89" s="30">
        <f>IF(OR($A89="",$B89=""),"",'OddsRatio_working_2-way'!N88)</f>
        <v>1.7299225200292849</v>
      </c>
      <c r="J89" s="30" t="e">
        <f ca="1">IF('Log_working_2-way'!$D88="","",A89^('Log_working_2-way'!$D88))</f>
        <v>#NAME?</v>
      </c>
      <c r="K89" s="32" t="e">
        <f ca="1">IF('Log_working_2-way'!$D88="","",B89^('Log_working_2-way'!$D88))</f>
        <v>#NAME?</v>
      </c>
      <c r="L89" s="37">
        <f t="shared" si="27"/>
        <v>0.4263565891472868</v>
      </c>
      <c r="M89" s="37">
        <f t="shared" si="28"/>
        <v>0.5736434108527132</v>
      </c>
      <c r="N89" s="38">
        <v>100</v>
      </c>
      <c r="O89" s="38">
        <f t="shared" si="29"/>
        <v>54.954954954954964</v>
      </c>
      <c r="P89" s="38">
        <f t="shared" si="30"/>
        <v>39.393939393939398</v>
      </c>
      <c r="Q89" s="38">
        <f t="shared" si="31"/>
        <v>60.606060606060609</v>
      </c>
      <c r="R89" s="38">
        <f t="shared" si="32"/>
        <v>45.045045045045043</v>
      </c>
      <c r="S89" s="39">
        <f t="shared" si="33"/>
        <v>-5.6511056511056452</v>
      </c>
      <c r="T89" s="39">
        <f t="shared" si="34"/>
        <v>-5.6511056511056452</v>
      </c>
      <c r="U89" t="s">
        <v>405</v>
      </c>
      <c r="V89" t="s">
        <v>406</v>
      </c>
      <c r="W89" t="s">
        <v>430</v>
      </c>
      <c r="X89" s="48" t="s">
        <v>426</v>
      </c>
      <c r="Y89" s="41"/>
    </row>
    <row r="90" spans="1:25" ht="15" x14ac:dyDescent="0.25">
      <c r="A90">
        <v>1.91</v>
      </c>
      <c r="B90">
        <v>1.89</v>
      </c>
      <c r="C90" s="29">
        <f t="shared" si="26"/>
        <v>5.2660738524612949E-2</v>
      </c>
      <c r="D90" s="30">
        <f>IF(OR($A90="",$B90=""),"",A90*'MPTO_working_2-way'!$G89)</f>
        <v>2.0105820105820107</v>
      </c>
      <c r="E90" s="32">
        <f>IF(OR($A90="",$B90=""),"",B90*'MPTO_working_2-way'!$G89)</f>
        <v>1.9895287958115184</v>
      </c>
      <c r="F90" s="30">
        <f>IF(OR($A90="",$B90=""),"",'MPTO_working_2-way'!D89)</f>
        <v>2.0111423716538068</v>
      </c>
      <c r="G90" s="32">
        <f>IF(OR($A90="",$B90=""),"",'MPTO_working_2-way'!E89)</f>
        <v>1.9889804126835451</v>
      </c>
      <c r="H90" s="30">
        <f>IF(OR($A90="",$B90=""),"",'OddsRatio_working_2-way'!M89)</f>
        <v>2.0111735311569228</v>
      </c>
      <c r="I90" s="30">
        <f>IF(OR($A90="",$B90=""),"",'OddsRatio_working_2-way'!N89)</f>
        <v>1.9889499370655614</v>
      </c>
      <c r="J90" s="30" t="e">
        <f ca="1">IF('Log_working_2-way'!$D89="","",A90^('Log_working_2-way'!$D89))</f>
        <v>#NAME?</v>
      </c>
      <c r="K90" s="32" t="e">
        <f ca="1">IF('Log_working_2-way'!$D89="","",B90^('Log_working_2-way'!$D89))</f>
        <v>#NAME?</v>
      </c>
      <c r="L90" s="37">
        <f t="shared" si="27"/>
        <v>0.49736842105263157</v>
      </c>
      <c r="M90" s="37">
        <f t="shared" si="28"/>
        <v>0.50263157894736843</v>
      </c>
      <c r="N90" s="38">
        <v>100</v>
      </c>
      <c r="O90" s="38">
        <f t="shared" si="29"/>
        <v>47.643979057591622</v>
      </c>
      <c r="P90" s="38">
        <f t="shared" si="30"/>
        <v>47.089947089947096</v>
      </c>
      <c r="Q90" s="38">
        <f t="shared" si="31"/>
        <v>52.910052910052919</v>
      </c>
      <c r="R90" s="38">
        <f t="shared" si="32"/>
        <v>52.356020942408378</v>
      </c>
      <c r="S90" s="39">
        <f t="shared" si="33"/>
        <v>-5.2660738524612967</v>
      </c>
      <c r="T90" s="39">
        <f t="shared" si="34"/>
        <v>-5.2660738524612825</v>
      </c>
      <c r="U90" t="s">
        <v>407</v>
      </c>
      <c r="V90" t="s">
        <v>408</v>
      </c>
      <c r="W90" t="s">
        <v>430</v>
      </c>
      <c r="X90" s="48" t="s">
        <v>426</v>
      </c>
      <c r="Y90" s="41"/>
    </row>
    <row r="91" spans="1:25" ht="15" x14ac:dyDescent="0.25">
      <c r="A91">
        <v>1.73</v>
      </c>
      <c r="B91">
        <v>1.98</v>
      </c>
      <c r="C91" s="29">
        <f t="shared" si="26"/>
        <v>8.3085187131429983E-2</v>
      </c>
      <c r="D91" s="30">
        <f>IF(OR($A91="",$B91=""),"",A91*'MPTO_working_2-way'!$G90)</f>
        <v>1.8737373737373739</v>
      </c>
      <c r="E91" s="32">
        <f>IF(OR($A91="",$B91=""),"",B91*'MPTO_working_2-way'!$G90)</f>
        <v>2.1445086705202314</v>
      </c>
      <c r="F91" s="30">
        <f>IF(OR($A91="",$B91=""),"",'MPTO_working_2-way'!D90)</f>
        <v>1.8639603852641891</v>
      </c>
      <c r="G91" s="32">
        <f>IF(OR($A91="",$B91=""),"",'MPTO_working_2-way'!E90)</f>
        <v>2.1574604774201678</v>
      </c>
      <c r="H91" s="30">
        <f>IF(OR($A91="",$B91=""),"",'OddsRatio_working_2-way'!M90)</f>
        <v>1.8630747123996123</v>
      </c>
      <c r="I91" s="30">
        <f>IF(OR($A91="",$B91=""),"",'OddsRatio_working_2-way'!N90)</f>
        <v>2.1586482440433148</v>
      </c>
      <c r="J91" s="30" t="e">
        <f ca="1">IF('Log_working_2-way'!$D90="","",A91^('Log_working_2-way'!$D90))</f>
        <v>#NAME?</v>
      </c>
      <c r="K91" s="32" t="e">
        <f ca="1">IF('Log_working_2-way'!$D90="","",B91^('Log_working_2-way'!$D90))</f>
        <v>#NAME?</v>
      </c>
      <c r="L91" s="37">
        <f t="shared" si="27"/>
        <v>0.53369272237196763</v>
      </c>
      <c r="M91" s="37">
        <f t="shared" si="28"/>
        <v>0.46630727762803231</v>
      </c>
      <c r="N91" s="38">
        <v>100</v>
      </c>
      <c r="O91" s="38">
        <f t="shared" si="29"/>
        <v>42.196531791907518</v>
      </c>
      <c r="P91" s="38">
        <f t="shared" si="30"/>
        <v>49.494949494949495</v>
      </c>
      <c r="Q91" s="38">
        <f t="shared" si="31"/>
        <v>50.505050505050505</v>
      </c>
      <c r="R91" s="38">
        <f t="shared" si="32"/>
        <v>57.80346820809249</v>
      </c>
      <c r="S91" s="39">
        <f t="shared" si="33"/>
        <v>-8.3085187131429876</v>
      </c>
      <c r="T91" s="39">
        <f t="shared" si="34"/>
        <v>-8.3085187131429947</v>
      </c>
      <c r="U91" t="s">
        <v>409</v>
      </c>
      <c r="V91" t="s">
        <v>410</v>
      </c>
      <c r="W91" t="s">
        <v>432</v>
      </c>
      <c r="X91" s="48" t="s">
        <v>426</v>
      </c>
      <c r="Y91" s="41"/>
    </row>
    <row r="92" spans="1:25" ht="15" x14ac:dyDescent="0.25">
      <c r="A92">
        <v>1.67</v>
      </c>
      <c r="B92">
        <v>2.14</v>
      </c>
      <c r="C92" s="29">
        <f t="shared" si="26"/>
        <v>6.6092114835749172E-2</v>
      </c>
      <c r="D92" s="30">
        <f>IF(OR($A92="",$B92=""),"",A92*'MPTO_working_2-way'!$G91)</f>
        <v>1.780373831775701</v>
      </c>
      <c r="E92" s="32">
        <f>IF(OR($A92="",$B92=""),"",B92*'MPTO_working_2-way'!$G91)</f>
        <v>2.2814371257485035</v>
      </c>
      <c r="F92" s="30">
        <f>IF(OR($A92="",$B92=""),"",'MPTO_working_2-way'!D91)</f>
        <v>1.7675453781096988</v>
      </c>
      <c r="G92" s="32">
        <f>IF(OR($A92="",$B92=""),"",'MPTO_working_2-way'!E91)</f>
        <v>2.3028545653714807</v>
      </c>
      <c r="H92" s="30">
        <f>IF(OR($A92="",$B92=""),"",'OddsRatio_working_2-way'!M91)</f>
        <v>1.7666285268926629</v>
      </c>
      <c r="I92" s="30">
        <f>IF(OR($A92="",$B92=""),"",'OddsRatio_working_2-way'!N91)</f>
        <v>2.3044127173994564</v>
      </c>
      <c r="J92" s="30" t="e">
        <f ca="1">IF('Log_working_2-way'!$D91="","",A92^('Log_working_2-way'!$D91))</f>
        <v>#NAME?</v>
      </c>
      <c r="K92" s="32" t="e">
        <f ca="1">IF('Log_working_2-way'!$D91="","",B92^('Log_working_2-way'!$D91))</f>
        <v>#NAME?</v>
      </c>
      <c r="L92" s="37">
        <f t="shared" si="27"/>
        <v>0.56167979002624668</v>
      </c>
      <c r="M92" s="37">
        <f t="shared" si="28"/>
        <v>0.43832020997375315</v>
      </c>
      <c r="N92" s="38">
        <v>100</v>
      </c>
      <c r="O92" s="38">
        <f t="shared" si="29"/>
        <v>40.119760479041922</v>
      </c>
      <c r="P92" s="38">
        <f t="shared" si="30"/>
        <v>53.271028037383175</v>
      </c>
      <c r="Q92" s="38">
        <f t="shared" si="31"/>
        <v>46.728971962616825</v>
      </c>
      <c r="R92" s="38">
        <f t="shared" si="32"/>
        <v>59.880239520958092</v>
      </c>
      <c r="S92" s="39">
        <f t="shared" si="33"/>
        <v>-6.609211483574903</v>
      </c>
      <c r="T92" s="39">
        <f t="shared" si="34"/>
        <v>-6.6092114835749172</v>
      </c>
      <c r="U92" t="s">
        <v>411</v>
      </c>
      <c r="V92" t="s">
        <v>412</v>
      </c>
      <c r="W92" t="s">
        <v>432</v>
      </c>
      <c r="X92" s="48" t="s">
        <v>426</v>
      </c>
      <c r="Y92" s="41"/>
    </row>
    <row r="93" spans="1:25" ht="15" x14ac:dyDescent="0.25">
      <c r="A93">
        <v>1.7</v>
      </c>
      <c r="B93">
        <v>2.09</v>
      </c>
      <c r="C93" s="29">
        <f t="shared" si="26"/>
        <v>6.6704193639178122E-2</v>
      </c>
      <c r="D93" s="30">
        <f>IF(OR($A93="",$B93=""),"",A93*'MPTO_working_2-way'!$G92)</f>
        <v>1.8133971291866027</v>
      </c>
      <c r="E93" s="32">
        <f>IF(OR($A93="",$B93=""),"",B93*'MPTO_working_2-way'!$G92)</f>
        <v>2.229411764705882</v>
      </c>
      <c r="F93" s="30">
        <f>IF(OR($A93="",$B93=""),"",'MPTO_working_2-way'!D92)</f>
        <v>1.8021810803956377</v>
      </c>
      <c r="G93" s="32">
        <f>IF(OR($A93="",$B93=""),"",'MPTO_working_2-way'!E92)</f>
        <v>2.2466013278533037</v>
      </c>
      <c r="H93" s="30">
        <f>IF(OR($A93="",$B93=""),"",'OddsRatio_working_2-way'!M92)</f>
        <v>1.8013749652081636</v>
      </c>
      <c r="I93" s="30">
        <f>IF(OR($A93="",$B93=""),"",'OddsRatio_working_2-way'!N92)</f>
        <v>2.2478553029669976</v>
      </c>
      <c r="J93" s="30" t="e">
        <f ca="1">IF('Log_working_2-way'!$D92="","",A93^('Log_working_2-way'!$D92))</f>
        <v>#NAME?</v>
      </c>
      <c r="K93" s="32" t="e">
        <f ca="1">IF('Log_working_2-way'!$D92="","",B93^('Log_working_2-way'!$D92))</f>
        <v>#NAME?</v>
      </c>
      <c r="L93" s="37">
        <f t="shared" si="27"/>
        <v>0.55145118733509246</v>
      </c>
      <c r="M93" s="37">
        <f t="shared" si="28"/>
        <v>0.4485488126649077</v>
      </c>
      <c r="N93" s="38">
        <v>100</v>
      </c>
      <c r="O93" s="38">
        <f t="shared" si="29"/>
        <v>41.176470588235297</v>
      </c>
      <c r="P93" s="38">
        <f t="shared" si="30"/>
        <v>52.153110047846894</v>
      </c>
      <c r="Q93" s="38">
        <f t="shared" si="31"/>
        <v>47.846889952153113</v>
      </c>
      <c r="R93" s="38">
        <f t="shared" si="32"/>
        <v>58.82352941176471</v>
      </c>
      <c r="S93" s="39">
        <f t="shared" si="33"/>
        <v>-6.6704193639178158</v>
      </c>
      <c r="T93" s="39">
        <f t="shared" si="34"/>
        <v>-6.6704193639178158</v>
      </c>
      <c r="U93" t="s">
        <v>413</v>
      </c>
      <c r="V93" t="s">
        <v>414</v>
      </c>
      <c r="W93" t="s">
        <v>432</v>
      </c>
      <c r="X93" s="48" t="s">
        <v>426</v>
      </c>
      <c r="Y93" s="41"/>
    </row>
    <row r="94" spans="1:25" ht="15" x14ac:dyDescent="0.25">
      <c r="A94">
        <v>1.85</v>
      </c>
      <c r="B94">
        <v>1.94</v>
      </c>
      <c r="C94" s="29">
        <f t="shared" si="26"/>
        <v>5.6004458066313711E-2</v>
      </c>
      <c r="D94" s="30">
        <f>IF(OR($A94="",$B94=""),"",A94*'MPTO_working_2-way'!$G93)</f>
        <v>1.9536082474226804</v>
      </c>
      <c r="E94" s="32">
        <f>IF(OR($A94="",$B94=""),"",B94*'MPTO_working_2-way'!$G93)</f>
        <v>2.0486486486486486</v>
      </c>
      <c r="F94" s="30">
        <f>IF(OR($A94="",$B94=""),"",'MPTO_working_2-way'!D93)</f>
        <v>1.9510736613210113</v>
      </c>
      <c r="G94" s="32">
        <f>IF(OR($A94="",$B94=""),"",'MPTO_working_2-way'!E93)</f>
        <v>2.0514432695055729</v>
      </c>
      <c r="H94" s="30">
        <f>IF(OR($A94="",$B94=""),"",'OddsRatio_working_2-way'!M93)</f>
        <v>1.9509234034079384</v>
      </c>
      <c r="I94" s="30">
        <f>IF(OR($A94="",$B94=""),"",'OddsRatio_working_2-way'!N93)</f>
        <v>2.0516094108276013</v>
      </c>
      <c r="J94" s="30" t="e">
        <f ca="1">IF('Log_working_2-way'!$D93="","",A94^('Log_working_2-way'!$D93))</f>
        <v>#NAME?</v>
      </c>
      <c r="K94" s="32" t="e">
        <f ca="1">IF('Log_working_2-way'!$D93="","",B94^('Log_working_2-way'!$D93))</f>
        <v>#NAME?</v>
      </c>
      <c r="L94" s="37">
        <f t="shared" si="27"/>
        <v>0.51187335092348285</v>
      </c>
      <c r="M94" s="37">
        <f t="shared" si="28"/>
        <v>0.48812664907651715</v>
      </c>
      <c r="N94" s="38">
        <v>100</v>
      </c>
      <c r="O94" s="38">
        <f t="shared" si="29"/>
        <v>45.945945945945937</v>
      </c>
      <c r="P94" s="38">
        <f t="shared" si="30"/>
        <v>48.453608247422686</v>
      </c>
      <c r="Q94" s="38">
        <f t="shared" si="31"/>
        <v>51.546391752577328</v>
      </c>
      <c r="R94" s="38">
        <f t="shared" si="32"/>
        <v>54.054054054054049</v>
      </c>
      <c r="S94" s="39">
        <f t="shared" si="33"/>
        <v>-5.6004458066313916</v>
      </c>
      <c r="T94" s="39">
        <f t="shared" si="34"/>
        <v>-5.6004458066313632</v>
      </c>
      <c r="U94" t="s">
        <v>415</v>
      </c>
      <c r="V94" t="s">
        <v>416</v>
      </c>
      <c r="W94" t="s">
        <v>432</v>
      </c>
      <c r="X94" s="48" t="s">
        <v>426</v>
      </c>
      <c r="Y94" s="41"/>
    </row>
    <row r="95" spans="1:25" ht="15" x14ac:dyDescent="0.25">
      <c r="A95">
        <v>1.76</v>
      </c>
      <c r="B95">
        <v>2.0099999999999998</v>
      </c>
      <c r="C95" s="29">
        <f t="shared" si="26"/>
        <v>6.5694255992763573E-2</v>
      </c>
      <c r="D95" s="30">
        <f>IF(OR($A95="",$B95=""),"",A95*'MPTO_working_2-way'!$G94)</f>
        <v>1.8756218905472639</v>
      </c>
      <c r="E95" s="32">
        <f>IF(OR($A95="",$B95=""),"",B95*'MPTO_working_2-way'!$G94)</f>
        <v>2.1420454545454546</v>
      </c>
      <c r="F95" s="30">
        <f>IF(OR($A95="",$B95=""),"",'MPTO_working_2-way'!D94)</f>
        <v>1.867990284084909</v>
      </c>
      <c r="G95" s="32">
        <f>IF(OR($A95="",$B95=""),"",'MPTO_working_2-way'!E94)</f>
        <v>2.1520866285436187</v>
      </c>
      <c r="H95" s="30">
        <f>IF(OR($A95="",$B95=""),"",'OddsRatio_working_2-way'!M94)</f>
        <v>1.867453311438001</v>
      </c>
      <c r="I95" s="30">
        <f>IF(OR($A95="",$B95=""),"",'OddsRatio_working_2-way'!N94)</f>
        <v>2.152799795463658</v>
      </c>
      <c r="J95" s="30" t="e">
        <f ca="1">IF('Log_working_2-way'!$D94="","",A95^('Log_working_2-way'!$D94))</f>
        <v>#NAME?</v>
      </c>
      <c r="K95" s="32" t="e">
        <f ca="1">IF('Log_working_2-way'!$D94="","",B95^('Log_working_2-way'!$D94))</f>
        <v>#NAME?</v>
      </c>
      <c r="L95" s="37">
        <f t="shared" si="27"/>
        <v>0.53315649867373993</v>
      </c>
      <c r="M95" s="37">
        <f t="shared" si="28"/>
        <v>0.46684350132625996</v>
      </c>
      <c r="N95" s="38">
        <v>100</v>
      </c>
      <c r="O95" s="38">
        <f t="shared" si="29"/>
        <v>43.181818181818187</v>
      </c>
      <c r="P95" s="38">
        <f t="shared" si="30"/>
        <v>50.248756218905463</v>
      </c>
      <c r="Q95" s="38">
        <f t="shared" si="31"/>
        <v>49.751243781094537</v>
      </c>
      <c r="R95" s="38">
        <f t="shared" si="32"/>
        <v>56.81818181818182</v>
      </c>
      <c r="S95" s="39">
        <f t="shared" si="33"/>
        <v>-6.5694255992763502</v>
      </c>
      <c r="T95" s="39">
        <f t="shared" si="34"/>
        <v>-6.5694255992763573</v>
      </c>
      <c r="U95" t="s">
        <v>417</v>
      </c>
      <c r="V95" t="s">
        <v>418</v>
      </c>
      <c r="W95" t="s">
        <v>431</v>
      </c>
      <c r="X95" s="48" t="s">
        <v>426</v>
      </c>
      <c r="Y95" s="41"/>
    </row>
    <row r="96" spans="1:25" ht="15" x14ac:dyDescent="0.25">
      <c r="A96">
        <v>1.93</v>
      </c>
      <c r="B96">
        <v>1.85</v>
      </c>
      <c r="C96" s="29">
        <f t="shared" si="26"/>
        <v>5.8675255566447149E-2</v>
      </c>
      <c r="D96" s="30">
        <f>IF(OR($A96="",$B96=""),"",A96*'MPTO_working_2-way'!$G95)</f>
        <v>2.0432432432432428</v>
      </c>
      <c r="E96" s="32">
        <f>IF(OR($A96="",$B96=""),"",B96*'MPTO_working_2-way'!$G95)</f>
        <v>1.9585492227979273</v>
      </c>
      <c r="F96" s="30">
        <f>IF(OR($A96="",$B96=""),"",'MPTO_working_2-way'!D95)</f>
        <v>2.0458387050565818</v>
      </c>
      <c r="G96" s="32">
        <f>IF(OR($A96="",$B96=""),"",'MPTO_working_2-way'!E95)</f>
        <v>1.9561703876181344</v>
      </c>
      <c r="H96" s="30">
        <f>IF(OR($A96="",$B96=""),"",'OddsRatio_working_2-way'!M95)</f>
        <v>2.0460007873127162</v>
      </c>
      <c r="I96" s="30">
        <f>IF(OR($A96="",$B96=""),"",'OddsRatio_working_2-way'!N95)</f>
        <v>1.9560222249632353</v>
      </c>
      <c r="J96" s="30" t="e">
        <f ca="1">IF('Log_working_2-way'!$D95="","",A96^('Log_working_2-way'!$D95))</f>
        <v>#NAME?</v>
      </c>
      <c r="K96" s="32" t="e">
        <f ca="1">IF('Log_working_2-way'!$D95="","",B96^('Log_working_2-way'!$D95))</f>
        <v>#NAME?</v>
      </c>
      <c r="L96" s="37">
        <f t="shared" si="27"/>
        <v>0.48941798941798953</v>
      </c>
      <c r="M96" s="37">
        <f t="shared" si="28"/>
        <v>0.51058201058201058</v>
      </c>
      <c r="N96" s="38">
        <v>100</v>
      </c>
      <c r="O96" s="38">
        <f t="shared" si="29"/>
        <v>48.186528497409334</v>
      </c>
      <c r="P96" s="38">
        <f t="shared" si="30"/>
        <v>45.945945945945937</v>
      </c>
      <c r="Q96" s="38">
        <f t="shared" si="31"/>
        <v>54.054054054054049</v>
      </c>
      <c r="R96" s="38">
        <f t="shared" si="32"/>
        <v>51.81347150259068</v>
      </c>
      <c r="S96" s="39">
        <f t="shared" si="33"/>
        <v>-5.8675255566447149</v>
      </c>
      <c r="T96" s="39">
        <f t="shared" si="34"/>
        <v>-5.8675255566447433</v>
      </c>
      <c r="U96" t="s">
        <v>419</v>
      </c>
      <c r="V96" t="s">
        <v>420</v>
      </c>
      <c r="W96" t="s">
        <v>431</v>
      </c>
      <c r="X96" s="48" t="s">
        <v>426</v>
      </c>
      <c r="Y96" s="41"/>
    </row>
    <row r="97" spans="1:25" ht="15" x14ac:dyDescent="0.25">
      <c r="A97">
        <v>1.84</v>
      </c>
      <c r="B97">
        <v>1.94</v>
      </c>
      <c r="C97" s="29">
        <f t="shared" si="26"/>
        <v>5.8942178395338551E-2</v>
      </c>
      <c r="D97" s="30">
        <f>IF(OR($A97="",$B97=""),"",A97*'MPTO_working_2-way'!$G96)</f>
        <v>1.9484536082474231</v>
      </c>
      <c r="E97" s="32">
        <f>IF(OR($A97="",$B97=""),"",B97*'MPTO_working_2-way'!$G96)</f>
        <v>2.0543478260869565</v>
      </c>
      <c r="F97" s="30">
        <f>IF(OR($A97="",$B97=""),"",'MPTO_working_2-way'!D96)</f>
        <v>1.9454981469369963</v>
      </c>
      <c r="G97" s="32">
        <f>IF(OR($A97="",$B97=""),"",'MPTO_working_2-way'!E96)</f>
        <v>2.0576435323956654</v>
      </c>
      <c r="H97" s="30">
        <f>IF(OR($A97="",$B97=""),"",'OddsRatio_working_2-way'!M96)</f>
        <v>1.9453131868733222</v>
      </c>
      <c r="I97" s="30">
        <f>IF(OR($A97="",$B97=""),"",'OddsRatio_working_2-way'!N96)</f>
        <v>2.0578504710249081</v>
      </c>
      <c r="J97" s="30" t="e">
        <f ca="1">IF('Log_working_2-way'!$D96="","",A97^('Log_working_2-way'!$D96))</f>
        <v>#NAME?</v>
      </c>
      <c r="K97" s="32" t="e">
        <f ca="1">IF('Log_working_2-way'!$D96="","",B97^('Log_working_2-way'!$D96))</f>
        <v>#NAME?</v>
      </c>
      <c r="L97" s="37">
        <f t="shared" si="27"/>
        <v>0.51322751322751314</v>
      </c>
      <c r="M97" s="37">
        <f t="shared" si="28"/>
        <v>0.48677248677248675</v>
      </c>
      <c r="N97" s="38">
        <v>100</v>
      </c>
      <c r="O97" s="38">
        <f t="shared" si="29"/>
        <v>45.652173913043477</v>
      </c>
      <c r="P97" s="38">
        <f t="shared" si="30"/>
        <v>48.453608247422686</v>
      </c>
      <c r="Q97" s="38">
        <f t="shared" si="31"/>
        <v>51.546391752577328</v>
      </c>
      <c r="R97" s="38">
        <f t="shared" si="32"/>
        <v>54.347826086956516</v>
      </c>
      <c r="S97" s="39">
        <f t="shared" si="33"/>
        <v>-5.8942178395338516</v>
      </c>
      <c r="T97" s="39">
        <f t="shared" si="34"/>
        <v>-5.8942178395338303</v>
      </c>
      <c r="U97" t="s">
        <v>421</v>
      </c>
      <c r="V97" t="s">
        <v>422</v>
      </c>
      <c r="W97" t="s">
        <v>431</v>
      </c>
      <c r="X97" s="48" t="s">
        <v>426</v>
      </c>
      <c r="Y97" s="41"/>
    </row>
    <row r="98" spans="1:25" ht="15" x14ac:dyDescent="0.25">
      <c r="A98">
        <v>2.12</v>
      </c>
      <c r="B98">
        <v>1.79</v>
      </c>
      <c r="C98" s="29">
        <f t="shared" si="26"/>
        <v>3.0357331084642114E-2</v>
      </c>
      <c r="D98" s="30">
        <f>IF(OR($A98="",$B98=""),"",A98*'MPTO_working_2-way'!$G97)</f>
        <v>2.1843575418994412</v>
      </c>
      <c r="E98" s="32">
        <f>IF(OR($A98="",$B98=""),"",B98*'MPTO_working_2-way'!$G97)</f>
        <v>1.8443396226415094</v>
      </c>
      <c r="F98" s="30">
        <f>IF(OR($A98="",$B98=""),"",'MPTO_working_2-way'!D97)</f>
        <v>2.1904871854075272</v>
      </c>
      <c r="G98" s="32">
        <f>IF(OR($A98="",$B98=""),"",'MPTO_working_2-way'!E97)</f>
        <v>1.8399922420480992</v>
      </c>
      <c r="H98" s="30">
        <f>IF(OR($A98="",$B98=""),"",'OddsRatio_working_2-way'!M97)</f>
        <v>2.1906811155751749</v>
      </c>
      <c r="I98" s="30">
        <f>IF(OR($A98="",$B98=""),"",'OddsRatio_working_2-way'!N97)</f>
        <v>1.8398554297360612</v>
      </c>
      <c r="J98" s="30" t="e">
        <f ca="1">IF('Log_working_2-way'!$D97="","",A98^('Log_working_2-way'!$D97))</f>
        <v>#NAME?</v>
      </c>
      <c r="K98" s="32" t="e">
        <f ca="1">IF('Log_working_2-way'!$D97="","",B98^('Log_working_2-way'!$D97))</f>
        <v>#NAME?</v>
      </c>
      <c r="L98" s="37">
        <f t="shared" si="27"/>
        <v>0.45780051150895146</v>
      </c>
      <c r="M98" s="37">
        <f t="shared" si="28"/>
        <v>0.5421994884910486</v>
      </c>
      <c r="N98" s="38">
        <v>100</v>
      </c>
      <c r="O98" s="38">
        <f t="shared" si="29"/>
        <v>52.830188679245275</v>
      </c>
      <c r="P98" s="38">
        <f t="shared" si="30"/>
        <v>44.134078212290497</v>
      </c>
      <c r="Q98" s="38">
        <f t="shared" si="31"/>
        <v>55.865921787709496</v>
      </c>
      <c r="R98" s="38">
        <f t="shared" si="32"/>
        <v>47.169811320754711</v>
      </c>
      <c r="S98" s="39">
        <f t="shared" si="33"/>
        <v>-3.0357331084642212</v>
      </c>
      <c r="T98" s="39">
        <f t="shared" si="34"/>
        <v>-3.0357331084642141</v>
      </c>
      <c r="U98" t="s">
        <v>339</v>
      </c>
      <c r="V98" t="s">
        <v>237</v>
      </c>
      <c r="W98" t="s">
        <v>372</v>
      </c>
      <c r="X98" s="48" t="s">
        <v>426</v>
      </c>
      <c r="Y98" s="41"/>
    </row>
    <row r="99" spans="1:25" ht="15" x14ac:dyDescent="0.25">
      <c r="A99">
        <v>1.5</v>
      </c>
      <c r="B99">
        <v>2.72</v>
      </c>
      <c r="C99" s="29">
        <f t="shared" si="26"/>
        <v>3.4313725490195957E-2</v>
      </c>
      <c r="D99" s="30">
        <f>IF(OR($A99="",$B99=""),"",A99*'MPTO_working_2-way'!$G98)</f>
        <v>1.5514705882352939</v>
      </c>
      <c r="E99" s="32">
        <f>IF(OR($A99="",$B99=""),"",B99*'MPTO_working_2-way'!$G98)</f>
        <v>2.813333333333333</v>
      </c>
      <c r="F99" s="30">
        <f>IF(OR($A99="",$B99=""),"",'MPTO_working_2-way'!D98)</f>
        <v>1.5396226415094338</v>
      </c>
      <c r="G99" s="32">
        <f>IF(OR($A99="",$B99=""),"",'MPTO_working_2-way'!E98)</f>
        <v>2.8531468531468529</v>
      </c>
      <c r="H99" s="30">
        <f>IF(OR($A99="",$B99=""),"",'OddsRatio_working_2-way'!M98)</f>
        <v>1.5391638660171922</v>
      </c>
      <c r="I99" s="30">
        <f>IF(OR($A99="",$B99=""),"",'OddsRatio_working_2-way'!N98)</f>
        <v>2.8547236990991407</v>
      </c>
      <c r="J99" s="30" t="e">
        <f ca="1">IF('Log_working_2-way'!$D98="","",A99^('Log_working_2-way'!$D98))</f>
        <v>#NAME?</v>
      </c>
      <c r="K99" s="32" t="e">
        <f ca="1">IF('Log_working_2-way'!$D98="","",B99^('Log_working_2-way'!$D98))</f>
        <v>#NAME?</v>
      </c>
      <c r="L99" s="37">
        <f t="shared" si="27"/>
        <v>0.64454976303317546</v>
      </c>
      <c r="M99" s="37">
        <f t="shared" si="28"/>
        <v>0.35545023696682471</v>
      </c>
      <c r="N99" s="38">
        <v>100</v>
      </c>
      <c r="O99" s="38">
        <f t="shared" si="29"/>
        <v>33.333333333333329</v>
      </c>
      <c r="P99" s="38">
        <f t="shared" si="30"/>
        <v>63.235294117647051</v>
      </c>
      <c r="Q99" s="38">
        <f t="shared" si="31"/>
        <v>36.764705882352935</v>
      </c>
      <c r="R99" s="38">
        <f t="shared" si="32"/>
        <v>66.666666666666657</v>
      </c>
      <c r="S99" s="39">
        <f t="shared" si="33"/>
        <v>-3.4313725490196063</v>
      </c>
      <c r="T99" s="39">
        <f t="shared" si="34"/>
        <v>-3.4313725490196063</v>
      </c>
      <c r="U99" t="s">
        <v>238</v>
      </c>
      <c r="V99" t="s">
        <v>332</v>
      </c>
      <c r="W99" t="s">
        <v>372</v>
      </c>
      <c r="X99" s="48" t="s">
        <v>426</v>
      </c>
      <c r="Y99" s="41"/>
    </row>
    <row r="100" spans="1:25" ht="15" x14ac:dyDescent="0.25">
      <c r="A100">
        <v>1.96</v>
      </c>
      <c r="B100">
        <v>1.94</v>
      </c>
      <c r="C100" s="29">
        <f t="shared" si="26"/>
        <v>2.5667999158426325E-2</v>
      </c>
      <c r="D100" s="30">
        <f>IF(OR($A100="",$B100=""),"",A100*'MPTO_working_2-way'!$G99)</f>
        <v>2.0103092783505154</v>
      </c>
      <c r="E100" s="32">
        <f>IF(OR($A100="",$B100=""),"",B100*'MPTO_working_2-way'!$G99)</f>
        <v>1.989795918367347</v>
      </c>
      <c r="F100" s="30">
        <f>IF(OR($A100="",$B100=""),"",'MPTO_working_2-way'!D99)</f>
        <v>2.0105752961082914</v>
      </c>
      <c r="G100" s="32">
        <f>IF(OR($A100="",$B100=""),"",'MPTO_working_2-way'!E99)</f>
        <v>1.9895353704478862</v>
      </c>
      <c r="H100" s="30">
        <f>IF(OR($A100="",$B100=""),"",'OddsRatio_working_2-way'!M99)</f>
        <v>2.0105823052798226</v>
      </c>
      <c r="I100" s="30">
        <f>IF(OR($A100="",$B100=""),"",'OddsRatio_working_2-way'!N99)</f>
        <v>1.9895285072531594</v>
      </c>
      <c r="J100" s="30" t="e">
        <f ca="1">IF('Log_working_2-way'!$D99="","",A100^('Log_working_2-way'!$D99))</f>
        <v>#NAME?</v>
      </c>
      <c r="K100" s="32" t="e">
        <f ca="1">IF('Log_working_2-way'!$D99="","",B100^('Log_working_2-way'!$D99))</f>
        <v>#NAME?</v>
      </c>
      <c r="L100" s="37">
        <f t="shared" si="27"/>
        <v>0.49743589743589745</v>
      </c>
      <c r="M100" s="37">
        <f t="shared" si="28"/>
        <v>0.50256410256410255</v>
      </c>
      <c r="N100" s="38">
        <v>100</v>
      </c>
      <c r="O100" s="38">
        <f t="shared" si="29"/>
        <v>48.979591836734699</v>
      </c>
      <c r="P100" s="38">
        <f t="shared" si="30"/>
        <v>48.453608247422686</v>
      </c>
      <c r="Q100" s="38">
        <f t="shared" si="31"/>
        <v>51.546391752577328</v>
      </c>
      <c r="R100" s="38">
        <f t="shared" si="32"/>
        <v>51.020408163265309</v>
      </c>
      <c r="S100" s="39">
        <f t="shared" si="33"/>
        <v>-2.5667999158426298</v>
      </c>
      <c r="T100" s="39">
        <f t="shared" si="34"/>
        <v>-2.5667999158426227</v>
      </c>
      <c r="U100" t="s">
        <v>337</v>
      </c>
      <c r="V100" t="s">
        <v>235</v>
      </c>
      <c r="W100" t="s">
        <v>372</v>
      </c>
      <c r="X100" s="48" t="s">
        <v>426</v>
      </c>
      <c r="Y100" s="41"/>
    </row>
    <row r="101" spans="1:25" s="35" customFormat="1" ht="15" x14ac:dyDescent="0.25">
      <c r="A101">
        <v>1.97</v>
      </c>
      <c r="B101">
        <v>1.93</v>
      </c>
      <c r="C101" s="29">
        <f t="shared" si="26"/>
        <v>2.5748928223876311E-2</v>
      </c>
      <c r="D101" s="30">
        <f>IF(OR($A101="",$B101=""),"",A101*'MPTO_working_2-way'!$G100)</f>
        <v>2.0207253886010363</v>
      </c>
      <c r="E101" s="32">
        <f>IF(OR($A101="",$B101=""),"",B101*'MPTO_working_2-way'!$G100)</f>
        <v>1.9796954314720812</v>
      </c>
      <c r="F101" s="30">
        <f>IF(OR($A101="",$B101=""),"",'MPTO_working_2-way'!D100)</f>
        <v>2.0212647191728026</v>
      </c>
      <c r="G101" s="32">
        <f>IF(OR($A101="",$B101=""),"",'MPTO_working_2-way'!E100)</f>
        <v>1.9791780536685666</v>
      </c>
      <c r="H101" s="30">
        <f>IF(OR($A101="",$B101=""),"",'OddsRatio_working_2-way'!M100)</f>
        <v>2.021278978873144</v>
      </c>
      <c r="I101" s="30">
        <f>IF(OR($A101="",$B101=""),"",'OddsRatio_working_2-way'!N100)</f>
        <v>1.9791643818062103</v>
      </c>
      <c r="J101" s="30" t="e">
        <f ca="1">IF('Log_working_2-way'!$D100="","",A101^('Log_working_2-way'!$D100))</f>
        <v>#NAME?</v>
      </c>
      <c r="K101" s="32" t="e">
        <f ca="1">IF('Log_working_2-way'!$D100="","",B101^('Log_working_2-way'!$D100))</f>
        <v>#NAME?</v>
      </c>
      <c r="L101" s="37">
        <f t="shared" si="27"/>
        <v>0.49487179487179483</v>
      </c>
      <c r="M101" s="37">
        <f t="shared" si="28"/>
        <v>0.50512820512820511</v>
      </c>
      <c r="N101" s="38">
        <v>100</v>
      </c>
      <c r="O101" s="38">
        <f t="shared" si="29"/>
        <v>49.238578680203041</v>
      </c>
      <c r="P101" s="38">
        <f t="shared" si="30"/>
        <v>48.186528497409334</v>
      </c>
      <c r="Q101" s="38">
        <f t="shared" si="31"/>
        <v>51.81347150259068</v>
      </c>
      <c r="R101" s="38">
        <f t="shared" si="32"/>
        <v>50.761421319796952</v>
      </c>
      <c r="S101" s="39">
        <f t="shared" si="33"/>
        <v>-2.5748928223876391</v>
      </c>
      <c r="T101" s="39">
        <f t="shared" si="34"/>
        <v>-2.5748928223876177</v>
      </c>
      <c r="U101" t="s">
        <v>335</v>
      </c>
      <c r="V101" t="s">
        <v>338</v>
      </c>
      <c r="W101" t="s">
        <v>372</v>
      </c>
      <c r="X101" s="48" t="s">
        <v>426</v>
      </c>
      <c r="Y101" s="41"/>
    </row>
    <row r="102" spans="1:25" ht="15" x14ac:dyDescent="0.25">
      <c r="A102">
        <v>2.16</v>
      </c>
      <c r="B102">
        <v>1.72</v>
      </c>
      <c r="C102" s="29">
        <f t="shared" si="26"/>
        <v>4.4358311800172245E-2</v>
      </c>
      <c r="D102" s="30">
        <f>IF(OR($A102="",$B102=""),"",A102*'MPTO_working_2-way'!$G101)</f>
        <v>2.2558139534883721</v>
      </c>
      <c r="E102" s="32">
        <f>IF(OR($A102="",$B102=""),"",B102*'MPTO_working_2-way'!$G101)</f>
        <v>1.7962962962962963</v>
      </c>
      <c r="F102" s="30">
        <f>IF(OR($A102="",$B102=""),"",'MPTO_working_2-way'!D101)</f>
        <v>2.2686858817782118</v>
      </c>
      <c r="G102" s="32">
        <f>IF(OR($A102="",$B102=""),"",'MPTO_working_2-way'!E101)</f>
        <v>1.7882171736619177</v>
      </c>
      <c r="H102" s="30">
        <f>IF(OR($A102="",$B102=""),"",'OddsRatio_working_2-way'!M101)</f>
        <v>2.2692955176439846</v>
      </c>
      <c r="I102" s="30">
        <f>IF(OR($A102="",$B102=""),"",'OddsRatio_working_2-way'!N101)</f>
        <v>1.7878385971583355</v>
      </c>
      <c r="J102" s="30" t="e">
        <f ca="1">IF('Log_working_2-way'!$D101="","",A102^('Log_working_2-way'!$D101))</f>
        <v>#NAME?</v>
      </c>
      <c r="K102" s="32" t="e">
        <f ca="1">IF('Log_working_2-way'!$D101="","",B102^('Log_working_2-way'!$D101))</f>
        <v>#NAME?</v>
      </c>
      <c r="L102" s="37">
        <f t="shared" si="27"/>
        <v>0.44329896907216493</v>
      </c>
      <c r="M102" s="37">
        <f t="shared" si="28"/>
        <v>0.55670103092783507</v>
      </c>
      <c r="N102" s="38">
        <v>100</v>
      </c>
      <c r="O102" s="38">
        <f t="shared" si="29"/>
        <v>53.703703703703695</v>
      </c>
      <c r="P102" s="38">
        <f t="shared" si="30"/>
        <v>41.860465116279073</v>
      </c>
      <c r="Q102" s="38">
        <f t="shared" si="31"/>
        <v>58.139534883720934</v>
      </c>
      <c r="R102" s="38">
        <f t="shared" si="32"/>
        <v>46.296296296296291</v>
      </c>
      <c r="S102" s="39">
        <f t="shared" si="33"/>
        <v>-4.4358311800172388</v>
      </c>
      <c r="T102" s="39">
        <f t="shared" si="34"/>
        <v>-4.4358311800172174</v>
      </c>
      <c r="U102" t="s">
        <v>244</v>
      </c>
      <c r="V102" t="s">
        <v>241</v>
      </c>
      <c r="W102" t="s">
        <v>373</v>
      </c>
      <c r="X102" s="48" t="s">
        <v>426</v>
      </c>
      <c r="Y102" s="41"/>
    </row>
    <row r="103" spans="1:25" ht="15" x14ac:dyDescent="0.25">
      <c r="A103">
        <v>2.0299999999999998</v>
      </c>
      <c r="B103">
        <v>1.86</v>
      </c>
      <c r="C103" s="29">
        <f t="shared" si="26"/>
        <v>3.0245246040574214E-2</v>
      </c>
      <c r="D103" s="30">
        <f>IF(OR($A103="",$B103=""),"",A103*'MPTO_working_2-way'!$G102)</f>
        <v>2.0913978494623655</v>
      </c>
      <c r="E103" s="32">
        <f>IF(OR($A103="",$B103=""),"",B103*'MPTO_working_2-way'!$G102)</f>
        <v>1.9162561576354682</v>
      </c>
      <c r="F103" s="30">
        <f>IF(OR($A103="",$B103=""),"",'MPTO_working_2-way'!D102)</f>
        <v>2.0942925287037548</v>
      </c>
      <c r="G103" s="32">
        <f>IF(OR($A103="",$B103=""),"",'MPTO_working_2-way'!E102)</f>
        <v>1.9138324294186226</v>
      </c>
      <c r="H103" s="30">
        <f>IF(OR($A103="",$B103=""),"",'OddsRatio_working_2-way'!M102)</f>
        <v>2.0943831224048783</v>
      </c>
      <c r="I103" s="30">
        <f>IF(OR($A103="",$B103=""),"",'OddsRatio_working_2-way'!N102)</f>
        <v>1.9137567818137824</v>
      </c>
      <c r="J103" s="30" t="e">
        <f ca="1">IF('Log_working_2-way'!$D102="","",A103^('Log_working_2-way'!$D102))</f>
        <v>#NAME?</v>
      </c>
      <c r="K103" s="32" t="e">
        <f ca="1">IF('Log_working_2-way'!$D102="","",B103^('Log_working_2-way'!$D102))</f>
        <v>#NAME?</v>
      </c>
      <c r="L103" s="37">
        <f t="shared" si="27"/>
        <v>0.47814910025706941</v>
      </c>
      <c r="M103" s="37">
        <f t="shared" si="28"/>
        <v>0.52185089974293053</v>
      </c>
      <c r="N103" s="38">
        <v>100</v>
      </c>
      <c r="O103" s="38">
        <f t="shared" si="29"/>
        <v>50.73891625615763</v>
      </c>
      <c r="P103" s="38">
        <f t="shared" si="30"/>
        <v>46.236559139784944</v>
      </c>
      <c r="Q103" s="38">
        <f t="shared" si="31"/>
        <v>53.763440860215049</v>
      </c>
      <c r="R103" s="38">
        <f t="shared" si="32"/>
        <v>49.26108374384237</v>
      </c>
      <c r="S103" s="39">
        <f t="shared" si="33"/>
        <v>-3.0245246040574187</v>
      </c>
      <c r="T103" s="39">
        <f t="shared" si="34"/>
        <v>-3.0245246040574258</v>
      </c>
      <c r="U103" t="s">
        <v>248</v>
      </c>
      <c r="V103" t="s">
        <v>352</v>
      </c>
      <c r="W103" t="s">
        <v>374</v>
      </c>
      <c r="X103" s="48" t="s">
        <v>426</v>
      </c>
      <c r="Y103" s="41"/>
    </row>
    <row r="104" spans="1:25" ht="15" x14ac:dyDescent="0.25">
      <c r="A104">
        <v>1.71</v>
      </c>
      <c r="B104">
        <v>2.23</v>
      </c>
      <c r="C104" s="29">
        <f t="shared" si="26"/>
        <v>3.3225814910969431E-2</v>
      </c>
      <c r="D104" s="30">
        <f>IF(OR($A104="",$B104=""),"",A104*'MPTO_working_2-way'!$G103)</f>
        <v>1.7668161434977576</v>
      </c>
      <c r="E104" s="32">
        <f>IF(OR($A104="",$B104=""),"",B104*'MPTO_working_2-way'!$G103)</f>
        <v>2.3040935672514617</v>
      </c>
      <c r="F104" s="30">
        <f>IF(OR($A104="",$B104=""),"",'MPTO_working_2-way'!D103)</f>
        <v>1.7599981538319522</v>
      </c>
      <c r="G104" s="32">
        <f>IF(OR($A104="",$B104=""),"",'MPTO_working_2-way'!E103)</f>
        <v>2.315792669966295</v>
      </c>
      <c r="H104" s="30">
        <f>IF(OR($A104="",$B104=""),"",'OddsRatio_working_2-way'!M103)</f>
        <v>1.7597603387632996</v>
      </c>
      <c r="I104" s="30">
        <f>IF(OR($A104="",$B104=""),"",'OddsRatio_working_2-way'!N103)</f>
        <v>2.3162045305336028</v>
      </c>
      <c r="J104" s="30" t="e">
        <f ca="1">IF('Log_working_2-way'!$D103="","",A104^('Log_working_2-way'!$D103))</f>
        <v>#NAME?</v>
      </c>
      <c r="K104" s="32" t="e">
        <f ca="1">IF('Log_working_2-way'!$D103="","",B104^('Log_working_2-way'!$D103))</f>
        <v>#NAME?</v>
      </c>
      <c r="L104" s="37">
        <f t="shared" si="27"/>
        <v>0.56598984771573613</v>
      </c>
      <c r="M104" s="37">
        <f t="shared" si="28"/>
        <v>0.43401015228426398</v>
      </c>
      <c r="N104" s="38">
        <v>100</v>
      </c>
      <c r="O104" s="38">
        <f t="shared" si="29"/>
        <v>41.520467836257311</v>
      </c>
      <c r="P104" s="38">
        <f t="shared" si="30"/>
        <v>55.156950672645742</v>
      </c>
      <c r="Q104" s="38">
        <f t="shared" si="31"/>
        <v>44.843049327354265</v>
      </c>
      <c r="R104" s="38">
        <f t="shared" si="32"/>
        <v>58.479532163742689</v>
      </c>
      <c r="S104" s="39">
        <f t="shared" si="33"/>
        <v>-3.3225814910969547</v>
      </c>
      <c r="T104" s="39">
        <f t="shared" si="34"/>
        <v>-3.3225814910969476</v>
      </c>
      <c r="U104" t="s">
        <v>351</v>
      </c>
      <c r="V104" t="s">
        <v>141</v>
      </c>
      <c r="W104" t="s">
        <v>374</v>
      </c>
      <c r="X104" s="48" t="s">
        <v>426</v>
      </c>
      <c r="Y104" s="41"/>
    </row>
    <row r="105" spans="1:25" ht="15" x14ac:dyDescent="0.25">
      <c r="A105">
        <v>1.66</v>
      </c>
      <c r="B105">
        <v>2.31</v>
      </c>
      <c r="C105" s="29">
        <f t="shared" si="26"/>
        <v>3.5310071454649705E-2</v>
      </c>
      <c r="D105" s="30">
        <f>IF(OR($A105="",$B105=""),"",A105*'MPTO_working_2-way'!$G104)</f>
        <v>1.7186147186147185</v>
      </c>
      <c r="E105" s="32">
        <f>IF(OR($A105="",$B105=""),"",B105*'MPTO_working_2-way'!$G104)</f>
        <v>2.3915662650602409</v>
      </c>
      <c r="F105" s="30">
        <f>IF(OR($A105="",$B105=""),"",'MPTO_working_2-way'!D104)</f>
        <v>1.7101190741649199</v>
      </c>
      <c r="G105" s="32">
        <f>IF(OR($A105="",$B105=""),"",'MPTO_working_2-way'!E104)</f>
        <v>2.4082145324373547</v>
      </c>
      <c r="H105" s="30">
        <f>IF(OR($A105="",$B105=""),"",'OddsRatio_working_2-way'!M104)</f>
        <v>1.7098005310600506</v>
      </c>
      <c r="I105" s="30">
        <f>IF(OR($A105="",$B105=""),"",'OddsRatio_working_2-way'!N104)</f>
        <v>2.4088465086191913</v>
      </c>
      <c r="J105" s="30" t="e">
        <f ca="1">IF('Log_working_2-way'!$D104="","",A105^('Log_working_2-way'!$D104))</f>
        <v>#NAME?</v>
      </c>
      <c r="K105" s="32" t="e">
        <f ca="1">IF('Log_working_2-way'!$D104="","",B105^('Log_working_2-way'!$D104))</f>
        <v>#NAME?</v>
      </c>
      <c r="L105" s="37">
        <f t="shared" si="27"/>
        <v>0.58186397984886651</v>
      </c>
      <c r="M105" s="37">
        <f t="shared" si="28"/>
        <v>0.41813602015113349</v>
      </c>
      <c r="N105" s="38">
        <v>100</v>
      </c>
      <c r="O105" s="38">
        <f t="shared" si="29"/>
        <v>39.759036144578317</v>
      </c>
      <c r="P105" s="38">
        <f t="shared" si="30"/>
        <v>56.709956709956707</v>
      </c>
      <c r="Q105" s="38">
        <f t="shared" si="31"/>
        <v>43.290043290043286</v>
      </c>
      <c r="R105" s="38">
        <f t="shared" si="32"/>
        <v>60.24096385542169</v>
      </c>
      <c r="S105" s="39">
        <f t="shared" si="33"/>
        <v>-3.5310071454649687</v>
      </c>
      <c r="T105" s="39">
        <f t="shared" si="34"/>
        <v>-3.531007145464983</v>
      </c>
      <c r="U105" t="s">
        <v>355</v>
      </c>
      <c r="V105" t="s">
        <v>144</v>
      </c>
      <c r="W105" t="s">
        <v>374</v>
      </c>
      <c r="X105" s="48" t="s">
        <v>426</v>
      </c>
      <c r="Y105" s="41"/>
    </row>
    <row r="106" spans="1:25" ht="15" x14ac:dyDescent="0.25">
      <c r="A106">
        <v>1.74</v>
      </c>
      <c r="B106">
        <v>2.11</v>
      </c>
      <c r="C106" s="29">
        <f t="shared" si="26"/>
        <v>4.8646292967260418E-2</v>
      </c>
      <c r="D106" s="30">
        <f>IF(OR($A106="",$B106=""),"",A106*'MPTO_working_2-way'!$G105)</f>
        <v>1.824644549763033</v>
      </c>
      <c r="E106" s="32">
        <f>IF(OR($A106="",$B106=""),"",B106*'MPTO_working_2-way'!$G105)</f>
        <v>2.2126436781609193</v>
      </c>
      <c r="F106" s="30">
        <f>IF(OR($A106="",$B106=""),"",'MPTO_working_2-way'!D105)</f>
        <v>1.8168951353491363</v>
      </c>
      <c r="G106" s="32">
        <f>IF(OR($A106="",$B106=""),"",'MPTO_working_2-way'!E105)</f>
        <v>2.2241473314351485</v>
      </c>
      <c r="H106" s="30">
        <f>IF(OR($A106="",$B106=""),"",'OddsRatio_working_2-way'!M105)</f>
        <v>1.816496580927726</v>
      </c>
      <c r="I106" s="30">
        <f>IF(OR($A106="",$B106=""),"",'OddsRatio_working_2-way'!N105)</f>
        <v>2.2247448713915889</v>
      </c>
      <c r="J106" s="30" t="e">
        <f ca="1">IF('Log_working_2-way'!$D105="","",A106^('Log_working_2-way'!$D105))</f>
        <v>#NAME?</v>
      </c>
      <c r="K106" s="32" t="e">
        <f ca="1">IF('Log_working_2-way'!$D105="","",B106^('Log_working_2-way'!$D105))</f>
        <v>#NAME?</v>
      </c>
      <c r="L106" s="37">
        <f t="shared" si="27"/>
        <v>0.54805194805194812</v>
      </c>
      <c r="M106" s="37">
        <f t="shared" si="28"/>
        <v>0.45194805194805199</v>
      </c>
      <c r="N106" s="38">
        <v>100</v>
      </c>
      <c r="O106" s="38">
        <f t="shared" si="29"/>
        <v>42.528735632183903</v>
      </c>
      <c r="P106" s="38">
        <f t="shared" si="30"/>
        <v>52.606635071090047</v>
      </c>
      <c r="Q106" s="38">
        <f t="shared" si="31"/>
        <v>47.393364928909953</v>
      </c>
      <c r="R106" s="38">
        <f t="shared" si="32"/>
        <v>57.47126436781609</v>
      </c>
      <c r="S106" s="39">
        <f t="shared" si="33"/>
        <v>-4.8646292967260507</v>
      </c>
      <c r="T106" s="39">
        <f t="shared" si="34"/>
        <v>-4.8646292967260436</v>
      </c>
      <c r="U106" t="s">
        <v>256</v>
      </c>
      <c r="V106" t="s">
        <v>259</v>
      </c>
      <c r="W106" t="s">
        <v>365</v>
      </c>
      <c r="X106" s="48" t="s">
        <v>427</v>
      </c>
      <c r="Y106" s="41"/>
    </row>
    <row r="107" spans="1:25" ht="15" x14ac:dyDescent="0.25">
      <c r="A107">
        <v>1.43</v>
      </c>
      <c r="B107">
        <v>2.8</v>
      </c>
      <c r="C107" s="29">
        <f t="shared" si="26"/>
        <v>5.6443556443556586E-2</v>
      </c>
      <c r="D107" s="30">
        <f>IF(OR($A107="",$B107=""),"",A107*'MPTO_working_2-way'!$G106)</f>
        <v>1.5107142857142859</v>
      </c>
      <c r="E107" s="32">
        <f>IF(OR($A107="",$B107=""),"",B107*'MPTO_working_2-way'!$G106)</f>
        <v>2.9580419580419584</v>
      </c>
      <c r="F107" s="30">
        <f>IF(OR($A107="",$B107=""),"",'MPTO_working_2-way'!D106)</f>
        <v>1.4901377000372165</v>
      </c>
      <c r="G107" s="32">
        <f>IF(OR($A107="",$B107=""),"",'MPTO_working_2-way'!E106)</f>
        <v>3.0402429764616561</v>
      </c>
      <c r="H107" s="30">
        <f>IF(OR($A107="",$B107=""),"",'OddsRatio_working_2-way'!M106)</f>
        <v>1.4887626099538396</v>
      </c>
      <c r="I107" s="30">
        <f>IF(OR($A107="",$B107=""),"",'OddsRatio_working_2-way'!N106)</f>
        <v>3.0459830184114223</v>
      </c>
      <c r="J107" s="30" t="e">
        <f ca="1">IF('Log_working_2-way'!$D106="","",A107^('Log_working_2-way'!$D106))</f>
        <v>#NAME?</v>
      </c>
      <c r="K107" s="32" t="e">
        <f ca="1">IF('Log_working_2-way'!$D106="","",B107^('Log_working_2-way'!$D106))</f>
        <v>#NAME?</v>
      </c>
      <c r="L107" s="37">
        <f t="shared" si="27"/>
        <v>0.66193853427895977</v>
      </c>
      <c r="M107" s="37">
        <f t="shared" si="28"/>
        <v>0.33806146572104018</v>
      </c>
      <c r="N107" s="38">
        <v>100</v>
      </c>
      <c r="O107" s="38">
        <f t="shared" si="29"/>
        <v>30.069930069930074</v>
      </c>
      <c r="P107" s="38">
        <f t="shared" si="30"/>
        <v>64.285714285714292</v>
      </c>
      <c r="Q107" s="38">
        <f t="shared" si="31"/>
        <v>35.714285714285715</v>
      </c>
      <c r="R107" s="38">
        <f t="shared" si="32"/>
        <v>69.930069930069934</v>
      </c>
      <c r="S107" s="39">
        <f t="shared" si="33"/>
        <v>-5.6443556443556417</v>
      </c>
      <c r="T107" s="39">
        <f t="shared" si="34"/>
        <v>-5.6443556443556417</v>
      </c>
      <c r="U107" t="s">
        <v>152</v>
      </c>
      <c r="V107" t="s">
        <v>255</v>
      </c>
      <c r="W107" t="s">
        <v>365</v>
      </c>
      <c r="X107" s="48" t="s">
        <v>427</v>
      </c>
      <c r="Y107" s="41"/>
    </row>
    <row r="108" spans="1:25" ht="15" x14ac:dyDescent="0.25">
      <c r="A108">
        <v>1.78</v>
      </c>
      <c r="B108">
        <v>2.0699999999999998</v>
      </c>
      <c r="C108" s="29">
        <f t="shared" si="26"/>
        <v>4.4889540248602255E-2</v>
      </c>
      <c r="D108" s="30">
        <f>IF(OR($A108="",$B108=""),"",A108*'MPTO_working_2-way'!$G107)</f>
        <v>1.8599033816425121</v>
      </c>
      <c r="E108" s="32">
        <f>IF(OR($A108="",$B108=""),"",B108*'MPTO_working_2-way'!$G107)</f>
        <v>2.1629213483146064</v>
      </c>
      <c r="F108" s="30">
        <f>IF(OR($A108="",$B108=""),"",'MPTO_working_2-way'!D107)</f>
        <v>1.8540733658732955</v>
      </c>
      <c r="G108" s="32">
        <f>IF(OR($A108="",$B108=""),"",'MPTO_working_2-way'!E107)</f>
        <v>2.1708596005420371</v>
      </c>
      <c r="H108" s="30">
        <f>IF(OR($A108="",$B108=""),"",'OddsRatio_working_2-way'!M107)</f>
        <v>1.8537985492004672</v>
      </c>
      <c r="I108" s="30">
        <f>IF(OR($A108="",$B108=""),"",'OddsRatio_working_2-way'!N107)</f>
        <v>2.1712364713391024</v>
      </c>
      <c r="J108" s="30" t="e">
        <f ca="1">IF('Log_working_2-way'!$D107="","",A108^('Log_working_2-way'!$D107))</f>
        <v>#NAME?</v>
      </c>
      <c r="K108" s="32" t="e">
        <f ca="1">IF('Log_working_2-way'!$D107="","",B108^('Log_working_2-way'!$D107))</f>
        <v>#NAME?</v>
      </c>
      <c r="L108" s="37">
        <f t="shared" si="27"/>
        <v>0.53766233766233762</v>
      </c>
      <c r="M108" s="37">
        <f t="shared" si="28"/>
        <v>0.46233766233766244</v>
      </c>
      <c r="N108" s="38">
        <v>100</v>
      </c>
      <c r="O108" s="38">
        <f t="shared" si="29"/>
        <v>43.820224719101127</v>
      </c>
      <c r="P108" s="38">
        <f t="shared" si="30"/>
        <v>51.690821256038639</v>
      </c>
      <c r="Q108" s="38">
        <f t="shared" si="31"/>
        <v>48.309178743961354</v>
      </c>
      <c r="R108" s="38">
        <f t="shared" si="32"/>
        <v>56.17977528089888</v>
      </c>
      <c r="S108" s="39">
        <f t="shared" si="33"/>
        <v>-4.4889540248602273</v>
      </c>
      <c r="T108" s="39">
        <f t="shared" si="34"/>
        <v>-4.4889540248602415</v>
      </c>
      <c r="U108" t="s">
        <v>258</v>
      </c>
      <c r="V108" t="s">
        <v>151</v>
      </c>
      <c r="W108" t="s">
        <v>365</v>
      </c>
      <c r="X108" s="48" t="s">
        <v>427</v>
      </c>
      <c r="Y108" s="41"/>
    </row>
    <row r="109" spans="1:25" ht="15" x14ac:dyDescent="0.25">
      <c r="A109">
        <v>1.54</v>
      </c>
      <c r="B109">
        <v>2.5099999999999998</v>
      </c>
      <c r="C109" s="29">
        <f t="shared" si="26"/>
        <v>4.7757023852641467E-2</v>
      </c>
      <c r="D109" s="30">
        <f>IF(OR($A109="",$B109=""),"",A109*'MPTO_working_2-way'!$G108)</f>
        <v>1.6135458167330679</v>
      </c>
      <c r="E109" s="32">
        <f>IF(OR($A109="",$B109=""),"",B109*'MPTO_working_2-way'!$G108)</f>
        <v>2.6298701298701297</v>
      </c>
      <c r="F109" s="30">
        <f>IF(OR($A109="",$B109=""),"",'MPTO_working_2-way'!D108)</f>
        <v>1.5987922405592092</v>
      </c>
      <c r="G109" s="32">
        <f>IF(OR($A109="",$B109=""),"",'MPTO_working_2-way'!E108)</f>
        <v>2.6700283207846929</v>
      </c>
      <c r="H109" s="30">
        <f>IF(OR($A109="",$B109=""),"",'OddsRatio_working_2-way'!M108)</f>
        <v>1.5980099447665865</v>
      </c>
      <c r="I109" s="30">
        <f>IF(OR($A109="",$B109=""),"",'OddsRatio_working_2-way'!N108)</f>
        <v>2.6722129936991572</v>
      </c>
      <c r="J109" s="30" t="e">
        <f ca="1">IF('Log_working_2-way'!$D108="","",A109^('Log_working_2-way'!$D108))</f>
        <v>#NAME?</v>
      </c>
      <c r="K109" s="32" t="e">
        <f ca="1">IF('Log_working_2-way'!$D108="","",B109^('Log_working_2-way'!$D108))</f>
        <v>#NAME?</v>
      </c>
      <c r="L109" s="37">
        <f t="shared" si="27"/>
        <v>0.61975308641975302</v>
      </c>
      <c r="M109" s="37">
        <f t="shared" si="28"/>
        <v>0.38024691358024693</v>
      </c>
      <c r="N109" s="38">
        <v>100</v>
      </c>
      <c r="O109" s="38">
        <f t="shared" si="29"/>
        <v>35.064935064935064</v>
      </c>
      <c r="P109" s="38">
        <f t="shared" si="30"/>
        <v>60.15936254980079</v>
      </c>
      <c r="Q109" s="38">
        <f t="shared" si="31"/>
        <v>39.840637450199203</v>
      </c>
      <c r="R109" s="38">
        <f t="shared" si="32"/>
        <v>64.935064935064929</v>
      </c>
      <c r="S109" s="39">
        <f t="shared" si="33"/>
        <v>-4.7757023852641396</v>
      </c>
      <c r="T109" s="39">
        <f t="shared" si="34"/>
        <v>-4.7757023852641396</v>
      </c>
      <c r="U109" t="s">
        <v>148</v>
      </c>
      <c r="V109" t="s">
        <v>253</v>
      </c>
      <c r="W109" t="s">
        <v>365</v>
      </c>
      <c r="X109" s="48" t="s">
        <v>427</v>
      </c>
      <c r="Y109" s="41"/>
    </row>
    <row r="110" spans="1:25" ht="15" x14ac:dyDescent="0.25">
      <c r="A110">
        <v>2.0299999999999998</v>
      </c>
      <c r="B110">
        <v>1.88</v>
      </c>
      <c r="C110" s="29">
        <f t="shared" si="26"/>
        <v>2.4525731055444977E-2</v>
      </c>
      <c r="D110" s="30">
        <f>IF(OR($A110="",$B110=""),"",A110*'MPTO_working_2-way'!$G109)</f>
        <v>2.0797872340425529</v>
      </c>
      <c r="E110" s="32">
        <f>IF(OR($A110="",$B110=""),"",B110*'MPTO_working_2-way'!$G109)</f>
        <v>1.9261083743842364</v>
      </c>
      <c r="F110" s="30">
        <f>IF(OR($A110="",$B110=""),"",'MPTO_working_2-way'!D109)</f>
        <v>2.0818241326641935</v>
      </c>
      <c r="G110" s="32">
        <f>IF(OR($A110="",$B110=""),"",'MPTO_working_2-way'!E109)</f>
        <v>1.9243646631706333</v>
      </c>
      <c r="H110" s="30">
        <f>IF(OR($A110="",$B110=""),"",'OddsRatio_working_2-way'!M109)</f>
        <v>2.081875475946537</v>
      </c>
      <c r="I110" s="30">
        <f>IF(OR($A110="",$B110=""),"",'OddsRatio_working_2-way'!N109)</f>
        <v>1.9243207949834495</v>
      </c>
      <c r="J110" s="30" t="e">
        <f ca="1">IF('Log_working_2-way'!$D109="","",A110^('Log_working_2-way'!$D109))</f>
        <v>#NAME?</v>
      </c>
      <c r="K110" s="32" t="e">
        <f ca="1">IF('Log_working_2-way'!$D109="","",B110^('Log_working_2-way'!$D109))</f>
        <v>#NAME?</v>
      </c>
      <c r="L110" s="37">
        <f t="shared" si="27"/>
        <v>0.4808184143222507</v>
      </c>
      <c r="M110" s="37">
        <f t="shared" si="28"/>
        <v>0.51918158567774941</v>
      </c>
      <c r="N110" s="38">
        <v>100</v>
      </c>
      <c r="O110" s="38">
        <f t="shared" si="29"/>
        <v>50.73891625615763</v>
      </c>
      <c r="P110" s="38">
        <f t="shared" si="30"/>
        <v>46.808510638297875</v>
      </c>
      <c r="Q110" s="38">
        <f t="shared" si="31"/>
        <v>53.191489361702125</v>
      </c>
      <c r="R110" s="38">
        <f t="shared" si="32"/>
        <v>49.26108374384237</v>
      </c>
      <c r="S110" s="39">
        <f t="shared" si="33"/>
        <v>-2.452573105544495</v>
      </c>
      <c r="T110" s="39">
        <f t="shared" si="34"/>
        <v>-2.452573105544495</v>
      </c>
      <c r="U110" t="s">
        <v>118</v>
      </c>
      <c r="V110" t="s">
        <v>159</v>
      </c>
      <c r="W110" t="s">
        <v>366</v>
      </c>
      <c r="X110" s="48" t="s">
        <v>427</v>
      </c>
      <c r="Y110" s="41"/>
    </row>
    <row r="111" spans="1:25" ht="15" x14ac:dyDescent="0.25">
      <c r="A111">
        <v>1.77</v>
      </c>
      <c r="B111">
        <v>2.16</v>
      </c>
      <c r="C111" s="29">
        <f t="shared" si="26"/>
        <v>2.79347143753923E-2</v>
      </c>
      <c r="D111" s="30">
        <f>IF(OR($A111="",$B111=""),"",A111*'MPTO_working_2-way'!$G110)</f>
        <v>1.8194444444444444</v>
      </c>
      <c r="E111" s="32">
        <f>IF(OR($A111="",$B111=""),"",B111*'MPTO_working_2-way'!$G110)</f>
        <v>2.2203389830508473</v>
      </c>
      <c r="F111" s="30">
        <f>IF(OR($A111="",$B111=""),"",'MPTO_working_2-way'!D110)</f>
        <v>1.8148675590999714</v>
      </c>
      <c r="G111" s="32">
        <f>IF(OR($A111="",$B111=""),"",'MPTO_working_2-way'!E110)</f>
        <v>2.2271932890597692</v>
      </c>
      <c r="H111" s="30">
        <f>IF(OR($A111="",$B111=""),"",'OddsRatio_working_2-way'!M110)</f>
        <v>1.8147349897041836</v>
      </c>
      <c r="I111" s="30">
        <f>IF(OR($A111="",$B111=""),"",'OddsRatio_working_2-way'!N110)</f>
        <v>2.2273929715024061</v>
      </c>
      <c r="J111" s="30" t="e">
        <f ca="1">IF('Log_working_2-way'!$D110="","",A111^('Log_working_2-way'!$D110))</f>
        <v>#NAME?</v>
      </c>
      <c r="K111" s="32" t="e">
        <f ca="1">IF('Log_working_2-way'!$D110="","",B111^('Log_working_2-way'!$D110))</f>
        <v>#NAME?</v>
      </c>
      <c r="L111" s="37">
        <f t="shared" si="27"/>
        <v>0.54961832061068705</v>
      </c>
      <c r="M111" s="37">
        <f t="shared" si="28"/>
        <v>0.45038167938931301</v>
      </c>
      <c r="N111" s="38">
        <v>100</v>
      </c>
      <c r="O111" s="38">
        <f t="shared" si="29"/>
        <v>43.502824858757066</v>
      </c>
      <c r="P111" s="38">
        <f t="shared" si="30"/>
        <v>53.703703703703695</v>
      </c>
      <c r="Q111" s="38">
        <f t="shared" si="31"/>
        <v>46.296296296296291</v>
      </c>
      <c r="R111" s="38">
        <f t="shared" si="32"/>
        <v>56.497175141242941</v>
      </c>
      <c r="S111" s="39">
        <f t="shared" si="33"/>
        <v>-2.7934714375392247</v>
      </c>
      <c r="T111" s="39">
        <f t="shared" si="34"/>
        <v>-2.793471437539246</v>
      </c>
      <c r="U111" t="s">
        <v>156</v>
      </c>
      <c r="V111" t="s">
        <v>154</v>
      </c>
      <c r="W111" t="s">
        <v>366</v>
      </c>
      <c r="X111" s="48" t="s">
        <v>427</v>
      </c>
      <c r="Y111" s="41"/>
    </row>
    <row r="112" spans="1:25" ht="15" x14ac:dyDescent="0.25">
      <c r="A112">
        <v>2.0099999999999998</v>
      </c>
      <c r="B112">
        <v>1.88</v>
      </c>
      <c r="C112" s="29">
        <f t="shared" si="26"/>
        <v>2.9427331427966497E-2</v>
      </c>
      <c r="D112" s="30">
        <f>IF(OR($A112="",$B112=""),"",A112*'MPTO_working_2-way'!$G111)</f>
        <v>2.0691489361702122</v>
      </c>
      <c r="E112" s="32">
        <f>IF(OR($A112="",$B112=""),"",B112*'MPTO_working_2-way'!$G111)</f>
        <v>1.9353233830845769</v>
      </c>
      <c r="F112" s="30">
        <f>IF(OR($A112="",$B112=""),"",'MPTO_working_2-way'!D111)</f>
        <v>2.0712563034422273</v>
      </c>
      <c r="G112" s="32">
        <f>IF(OR($A112="",$B112=""),"",'MPTO_working_2-way'!E111)</f>
        <v>1.9334834220221038</v>
      </c>
      <c r="H112" s="30">
        <f>IF(OR($A112="",$B112=""),"",'OddsRatio_working_2-way'!M111)</f>
        <v>2.0713203408538785</v>
      </c>
      <c r="I112" s="30">
        <f>IF(OR($A112="",$B112=""),"",'OddsRatio_working_2-way'!N111)</f>
        <v>1.9334276237142709</v>
      </c>
      <c r="J112" s="30" t="e">
        <f ca="1">IF('Log_working_2-way'!$D111="","",A112^('Log_working_2-way'!$D111))</f>
        <v>#NAME?</v>
      </c>
      <c r="K112" s="32" t="e">
        <f ca="1">IF('Log_working_2-way'!$D111="","",B112^('Log_working_2-way'!$D111))</f>
        <v>#NAME?</v>
      </c>
      <c r="L112" s="37">
        <f t="shared" si="27"/>
        <v>0.48329048843187672</v>
      </c>
      <c r="M112" s="37">
        <f t="shared" si="28"/>
        <v>0.5167095115681235</v>
      </c>
      <c r="N112" s="38">
        <v>100</v>
      </c>
      <c r="O112" s="38">
        <f t="shared" si="29"/>
        <v>50.248756218905463</v>
      </c>
      <c r="P112" s="38">
        <f t="shared" si="30"/>
        <v>46.808510638297875</v>
      </c>
      <c r="Q112" s="38">
        <f t="shared" si="31"/>
        <v>53.191489361702125</v>
      </c>
      <c r="R112" s="38">
        <f t="shared" si="32"/>
        <v>49.751243781094537</v>
      </c>
      <c r="S112" s="39">
        <f t="shared" si="33"/>
        <v>-2.9427331427966621</v>
      </c>
      <c r="T112" s="39">
        <f t="shared" si="34"/>
        <v>-2.9427331427966621</v>
      </c>
      <c r="U112" t="s">
        <v>123</v>
      </c>
      <c r="V112" t="s">
        <v>167</v>
      </c>
      <c r="W112" t="s">
        <v>110</v>
      </c>
      <c r="X112" s="48" t="s">
        <v>427</v>
      </c>
      <c r="Y112" s="41"/>
    </row>
    <row r="113" spans="1:25" ht="15" x14ac:dyDescent="0.25">
      <c r="A113">
        <v>1.68</v>
      </c>
      <c r="B113">
        <v>2.27</v>
      </c>
      <c r="C113" s="29">
        <f t="shared" si="26"/>
        <v>3.5766729599328695E-2</v>
      </c>
      <c r="D113" s="30">
        <f>IF(OR($A113="",$B113=""),"",A113*'MPTO_working_2-way'!$G112)</f>
        <v>1.7400881057268722</v>
      </c>
      <c r="E113" s="32">
        <f>IF(OR($A113="",$B113=""),"",B113*'MPTO_working_2-way'!$G112)</f>
        <v>2.3511904761904763</v>
      </c>
      <c r="F113" s="30">
        <f>IF(OR($A113="",$B113=""),"",'MPTO_working_2-way'!D112)</f>
        <v>1.7320374239258789</v>
      </c>
      <c r="G113" s="32">
        <f>IF(OR($A113="",$B113=""),"",'MPTO_working_2-way'!E112)</f>
        <v>2.3660503784588656</v>
      </c>
      <c r="H113" s="30">
        <f>IF(OR($A113="",$B113=""),"",'OddsRatio_working_2-way'!M112)</f>
        <v>1.7317329231804059</v>
      </c>
      <c r="I113" s="30">
        <f>IF(OR($A113="",$B113=""),"",'OddsRatio_working_2-way'!N112)</f>
        <v>2.3666188418222287</v>
      </c>
      <c r="J113" s="30" t="e">
        <f ca="1">IF('Log_working_2-way'!$D112="","",A113^('Log_working_2-way'!$D112))</f>
        <v>#NAME?</v>
      </c>
      <c r="K113" s="32" t="e">
        <f ca="1">IF('Log_working_2-way'!$D112="","",B113^('Log_working_2-way'!$D112))</f>
        <v>#NAME?</v>
      </c>
      <c r="L113" s="37">
        <f t="shared" si="27"/>
        <v>0.57468354430379742</v>
      </c>
      <c r="M113" s="37">
        <f t="shared" si="28"/>
        <v>0.42531645569620252</v>
      </c>
      <c r="N113" s="38">
        <v>100</v>
      </c>
      <c r="O113" s="38">
        <f t="shared" si="29"/>
        <v>40.476190476190474</v>
      </c>
      <c r="P113" s="38">
        <f t="shared" si="30"/>
        <v>55.947136563876647</v>
      </c>
      <c r="Q113" s="38">
        <f t="shared" si="31"/>
        <v>44.052863436123346</v>
      </c>
      <c r="R113" s="38">
        <f t="shared" si="32"/>
        <v>59.523809523809526</v>
      </c>
      <c r="S113" s="39">
        <f t="shared" si="33"/>
        <v>-3.5766729599328713</v>
      </c>
      <c r="T113" s="39">
        <f t="shared" si="34"/>
        <v>-3.5766729599328784</v>
      </c>
      <c r="U113" t="s">
        <v>168</v>
      </c>
      <c r="V113" t="s">
        <v>265</v>
      </c>
      <c r="W113" t="s">
        <v>110</v>
      </c>
      <c r="X113" s="48" t="s">
        <v>427</v>
      </c>
      <c r="Y113" s="41"/>
    </row>
    <row r="114" spans="1:25" ht="15" x14ac:dyDescent="0.25">
      <c r="A114">
        <v>1.83</v>
      </c>
      <c r="B114">
        <v>2.0499999999999998</v>
      </c>
      <c r="C114" s="29">
        <f t="shared" si="26"/>
        <v>3.4252965480474407E-2</v>
      </c>
      <c r="D114" s="30">
        <f>IF(OR($A114="",$B114=""),"",A114*'MPTO_working_2-way'!$G113)</f>
        <v>1.8926829268292682</v>
      </c>
      <c r="E114" s="32">
        <f>IF(OR($A114="",$B114=""),"",B114*'MPTO_working_2-way'!$G113)</f>
        <v>2.1202185792349724</v>
      </c>
      <c r="F114" s="30">
        <f>IF(OR($A114="",$B114=""),"",'MPTO_working_2-way'!D113)</f>
        <v>1.8892106257081707</v>
      </c>
      <c r="G114" s="32">
        <f>IF(OR($A114="",$B114=""),"",'MPTO_working_2-way'!E113)</f>
        <v>2.1245929491717397</v>
      </c>
      <c r="H114" s="30">
        <f>IF(OR($A114="",$B114=""),"",'OddsRatio_working_2-way'!M113)</f>
        <v>1.8890872794479689</v>
      </c>
      <c r="I114" s="30">
        <f>IF(OR($A114="",$B114=""),"",'OddsRatio_working_2-way'!N113)</f>
        <v>2.1247489679763456</v>
      </c>
      <c r="J114" s="30" t="e">
        <f ca="1">IF('Log_working_2-way'!$D113="","",A114^('Log_working_2-way'!$D113))</f>
        <v>#NAME?</v>
      </c>
      <c r="K114" s="32" t="e">
        <f ca="1">IF('Log_working_2-way'!$D113="","",B114^('Log_working_2-way'!$D113))</f>
        <v>#NAME?</v>
      </c>
      <c r="L114" s="37">
        <f t="shared" si="27"/>
        <v>0.52835051546391754</v>
      </c>
      <c r="M114" s="37">
        <f t="shared" si="28"/>
        <v>0.47164948453608252</v>
      </c>
      <c r="N114" s="38">
        <v>100</v>
      </c>
      <c r="O114" s="38">
        <f t="shared" si="29"/>
        <v>45.355191256830594</v>
      </c>
      <c r="P114" s="38">
        <f t="shared" si="30"/>
        <v>51.219512195121943</v>
      </c>
      <c r="Q114" s="38">
        <f t="shared" si="31"/>
        <v>48.780487804878057</v>
      </c>
      <c r="R114" s="38">
        <f t="shared" si="32"/>
        <v>54.644808743169392</v>
      </c>
      <c r="S114" s="39">
        <f t="shared" si="33"/>
        <v>-3.4252965480474629</v>
      </c>
      <c r="T114" s="39">
        <f t="shared" si="34"/>
        <v>-3.4252965480474487</v>
      </c>
      <c r="U114" t="s">
        <v>121</v>
      </c>
      <c r="V114" t="s">
        <v>122</v>
      </c>
      <c r="W114" t="s">
        <v>110</v>
      </c>
      <c r="X114" s="48" t="s">
        <v>427</v>
      </c>
      <c r="Y114" s="41"/>
    </row>
    <row r="115" spans="1:25" ht="15" x14ac:dyDescent="0.25">
      <c r="A115">
        <v>1.95</v>
      </c>
      <c r="B115">
        <v>1.95</v>
      </c>
      <c r="C115" s="29">
        <f t="shared" si="26"/>
        <v>2.5641025641025772E-2</v>
      </c>
      <c r="D115" s="30">
        <f>IF(OR($A115="",$B115=""),"",A115*'MPTO_working_2-way'!$G114)</f>
        <v>2</v>
      </c>
      <c r="E115" s="32">
        <f>IF(OR($A115="",$B115=""),"",B115*'MPTO_working_2-way'!$G114)</f>
        <v>2</v>
      </c>
      <c r="F115" s="30">
        <f>IF(OR($A115="",$B115=""),"",'MPTO_working_2-way'!D114)</f>
        <v>2.0000000000000004</v>
      </c>
      <c r="G115" s="32">
        <f>IF(OR($A115="",$B115=""),"",'MPTO_working_2-way'!E114)</f>
        <v>2.0000000000000004</v>
      </c>
      <c r="H115" s="30">
        <f>IF(OR($A115="",$B115=""),"",'OddsRatio_working_2-way'!M114)</f>
        <v>2.0000000000000004</v>
      </c>
      <c r="I115" s="30">
        <f>IF(OR($A115="",$B115=""),"",'OddsRatio_working_2-way'!N114)</f>
        <v>2.0000000000000004</v>
      </c>
      <c r="J115" s="30" t="e">
        <f ca="1">IF('Log_working_2-way'!$D114="","",A115^('Log_working_2-way'!$D114))</f>
        <v>#NAME?</v>
      </c>
      <c r="K115" s="32" t="e">
        <f ca="1">IF('Log_working_2-way'!$D114="","",B115^('Log_working_2-way'!$D114))</f>
        <v>#NAME?</v>
      </c>
      <c r="L115" s="37">
        <f t="shared" si="27"/>
        <v>0.5</v>
      </c>
      <c r="M115" s="37">
        <f t="shared" si="28"/>
        <v>0.5</v>
      </c>
      <c r="N115" s="38">
        <v>100</v>
      </c>
      <c r="O115" s="38">
        <f t="shared" si="29"/>
        <v>48.717948717948723</v>
      </c>
      <c r="P115" s="38">
        <f t="shared" si="30"/>
        <v>48.717948717948723</v>
      </c>
      <c r="Q115" s="38">
        <f t="shared" si="31"/>
        <v>51.282051282051292</v>
      </c>
      <c r="R115" s="38">
        <f t="shared" si="32"/>
        <v>51.282051282051292</v>
      </c>
      <c r="S115" s="39">
        <f t="shared" si="33"/>
        <v>-2.5641025641025692</v>
      </c>
      <c r="T115" s="39">
        <f t="shared" si="34"/>
        <v>-2.5641025641025692</v>
      </c>
      <c r="U115" t="s">
        <v>181</v>
      </c>
      <c r="V115" t="s">
        <v>270</v>
      </c>
      <c r="W115" t="s">
        <v>375</v>
      </c>
      <c r="X115" s="48" t="s">
        <v>427</v>
      </c>
      <c r="Y115" s="41"/>
    </row>
    <row r="116" spans="1:25" ht="15" x14ac:dyDescent="0.25">
      <c r="A116">
        <v>1.78</v>
      </c>
      <c r="B116">
        <v>2.14</v>
      </c>
      <c r="C116" s="29">
        <f t="shared" si="26"/>
        <v>2.908747243515708E-2</v>
      </c>
      <c r="D116" s="30">
        <f>IF(OR($A116="",$B116=""),"",A116*'MPTO_working_2-way'!$G115)</f>
        <v>1.8317757009345796</v>
      </c>
      <c r="E116" s="32">
        <f>IF(OR($A116="",$B116=""),"",B116*'MPTO_working_2-way'!$G115)</f>
        <v>2.2022471910112364</v>
      </c>
      <c r="F116" s="30">
        <f>IF(OR($A116="",$B116=""),"",'MPTO_working_2-way'!D115)</f>
        <v>1.8273049985608751</v>
      </c>
      <c r="G116" s="32">
        <f>IF(OR($A116="",$B116=""),"",'MPTO_working_2-way'!E115)</f>
        <v>2.2087440565928333</v>
      </c>
      <c r="H116" s="30">
        <f>IF(OR($A116="",$B116=""),"",'OddsRatio_working_2-way'!M115)</f>
        <v>1.8271701918685113</v>
      </c>
      <c r="I116" s="30">
        <f>IF(OR($A116="",$B116=""),"",'OddsRatio_working_2-way'!N115)</f>
        <v>2.2089410496539781</v>
      </c>
      <c r="J116" s="30" t="e">
        <f ca="1">IF('Log_working_2-way'!$D115="","",A116^('Log_working_2-way'!$D115))</f>
        <v>#NAME?</v>
      </c>
      <c r="K116" s="32" t="e">
        <f ca="1">IF('Log_working_2-way'!$D115="","",B116^('Log_working_2-way'!$D115))</f>
        <v>#NAME?</v>
      </c>
      <c r="L116" s="37">
        <f t="shared" si="27"/>
        <v>0.54591836734693866</v>
      </c>
      <c r="M116" s="37">
        <f t="shared" si="28"/>
        <v>0.45408163265306112</v>
      </c>
      <c r="N116" s="38">
        <v>100</v>
      </c>
      <c r="O116" s="38">
        <f t="shared" si="29"/>
        <v>43.820224719101127</v>
      </c>
      <c r="P116" s="38">
        <f t="shared" si="30"/>
        <v>53.271028037383175</v>
      </c>
      <c r="Q116" s="38">
        <f t="shared" si="31"/>
        <v>46.728971962616825</v>
      </c>
      <c r="R116" s="38">
        <f t="shared" si="32"/>
        <v>56.17977528089888</v>
      </c>
      <c r="S116" s="39">
        <f t="shared" si="33"/>
        <v>-2.9087472435156982</v>
      </c>
      <c r="T116" s="39">
        <f t="shared" si="34"/>
        <v>-2.9087472435157053</v>
      </c>
      <c r="U116" t="s">
        <v>279</v>
      </c>
      <c r="V116" t="s">
        <v>174</v>
      </c>
      <c r="W116" t="s">
        <v>375</v>
      </c>
      <c r="X116" s="48" t="s">
        <v>427</v>
      </c>
      <c r="Y116" s="41"/>
    </row>
    <row r="117" spans="1:25" ht="15" x14ac:dyDescent="0.25">
      <c r="A117">
        <v>1.9</v>
      </c>
      <c r="B117">
        <v>2.0099999999999998</v>
      </c>
      <c r="C117" s="29">
        <f t="shared" si="26"/>
        <v>2.3828227284629522E-2</v>
      </c>
      <c r="D117" s="30">
        <f>IF(OR($A117="",$B117=""),"",A117*'MPTO_working_2-way'!$G116)</f>
        <v>1.9452736318407959</v>
      </c>
      <c r="E117" s="32">
        <f>IF(OR($A117="",$B117=""),"",B117*'MPTO_working_2-way'!$G116)</f>
        <v>2.0578947368421052</v>
      </c>
      <c r="F117" s="30">
        <f>IF(OR($A117="",$B117=""),"",'MPTO_working_2-way'!D116)</f>
        <v>1.9440061084245355</v>
      </c>
      <c r="G117" s="32">
        <f>IF(OR($A117="",$B117=""),"",'MPTO_working_2-way'!E116)</f>
        <v>2.05931517929361</v>
      </c>
      <c r="H117" s="30">
        <f>IF(OR($A117="",$B117=""),"",'OddsRatio_working_2-way'!M116)</f>
        <v>1.9439751632913294</v>
      </c>
      <c r="I117" s="30">
        <f>IF(OR($A117="",$B117=""),"",'OddsRatio_working_2-way'!N116)</f>
        <v>2.0593499054713802</v>
      </c>
      <c r="J117" s="30" t="e">
        <f ca="1">IF('Log_working_2-way'!$D116="","",A117^('Log_working_2-way'!$D116))</f>
        <v>#NAME?</v>
      </c>
      <c r="K117" s="32" t="e">
        <f ca="1">IF('Log_working_2-way'!$D116="","",B117^('Log_working_2-way'!$D116))</f>
        <v>#NAME?</v>
      </c>
      <c r="L117" s="37">
        <f t="shared" si="27"/>
        <v>0.51406649616368294</v>
      </c>
      <c r="M117" s="37">
        <f t="shared" si="28"/>
        <v>0.48593350383631717</v>
      </c>
      <c r="N117" s="38">
        <v>100</v>
      </c>
      <c r="O117" s="38">
        <f t="shared" si="29"/>
        <v>47.368421052631575</v>
      </c>
      <c r="P117" s="38">
        <f t="shared" si="30"/>
        <v>50.248756218905463</v>
      </c>
      <c r="Q117" s="38">
        <f t="shared" si="31"/>
        <v>49.751243781094537</v>
      </c>
      <c r="R117" s="38">
        <f t="shared" si="32"/>
        <v>52.631578947368418</v>
      </c>
      <c r="S117" s="39">
        <f t="shared" si="33"/>
        <v>-2.3828227284629619</v>
      </c>
      <c r="T117" s="39">
        <f t="shared" si="34"/>
        <v>-2.3828227284629548</v>
      </c>
      <c r="U117" t="s">
        <v>273</v>
      </c>
      <c r="V117" t="s">
        <v>178</v>
      </c>
      <c r="W117" t="s">
        <v>375</v>
      </c>
      <c r="X117" s="48" t="s">
        <v>427</v>
      </c>
      <c r="Y117" s="41"/>
    </row>
    <row r="118" spans="1:25" ht="15" x14ac:dyDescent="0.25">
      <c r="A118">
        <v>1.92</v>
      </c>
      <c r="B118">
        <v>1.99</v>
      </c>
      <c r="C118" s="29">
        <f t="shared" si="26"/>
        <v>2.3345896147403788E-2</v>
      </c>
      <c r="D118" s="30">
        <f>IF(OR($A118="",$B118=""),"",A118*'MPTO_working_2-way'!$G117)</f>
        <v>1.9648241206030153</v>
      </c>
      <c r="E118" s="32">
        <f>IF(OR($A118="",$B118=""),"",B118*'MPTO_working_2-way'!$G117)</f>
        <v>2.0364583333333335</v>
      </c>
      <c r="F118" s="30">
        <f>IF(OR($A118="",$B118=""),"",'MPTO_working_2-way'!D117)</f>
        <v>1.9640176827387685</v>
      </c>
      <c r="G118" s="32">
        <f>IF(OR($A118="",$B118=""),"",'MPTO_working_2-way'!E117)</f>
        <v>2.0373253705876082</v>
      </c>
      <c r="H118" s="30">
        <f>IF(OR($A118="",$B118=""),"",'OddsRatio_working_2-way'!M117)</f>
        <v>1.9639984073082948</v>
      </c>
      <c r="I118" s="30">
        <f>IF(OR($A118="",$B118=""),"",'OddsRatio_working_2-way'!N117)</f>
        <v>2.0373461122121879</v>
      </c>
      <c r="J118" s="30" t="e">
        <f ca="1">IF('Log_working_2-way'!$D117="","",A118^('Log_working_2-way'!$D117))</f>
        <v>#NAME?</v>
      </c>
      <c r="K118" s="32" t="e">
        <f ca="1">IF('Log_working_2-way'!$D117="","",B118^('Log_working_2-way'!$D117))</f>
        <v>#NAME?</v>
      </c>
      <c r="L118" s="37">
        <f t="shared" si="27"/>
        <v>0.50895140664961636</v>
      </c>
      <c r="M118" s="37">
        <f t="shared" si="28"/>
        <v>0.49104859335038359</v>
      </c>
      <c r="N118" s="38">
        <v>100</v>
      </c>
      <c r="O118" s="38">
        <f t="shared" si="29"/>
        <v>47.916666666666671</v>
      </c>
      <c r="P118" s="38">
        <f t="shared" si="30"/>
        <v>49.748743718592962</v>
      </c>
      <c r="Q118" s="38">
        <f t="shared" si="31"/>
        <v>50.251256281407031</v>
      </c>
      <c r="R118" s="38">
        <f t="shared" si="32"/>
        <v>52.083333333333336</v>
      </c>
      <c r="S118" s="39">
        <f t="shared" si="33"/>
        <v>-2.3345896147403593</v>
      </c>
      <c r="T118" s="39">
        <f t="shared" si="34"/>
        <v>-2.3345896147403735</v>
      </c>
      <c r="U118" t="s">
        <v>175</v>
      </c>
      <c r="V118" t="s">
        <v>274</v>
      </c>
      <c r="W118" t="s">
        <v>375</v>
      </c>
      <c r="X118" s="48" t="s">
        <v>427</v>
      </c>
      <c r="Y118" s="41"/>
    </row>
    <row r="119" spans="1:25" ht="15" x14ac:dyDescent="0.25">
      <c r="A119">
        <v>2.0699999999999998</v>
      </c>
      <c r="B119">
        <v>1.83</v>
      </c>
      <c r="C119" s="29">
        <f t="shared" si="26"/>
        <v>2.9539874871307603E-2</v>
      </c>
      <c r="D119" s="30">
        <f>IF(OR($A119="",$B119=""),"",A119*'MPTO_working_2-way'!$G118)</f>
        <v>2.1311475409836067</v>
      </c>
      <c r="E119" s="32">
        <f>IF(OR($A119="",$B119=""),"",B119*'MPTO_working_2-way'!$G118)</f>
        <v>1.8840579710144929</v>
      </c>
      <c r="F119" s="30">
        <f>IF(OR($A119="",$B119=""),"",'MPTO_working_2-way'!D118)</f>
        <v>2.1352836729517204</v>
      </c>
      <c r="G119" s="32">
        <f>IF(OR($A119="",$B119=""),"",'MPTO_working_2-way'!E118)</f>
        <v>1.8808371192373576</v>
      </c>
      <c r="H119" s="30">
        <f>IF(OR($A119="",$B119=""),"",'OddsRatio_working_2-way'!M118)</f>
        <v>2.1354103339788768</v>
      </c>
      <c r="I119" s="30">
        <f>IF(OR($A119="",$B119=""),"",'OddsRatio_working_2-way'!N118)</f>
        <v>1.8807388571985679</v>
      </c>
      <c r="J119" s="30" t="e">
        <f ca="1">IF('Log_working_2-way'!$D118="","",A119^('Log_working_2-way'!$D118))</f>
        <v>#NAME?</v>
      </c>
      <c r="K119" s="32" t="e">
        <f ca="1">IF('Log_working_2-way'!$D118="","",B119^('Log_working_2-way'!$D118))</f>
        <v>#NAME?</v>
      </c>
      <c r="L119" s="37">
        <f t="shared" si="27"/>
        <v>0.46923076923076917</v>
      </c>
      <c r="M119" s="37">
        <f t="shared" si="28"/>
        <v>0.53076923076923077</v>
      </c>
      <c r="N119" s="38">
        <v>100</v>
      </c>
      <c r="O119" s="38">
        <f t="shared" si="29"/>
        <v>51.690821256038639</v>
      </c>
      <c r="P119" s="38">
        <f t="shared" si="30"/>
        <v>45.355191256830594</v>
      </c>
      <c r="Q119" s="38">
        <f t="shared" si="31"/>
        <v>54.644808743169392</v>
      </c>
      <c r="R119" s="38">
        <f t="shared" si="32"/>
        <v>48.309178743961354</v>
      </c>
      <c r="S119" s="39">
        <f t="shared" si="33"/>
        <v>-2.9539874871307532</v>
      </c>
      <c r="T119" s="39">
        <f t="shared" si="34"/>
        <v>-2.9539874871307603</v>
      </c>
      <c r="U119" t="s">
        <v>83</v>
      </c>
      <c r="V119" t="s">
        <v>102</v>
      </c>
      <c r="W119" t="s">
        <v>111</v>
      </c>
      <c r="X119" s="48" t="s">
        <v>427</v>
      </c>
      <c r="Y119" s="41"/>
    </row>
    <row r="120" spans="1:25" ht="15" x14ac:dyDescent="0.25">
      <c r="A120">
        <v>1.87</v>
      </c>
      <c r="B120">
        <v>2.0499999999999998</v>
      </c>
      <c r="C120" s="29">
        <f t="shared" si="26"/>
        <v>2.2564236337550447E-2</v>
      </c>
      <c r="D120" s="30">
        <f>IF(OR($A120="",$B120=""),"",A120*'MPTO_working_2-way'!$G119)</f>
        <v>1.9121951219512194</v>
      </c>
      <c r="E120" s="32">
        <f>IF(OR($A120="",$B120=""),"",B120*'MPTO_working_2-way'!$G119)</f>
        <v>2.0962566844919781</v>
      </c>
      <c r="F120" s="30">
        <f>IF(OR($A120="",$B120=""),"",'MPTO_working_2-way'!D119)</f>
        <v>1.9103027282920144</v>
      </c>
      <c r="G120" s="32">
        <f>IF(OR($A120="",$B120=""),"",'MPTO_working_2-way'!E119)</f>
        <v>2.0985356507458599</v>
      </c>
      <c r="H120" s="30">
        <f>IF(OR($A120="",$B120=""),"",'OddsRatio_working_2-way'!M119)</f>
        <v>1.9102589898327997</v>
      </c>
      <c r="I120" s="30">
        <f>IF(OR($A120="",$B120=""),"",'OddsRatio_working_2-way'!N119)</f>
        <v>2.0985884360051026</v>
      </c>
      <c r="J120" s="30" t="e">
        <f ca="1">IF('Log_working_2-way'!$D119="","",A120^('Log_working_2-way'!$D119))</f>
        <v>#NAME?</v>
      </c>
      <c r="K120" s="32" t="e">
        <f ca="1">IF('Log_working_2-way'!$D119="","",B120^('Log_working_2-way'!$D119))</f>
        <v>#NAME?</v>
      </c>
      <c r="L120" s="37">
        <f t="shared" si="27"/>
        <v>0.52295918367346939</v>
      </c>
      <c r="M120" s="37">
        <f t="shared" si="28"/>
        <v>0.47704081632653073</v>
      </c>
      <c r="N120" s="38">
        <v>100</v>
      </c>
      <c r="O120" s="38">
        <f t="shared" si="29"/>
        <v>46.524064171122987</v>
      </c>
      <c r="P120" s="38">
        <f t="shared" si="30"/>
        <v>51.219512195121943</v>
      </c>
      <c r="Q120" s="38">
        <f t="shared" si="31"/>
        <v>48.780487804878057</v>
      </c>
      <c r="R120" s="38">
        <f t="shared" si="32"/>
        <v>53.475935828876999</v>
      </c>
      <c r="S120" s="39">
        <f t="shared" si="33"/>
        <v>-2.2564236337550696</v>
      </c>
      <c r="T120" s="39">
        <f t="shared" si="34"/>
        <v>-2.2564236337550554</v>
      </c>
      <c r="U120" t="s">
        <v>280</v>
      </c>
      <c r="V120" t="s">
        <v>285</v>
      </c>
      <c r="W120" t="s">
        <v>367</v>
      </c>
      <c r="X120" s="48" t="s">
        <v>427</v>
      </c>
      <c r="Y120" s="41"/>
    </row>
    <row r="121" spans="1:25" ht="15" x14ac:dyDescent="0.25">
      <c r="A121">
        <v>2.29</v>
      </c>
      <c r="B121">
        <v>1.68</v>
      </c>
      <c r="C121" s="29">
        <f t="shared" si="26"/>
        <v>3.1919317945518833E-2</v>
      </c>
      <c r="D121" s="30">
        <f>IF(OR($A121="",$B121=""),"",A121*'MPTO_working_2-way'!$G120)</f>
        <v>2.3630952380952381</v>
      </c>
      <c r="E121" s="32">
        <f>IF(OR($A121="",$B121=""),"",B121*'MPTO_working_2-way'!$G120)</f>
        <v>1.7336244541484715</v>
      </c>
      <c r="F121" s="30">
        <f>IF(OR($A121="",$B121=""),"",'MPTO_working_2-way'!D120)</f>
        <v>2.3768688990485605</v>
      </c>
      <c r="G121" s="32">
        <f>IF(OR($A121="",$B121=""),"",'MPTO_working_2-way'!E120)</f>
        <v>1.7262855604415328</v>
      </c>
      <c r="H121" s="30">
        <f>IF(OR($A121="",$B121=""),"",'OddsRatio_working_2-way'!M120)</f>
        <v>2.3773375851727168</v>
      </c>
      <c r="I121" s="30">
        <f>IF(OR($A121="",$B121=""),"",'OddsRatio_working_2-way'!N120)</f>
        <v>1.7260384169902692</v>
      </c>
      <c r="J121" s="30" t="e">
        <f ca="1">IF('Log_working_2-way'!$D120="","",A121^('Log_working_2-way'!$D120))</f>
        <v>#NAME?</v>
      </c>
      <c r="K121" s="32" t="e">
        <f ca="1">IF('Log_working_2-way'!$D120="","",B121^('Log_working_2-way'!$D120))</f>
        <v>#NAME?</v>
      </c>
      <c r="L121" s="37">
        <f t="shared" si="27"/>
        <v>0.42317380352644834</v>
      </c>
      <c r="M121" s="37">
        <f t="shared" si="28"/>
        <v>0.57682619647355171</v>
      </c>
      <c r="N121" s="38">
        <v>100</v>
      </c>
      <c r="O121" s="38">
        <f t="shared" si="29"/>
        <v>56.331877729257641</v>
      </c>
      <c r="P121" s="38">
        <f t="shared" si="30"/>
        <v>40.476190476190474</v>
      </c>
      <c r="Q121" s="38">
        <f t="shared" si="31"/>
        <v>59.523809523809526</v>
      </c>
      <c r="R121" s="38">
        <f t="shared" si="32"/>
        <v>43.668122270742359</v>
      </c>
      <c r="S121" s="39">
        <f t="shared" si="33"/>
        <v>-3.1919317945518841</v>
      </c>
      <c r="T121" s="39">
        <f t="shared" si="34"/>
        <v>-3.1919317945518841</v>
      </c>
      <c r="U121" t="s">
        <v>284</v>
      </c>
      <c r="V121" t="s">
        <v>184</v>
      </c>
      <c r="W121" t="s">
        <v>367</v>
      </c>
      <c r="X121" s="48" t="s">
        <v>427</v>
      </c>
      <c r="Y121" s="41"/>
    </row>
    <row r="122" spans="1:25" ht="15" x14ac:dyDescent="0.25">
      <c r="A122">
        <v>1.74</v>
      </c>
      <c r="B122">
        <v>2.2000000000000002</v>
      </c>
      <c r="C122" s="29">
        <f t="shared" si="26"/>
        <v>2.925809822361547E-2</v>
      </c>
      <c r="D122" s="30">
        <f>IF(OR($A122="",$B122=""),"",A122*'MPTO_working_2-way'!$G121)</f>
        <v>1.790909090909091</v>
      </c>
      <c r="E122" s="32">
        <f>IF(OR($A122="",$B122=""),"",B122*'MPTO_working_2-way'!$G121)</f>
        <v>2.264367816091954</v>
      </c>
      <c r="F122" s="30">
        <f>IF(OR($A122="",$B122=""),"",'MPTO_working_2-way'!D121)</f>
        <v>1.78544776119403</v>
      </c>
      <c r="G122" s="32">
        <f>IF(OR($A122="",$B122=""),"",'MPTO_working_2-way'!E121)</f>
        <v>2.2731591448931119</v>
      </c>
      <c r="H122" s="30">
        <f>IF(OR($A122="",$B122=""),"",'OddsRatio_working_2-way'!M121)</f>
        <v>1.7852812659593167</v>
      </c>
      <c r="I122" s="30">
        <f>IF(OR($A122="",$B122=""),"",'OddsRatio_working_2-way'!N121)</f>
        <v>2.2734290799340271</v>
      </c>
      <c r="J122" s="30" t="e">
        <f ca="1">IF('Log_working_2-way'!$D121="","",A122^('Log_working_2-way'!$D121))</f>
        <v>#NAME?</v>
      </c>
      <c r="K122" s="32" t="e">
        <f ca="1">IF('Log_working_2-way'!$D121="","",B122^('Log_working_2-way'!$D121))</f>
        <v>#NAME?</v>
      </c>
      <c r="L122" s="37">
        <f t="shared" si="27"/>
        <v>0.55837563451776651</v>
      </c>
      <c r="M122" s="37">
        <f t="shared" si="28"/>
        <v>0.44162436548223349</v>
      </c>
      <c r="N122" s="38">
        <v>100</v>
      </c>
      <c r="O122" s="38">
        <f t="shared" si="29"/>
        <v>42.528735632183903</v>
      </c>
      <c r="P122" s="38">
        <f t="shared" si="30"/>
        <v>54.545454545454554</v>
      </c>
      <c r="Q122" s="38">
        <f t="shared" si="31"/>
        <v>45.454545454545453</v>
      </c>
      <c r="R122" s="38">
        <f t="shared" si="32"/>
        <v>57.47126436781609</v>
      </c>
      <c r="S122" s="39">
        <f t="shared" si="33"/>
        <v>-2.9258098223615505</v>
      </c>
      <c r="T122" s="39">
        <f t="shared" si="34"/>
        <v>-2.9258098223615363</v>
      </c>
      <c r="U122" t="s">
        <v>286</v>
      </c>
      <c r="V122" t="s">
        <v>186</v>
      </c>
      <c r="W122" t="s">
        <v>367</v>
      </c>
      <c r="X122" s="48" t="s">
        <v>427</v>
      </c>
      <c r="Y122" s="41"/>
    </row>
    <row r="123" spans="1:25" ht="15" x14ac:dyDescent="0.25">
      <c r="A123">
        <v>1.76</v>
      </c>
      <c r="B123">
        <v>2.1800000000000002</v>
      </c>
      <c r="C123" s="29">
        <f t="shared" si="26"/>
        <v>2.6897414512093487E-2</v>
      </c>
      <c r="D123" s="30">
        <f>IF(OR($A123="",$B123=""),"",A123*'MPTO_working_2-way'!$G122)</f>
        <v>1.8073394495412844</v>
      </c>
      <c r="E123" s="32">
        <f>IF(OR($A123="",$B123=""),"",B123*'MPTO_working_2-way'!$G122)</f>
        <v>2.2386363636363638</v>
      </c>
      <c r="F123" s="30">
        <f>IF(OR($A123="",$B123=""),"",'MPTO_working_2-way'!D122)</f>
        <v>1.8026686713023867</v>
      </c>
      <c r="G123" s="32">
        <f>IF(OR($A123="",$B123=""),"",'MPTO_working_2-way'!E122)</f>
        <v>2.2458440646218687</v>
      </c>
      <c r="H123" s="30">
        <f>IF(OR($A123="",$B123=""),"",'OddsRatio_working_2-way'!M122)</f>
        <v>1.8025383458814721</v>
      </c>
      <c r="I123" s="30">
        <f>IF(OR($A123="",$B123=""),"",'OddsRatio_working_2-way'!N122)</f>
        <v>2.2460463791317595</v>
      </c>
      <c r="J123" s="30" t="e">
        <f ca="1">IF('Log_working_2-way'!$D122="","",A123^('Log_working_2-way'!$D122))</f>
        <v>#NAME?</v>
      </c>
      <c r="K123" s="32" t="e">
        <f ca="1">IF('Log_working_2-way'!$D122="","",B123^('Log_working_2-way'!$D122))</f>
        <v>#NAME?</v>
      </c>
      <c r="L123" s="37">
        <f t="shared" si="27"/>
        <v>0.5532994923857868</v>
      </c>
      <c r="M123" s="37">
        <f t="shared" si="28"/>
        <v>0.44670050761421315</v>
      </c>
      <c r="N123" s="38">
        <v>100</v>
      </c>
      <c r="O123" s="38">
        <f t="shared" si="29"/>
        <v>43.181818181818187</v>
      </c>
      <c r="P123" s="38">
        <f t="shared" si="30"/>
        <v>54.128440366972484</v>
      </c>
      <c r="Q123" s="38">
        <f t="shared" si="31"/>
        <v>45.871559633027523</v>
      </c>
      <c r="R123" s="38">
        <f t="shared" si="32"/>
        <v>56.81818181818182</v>
      </c>
      <c r="S123" s="39">
        <f t="shared" si="33"/>
        <v>-2.6897414512093363</v>
      </c>
      <c r="T123" s="39">
        <f t="shared" si="34"/>
        <v>-2.6897414512093363</v>
      </c>
      <c r="U123" t="s">
        <v>290</v>
      </c>
      <c r="V123" t="s">
        <v>289</v>
      </c>
      <c r="W123" t="s">
        <v>367</v>
      </c>
      <c r="X123" s="48" t="s">
        <v>427</v>
      </c>
      <c r="Y123" s="41"/>
    </row>
    <row r="124" spans="1:25" ht="15" x14ac:dyDescent="0.25">
      <c r="A124">
        <v>2.69</v>
      </c>
      <c r="B124">
        <v>1.52</v>
      </c>
      <c r="C124" s="29">
        <f t="shared" si="26"/>
        <v>2.9641948738016177E-2</v>
      </c>
      <c r="D124" s="30">
        <f>IF(OR($A124="",$B124=""),"",A124*'MPTO_working_2-way'!$G123)</f>
        <v>2.7697368421052633</v>
      </c>
      <c r="E124" s="32">
        <f>IF(OR($A124="",$B124=""),"",B124*'MPTO_working_2-way'!$G123)</f>
        <v>1.5650557620817847</v>
      </c>
      <c r="F124" s="30">
        <f>IF(OR($A124="",$B124=""),"",'MPTO_working_2-way'!D123)</f>
        <v>2.8016993284911611</v>
      </c>
      <c r="G124" s="32">
        <f>IF(OR($A124="",$B124=""),"",'MPTO_working_2-way'!E123)</f>
        <v>1.5550315661367615</v>
      </c>
      <c r="H124" s="30">
        <f>IF(OR($A124="",$B124=""),"",'OddsRatio_working_2-way'!M123)</f>
        <v>2.8027756377319952</v>
      </c>
      <c r="I124" s="30">
        <f>IF(OR($A124="",$B124=""),"",'OddsRatio_working_2-way'!N123)</f>
        <v>1.5547001962252294</v>
      </c>
      <c r="J124" s="30" t="e">
        <f ca="1">IF('Log_working_2-way'!$D123="","",A124^('Log_working_2-way'!$D123))</f>
        <v>#NAME?</v>
      </c>
      <c r="K124" s="32" t="e">
        <f ca="1">IF('Log_working_2-way'!$D123="","",B124^('Log_working_2-way'!$D123))</f>
        <v>#NAME?</v>
      </c>
      <c r="L124" s="37">
        <f t="shared" si="27"/>
        <v>0.36104513064133015</v>
      </c>
      <c r="M124" s="37">
        <f t="shared" si="28"/>
        <v>0.63895486935866974</v>
      </c>
      <c r="N124" s="38">
        <v>100</v>
      </c>
      <c r="O124" s="38">
        <f t="shared" si="29"/>
        <v>62.825278810408925</v>
      </c>
      <c r="P124" s="38">
        <f t="shared" si="30"/>
        <v>34.21052631578948</v>
      </c>
      <c r="Q124" s="38">
        <f t="shared" si="31"/>
        <v>65.789473684210535</v>
      </c>
      <c r="R124" s="38">
        <f t="shared" si="32"/>
        <v>37.174721189591082</v>
      </c>
      <c r="S124" s="39">
        <f t="shared" si="33"/>
        <v>-2.9641948738016097</v>
      </c>
      <c r="T124" s="39">
        <f t="shared" si="34"/>
        <v>-2.9641948738016026</v>
      </c>
      <c r="U124" t="s">
        <v>288</v>
      </c>
      <c r="V124" t="s">
        <v>125</v>
      </c>
      <c r="W124" t="s">
        <v>367</v>
      </c>
      <c r="X124" s="48" t="s">
        <v>427</v>
      </c>
      <c r="Y124" s="41"/>
    </row>
    <row r="125" spans="1:25" ht="15" x14ac:dyDescent="0.25">
      <c r="A125">
        <v>1.92</v>
      </c>
      <c r="B125">
        <v>1.99</v>
      </c>
      <c r="C125" s="29">
        <f t="shared" si="26"/>
        <v>2.3345896147403788E-2</v>
      </c>
      <c r="D125" s="30">
        <f>IF(OR($A125="",$B125=""),"",A125*'MPTO_working_2-way'!$G124)</f>
        <v>1.9648241206030153</v>
      </c>
      <c r="E125" s="32">
        <f>IF(OR($A125="",$B125=""),"",B125*'MPTO_working_2-way'!$G124)</f>
        <v>2.0364583333333335</v>
      </c>
      <c r="F125" s="30">
        <f>IF(OR($A125="",$B125=""),"",'MPTO_working_2-way'!D124)</f>
        <v>1.9640176827387685</v>
      </c>
      <c r="G125" s="32">
        <f>IF(OR($A125="",$B125=""),"",'MPTO_working_2-way'!E124)</f>
        <v>2.0373253705876082</v>
      </c>
      <c r="H125" s="30">
        <f>IF(OR($A125="",$B125=""),"",'OddsRatio_working_2-way'!M124)</f>
        <v>1.9639984073082948</v>
      </c>
      <c r="I125" s="30">
        <f>IF(OR($A125="",$B125=""),"",'OddsRatio_working_2-way'!N124)</f>
        <v>2.0373461122121879</v>
      </c>
      <c r="J125" s="30" t="e">
        <f ca="1">IF('Log_working_2-way'!$D124="","",A125^('Log_working_2-way'!$D124))</f>
        <v>#NAME?</v>
      </c>
      <c r="K125" s="32" t="e">
        <f ca="1">IF('Log_working_2-way'!$D124="","",B125^('Log_working_2-way'!$D124))</f>
        <v>#NAME?</v>
      </c>
      <c r="L125" s="37">
        <f t="shared" si="27"/>
        <v>0.50895140664961636</v>
      </c>
      <c r="M125" s="37">
        <f t="shared" si="28"/>
        <v>0.49104859335038359</v>
      </c>
      <c r="N125" s="38">
        <v>100</v>
      </c>
      <c r="O125" s="38">
        <f t="shared" si="29"/>
        <v>47.916666666666671</v>
      </c>
      <c r="P125" s="38">
        <f t="shared" si="30"/>
        <v>49.748743718592962</v>
      </c>
      <c r="Q125" s="38">
        <f t="shared" si="31"/>
        <v>50.251256281407031</v>
      </c>
      <c r="R125" s="38">
        <f t="shared" si="32"/>
        <v>52.083333333333336</v>
      </c>
      <c r="S125" s="39">
        <f t="shared" si="33"/>
        <v>-2.3345896147403593</v>
      </c>
      <c r="T125" s="39">
        <f t="shared" si="34"/>
        <v>-2.3345896147403735</v>
      </c>
      <c r="U125" t="s">
        <v>185</v>
      </c>
      <c r="V125" t="s">
        <v>287</v>
      </c>
      <c r="W125" t="s">
        <v>367</v>
      </c>
      <c r="X125" s="48" t="s">
        <v>427</v>
      </c>
      <c r="Y125" s="41"/>
    </row>
    <row r="126" spans="1:25" ht="15" x14ac:dyDescent="0.25">
      <c r="A126">
        <v>1.54</v>
      </c>
      <c r="B126">
        <v>2.61</v>
      </c>
      <c r="C126" s="29">
        <f t="shared" si="26"/>
        <v>3.2492411802756749E-2</v>
      </c>
      <c r="D126" s="30">
        <f>IF(OR($A126="",$B126=""),"",A126*'MPTO_working_2-way'!$G125)</f>
        <v>1.5900383141762455</v>
      </c>
      <c r="E126" s="32">
        <f>IF(OR($A126="",$B126=""),"",B126*'MPTO_working_2-way'!$G125)</f>
        <v>2.6948051948051952</v>
      </c>
      <c r="F126" s="30">
        <f>IF(OR($A126="",$B126=""),"",'MPTO_working_2-way'!D125)</f>
        <v>1.5795182143278188</v>
      </c>
      <c r="G126" s="32">
        <f>IF(OR($A126="",$B126=""),"",'MPTO_working_2-way'!E125)</f>
        <v>2.725571302637825</v>
      </c>
      <c r="H126" s="30">
        <f>IF(OR($A126="",$B126=""),"",'OddsRatio_working_2-way'!M125)</f>
        <v>1.5791405068790083</v>
      </c>
      <c r="I126" s="30">
        <f>IF(OR($A126="",$B126=""),"",'OddsRatio_working_2-way'!N125)</f>
        <v>2.7266966964355612</v>
      </c>
      <c r="J126" s="30" t="e">
        <f ca="1">IF('Log_working_2-way'!$D125="","",A126^('Log_working_2-way'!$D125))</f>
        <v>#NAME?</v>
      </c>
      <c r="K126" s="32" t="e">
        <f ca="1">IF('Log_working_2-way'!$D125="","",B126^('Log_working_2-way'!$D125))</f>
        <v>#NAME?</v>
      </c>
      <c r="L126" s="37">
        <f t="shared" si="27"/>
        <v>0.62891566265060228</v>
      </c>
      <c r="M126" s="37">
        <f t="shared" si="28"/>
        <v>0.37108433734939755</v>
      </c>
      <c r="N126" s="38">
        <v>100</v>
      </c>
      <c r="O126" s="38">
        <f t="shared" si="29"/>
        <v>35.064935064935064</v>
      </c>
      <c r="P126" s="38">
        <f t="shared" si="30"/>
        <v>61.685823754789276</v>
      </c>
      <c r="Q126" s="38">
        <f t="shared" si="31"/>
        <v>38.314176245210732</v>
      </c>
      <c r="R126" s="38">
        <f t="shared" si="32"/>
        <v>64.935064935064929</v>
      </c>
      <c r="S126" s="39">
        <f t="shared" si="33"/>
        <v>-3.2492411802756678</v>
      </c>
      <c r="T126" s="39">
        <f t="shared" si="34"/>
        <v>-3.2492411802756536</v>
      </c>
      <c r="U126" t="s">
        <v>282</v>
      </c>
      <c r="V126" t="s">
        <v>291</v>
      </c>
      <c r="W126" t="s">
        <v>367</v>
      </c>
      <c r="X126" s="48" t="s">
        <v>427</v>
      </c>
      <c r="Y126" s="41"/>
    </row>
    <row r="127" spans="1:25" ht="15" x14ac:dyDescent="0.25">
      <c r="A127">
        <v>2.04</v>
      </c>
      <c r="B127">
        <v>1.76</v>
      </c>
      <c r="C127" s="29">
        <f t="shared" si="26"/>
        <v>5.8377896613190705E-2</v>
      </c>
      <c r="D127" s="30">
        <f>IF(OR($A127="",$B127=""),"",A127*'MPTO_working_2-way'!$G126)</f>
        <v>2.1590909090909092</v>
      </c>
      <c r="E127" s="32">
        <f>IF(OR($A127="",$B127=""),"",B127*'MPTO_working_2-way'!$G126)</f>
        <v>1.8627450980392157</v>
      </c>
      <c r="F127" s="30">
        <f>IF(OR($A127="",$B127=""),"",'MPTO_working_2-way'!D126)</f>
        <v>2.1691638472692123</v>
      </c>
      <c r="G127" s="32">
        <f>IF(OR($A127="",$B127=""),"",'MPTO_working_2-way'!E126)</f>
        <v>1.8553121124431584</v>
      </c>
      <c r="H127" s="30">
        <f>IF(OR($A127="",$B127=""),"",'OddsRatio_working_2-way'!M126)</f>
        <v>2.1697953037312039</v>
      </c>
      <c r="I127" s="30">
        <f>IF(OR($A127="",$B127=""),"",'OddsRatio_working_2-way'!N126)</f>
        <v>1.8548504142651103</v>
      </c>
      <c r="J127" s="30" t="e">
        <f ca="1">IF('Log_working_2-way'!$D126="","",A127^('Log_working_2-way'!$D126))</f>
        <v>#NAME?</v>
      </c>
      <c r="K127" s="32" t="e">
        <f ca="1">IF('Log_working_2-way'!$D126="","",B127^('Log_working_2-way'!$D126))</f>
        <v>#NAME?</v>
      </c>
      <c r="L127" s="37">
        <f t="shared" si="27"/>
        <v>0.4631578947368421</v>
      </c>
      <c r="M127" s="37">
        <f t="shared" si="28"/>
        <v>0.5368421052631579</v>
      </c>
      <c r="N127" s="38">
        <v>100</v>
      </c>
      <c r="O127" s="38">
        <f t="shared" si="29"/>
        <v>50.980392156862742</v>
      </c>
      <c r="P127" s="38">
        <f t="shared" si="30"/>
        <v>43.181818181818187</v>
      </c>
      <c r="Q127" s="38">
        <f t="shared" si="31"/>
        <v>56.81818181818182</v>
      </c>
      <c r="R127" s="38">
        <f t="shared" si="32"/>
        <v>49.019607843137251</v>
      </c>
      <c r="S127" s="39">
        <f t="shared" si="33"/>
        <v>-5.8377896613190785</v>
      </c>
      <c r="T127" s="39">
        <f t="shared" si="34"/>
        <v>-5.8377896613190643</v>
      </c>
      <c r="U127" t="s">
        <v>295</v>
      </c>
      <c r="V127" t="s">
        <v>300</v>
      </c>
      <c r="W127" t="s">
        <v>376</v>
      </c>
      <c r="X127" s="48" t="s">
        <v>427</v>
      </c>
      <c r="Y127" s="41"/>
    </row>
    <row r="128" spans="1:25" ht="15" x14ac:dyDescent="0.25">
      <c r="A128">
        <v>2.21</v>
      </c>
      <c r="B128">
        <v>1.66</v>
      </c>
      <c r="C128" s="29">
        <f t="shared" si="26"/>
        <v>5.4898326337022407E-2</v>
      </c>
      <c r="D128" s="30">
        <f>IF(OR($A128="",$B128=""),"",A128*'MPTO_working_2-way'!$G127)</f>
        <v>2.3313253012048194</v>
      </c>
      <c r="E128" s="32">
        <f>IF(OR($A128="",$B128=""),"",B128*'MPTO_working_2-way'!$G127)</f>
        <v>1.751131221719457</v>
      </c>
      <c r="F128" s="30">
        <f>IF(OR($A128="",$B128=""),"",'MPTO_working_2-way'!D127)</f>
        <v>2.3527223754248703</v>
      </c>
      <c r="G128" s="32">
        <f>IF(OR($A128="",$B128=""),"",'MPTO_working_2-way'!E127)</f>
        <v>1.7392499881477268</v>
      </c>
      <c r="H128" s="30">
        <f>IF(OR($A128="",$B128=""),"",'OddsRatio_working_2-way'!M127)</f>
        <v>2.35400640077266</v>
      </c>
      <c r="I128" s="30">
        <f>IF(OR($A128="",$B128=""),"",'OddsRatio_working_2-way'!N127)</f>
        <v>1.7385489458759966</v>
      </c>
      <c r="J128" s="30" t="e">
        <f ca="1">IF('Log_working_2-way'!$D127="","",A128^('Log_working_2-way'!$D127))</f>
        <v>#NAME?</v>
      </c>
      <c r="K128" s="32" t="e">
        <f ca="1">IF('Log_working_2-way'!$D127="","",B128^('Log_working_2-way'!$D127))</f>
        <v>#NAME?</v>
      </c>
      <c r="L128" s="37">
        <f t="shared" si="27"/>
        <v>0.4289405684754522</v>
      </c>
      <c r="M128" s="37">
        <f t="shared" si="28"/>
        <v>0.57105943152454786</v>
      </c>
      <c r="N128" s="38">
        <v>100</v>
      </c>
      <c r="O128" s="38">
        <f t="shared" si="29"/>
        <v>54.751131221719454</v>
      </c>
      <c r="P128" s="38">
        <f t="shared" si="30"/>
        <v>39.759036144578317</v>
      </c>
      <c r="Q128" s="38">
        <f t="shared" si="31"/>
        <v>60.24096385542169</v>
      </c>
      <c r="R128" s="38">
        <f t="shared" si="32"/>
        <v>45.248868778280546</v>
      </c>
      <c r="S128" s="39">
        <f t="shared" si="33"/>
        <v>-5.4898326337022354</v>
      </c>
      <c r="T128" s="39">
        <f t="shared" si="34"/>
        <v>-5.4898326337022283</v>
      </c>
      <c r="U128" t="s">
        <v>192</v>
      </c>
      <c r="V128" t="s">
        <v>298</v>
      </c>
      <c r="W128" t="s">
        <v>376</v>
      </c>
      <c r="X128" s="48" t="s">
        <v>427</v>
      </c>
      <c r="Y128" s="41"/>
    </row>
    <row r="129" spans="1:25" s="35" customFormat="1" ht="15" x14ac:dyDescent="0.25">
      <c r="A129">
        <v>2.3199999999999998</v>
      </c>
      <c r="B129">
        <v>1.6</v>
      </c>
      <c r="C129" s="29">
        <f t="shared" si="26"/>
        <v>5.6034482758620774E-2</v>
      </c>
      <c r="D129" s="30">
        <f>IF(OR($A129="",$B129=""),"",A129*'MPTO_working_2-way'!$G128)</f>
        <v>2.4500000000000002</v>
      </c>
      <c r="E129" s="32">
        <f>IF(OR($A129="",$B129=""),"",B129*'MPTO_working_2-way'!$G128)</f>
        <v>1.6896551724137934</v>
      </c>
      <c r="F129" s="30">
        <f>IF(OR($A129="",$B129=""),"",'MPTO_working_2-way'!D128)</f>
        <v>2.4812834224598932</v>
      </c>
      <c r="G129" s="32">
        <f>IF(OR($A129="",$B129=""),"",'MPTO_working_2-way'!E128)</f>
        <v>1.6750902527075815</v>
      </c>
      <c r="H129" s="30">
        <f>IF(OR($A129="",$B129=""),"",'OddsRatio_working_2-way'!M128)</f>
        <v>2.4832396974191329</v>
      </c>
      <c r="I129" s="30">
        <f>IF(OR($A129="",$B129=""),"",'OddsRatio_working_2-way'!N128)</f>
        <v>1.6741998624632421</v>
      </c>
      <c r="J129" s="30" t="e">
        <f ca="1">IF('Log_working_2-way'!$D128="","",A129^('Log_working_2-way'!$D128))</f>
        <v>#NAME?</v>
      </c>
      <c r="K129" s="32" t="e">
        <f ca="1">IF('Log_working_2-way'!$D128="","",B129^('Log_working_2-way'!$D128))</f>
        <v>#NAME?</v>
      </c>
      <c r="L129" s="37">
        <f t="shared" si="27"/>
        <v>0.4081632653061224</v>
      </c>
      <c r="M129" s="37">
        <f t="shared" si="28"/>
        <v>0.59183673469387743</v>
      </c>
      <c r="N129" s="38">
        <v>100</v>
      </c>
      <c r="O129" s="38">
        <f t="shared" si="29"/>
        <v>56.896551724137922</v>
      </c>
      <c r="P129" s="38">
        <f t="shared" si="30"/>
        <v>37.5</v>
      </c>
      <c r="Q129" s="38">
        <f t="shared" si="31"/>
        <v>62.5</v>
      </c>
      <c r="R129" s="38">
        <f t="shared" si="32"/>
        <v>43.103448275862071</v>
      </c>
      <c r="S129" s="39">
        <f t="shared" si="33"/>
        <v>-5.6034482758620783</v>
      </c>
      <c r="T129" s="39">
        <f t="shared" si="34"/>
        <v>-5.6034482758620712</v>
      </c>
      <c r="U129" t="s">
        <v>301</v>
      </c>
      <c r="V129" t="s">
        <v>187</v>
      </c>
      <c r="W129" t="s">
        <v>376</v>
      </c>
      <c r="X129" s="48" t="s">
        <v>427</v>
      </c>
      <c r="Y129" s="41"/>
    </row>
    <row r="130" spans="1:25" ht="15" x14ac:dyDescent="0.25">
      <c r="A130">
        <v>1.87</v>
      </c>
      <c r="B130">
        <v>2.04</v>
      </c>
      <c r="C130" s="29">
        <f t="shared" si="26"/>
        <v>2.4955436720142554E-2</v>
      </c>
      <c r="D130" s="30">
        <f>IF(OR($A130="",$B130=""),"",A130*'MPTO_working_2-way'!$G129)</f>
        <v>1.9166666666666667</v>
      </c>
      <c r="E130" s="32">
        <f>IF(OR($A130="",$B130=""),"",B130*'MPTO_working_2-way'!$G129)</f>
        <v>2.0909090909090908</v>
      </c>
      <c r="F130" s="30">
        <f>IF(OR($A130="",$B130=""),"",'MPTO_working_2-way'!D129)</f>
        <v>1.9146757679180888</v>
      </c>
      <c r="G130" s="32">
        <f>IF(OR($A130="",$B130=""),"",'MPTO_working_2-way'!E129)</f>
        <v>2.0932835820895521</v>
      </c>
      <c r="H130" s="30">
        <f>IF(OR($A130="",$B130=""),"",'OddsRatio_working_2-way'!M129)</f>
        <v>1.9146247654303168</v>
      </c>
      <c r="I130" s="30">
        <f>IF(OR($A130="",$B130=""),"",'OddsRatio_working_2-way'!N129)</f>
        <v>2.0933445471810685</v>
      </c>
      <c r="J130" s="30" t="e">
        <f ca="1">IF('Log_working_2-way'!$D129="","",A130^('Log_working_2-way'!$D129))</f>
        <v>#NAME?</v>
      </c>
      <c r="K130" s="32" t="e">
        <f ca="1">IF('Log_working_2-way'!$D129="","",B130^('Log_working_2-way'!$D129))</f>
        <v>#NAME?</v>
      </c>
      <c r="L130" s="37">
        <f t="shared" si="27"/>
        <v>0.52173913043478259</v>
      </c>
      <c r="M130" s="37">
        <f t="shared" si="28"/>
        <v>0.47826086956521741</v>
      </c>
      <c r="N130" s="38">
        <v>100</v>
      </c>
      <c r="O130" s="38">
        <f t="shared" si="29"/>
        <v>46.524064171122987</v>
      </c>
      <c r="P130" s="38">
        <f t="shared" si="30"/>
        <v>50.980392156862742</v>
      </c>
      <c r="Q130" s="38">
        <f t="shared" si="31"/>
        <v>49.019607843137251</v>
      </c>
      <c r="R130" s="38">
        <f t="shared" si="32"/>
        <v>53.475935828876999</v>
      </c>
      <c r="S130" s="39">
        <f t="shared" si="33"/>
        <v>-2.4955436720142643</v>
      </c>
      <c r="T130" s="39">
        <f t="shared" si="34"/>
        <v>-2.4955436720142572</v>
      </c>
      <c r="U130" t="s">
        <v>307</v>
      </c>
      <c r="V130" t="s">
        <v>194</v>
      </c>
      <c r="W130" t="s">
        <v>368</v>
      </c>
      <c r="X130" s="48" t="s">
        <v>427</v>
      </c>
      <c r="Y130" s="41"/>
    </row>
    <row r="131" spans="1:25" ht="15" x14ac:dyDescent="0.25">
      <c r="A131">
        <v>1.59</v>
      </c>
      <c r="B131">
        <v>2.4900000000000002</v>
      </c>
      <c r="C131" s="29">
        <f t="shared" si="26"/>
        <v>3.0537243312874107E-2</v>
      </c>
      <c r="D131" s="30">
        <f>IF(OR($A131="",$B131=""),"",A131*'MPTO_working_2-way'!$G130)</f>
        <v>1.6385542168674698</v>
      </c>
      <c r="E131" s="32">
        <f>IF(OR($A131="",$B131=""),"",B131*'MPTO_working_2-way'!$G130)</f>
        <v>2.5660377358490569</v>
      </c>
      <c r="F131" s="30">
        <f>IF(OR($A131="",$B131=""),"",'MPTO_working_2-way'!D130)</f>
        <v>1.6295610298203371</v>
      </c>
      <c r="G131" s="32">
        <f>IF(OR($A131="",$B131=""),"",'MPTO_working_2-way'!E130)</f>
        <v>2.5884083553986468</v>
      </c>
      <c r="H131" s="30">
        <f>IF(OR($A131="",$B131=""),"",'OddsRatio_working_2-way'!M130)</f>
        <v>1.6292639782813063</v>
      </c>
      <c r="I131" s="30">
        <f>IF(OR($A131="",$B131=""),"",'OddsRatio_working_2-way'!N130)</f>
        <v>2.5891581824392307</v>
      </c>
      <c r="J131" s="30" t="e">
        <f ca="1">IF('Log_working_2-way'!$D130="","",A131^('Log_working_2-way'!$D130))</f>
        <v>#NAME?</v>
      </c>
      <c r="K131" s="32" t="e">
        <f ca="1">IF('Log_working_2-way'!$D130="","",B131^('Log_working_2-way'!$D130))</f>
        <v>#NAME?</v>
      </c>
      <c r="L131" s="37">
        <f t="shared" si="27"/>
        <v>0.61029411764705888</v>
      </c>
      <c r="M131" s="37">
        <f t="shared" si="28"/>
        <v>0.38970588235294112</v>
      </c>
      <c r="N131" s="38">
        <v>100</v>
      </c>
      <c r="O131" s="38">
        <f t="shared" si="29"/>
        <v>37.106918238993707</v>
      </c>
      <c r="P131" s="38">
        <f t="shared" si="30"/>
        <v>59.839357429718881</v>
      </c>
      <c r="Q131" s="38">
        <f t="shared" si="31"/>
        <v>40.160642570281119</v>
      </c>
      <c r="R131" s="38">
        <f t="shared" si="32"/>
        <v>62.893081761006286</v>
      </c>
      <c r="S131" s="39">
        <f t="shared" si="33"/>
        <v>-3.0537243312874125</v>
      </c>
      <c r="T131" s="39">
        <f t="shared" si="34"/>
        <v>-3.0537243312874054</v>
      </c>
      <c r="U131" t="s">
        <v>306</v>
      </c>
      <c r="V131" t="s">
        <v>305</v>
      </c>
      <c r="W131" t="s">
        <v>368</v>
      </c>
      <c r="X131" s="48" t="s">
        <v>427</v>
      </c>
      <c r="Y131" s="41"/>
    </row>
    <row r="132" spans="1:25" ht="15" x14ac:dyDescent="0.25">
      <c r="A132">
        <v>1.98</v>
      </c>
      <c r="B132">
        <v>1.92</v>
      </c>
      <c r="C132" s="29">
        <f t="shared" si="26"/>
        <v>2.5883838383838453E-2</v>
      </c>
      <c r="D132" s="30">
        <f>IF(OR($A132="",$B132=""),"",A132*'MPTO_working_2-way'!$G131)</f>
        <v>2.03125</v>
      </c>
      <c r="E132" s="32">
        <f>IF(OR($A132="",$B132=""),"",B132*'MPTO_working_2-way'!$G131)</f>
        <v>1.9696969696969697</v>
      </c>
      <c r="F132" s="30">
        <f>IF(OR($A132="",$B132=""),"",'MPTO_working_2-way'!D131)</f>
        <v>2.0320718409236691</v>
      </c>
      <c r="G132" s="32">
        <f>IF(OR($A132="",$B132=""),"",'MPTO_working_2-way'!E131)</f>
        <v>1.968924798011187</v>
      </c>
      <c r="H132" s="30">
        <f>IF(OR($A132="",$B132=""),"",'OddsRatio_working_2-way'!M131)</f>
        <v>2.0320936930842795</v>
      </c>
      <c r="I132" s="30">
        <f>IF(OR($A132="",$B132=""),"",'OddsRatio_working_2-way'!N131)</f>
        <v>1.9689042833036094</v>
      </c>
      <c r="J132" s="30" t="e">
        <f ca="1">IF('Log_working_2-way'!$D131="","",A132^('Log_working_2-way'!$D131))</f>
        <v>#NAME?</v>
      </c>
      <c r="K132" s="32" t="e">
        <f ca="1">IF('Log_working_2-way'!$D131="","",B132^('Log_working_2-way'!$D131))</f>
        <v>#NAME?</v>
      </c>
      <c r="L132" s="37">
        <f t="shared" si="27"/>
        <v>0.49230769230769234</v>
      </c>
      <c r="M132" s="37">
        <f t="shared" si="28"/>
        <v>0.50769230769230766</v>
      </c>
      <c r="N132" s="38">
        <v>100</v>
      </c>
      <c r="O132" s="38">
        <f t="shared" si="29"/>
        <v>49.494949494949495</v>
      </c>
      <c r="P132" s="38">
        <f t="shared" si="30"/>
        <v>47.916666666666671</v>
      </c>
      <c r="Q132" s="38">
        <f t="shared" si="31"/>
        <v>52.083333333333336</v>
      </c>
      <c r="R132" s="38">
        <f t="shared" si="32"/>
        <v>50.505050505050505</v>
      </c>
      <c r="S132" s="39">
        <f t="shared" si="33"/>
        <v>-2.5883838383838409</v>
      </c>
      <c r="T132" s="39">
        <f t="shared" si="34"/>
        <v>-2.5883838383838338</v>
      </c>
      <c r="U132" t="s">
        <v>199</v>
      </c>
      <c r="V132" t="s">
        <v>196</v>
      </c>
      <c r="W132" t="s">
        <v>368</v>
      </c>
      <c r="X132" s="48" t="s">
        <v>427</v>
      </c>
      <c r="Y132" s="41"/>
    </row>
    <row r="133" spans="1:25" ht="15" x14ac:dyDescent="0.25">
      <c r="A133">
        <v>1.67</v>
      </c>
      <c r="B133">
        <v>2.33</v>
      </c>
      <c r="C133" s="29">
        <f t="shared" ref="C133:C172" si="35">IF(OR($A133="",$B133=""),"",(1/A133)+(1/B133)-1)</f>
        <v>2.7986944565804084E-2</v>
      </c>
      <c r="D133" s="30">
        <f>IF(OR($A133="",$B133=""),"",A133*'MPTO_working_2-way'!$G132)</f>
        <v>1.7167381974248928</v>
      </c>
      <c r="E133" s="32">
        <f>IF(OR($A133="",$B133=""),"",B133*'MPTO_working_2-way'!$G132)</f>
        <v>2.3952095808383236</v>
      </c>
      <c r="F133" s="30">
        <f>IF(OR($A133="",$B133=""),"",'MPTO_working_2-way'!D132)</f>
        <v>1.7099602293950913</v>
      </c>
      <c r="G133" s="32">
        <f>IF(OR($A133="",$B133=""),"",'MPTO_working_2-way'!E132)</f>
        <v>2.4085296029216061</v>
      </c>
      <c r="H133" s="30">
        <f>IF(OR($A133="",$B133=""),"",'OddsRatio_working_2-way'!M132)</f>
        <v>1.7097600992562489</v>
      </c>
      <c r="I133" s="30">
        <f>IF(OR($A133="",$B133=""),"",'OddsRatio_working_2-way'!N132)</f>
        <v>2.408926764195241</v>
      </c>
      <c r="J133" s="30" t="e">
        <f ca="1">IF('Log_working_2-way'!$D132="","",A133^('Log_working_2-way'!$D132))</f>
        <v>#NAME?</v>
      </c>
      <c r="K133" s="32" t="e">
        <f ca="1">IF('Log_working_2-way'!$D132="","",B133^('Log_working_2-way'!$D132))</f>
        <v>#NAME?</v>
      </c>
      <c r="L133" s="37">
        <f t="shared" si="27"/>
        <v>0.58250000000000002</v>
      </c>
      <c r="M133" s="37">
        <f t="shared" si="28"/>
        <v>0.41749999999999998</v>
      </c>
      <c r="N133" s="38">
        <v>100</v>
      </c>
      <c r="O133" s="38">
        <f t="shared" si="29"/>
        <v>40.119760479041922</v>
      </c>
      <c r="P133" s="38">
        <f t="shared" si="30"/>
        <v>57.081545064377686</v>
      </c>
      <c r="Q133" s="38">
        <f t="shared" si="31"/>
        <v>42.918454935622321</v>
      </c>
      <c r="R133" s="38">
        <f t="shared" si="32"/>
        <v>59.880239520958092</v>
      </c>
      <c r="S133" s="39">
        <f t="shared" si="33"/>
        <v>-2.7986944565803995</v>
      </c>
      <c r="T133" s="39">
        <f t="shared" si="34"/>
        <v>-2.7986944565804066</v>
      </c>
      <c r="U133" t="s">
        <v>195</v>
      </c>
      <c r="V133" t="s">
        <v>311</v>
      </c>
      <c r="W133" t="s">
        <v>368</v>
      </c>
      <c r="X133" s="48" t="s">
        <v>427</v>
      </c>
      <c r="Y133" s="41"/>
    </row>
    <row r="134" spans="1:25" ht="15" x14ac:dyDescent="0.25">
      <c r="A134">
        <v>1.68</v>
      </c>
      <c r="B134">
        <v>2.29</v>
      </c>
      <c r="C134" s="29">
        <f t="shared" si="35"/>
        <v>3.1919317945518833E-2</v>
      </c>
      <c r="D134" s="30">
        <f>IF(OR($A134="",$B134=""),"",A134*'MPTO_working_2-way'!$G133)</f>
        <v>1.7336244541484715</v>
      </c>
      <c r="E134" s="32">
        <f>IF(OR($A134="",$B134=""),"",B134*'MPTO_working_2-way'!$G133)</f>
        <v>2.3630952380952381</v>
      </c>
      <c r="F134" s="30">
        <f>IF(OR($A134="",$B134=""),"",'MPTO_working_2-way'!D133)</f>
        <v>1.7262855604415328</v>
      </c>
      <c r="G134" s="32">
        <f>IF(OR($A134="",$B134=""),"",'MPTO_working_2-way'!E133)</f>
        <v>2.3768688990485605</v>
      </c>
      <c r="H134" s="30">
        <f>IF(OR($A134="",$B134=""),"",'OddsRatio_working_2-way'!M133)</f>
        <v>1.7260384169902692</v>
      </c>
      <c r="I134" s="30">
        <f>IF(OR($A134="",$B134=""),"",'OddsRatio_working_2-way'!N133)</f>
        <v>2.3773375851727168</v>
      </c>
      <c r="J134" s="30" t="e">
        <f ca="1">IF('Log_working_2-way'!$D133="","",A134^('Log_working_2-way'!$D133))</f>
        <v>#NAME?</v>
      </c>
      <c r="K134" s="32" t="e">
        <f ca="1">IF('Log_working_2-way'!$D133="","",B134^('Log_working_2-way'!$D133))</f>
        <v>#NAME?</v>
      </c>
      <c r="L134" s="37">
        <f t="shared" ref="L134:L172" si="36">(1/D134)</f>
        <v>0.57682619647355171</v>
      </c>
      <c r="M134" s="37">
        <f t="shared" ref="M134:M172" si="37">(1/E134)</f>
        <v>0.42317380352644834</v>
      </c>
      <c r="N134" s="38">
        <v>100</v>
      </c>
      <c r="O134" s="38">
        <f t="shared" ref="O134:O172" si="38">(1/A134)*((N134*A134)-N134)</f>
        <v>40.476190476190474</v>
      </c>
      <c r="P134" s="38">
        <f t="shared" ref="P134:P172" si="39">(1/B134)*((N134*B134)-N134)</f>
        <v>56.331877729257641</v>
      </c>
      <c r="Q134" s="38">
        <f t="shared" ref="Q134:Q172" si="40">(1/B134)*N134</f>
        <v>43.668122270742359</v>
      </c>
      <c r="R134" s="38">
        <f t="shared" ref="R134:R172" si="41">(1/A134)*N134</f>
        <v>59.523809523809526</v>
      </c>
      <c r="S134" s="39">
        <f t="shared" ref="S134:S172" si="42">O134-Q134</f>
        <v>-3.1919317945518841</v>
      </c>
      <c r="T134" s="39">
        <f t="shared" ref="T134:T172" si="43">P134-R134</f>
        <v>-3.1919317945518841</v>
      </c>
      <c r="U134" t="s">
        <v>197</v>
      </c>
      <c r="V134" t="s">
        <v>303</v>
      </c>
      <c r="W134" t="s">
        <v>368</v>
      </c>
      <c r="X134" s="48" t="s">
        <v>427</v>
      </c>
      <c r="Y134" s="41"/>
    </row>
    <row r="135" spans="1:25" s="35" customFormat="1" ht="15" x14ac:dyDescent="0.25">
      <c r="A135">
        <v>2.16</v>
      </c>
      <c r="B135">
        <v>1.76</v>
      </c>
      <c r="C135" s="29">
        <f t="shared" si="35"/>
        <v>3.1144781144781142E-2</v>
      </c>
      <c r="D135" s="30">
        <f>IF(OR($A135="",$B135=""),"",A135*'MPTO_working_2-way'!$G134)</f>
        <v>2.2272727272727275</v>
      </c>
      <c r="E135" s="32">
        <f>IF(OR($A135="",$B135=""),"",B135*'MPTO_working_2-way'!$G134)</f>
        <v>1.8148148148148149</v>
      </c>
      <c r="F135" s="30">
        <f>IF(OR($A135="",$B135=""),"",'MPTO_working_2-way'!D134)</f>
        <v>2.235183443085607</v>
      </c>
      <c r="G135" s="32">
        <f>IF(OR($A135="",$B135=""),"",'MPTO_working_2-way'!E134)</f>
        <v>1.8095963442498098</v>
      </c>
      <c r="H135" s="30">
        <f>IF(OR($A135="",$B135=""),"",'OddsRatio_working_2-way'!M134)</f>
        <v>2.2354415362426847</v>
      </c>
      <c r="I135" s="30">
        <f>IF(OR($A135="",$B135=""),"",'OddsRatio_working_2-way'!N134)</f>
        <v>1.8094272134003797</v>
      </c>
      <c r="J135" s="30" t="e">
        <f ca="1">IF('Log_working_2-way'!$D134="","",A135^('Log_working_2-way'!$D134))</f>
        <v>#NAME?</v>
      </c>
      <c r="K135" s="32" t="e">
        <f ca="1">IF('Log_working_2-way'!$D134="","",B135^('Log_working_2-way'!$D134))</f>
        <v>#NAME?</v>
      </c>
      <c r="L135" s="37">
        <f t="shared" si="36"/>
        <v>0.44897959183673464</v>
      </c>
      <c r="M135" s="37">
        <f t="shared" si="37"/>
        <v>0.55102040816326525</v>
      </c>
      <c r="N135" s="38">
        <v>100</v>
      </c>
      <c r="O135" s="38">
        <f t="shared" si="38"/>
        <v>53.703703703703695</v>
      </c>
      <c r="P135" s="38">
        <f t="shared" si="39"/>
        <v>43.181818181818187</v>
      </c>
      <c r="Q135" s="38">
        <f t="shared" si="40"/>
        <v>56.81818181818182</v>
      </c>
      <c r="R135" s="38">
        <f t="shared" si="41"/>
        <v>46.296296296296291</v>
      </c>
      <c r="S135" s="39">
        <f t="shared" si="42"/>
        <v>-3.1144781144781248</v>
      </c>
      <c r="T135" s="39">
        <f t="shared" si="43"/>
        <v>-3.1144781144781035</v>
      </c>
      <c r="U135" t="s">
        <v>203</v>
      </c>
      <c r="V135" t="s">
        <v>313</v>
      </c>
      <c r="W135" t="s">
        <v>369</v>
      </c>
      <c r="X135" s="48" t="s">
        <v>427</v>
      </c>
      <c r="Y135" s="41"/>
    </row>
    <row r="136" spans="1:25" ht="15" x14ac:dyDescent="0.25">
      <c r="A136">
        <v>2.0699999999999998</v>
      </c>
      <c r="B136">
        <v>1.83</v>
      </c>
      <c r="C136" s="29">
        <f t="shared" si="35"/>
        <v>2.9539874871307603E-2</v>
      </c>
      <c r="D136" s="30">
        <f>IF(OR($A136="",$B136=""),"",A136*'MPTO_working_2-way'!$G135)</f>
        <v>2.1311475409836067</v>
      </c>
      <c r="E136" s="32">
        <f>IF(OR($A136="",$B136=""),"",B136*'MPTO_working_2-way'!$G135)</f>
        <v>1.8840579710144929</v>
      </c>
      <c r="F136" s="30">
        <f>IF(OR($A136="",$B136=""),"",'MPTO_working_2-way'!D135)</f>
        <v>2.1352836729517204</v>
      </c>
      <c r="G136" s="32">
        <f>IF(OR($A136="",$B136=""),"",'MPTO_working_2-way'!E135)</f>
        <v>1.8808371192373576</v>
      </c>
      <c r="H136" s="30">
        <f>IF(OR($A136="",$B136=""),"",'OddsRatio_working_2-way'!M135)</f>
        <v>2.1354103339788768</v>
      </c>
      <c r="I136" s="30">
        <f>IF(OR($A136="",$B136=""),"",'OddsRatio_working_2-way'!N135)</f>
        <v>1.8807388571985679</v>
      </c>
      <c r="J136" s="30" t="e">
        <f ca="1">IF('Log_working_2-way'!$D135="","",A136^('Log_working_2-way'!$D135))</f>
        <v>#NAME?</v>
      </c>
      <c r="K136" s="32" t="e">
        <f ca="1">IF('Log_working_2-way'!$D135="","",B136^('Log_working_2-way'!$D135))</f>
        <v>#NAME?</v>
      </c>
      <c r="L136" s="37">
        <f t="shared" si="36"/>
        <v>0.46923076923076917</v>
      </c>
      <c r="M136" s="37">
        <f t="shared" si="37"/>
        <v>0.53076923076923077</v>
      </c>
      <c r="N136" s="38">
        <v>100</v>
      </c>
      <c r="O136" s="38">
        <f t="shared" si="38"/>
        <v>51.690821256038639</v>
      </c>
      <c r="P136" s="38">
        <f t="shared" si="39"/>
        <v>45.355191256830594</v>
      </c>
      <c r="Q136" s="38">
        <f t="shared" si="40"/>
        <v>54.644808743169392</v>
      </c>
      <c r="R136" s="38">
        <f t="shared" si="41"/>
        <v>48.309178743961354</v>
      </c>
      <c r="S136" s="39">
        <f t="shared" si="42"/>
        <v>-2.9539874871307532</v>
      </c>
      <c r="T136" s="39">
        <f t="shared" si="43"/>
        <v>-2.9539874871307603</v>
      </c>
      <c r="U136" t="s">
        <v>312</v>
      </c>
      <c r="V136" t="s">
        <v>212</v>
      </c>
      <c r="W136" t="s">
        <v>369</v>
      </c>
      <c r="X136" s="48" t="s">
        <v>427</v>
      </c>
      <c r="Y136" s="41"/>
    </row>
    <row r="137" spans="1:25" s="35" customFormat="1" ht="15" x14ac:dyDescent="0.25">
      <c r="A137">
        <v>2.12</v>
      </c>
      <c r="B137">
        <v>1.78</v>
      </c>
      <c r="C137" s="29">
        <f t="shared" si="35"/>
        <v>3.3495866016535869E-2</v>
      </c>
      <c r="D137" s="30">
        <f>IF(OR($A137="",$B137=""),"",A137*'MPTO_working_2-way'!$G136)</f>
        <v>2.191011235955056</v>
      </c>
      <c r="E137" s="32">
        <f>IF(OR($A137="",$B137=""),"",B137*'MPTO_working_2-way'!$G136)</f>
        <v>1.8396226415094339</v>
      </c>
      <c r="F137" s="30">
        <f>IF(OR($A137="",$B137=""),"",'MPTO_working_2-way'!D136)</f>
        <v>2.1980428704566637</v>
      </c>
      <c r="G137" s="32">
        <f>IF(OR($A137="",$B137=""),"",'MPTO_working_2-way'!E136)</f>
        <v>1.8346946713341112</v>
      </c>
      <c r="H137" s="30">
        <f>IF(OR($A137="",$B137=""),"",'OddsRatio_working_2-way'!M136)</f>
        <v>2.1982893790305562</v>
      </c>
      <c r="I137" s="30">
        <f>IF(OR($A137="",$B137=""),"",'OddsRatio_working_2-way'!N136)</f>
        <v>1.83452296039628</v>
      </c>
      <c r="J137" s="30" t="e">
        <f ca="1">IF('Log_working_2-way'!$D136="","",A137^('Log_working_2-way'!$D136))</f>
        <v>#NAME?</v>
      </c>
      <c r="K137" s="32" t="e">
        <f ca="1">IF('Log_working_2-way'!$D136="","",B137^('Log_working_2-way'!$D136))</f>
        <v>#NAME?</v>
      </c>
      <c r="L137" s="37">
        <f t="shared" si="36"/>
        <v>0.45641025641025645</v>
      </c>
      <c r="M137" s="37">
        <f t="shared" si="37"/>
        <v>0.54358974358974366</v>
      </c>
      <c r="N137" s="38">
        <v>100</v>
      </c>
      <c r="O137" s="38">
        <f t="shared" si="38"/>
        <v>52.830188679245275</v>
      </c>
      <c r="P137" s="38">
        <f t="shared" si="39"/>
        <v>43.820224719101127</v>
      </c>
      <c r="Q137" s="38">
        <f t="shared" si="40"/>
        <v>56.17977528089888</v>
      </c>
      <c r="R137" s="38">
        <f t="shared" si="41"/>
        <v>47.169811320754711</v>
      </c>
      <c r="S137" s="39">
        <f t="shared" si="42"/>
        <v>-3.3495866016536056</v>
      </c>
      <c r="T137" s="39">
        <f t="shared" si="43"/>
        <v>-3.3495866016535842</v>
      </c>
      <c r="U137" t="s">
        <v>211</v>
      </c>
      <c r="V137" t="s">
        <v>204</v>
      </c>
      <c r="W137" t="s">
        <v>369</v>
      </c>
      <c r="X137" s="48" t="s">
        <v>427</v>
      </c>
      <c r="Y137" s="41"/>
    </row>
    <row r="138" spans="1:25" ht="15" x14ac:dyDescent="0.25">
      <c r="A138">
        <v>2.2999999999999998</v>
      </c>
      <c r="B138">
        <v>1.66</v>
      </c>
      <c r="C138" s="29">
        <f t="shared" si="35"/>
        <v>3.7192247249869137E-2</v>
      </c>
      <c r="D138" s="30">
        <f>IF(OR($A138="",$B138=""),"",A138*'MPTO_working_2-way'!$G137)</f>
        <v>2.3855421686746987</v>
      </c>
      <c r="E138" s="32">
        <f>IF(OR($A138="",$B138=""),"",B138*'MPTO_working_2-way'!$G137)</f>
        <v>1.7217391304347827</v>
      </c>
      <c r="F138" s="30">
        <f>IF(OR($A138="",$B138=""),"",'MPTO_working_2-way'!D137)</f>
        <v>2.402769037130271</v>
      </c>
      <c r="G138" s="32">
        <f>IF(OR($A138="",$B138=""),"",'MPTO_working_2-way'!E137)</f>
        <v>1.7128757290264693</v>
      </c>
      <c r="H138" s="30">
        <f>IF(OR($A138="",$B138=""),"",'OddsRatio_working_2-way'!M137)</f>
        <v>2.4034589305344736</v>
      </c>
      <c r="I138" s="30">
        <f>IF(OR($A138="",$B138=""),"",'OddsRatio_working_2-way'!N137)</f>
        <v>1.7125253031944256</v>
      </c>
      <c r="J138" s="30" t="e">
        <f ca="1">IF('Log_working_2-way'!$D137="","",A138^('Log_working_2-way'!$D137))</f>
        <v>#NAME?</v>
      </c>
      <c r="K138" s="32" t="e">
        <f ca="1">IF('Log_working_2-way'!$D137="","",B138^('Log_working_2-way'!$D137))</f>
        <v>#NAME?</v>
      </c>
      <c r="L138" s="37">
        <f t="shared" si="36"/>
        <v>0.41919191919191923</v>
      </c>
      <c r="M138" s="37">
        <f t="shared" si="37"/>
        <v>0.58080808080808077</v>
      </c>
      <c r="N138" s="38">
        <v>100</v>
      </c>
      <c r="O138" s="38">
        <f t="shared" si="38"/>
        <v>56.521739130434774</v>
      </c>
      <c r="P138" s="38">
        <f t="shared" si="39"/>
        <v>39.759036144578317</v>
      </c>
      <c r="Q138" s="38">
        <f t="shared" si="40"/>
        <v>60.24096385542169</v>
      </c>
      <c r="R138" s="38">
        <f t="shared" si="41"/>
        <v>43.478260869565219</v>
      </c>
      <c r="S138" s="39">
        <f t="shared" si="42"/>
        <v>-3.7192247249869155</v>
      </c>
      <c r="T138" s="39">
        <f t="shared" si="43"/>
        <v>-3.7192247249869013</v>
      </c>
      <c r="U138" t="s">
        <v>201</v>
      </c>
      <c r="V138" t="s">
        <v>214</v>
      </c>
      <c r="W138" t="s">
        <v>369</v>
      </c>
      <c r="X138" s="48" t="s">
        <v>427</v>
      </c>
      <c r="Y138" s="41"/>
    </row>
    <row r="139" spans="1:25" ht="15" x14ac:dyDescent="0.25">
      <c r="A139">
        <v>1.91</v>
      </c>
      <c r="B139">
        <v>1.98</v>
      </c>
      <c r="C139" s="29">
        <f t="shared" si="35"/>
        <v>2.861071447458885E-2</v>
      </c>
      <c r="D139" s="30">
        <f>IF(OR($A139="",$B139=""),"",A139*'MPTO_working_2-way'!$G138)</f>
        <v>1.9646464646464645</v>
      </c>
      <c r="E139" s="32">
        <f>IF(OR($A139="",$B139=""),"",B139*'MPTO_working_2-way'!$G138)</f>
        <v>2.0366492146596857</v>
      </c>
      <c r="F139" s="30">
        <f>IF(OR($A139="",$B139=""),"",'MPTO_working_2-way'!D138)</f>
        <v>1.9636533568721115</v>
      </c>
      <c r="G139" s="32">
        <f>IF(OR($A139="",$B139=""),"",'MPTO_working_2-way'!E138)</f>
        <v>2.0377175494369308</v>
      </c>
      <c r="H139" s="30">
        <f>IF(OR($A139="",$B139=""),"",'OddsRatio_working_2-way'!M138)</f>
        <v>1.9636241116594322</v>
      </c>
      <c r="I139" s="30">
        <f>IF(OR($A139="",$B139=""),"",'OddsRatio_working_2-way'!N138)</f>
        <v>2.0377490433255412</v>
      </c>
      <c r="J139" s="30" t="e">
        <f ca="1">IF('Log_working_2-way'!$D138="","",A139^('Log_working_2-way'!$D138))</f>
        <v>#NAME?</v>
      </c>
      <c r="K139" s="32" t="e">
        <f ca="1">IF('Log_working_2-way'!$D138="","",B139^('Log_working_2-way'!$D138))</f>
        <v>#NAME?</v>
      </c>
      <c r="L139" s="37">
        <f t="shared" si="36"/>
        <v>0.50899742930591263</v>
      </c>
      <c r="M139" s="37">
        <f t="shared" si="37"/>
        <v>0.49100257069408743</v>
      </c>
      <c r="N139" s="38">
        <v>100</v>
      </c>
      <c r="O139" s="38">
        <f t="shared" si="38"/>
        <v>47.643979057591622</v>
      </c>
      <c r="P139" s="38">
        <f t="shared" si="39"/>
        <v>49.494949494949495</v>
      </c>
      <c r="Q139" s="38">
        <f t="shared" si="40"/>
        <v>50.505050505050505</v>
      </c>
      <c r="R139" s="38">
        <f t="shared" si="41"/>
        <v>52.356020942408378</v>
      </c>
      <c r="S139" s="39">
        <f t="shared" si="42"/>
        <v>-2.8610714474588832</v>
      </c>
      <c r="T139" s="39">
        <f t="shared" si="43"/>
        <v>-2.8610714474588832</v>
      </c>
      <c r="U139" t="s">
        <v>218</v>
      </c>
      <c r="V139" t="s">
        <v>132</v>
      </c>
      <c r="W139" t="s">
        <v>370</v>
      </c>
      <c r="X139" s="48" t="s">
        <v>427</v>
      </c>
      <c r="Y139" s="41"/>
    </row>
    <row r="140" spans="1:25" ht="15" x14ac:dyDescent="0.25">
      <c r="A140">
        <v>1.88</v>
      </c>
      <c r="B140">
        <v>2.0099999999999998</v>
      </c>
      <c r="C140" s="29">
        <f t="shared" si="35"/>
        <v>2.9427331427966497E-2</v>
      </c>
      <c r="D140" s="30">
        <f>IF(OR($A140="",$B140=""),"",A140*'MPTO_working_2-way'!$G139)</f>
        <v>1.9353233830845769</v>
      </c>
      <c r="E140" s="32">
        <f>IF(OR($A140="",$B140=""),"",B140*'MPTO_working_2-way'!$G139)</f>
        <v>2.0691489361702122</v>
      </c>
      <c r="F140" s="30">
        <f>IF(OR($A140="",$B140=""),"",'MPTO_working_2-way'!D139)</f>
        <v>1.9334834220221038</v>
      </c>
      <c r="G140" s="32">
        <f>IF(OR($A140="",$B140=""),"",'MPTO_working_2-way'!E139)</f>
        <v>2.0712563034422273</v>
      </c>
      <c r="H140" s="30">
        <f>IF(OR($A140="",$B140=""),"",'OddsRatio_working_2-way'!M139)</f>
        <v>1.9334276237142709</v>
      </c>
      <c r="I140" s="30">
        <f>IF(OR($A140="",$B140=""),"",'OddsRatio_working_2-way'!N139)</f>
        <v>2.0713203408538785</v>
      </c>
      <c r="J140" s="30" t="e">
        <f ca="1">IF('Log_working_2-way'!$D139="","",A140^('Log_working_2-way'!$D139))</f>
        <v>#NAME?</v>
      </c>
      <c r="K140" s="32" t="e">
        <f ca="1">IF('Log_working_2-way'!$D139="","",B140^('Log_working_2-way'!$D139))</f>
        <v>#NAME?</v>
      </c>
      <c r="L140" s="37">
        <f t="shared" si="36"/>
        <v>0.5167095115681235</v>
      </c>
      <c r="M140" s="37">
        <f t="shared" si="37"/>
        <v>0.48329048843187672</v>
      </c>
      <c r="N140" s="38">
        <v>100</v>
      </c>
      <c r="O140" s="38">
        <f t="shared" si="38"/>
        <v>46.808510638297875</v>
      </c>
      <c r="P140" s="38">
        <f t="shared" si="39"/>
        <v>50.248756218905463</v>
      </c>
      <c r="Q140" s="38">
        <f t="shared" si="40"/>
        <v>49.751243781094537</v>
      </c>
      <c r="R140" s="38">
        <f t="shared" si="41"/>
        <v>53.191489361702125</v>
      </c>
      <c r="S140" s="39">
        <f t="shared" si="42"/>
        <v>-2.9427331427966621</v>
      </c>
      <c r="T140" s="39">
        <f t="shared" si="43"/>
        <v>-2.9427331427966621</v>
      </c>
      <c r="U140" t="s">
        <v>322</v>
      </c>
      <c r="V140" t="s">
        <v>314</v>
      </c>
      <c r="W140" t="s">
        <v>370</v>
      </c>
      <c r="X140" s="48" t="s">
        <v>427</v>
      </c>
      <c r="Y140" s="41"/>
    </row>
    <row r="141" spans="1:25" ht="15" x14ac:dyDescent="0.25">
      <c r="A141">
        <v>2</v>
      </c>
      <c r="B141">
        <v>1.89</v>
      </c>
      <c r="C141" s="29">
        <f t="shared" si="35"/>
        <v>2.9100529100529293E-2</v>
      </c>
      <c r="D141" s="30">
        <f>IF(OR($A141="",$B141=""),"",A141*'MPTO_working_2-way'!$G140)</f>
        <v>2.0582010582010586</v>
      </c>
      <c r="E141" s="32">
        <f>IF(OR($A141="",$B141=""),"",B141*'MPTO_working_2-way'!$G140)</f>
        <v>1.9450000000000003</v>
      </c>
      <c r="F141" s="30">
        <f>IF(OR($A141="",$B141=""),"",'MPTO_working_2-way'!D140)</f>
        <v>2.0599455040871937</v>
      </c>
      <c r="G141" s="32">
        <f>IF(OR($A141="",$B141=""),"",'MPTO_working_2-way'!E140)</f>
        <v>1.9434447300771212</v>
      </c>
      <c r="H141" s="30">
        <f>IF(OR($A141="",$B141=""),"",'OddsRatio_working_2-way'!M140)</f>
        <v>2.0599978800063603</v>
      </c>
      <c r="I141" s="30">
        <f>IF(OR($A141="",$B141=""),"",'OddsRatio_working_2-way'!N140)</f>
        <v>1.9433981132056606</v>
      </c>
      <c r="J141" s="30" t="e">
        <f ca="1">IF('Log_working_2-way'!$D140="","",A141^('Log_working_2-way'!$D140))</f>
        <v>#NAME?</v>
      </c>
      <c r="K141" s="32" t="e">
        <f ca="1">IF('Log_working_2-way'!$D140="","",B141^('Log_working_2-way'!$D140))</f>
        <v>#NAME?</v>
      </c>
      <c r="L141" s="37">
        <f t="shared" si="36"/>
        <v>0.48586118251928012</v>
      </c>
      <c r="M141" s="37">
        <f t="shared" si="37"/>
        <v>0.51413881748071977</v>
      </c>
      <c r="N141" s="38">
        <v>100</v>
      </c>
      <c r="O141" s="38">
        <f t="shared" si="38"/>
        <v>50</v>
      </c>
      <c r="P141" s="38">
        <f t="shared" si="39"/>
        <v>47.089947089947096</v>
      </c>
      <c r="Q141" s="38">
        <f t="shared" si="40"/>
        <v>52.910052910052919</v>
      </c>
      <c r="R141" s="38">
        <f t="shared" si="41"/>
        <v>50</v>
      </c>
      <c r="S141" s="39">
        <f t="shared" si="42"/>
        <v>-2.9100529100529187</v>
      </c>
      <c r="T141" s="39">
        <f t="shared" si="43"/>
        <v>-2.9100529100529045</v>
      </c>
      <c r="U141" t="s">
        <v>219</v>
      </c>
      <c r="V141" t="s">
        <v>315</v>
      </c>
      <c r="W141" t="s">
        <v>370</v>
      </c>
      <c r="X141" s="48" t="s">
        <v>427</v>
      </c>
      <c r="Y141" s="41"/>
    </row>
    <row r="142" spans="1:25" ht="15" x14ac:dyDescent="0.25">
      <c r="A142">
        <v>1.46</v>
      </c>
      <c r="B142">
        <v>2.8</v>
      </c>
      <c r="C142" s="29">
        <f t="shared" si="35"/>
        <v>4.2074363992172126E-2</v>
      </c>
      <c r="D142" s="30">
        <f>IF(OR($A142="",$B142=""),"",A142*'MPTO_working_2-way'!$G141)</f>
        <v>1.5214285714285714</v>
      </c>
      <c r="E142" s="32">
        <f>IF(OR($A142="",$B142=""),"",B142*'MPTO_working_2-way'!$G141)</f>
        <v>2.9178082191780819</v>
      </c>
      <c r="F142" s="30">
        <f>IF(OR($A142="",$B142=""),"",'MPTO_working_2-way'!D141)</f>
        <v>1.5062638172439204</v>
      </c>
      <c r="G142" s="32">
        <f>IF(OR($A142="",$B142=""),"",'MPTO_working_2-way'!E141)</f>
        <v>2.9752547307132455</v>
      </c>
      <c r="H142" s="30">
        <f>IF(OR($A142="",$B142=""),"",'OddsRatio_working_2-way'!M141)</f>
        <v>1.5055250296034366</v>
      </c>
      <c r="I142" s="30">
        <f>IF(OR($A142="",$B142=""),"",'OddsRatio_working_2-way'!N141)</f>
        <v>2.9781414201873613</v>
      </c>
      <c r="J142" s="30" t="e">
        <f ca="1">IF('Log_working_2-way'!$D141="","",A142^('Log_working_2-way'!$D141))</f>
        <v>#NAME?</v>
      </c>
      <c r="K142" s="32" t="e">
        <f ca="1">IF('Log_working_2-way'!$D141="","",B142^('Log_working_2-way'!$D141))</f>
        <v>#NAME?</v>
      </c>
      <c r="L142" s="37">
        <f t="shared" si="36"/>
        <v>0.65727699530516437</v>
      </c>
      <c r="M142" s="37">
        <f t="shared" si="37"/>
        <v>0.34272300469483574</v>
      </c>
      <c r="N142" s="38">
        <v>100</v>
      </c>
      <c r="O142" s="38">
        <f t="shared" si="38"/>
        <v>31.506849315068493</v>
      </c>
      <c r="P142" s="38">
        <f t="shared" si="39"/>
        <v>64.285714285714292</v>
      </c>
      <c r="Q142" s="38">
        <f t="shared" si="40"/>
        <v>35.714285714285715</v>
      </c>
      <c r="R142" s="38">
        <f t="shared" si="41"/>
        <v>68.493150684931507</v>
      </c>
      <c r="S142" s="39">
        <f t="shared" si="42"/>
        <v>-4.2074363992172223</v>
      </c>
      <c r="T142" s="39">
        <f t="shared" si="43"/>
        <v>-4.2074363992172152</v>
      </c>
      <c r="U142" t="s">
        <v>316</v>
      </c>
      <c r="V142" t="s">
        <v>215</v>
      </c>
      <c r="W142" t="s">
        <v>370</v>
      </c>
      <c r="X142" s="48" t="s">
        <v>427</v>
      </c>
      <c r="Y142" s="41"/>
    </row>
    <row r="143" spans="1:25" ht="15" x14ac:dyDescent="0.25">
      <c r="A143">
        <v>2.2400000000000002</v>
      </c>
      <c r="B143">
        <v>1.7</v>
      </c>
      <c r="C143" s="29">
        <f t="shared" si="35"/>
        <v>3.4663865546218364E-2</v>
      </c>
      <c r="D143" s="30">
        <f>IF(OR($A143="",$B143=""),"",A143*'MPTO_working_2-way'!$G142)</f>
        <v>2.3176470588235292</v>
      </c>
      <c r="E143" s="32">
        <f>IF(OR($A143="",$B143=""),"",B143*'MPTO_working_2-way'!$G142)</f>
        <v>1.7589285714285712</v>
      </c>
      <c r="F143" s="30">
        <f>IF(OR($A143="",$B143=""),"",'MPTO_working_2-way'!D142)</f>
        <v>2.3304773561811505</v>
      </c>
      <c r="G143" s="32">
        <f>IF(OR($A143="",$B143=""),"",'MPTO_working_2-way'!E142)</f>
        <v>1.7516099356025756</v>
      </c>
      <c r="H143" s="30">
        <f>IF(OR($A143="",$B143=""),"",'OddsRatio_working_2-way'!M142)</f>
        <v>2.3309502512973848</v>
      </c>
      <c r="I143" s="30">
        <f>IF(OR($A143="",$B143=""),"",'OddsRatio_working_2-way'!N142)</f>
        <v>1.7513428837969105</v>
      </c>
      <c r="J143" s="30" t="e">
        <f ca="1">IF('Log_working_2-way'!$D142="","",A143^('Log_working_2-way'!$D142))</f>
        <v>#NAME?</v>
      </c>
      <c r="K143" s="32" t="e">
        <f ca="1">IF('Log_working_2-way'!$D142="","",B143^('Log_working_2-way'!$D142))</f>
        <v>#NAME?</v>
      </c>
      <c r="L143" s="37">
        <f t="shared" si="36"/>
        <v>0.43147208121827418</v>
      </c>
      <c r="M143" s="37">
        <f t="shared" si="37"/>
        <v>0.56852791878172593</v>
      </c>
      <c r="N143" s="38">
        <v>100</v>
      </c>
      <c r="O143" s="38">
        <f t="shared" si="38"/>
        <v>55.357142857142868</v>
      </c>
      <c r="P143" s="38">
        <f t="shared" si="39"/>
        <v>41.176470588235297</v>
      </c>
      <c r="Q143" s="38">
        <f t="shared" si="40"/>
        <v>58.82352941176471</v>
      </c>
      <c r="R143" s="38">
        <f t="shared" si="41"/>
        <v>44.642857142857139</v>
      </c>
      <c r="S143" s="39">
        <f t="shared" si="42"/>
        <v>-3.4663865546218418</v>
      </c>
      <c r="T143" s="39">
        <f t="shared" si="43"/>
        <v>-3.4663865546218418</v>
      </c>
      <c r="U143" t="s">
        <v>357</v>
      </c>
      <c r="V143" t="s">
        <v>222</v>
      </c>
      <c r="W143" t="s">
        <v>371</v>
      </c>
      <c r="X143" s="48" t="s">
        <v>427</v>
      </c>
      <c r="Y143" s="41"/>
    </row>
    <row r="144" spans="1:25" ht="15" x14ac:dyDescent="0.25">
      <c r="A144">
        <v>2.2200000000000002</v>
      </c>
      <c r="B144">
        <v>1.71</v>
      </c>
      <c r="C144" s="29">
        <f t="shared" si="35"/>
        <v>3.5245772087877381E-2</v>
      </c>
      <c r="D144" s="30">
        <f>IF(OR($A144="",$B144=""),"",A144*'MPTO_working_2-way'!$G143)</f>
        <v>2.2982456140350882</v>
      </c>
      <c r="E144" s="32">
        <f>IF(OR($A144="",$B144=""),"",B144*'MPTO_working_2-way'!$G143)</f>
        <v>1.7702702702702702</v>
      </c>
      <c r="F144" s="30">
        <f>IF(OR($A144="",$B144=""),"",'MPTO_working_2-way'!D143)</f>
        <v>2.3103888990323171</v>
      </c>
      <c r="G144" s="32">
        <f>IF(OR($A144="",$B144=""),"",'MPTO_working_2-way'!E143)</f>
        <v>1.7631322279503969</v>
      </c>
      <c r="H144" s="30">
        <f>IF(OR($A144="",$B144=""),"",'OddsRatio_working_2-way'!M143)</f>
        <v>2.310843186332725</v>
      </c>
      <c r="I144" s="30">
        <f>IF(OR($A144="",$B144=""),"",'OddsRatio_working_2-way'!N143)</f>
        <v>1.7628677559805201</v>
      </c>
      <c r="J144" s="30" t="e">
        <f ca="1">IF('Log_working_2-way'!$D143="","",A144^('Log_working_2-way'!$D143))</f>
        <v>#NAME?</v>
      </c>
      <c r="K144" s="32" t="e">
        <f ca="1">IF('Log_working_2-way'!$D143="","",B144^('Log_working_2-way'!$D143))</f>
        <v>#NAME?</v>
      </c>
      <c r="L144" s="37">
        <f t="shared" si="36"/>
        <v>0.43511450381679379</v>
      </c>
      <c r="M144" s="37">
        <f t="shared" si="37"/>
        <v>0.56488549618320616</v>
      </c>
      <c r="N144" s="38">
        <v>100</v>
      </c>
      <c r="O144" s="38">
        <f t="shared" si="38"/>
        <v>54.954954954954964</v>
      </c>
      <c r="P144" s="38">
        <f t="shared" si="39"/>
        <v>41.520467836257311</v>
      </c>
      <c r="Q144" s="38">
        <f t="shared" si="40"/>
        <v>58.479532163742689</v>
      </c>
      <c r="R144" s="38">
        <f t="shared" si="41"/>
        <v>45.045045045045043</v>
      </c>
      <c r="S144" s="39">
        <f t="shared" si="42"/>
        <v>-3.5245772087877256</v>
      </c>
      <c r="T144" s="39">
        <f t="shared" si="43"/>
        <v>-3.5245772087877327</v>
      </c>
      <c r="U144" t="s">
        <v>134</v>
      </c>
      <c r="V144" t="s">
        <v>220</v>
      </c>
      <c r="W144" t="s">
        <v>371</v>
      </c>
      <c r="X144" s="48" t="s">
        <v>427</v>
      </c>
      <c r="Y144" s="41"/>
    </row>
    <row r="145" spans="1:25" ht="15" x14ac:dyDescent="0.25">
      <c r="A145">
        <v>1.79</v>
      </c>
      <c r="B145">
        <v>2.11</v>
      </c>
      <c r="C145" s="29">
        <f t="shared" si="35"/>
        <v>3.2592867166194583E-2</v>
      </c>
      <c r="D145" s="30">
        <f>IF(OR($A145="",$B145=""),"",A145*'MPTO_working_2-way'!$G144)</f>
        <v>1.8483412322274884</v>
      </c>
      <c r="E145" s="32">
        <f>IF(OR($A145="",$B145=""),"",B145*'MPTO_working_2-way'!$G144)</f>
        <v>2.1787709497206706</v>
      </c>
      <c r="F145" s="30">
        <f>IF(OR($A145="",$B145=""),"",'MPTO_working_2-way'!D144)</f>
        <v>1.8437843247333352</v>
      </c>
      <c r="G145" s="32">
        <f>IF(OR($A145="",$B145=""),"",'MPTO_working_2-way'!E144)</f>
        <v>2.1851369724319478</v>
      </c>
      <c r="H145" s="30">
        <f>IF(OR($A145="",$B145=""),"",'OddsRatio_working_2-way'!M144)</f>
        <v>1.8436300798997822</v>
      </c>
      <c r="I145" s="30">
        <f>IF(OR($A145="",$B145=""),"",'OddsRatio_working_2-way'!N144)</f>
        <v>2.1853536565680476</v>
      </c>
      <c r="J145" s="30" t="e">
        <f ca="1">IF('Log_working_2-way'!$D144="","",A145^('Log_working_2-way'!$D144))</f>
        <v>#NAME?</v>
      </c>
      <c r="K145" s="32" t="e">
        <f ca="1">IF('Log_working_2-way'!$D144="","",B145^('Log_working_2-way'!$D144))</f>
        <v>#NAME?</v>
      </c>
      <c r="L145" s="37">
        <f t="shared" si="36"/>
        <v>0.54102564102564099</v>
      </c>
      <c r="M145" s="37">
        <f t="shared" si="37"/>
        <v>0.4589743589743589</v>
      </c>
      <c r="N145" s="38">
        <v>100</v>
      </c>
      <c r="O145" s="38">
        <f t="shared" si="38"/>
        <v>44.134078212290497</v>
      </c>
      <c r="P145" s="38">
        <f t="shared" si="39"/>
        <v>52.606635071090047</v>
      </c>
      <c r="Q145" s="38">
        <f t="shared" si="40"/>
        <v>47.393364928909953</v>
      </c>
      <c r="R145" s="38">
        <f t="shared" si="41"/>
        <v>55.865921787709496</v>
      </c>
      <c r="S145" s="39">
        <f t="shared" si="42"/>
        <v>-3.2592867166194566</v>
      </c>
      <c r="T145" s="39">
        <f t="shared" si="43"/>
        <v>-3.2592867166194495</v>
      </c>
      <c r="U145" t="s">
        <v>364</v>
      </c>
      <c r="V145" t="s">
        <v>356</v>
      </c>
      <c r="W145" t="s">
        <v>371</v>
      </c>
      <c r="X145" s="48" t="s">
        <v>427</v>
      </c>
      <c r="Y145" s="41"/>
    </row>
    <row r="146" spans="1:25" s="35" customFormat="1" ht="15" x14ac:dyDescent="0.25">
      <c r="A146">
        <v>1.81</v>
      </c>
      <c r="B146">
        <v>2.0699999999999998</v>
      </c>
      <c r="C146" s="29">
        <f t="shared" si="35"/>
        <v>3.5577975284917462E-2</v>
      </c>
      <c r="D146" s="30">
        <f>IF(OR($A146="",$B146=""),"",A146*'MPTO_working_2-way'!$G145)</f>
        <v>1.8743961352657006</v>
      </c>
      <c r="E146" s="32">
        <f>IF(OR($A146="",$B146=""),"",B146*'MPTO_working_2-way'!$G145)</f>
        <v>2.1436464088397789</v>
      </c>
      <c r="F146" s="30">
        <f>IF(OR($A146="",$B146=""),"",'MPTO_working_2-way'!D145)</f>
        <v>1.8702173858786533</v>
      </c>
      <c r="G146" s="32">
        <f>IF(OR($A146="",$B146=""),"",'MPTO_working_2-way'!E145)</f>
        <v>2.1491381535549374</v>
      </c>
      <c r="H146" s="30">
        <f>IF(OR($A146="",$B146=""),"",'OddsRatio_working_2-way'!M145)</f>
        <v>1.8700628401410975</v>
      </c>
      <c r="I146" s="30">
        <f>IF(OR($A146="",$B146=""),"",'OddsRatio_working_2-way'!N145)</f>
        <v>2.1493422703098441</v>
      </c>
      <c r="J146" s="30" t="e">
        <f ca="1">IF('Log_working_2-way'!$D145="","",A146^('Log_working_2-way'!$D145))</f>
        <v>#NAME?</v>
      </c>
      <c r="K146" s="32" t="e">
        <f ca="1">IF('Log_working_2-way'!$D145="","",B146^('Log_working_2-way'!$D145))</f>
        <v>#NAME?</v>
      </c>
      <c r="L146" s="37">
        <f t="shared" si="36"/>
        <v>0.53350515463917525</v>
      </c>
      <c r="M146" s="37">
        <f t="shared" si="37"/>
        <v>0.46649484536082475</v>
      </c>
      <c r="N146" s="38">
        <v>100</v>
      </c>
      <c r="O146" s="38">
        <f t="shared" si="38"/>
        <v>44.751381215469614</v>
      </c>
      <c r="P146" s="38">
        <f t="shared" si="39"/>
        <v>51.690821256038639</v>
      </c>
      <c r="Q146" s="38">
        <f t="shared" si="40"/>
        <v>48.309178743961354</v>
      </c>
      <c r="R146" s="38">
        <f t="shared" si="41"/>
        <v>55.248618784530393</v>
      </c>
      <c r="S146" s="39">
        <f t="shared" si="42"/>
        <v>-3.55779752849174</v>
      </c>
      <c r="T146" s="39">
        <f t="shared" si="43"/>
        <v>-3.5577975284917542</v>
      </c>
      <c r="U146" t="s">
        <v>229</v>
      </c>
      <c r="V146" t="s">
        <v>330</v>
      </c>
      <c r="W146" t="s">
        <v>112</v>
      </c>
      <c r="X146" s="48" t="s">
        <v>427</v>
      </c>
      <c r="Y146" s="41"/>
    </row>
    <row r="147" spans="1:25" ht="15" x14ac:dyDescent="0.25">
      <c r="A147">
        <v>2.31</v>
      </c>
      <c r="B147">
        <v>1.66</v>
      </c>
      <c r="C147" s="29">
        <f t="shared" si="35"/>
        <v>3.5310071454649705E-2</v>
      </c>
      <c r="D147" s="30">
        <f>IF(OR($A147="",$B147=""),"",A147*'MPTO_working_2-way'!$G146)</f>
        <v>2.3915662650602409</v>
      </c>
      <c r="E147" s="32">
        <f>IF(OR($A147="",$B147=""),"",B147*'MPTO_working_2-way'!$G146)</f>
        <v>1.7186147186147185</v>
      </c>
      <c r="F147" s="30">
        <f>IF(OR($A147="",$B147=""),"",'MPTO_working_2-way'!D146)</f>
        <v>2.4082145324373547</v>
      </c>
      <c r="G147" s="32">
        <f>IF(OR($A147="",$B147=""),"",'MPTO_working_2-way'!E146)</f>
        <v>1.7101190741649199</v>
      </c>
      <c r="H147" s="30">
        <f>IF(OR($A147="",$B147=""),"",'OddsRatio_working_2-way'!M146)</f>
        <v>2.4088465086191913</v>
      </c>
      <c r="I147" s="30">
        <f>IF(OR($A147="",$B147=""),"",'OddsRatio_working_2-way'!N146)</f>
        <v>1.7098005310600506</v>
      </c>
      <c r="J147" s="30" t="e">
        <f ca="1">IF('Log_working_2-way'!$D146="","",A147^('Log_working_2-way'!$D146))</f>
        <v>#NAME?</v>
      </c>
      <c r="K147" s="32" t="e">
        <f ca="1">IF('Log_working_2-way'!$D146="","",B147^('Log_working_2-way'!$D146))</f>
        <v>#NAME?</v>
      </c>
      <c r="L147" s="37">
        <f t="shared" si="36"/>
        <v>0.41813602015113349</v>
      </c>
      <c r="M147" s="37">
        <f t="shared" si="37"/>
        <v>0.58186397984886651</v>
      </c>
      <c r="N147" s="38">
        <v>100</v>
      </c>
      <c r="O147" s="38">
        <f t="shared" si="38"/>
        <v>56.709956709956707</v>
      </c>
      <c r="P147" s="38">
        <f t="shared" si="39"/>
        <v>39.759036144578317</v>
      </c>
      <c r="Q147" s="38">
        <f t="shared" si="40"/>
        <v>60.24096385542169</v>
      </c>
      <c r="R147" s="38">
        <f t="shared" si="41"/>
        <v>43.290043290043286</v>
      </c>
      <c r="S147" s="39">
        <f t="shared" si="42"/>
        <v>-3.531007145464983</v>
      </c>
      <c r="T147" s="39">
        <f t="shared" si="43"/>
        <v>-3.5310071454649687</v>
      </c>
      <c r="U147" t="s">
        <v>328</v>
      </c>
      <c r="V147" t="s">
        <v>227</v>
      </c>
      <c r="W147" t="s">
        <v>112</v>
      </c>
      <c r="X147" s="48" t="s">
        <v>427</v>
      </c>
      <c r="Y147" s="41"/>
    </row>
    <row r="148" spans="1:25" ht="15" x14ac:dyDescent="0.25">
      <c r="A148">
        <v>2.2799999999999998</v>
      </c>
      <c r="B148">
        <v>1.69</v>
      </c>
      <c r="C148" s="29">
        <f t="shared" si="35"/>
        <v>3.0312467559431067E-2</v>
      </c>
      <c r="D148" s="30">
        <f>IF(OR($A148="",$B148=""),"",A148*'MPTO_working_2-way'!$G147)</f>
        <v>2.3491124260355027</v>
      </c>
      <c r="E148" s="32">
        <f>IF(OR($A148="",$B148=""),"",B148*'MPTO_working_2-way'!$G147)</f>
        <v>1.7412280701754383</v>
      </c>
      <c r="F148" s="30">
        <f>IF(OR($A148="",$B148=""),"",'MPTO_working_2-way'!D147)</f>
        <v>2.3616082373130669</v>
      </c>
      <c r="G148" s="32">
        <f>IF(OR($A148="",$B148=""),"",'MPTO_working_2-way'!E147)</f>
        <v>1.7344256391789699</v>
      </c>
      <c r="H148" s="30">
        <f>IF(OR($A148="",$B148=""),"",'OddsRatio_working_2-way'!M147)</f>
        <v>2.3620104492139973</v>
      </c>
      <c r="I148" s="30">
        <f>IF(OR($A148="",$B148=""),"",'OddsRatio_working_2-way'!N147)</f>
        <v>1.7342087577794201</v>
      </c>
      <c r="J148" s="30" t="e">
        <f ca="1">IF('Log_working_2-way'!$D147="","",A148^('Log_working_2-way'!$D147))</f>
        <v>#NAME?</v>
      </c>
      <c r="K148" s="32" t="e">
        <f ca="1">IF('Log_working_2-way'!$D147="","",B148^('Log_working_2-way'!$D147))</f>
        <v>#NAME?</v>
      </c>
      <c r="L148" s="37">
        <f t="shared" si="36"/>
        <v>0.42569269521410585</v>
      </c>
      <c r="M148" s="37">
        <f t="shared" si="37"/>
        <v>0.57430730478589431</v>
      </c>
      <c r="N148" s="38">
        <v>100</v>
      </c>
      <c r="O148" s="38">
        <f t="shared" si="38"/>
        <v>56.140350877192972</v>
      </c>
      <c r="P148" s="38">
        <f t="shared" si="39"/>
        <v>40.828402366863905</v>
      </c>
      <c r="Q148" s="38">
        <f t="shared" si="40"/>
        <v>59.171597633136095</v>
      </c>
      <c r="R148" s="38">
        <f t="shared" si="41"/>
        <v>43.859649122807021</v>
      </c>
      <c r="S148" s="39">
        <f t="shared" si="42"/>
        <v>-3.0312467559431227</v>
      </c>
      <c r="T148" s="39">
        <f t="shared" si="43"/>
        <v>-3.0312467559431155</v>
      </c>
      <c r="U148" t="s">
        <v>234</v>
      </c>
      <c r="V148" t="s">
        <v>334</v>
      </c>
      <c r="W148" t="s">
        <v>372</v>
      </c>
      <c r="X148" s="48" t="s">
        <v>427</v>
      </c>
      <c r="Y148" s="41"/>
    </row>
    <row r="149" spans="1:25" ht="15" x14ac:dyDescent="0.25">
      <c r="A149">
        <v>2.67</v>
      </c>
      <c r="B149">
        <v>1.53</v>
      </c>
      <c r="C149" s="29">
        <f t="shared" si="35"/>
        <v>2.81266064478225E-2</v>
      </c>
      <c r="D149" s="30">
        <f>IF(OR($A149="",$B149=""),"",A149*'MPTO_working_2-way'!$G148)</f>
        <v>2.7450980392156858</v>
      </c>
      <c r="E149" s="32">
        <f>IF(OR($A149="",$B149=""),"",B149*'MPTO_working_2-way'!$G148)</f>
        <v>1.5730337078651684</v>
      </c>
      <c r="F149" s="30">
        <f>IF(OR($A149="",$B149=""),"",'MPTO_working_2-way'!D148)</f>
        <v>2.7741672608739938</v>
      </c>
      <c r="G149" s="32">
        <f>IF(OR($A149="",$B149=""),"",'MPTO_working_2-way'!E148)</f>
        <v>1.5636447149336854</v>
      </c>
      <c r="H149" s="30">
        <f>IF(OR($A149="",$B149=""),"",'OddsRatio_working_2-way'!M148)</f>
        <v>2.7750896868120249</v>
      </c>
      <c r="I149" s="30">
        <f>IF(OR($A149="",$B149=""),"",'OddsRatio_working_2-way'!N148)</f>
        <v>1.5633518167726788</v>
      </c>
      <c r="J149" s="30" t="e">
        <f ca="1">IF('Log_working_2-way'!$D148="","",A149^('Log_working_2-way'!$D148))</f>
        <v>#NAME?</v>
      </c>
      <c r="K149" s="32" t="e">
        <f ca="1">IF('Log_working_2-way'!$D148="","",B149^('Log_working_2-way'!$D148))</f>
        <v>#NAME?</v>
      </c>
      <c r="L149" s="37">
        <f t="shared" si="36"/>
        <v>0.36428571428571432</v>
      </c>
      <c r="M149" s="37">
        <f t="shared" si="37"/>
        <v>0.63571428571428579</v>
      </c>
      <c r="N149" s="38">
        <v>100</v>
      </c>
      <c r="O149" s="38">
        <f t="shared" si="38"/>
        <v>62.546816479400754</v>
      </c>
      <c r="P149" s="38">
        <f t="shared" si="39"/>
        <v>34.640522875816991</v>
      </c>
      <c r="Q149" s="38">
        <f t="shared" si="40"/>
        <v>65.359477124183002</v>
      </c>
      <c r="R149" s="38">
        <f t="shared" si="41"/>
        <v>37.453183520599254</v>
      </c>
      <c r="S149" s="39">
        <f t="shared" si="42"/>
        <v>-2.8126606447822482</v>
      </c>
      <c r="T149" s="39">
        <f t="shared" si="43"/>
        <v>-2.8126606447822624</v>
      </c>
      <c r="U149" t="s">
        <v>359</v>
      </c>
      <c r="V149" t="s">
        <v>336</v>
      </c>
      <c r="W149" t="s">
        <v>372</v>
      </c>
      <c r="X149" s="48" t="s">
        <v>427</v>
      </c>
      <c r="Y149" s="41"/>
    </row>
    <row r="150" spans="1:25" ht="15" x14ac:dyDescent="0.25">
      <c r="A150">
        <v>2.27</v>
      </c>
      <c r="B150">
        <v>1.7</v>
      </c>
      <c r="C150" s="29">
        <f t="shared" si="35"/>
        <v>2.876392847888054E-2</v>
      </c>
      <c r="D150" s="30">
        <f>IF(OR($A150="",$B150=""),"",A150*'MPTO_working_2-way'!$G149)</f>
        <v>2.335294117647059</v>
      </c>
      <c r="E150" s="32">
        <f>IF(OR($A150="",$B150=""),"",B150*'MPTO_working_2-way'!$G149)</f>
        <v>1.748898678414097</v>
      </c>
      <c r="F150" s="30">
        <f>IF(OR($A150="",$B150=""),"",'MPTO_working_2-way'!D149)</f>
        <v>2.3466099118273029</v>
      </c>
      <c r="G150" s="32">
        <f>IF(OR($A150="",$B150=""),"",'MPTO_working_2-way'!E149)</f>
        <v>1.7426055543011967</v>
      </c>
      <c r="H150" s="30">
        <f>IF(OR($A150="",$B150=""),"",'OddsRatio_working_2-way'!M149)</f>
        <v>2.3469542361512192</v>
      </c>
      <c r="I150" s="30">
        <f>IF(OR($A150="",$B150=""),"",'OddsRatio_working_2-way'!N149)</f>
        <v>1.7424157207132702</v>
      </c>
      <c r="J150" s="30" t="e">
        <f ca="1">IF('Log_working_2-way'!$D149="","",A150^('Log_working_2-way'!$D149))</f>
        <v>#NAME?</v>
      </c>
      <c r="K150" s="32" t="e">
        <f ca="1">IF('Log_working_2-way'!$D149="","",B150^('Log_working_2-way'!$D149))</f>
        <v>#NAME?</v>
      </c>
      <c r="L150" s="37">
        <f t="shared" si="36"/>
        <v>0.4282115869017632</v>
      </c>
      <c r="M150" s="37">
        <f t="shared" si="37"/>
        <v>0.5717884130982368</v>
      </c>
      <c r="N150" s="38">
        <v>100</v>
      </c>
      <c r="O150" s="38">
        <f t="shared" si="38"/>
        <v>55.947136563876647</v>
      </c>
      <c r="P150" s="38">
        <f t="shared" si="39"/>
        <v>41.176470588235297</v>
      </c>
      <c r="Q150" s="38">
        <f t="shared" si="40"/>
        <v>58.82352941176471</v>
      </c>
      <c r="R150" s="38">
        <f t="shared" si="41"/>
        <v>44.052863436123346</v>
      </c>
      <c r="S150" s="39">
        <f t="shared" si="42"/>
        <v>-2.8763928478880629</v>
      </c>
      <c r="T150" s="39">
        <f t="shared" si="43"/>
        <v>-2.8763928478880487</v>
      </c>
      <c r="U150" t="s">
        <v>333</v>
      </c>
      <c r="V150" t="s">
        <v>358</v>
      </c>
      <c r="W150" t="s">
        <v>372</v>
      </c>
      <c r="X150" s="48" t="s">
        <v>427</v>
      </c>
      <c r="Y150" s="41"/>
    </row>
    <row r="151" spans="1:25" ht="15" x14ac:dyDescent="0.25">
      <c r="A151">
        <v>2.15</v>
      </c>
      <c r="B151">
        <v>1.78</v>
      </c>
      <c r="C151" s="29">
        <f t="shared" si="35"/>
        <v>2.6914031878756184E-2</v>
      </c>
      <c r="D151" s="30">
        <f>IF(OR($A151="",$B151=""),"",A151*'MPTO_working_2-way'!$G150)</f>
        <v>2.2078651685393256</v>
      </c>
      <c r="E151" s="32">
        <f>IF(OR($A151="",$B151=""),"",B151*'MPTO_working_2-way'!$G150)</f>
        <v>1.827906976744186</v>
      </c>
      <c r="F151" s="30">
        <f>IF(OR($A151="",$B151=""),"",'MPTO_working_2-way'!D150)</f>
        <v>2.2140584321666186</v>
      </c>
      <c r="G151" s="32">
        <f>IF(OR($A151="",$B151=""),"",'MPTO_working_2-way'!E150)</f>
        <v>1.8236835835120324</v>
      </c>
      <c r="H151" s="30">
        <f>IF(OR($A151="",$B151=""),"",'OddsRatio_working_2-way'!M150)</f>
        <v>2.214231845389905</v>
      </c>
      <c r="I151" s="30">
        <f>IF(OR($A151="",$B151=""),"",'OddsRatio_working_2-way'!N150)</f>
        <v>1.8235659473079355</v>
      </c>
      <c r="J151" s="30" t="e">
        <f ca="1">IF('Log_working_2-way'!$D150="","",A151^('Log_working_2-way'!$D150))</f>
        <v>#NAME?</v>
      </c>
      <c r="K151" s="32" t="e">
        <f ca="1">IF('Log_working_2-way'!$D150="","",B151^('Log_working_2-way'!$D150))</f>
        <v>#NAME?</v>
      </c>
      <c r="L151" s="37">
        <f t="shared" si="36"/>
        <v>0.45292620865139954</v>
      </c>
      <c r="M151" s="37">
        <f t="shared" si="37"/>
        <v>0.54707379134860057</v>
      </c>
      <c r="N151" s="38">
        <v>100</v>
      </c>
      <c r="O151" s="38">
        <f t="shared" si="38"/>
        <v>53.488372093023258</v>
      </c>
      <c r="P151" s="38">
        <f t="shared" si="39"/>
        <v>43.820224719101127</v>
      </c>
      <c r="Q151" s="38">
        <f t="shared" si="40"/>
        <v>56.17977528089888</v>
      </c>
      <c r="R151" s="38">
        <f t="shared" si="41"/>
        <v>46.511627906976742</v>
      </c>
      <c r="S151" s="39">
        <f t="shared" si="42"/>
        <v>-2.6914031878756219</v>
      </c>
      <c r="T151" s="39">
        <f t="shared" si="43"/>
        <v>-2.6914031878756148</v>
      </c>
      <c r="U151" t="s">
        <v>232</v>
      </c>
      <c r="V151" t="s">
        <v>233</v>
      </c>
      <c r="W151" t="s">
        <v>372</v>
      </c>
      <c r="X151" s="48" t="s">
        <v>427</v>
      </c>
      <c r="Y151" s="41"/>
    </row>
    <row r="152" spans="1:25" ht="15" x14ac:dyDescent="0.25">
      <c r="A152">
        <v>2.21</v>
      </c>
      <c r="B152">
        <v>1.69</v>
      </c>
      <c r="C152" s="29">
        <f t="shared" si="35"/>
        <v>4.4204664114166459E-2</v>
      </c>
      <c r="D152" s="30">
        <f>IF(OR($A152="",$B152=""),"",A152*'MPTO_working_2-way'!$G151)</f>
        <v>2.3076923076923079</v>
      </c>
      <c r="E152" s="32">
        <f>IF(OR($A152="",$B152=""),"",B152*'MPTO_working_2-way'!$G151)</f>
        <v>1.7647058823529413</v>
      </c>
      <c r="F152" s="30">
        <f>IF(OR($A152="",$B152=""),"",'MPTO_working_2-way'!D151)</f>
        <v>2.3234937323089366</v>
      </c>
      <c r="G152" s="32">
        <f>IF(OR($A152="",$B152=""),"",'MPTO_working_2-way'!E151)</f>
        <v>1.7555759242285367</v>
      </c>
      <c r="H152" s="30">
        <f>IF(OR($A152="",$B152=""),"",'OddsRatio_working_2-way'!M151)</f>
        <v>2.3242443839434617</v>
      </c>
      <c r="I152" s="30">
        <f>IF(OR($A152="",$B152=""),"",'OddsRatio_working_2-way'!N151)</f>
        <v>1.7551476239016437</v>
      </c>
      <c r="J152" s="30" t="e">
        <f ca="1">IF('Log_working_2-way'!$D151="","",A152^('Log_working_2-way'!$D151))</f>
        <v>#NAME?</v>
      </c>
      <c r="K152" s="32" t="e">
        <f ca="1">IF('Log_working_2-way'!$D151="","",B152^('Log_working_2-way'!$D151))</f>
        <v>#NAME?</v>
      </c>
      <c r="L152" s="37">
        <f t="shared" si="36"/>
        <v>0.43333333333333329</v>
      </c>
      <c r="M152" s="37">
        <f t="shared" si="37"/>
        <v>0.56666666666666665</v>
      </c>
      <c r="N152" s="38">
        <v>100</v>
      </c>
      <c r="O152" s="38">
        <f t="shared" si="38"/>
        <v>54.751131221719454</v>
      </c>
      <c r="P152" s="38">
        <f t="shared" si="39"/>
        <v>40.828402366863905</v>
      </c>
      <c r="Q152" s="38">
        <f t="shared" si="40"/>
        <v>59.171597633136095</v>
      </c>
      <c r="R152" s="38">
        <f t="shared" si="41"/>
        <v>45.248868778280546</v>
      </c>
      <c r="S152" s="39">
        <f t="shared" si="42"/>
        <v>-4.4204664114166405</v>
      </c>
      <c r="T152" s="39">
        <f t="shared" si="43"/>
        <v>-4.4204664114166405</v>
      </c>
      <c r="U152" t="s">
        <v>345</v>
      </c>
      <c r="V152" t="s">
        <v>139</v>
      </c>
      <c r="W152" t="s">
        <v>373</v>
      </c>
      <c r="X152" s="48" t="s">
        <v>427</v>
      </c>
      <c r="Y152" s="41"/>
    </row>
    <row r="153" spans="1:25" ht="15" x14ac:dyDescent="0.25">
      <c r="A153">
        <v>2.33</v>
      </c>
      <c r="B153">
        <v>1.63</v>
      </c>
      <c r="C153" s="29">
        <f t="shared" si="35"/>
        <v>4.2681481871560623E-2</v>
      </c>
      <c r="D153" s="30">
        <f>IF(OR($A153="",$B153=""),"",A153*'MPTO_working_2-way'!$G152)</f>
        <v>2.4294478527607364</v>
      </c>
      <c r="E153" s="32">
        <f>IF(OR($A153="",$B153=""),"",B153*'MPTO_working_2-way'!$G152)</f>
        <v>1.6995708154506437</v>
      </c>
      <c r="F153" s="30">
        <f>IF(OR($A153="",$B153=""),"",'MPTO_working_2-way'!D152)</f>
        <v>2.4519190419316312</v>
      </c>
      <c r="G153" s="32">
        <f>IF(OR($A153="",$B153=""),"",'MPTO_working_2-way'!E152)</f>
        <v>1.6887436359189842</v>
      </c>
      <c r="H153" s="30">
        <f>IF(OR($A153="",$B153=""),"",'OddsRatio_working_2-way'!M152)</f>
        <v>2.4529663145135583</v>
      </c>
      <c r="I153" s="30">
        <f>IF(OR($A153="",$B153=""),"",'OddsRatio_working_2-way'!N152)</f>
        <v>1.688247201611685</v>
      </c>
      <c r="J153" s="30" t="e">
        <f ca="1">IF('Log_working_2-way'!$D152="","",A153^('Log_working_2-way'!$D152))</f>
        <v>#NAME?</v>
      </c>
      <c r="K153" s="32" t="e">
        <f ca="1">IF('Log_working_2-way'!$D152="","",B153^('Log_working_2-way'!$D152))</f>
        <v>#NAME?</v>
      </c>
      <c r="L153" s="37">
        <f t="shared" si="36"/>
        <v>0.4116161616161616</v>
      </c>
      <c r="M153" s="37">
        <f t="shared" si="37"/>
        <v>0.58838383838383845</v>
      </c>
      <c r="N153" s="38">
        <v>100</v>
      </c>
      <c r="O153" s="38">
        <f t="shared" si="38"/>
        <v>57.081545064377686</v>
      </c>
      <c r="P153" s="38">
        <f t="shared" si="39"/>
        <v>38.650306748466257</v>
      </c>
      <c r="Q153" s="38">
        <f t="shared" si="40"/>
        <v>61.349693251533743</v>
      </c>
      <c r="R153" s="38">
        <f t="shared" si="41"/>
        <v>42.918454935622321</v>
      </c>
      <c r="S153" s="39">
        <f t="shared" si="42"/>
        <v>-4.2681481871560578</v>
      </c>
      <c r="T153" s="39">
        <f t="shared" si="43"/>
        <v>-4.2681481871560649</v>
      </c>
      <c r="U153" t="s">
        <v>240</v>
      </c>
      <c r="V153" t="s">
        <v>342</v>
      </c>
      <c r="W153" t="s">
        <v>373</v>
      </c>
      <c r="X153" s="48" t="s">
        <v>427</v>
      </c>
      <c r="Y153" s="41"/>
    </row>
    <row r="154" spans="1:25" s="35" customFormat="1" ht="15" x14ac:dyDescent="0.25">
      <c r="A154">
        <v>2.58</v>
      </c>
      <c r="B154">
        <v>1.52</v>
      </c>
      <c r="C154" s="29">
        <f t="shared" si="35"/>
        <v>4.5491636066911534E-2</v>
      </c>
      <c r="D154" s="30">
        <f>IF(OR($A154="",$B154=""),"",A154*'MPTO_working_2-way'!$G153)</f>
        <v>2.6973684210526319</v>
      </c>
      <c r="E154" s="32">
        <f>IF(OR($A154="",$B154=""),"",B154*'MPTO_working_2-way'!$G153)</f>
        <v>1.5891472868217056</v>
      </c>
      <c r="F154" s="30">
        <f>IF(OR($A154="",$B154=""),"",'MPTO_working_2-way'!D153)</f>
        <v>2.7408442829186472</v>
      </c>
      <c r="G154" s="32">
        <f>IF(OR($A154="",$B154=""),"",'MPTO_working_2-way'!E153)</f>
        <v>1.5744339168138752</v>
      </c>
      <c r="H154" s="30">
        <f>IF(OR($A154="",$B154=""),"",'OddsRatio_working_2-way'!M153)</f>
        <v>2.7431183374807175</v>
      </c>
      <c r="I154" s="30">
        <f>IF(OR($A154="",$B154=""),"",'OddsRatio_working_2-way'!N153)</f>
        <v>1.5736845161328941</v>
      </c>
      <c r="J154" s="30" t="e">
        <f ca="1">IF('Log_working_2-way'!$D153="","",A154^('Log_working_2-way'!$D153))</f>
        <v>#NAME?</v>
      </c>
      <c r="K154" s="32" t="e">
        <f ca="1">IF('Log_working_2-way'!$D153="","",B154^('Log_working_2-way'!$D153))</f>
        <v>#NAME?</v>
      </c>
      <c r="L154" s="37">
        <f t="shared" si="36"/>
        <v>0.37073170731707311</v>
      </c>
      <c r="M154" s="37">
        <f t="shared" si="37"/>
        <v>0.62926829268292672</v>
      </c>
      <c r="N154" s="38">
        <v>100</v>
      </c>
      <c r="O154" s="38">
        <f t="shared" si="38"/>
        <v>61.240310077519375</v>
      </c>
      <c r="P154" s="38">
        <f t="shared" si="39"/>
        <v>34.21052631578948</v>
      </c>
      <c r="Q154" s="38">
        <f t="shared" si="40"/>
        <v>65.789473684210535</v>
      </c>
      <c r="R154" s="38">
        <f t="shared" si="41"/>
        <v>38.759689922480618</v>
      </c>
      <c r="S154" s="39">
        <f t="shared" si="42"/>
        <v>-4.5491636066911596</v>
      </c>
      <c r="T154" s="39">
        <f t="shared" si="43"/>
        <v>-4.5491636066911383</v>
      </c>
      <c r="U154" t="s">
        <v>138</v>
      </c>
      <c r="V154" t="s">
        <v>344</v>
      </c>
      <c r="W154" t="s">
        <v>373</v>
      </c>
      <c r="X154" s="48" t="s">
        <v>427</v>
      </c>
      <c r="Y154" s="41"/>
    </row>
    <row r="155" spans="1:25" ht="15" x14ac:dyDescent="0.25">
      <c r="A155">
        <v>2.4700000000000002</v>
      </c>
      <c r="B155">
        <v>1.57</v>
      </c>
      <c r="C155" s="29">
        <f t="shared" si="35"/>
        <v>4.1800974754377274E-2</v>
      </c>
      <c r="D155" s="30">
        <f>IF(OR($A155="",$B155=""),"",A155*'MPTO_working_2-way'!$G154)</f>
        <v>2.573248407643312</v>
      </c>
      <c r="E155" s="32">
        <f>IF(OR($A155="",$B155=""),"",B155*'MPTO_working_2-way'!$G154)</f>
        <v>1.6356275303643724</v>
      </c>
      <c r="F155" s="30">
        <f>IF(OR($A155="",$B155=""),"",'MPTO_working_2-way'!D154)</f>
        <v>2.6044528023103526</v>
      </c>
      <c r="G155" s="32">
        <f>IF(OR($A155="",$B155=""),"",'MPTO_working_2-way'!E154)</f>
        <v>1.6232654513489189</v>
      </c>
      <c r="H155" s="30">
        <f>IF(OR($A155="",$B155=""),"",'OddsRatio_working_2-way'!M154)</f>
        <v>2.6059101370939319</v>
      </c>
      <c r="I155" s="30">
        <f>IF(OR($A155="",$B155=""),"",'OddsRatio_working_2-way'!N154)</f>
        <v>1.6226998490772393</v>
      </c>
      <c r="J155" s="30" t="e">
        <f ca="1">IF('Log_working_2-way'!$D154="","",A155^('Log_working_2-way'!$D154))</f>
        <v>#NAME?</v>
      </c>
      <c r="K155" s="32" t="e">
        <f ca="1">IF('Log_working_2-way'!$D154="","",B155^('Log_working_2-way'!$D154))</f>
        <v>#NAME?</v>
      </c>
      <c r="L155" s="37">
        <f t="shared" si="36"/>
        <v>0.38861386138613863</v>
      </c>
      <c r="M155" s="37">
        <f t="shared" si="37"/>
        <v>0.61138613861386137</v>
      </c>
      <c r="N155" s="38">
        <v>100</v>
      </c>
      <c r="O155" s="38">
        <f t="shared" si="38"/>
        <v>59.514170040485837</v>
      </c>
      <c r="P155" s="38">
        <f t="shared" si="39"/>
        <v>36.30573248407643</v>
      </c>
      <c r="Q155" s="38">
        <f t="shared" si="40"/>
        <v>63.694267515923563</v>
      </c>
      <c r="R155" s="38">
        <f t="shared" si="41"/>
        <v>40.48582995951417</v>
      </c>
      <c r="S155" s="39">
        <f t="shared" si="42"/>
        <v>-4.1800974754377265</v>
      </c>
      <c r="T155" s="39">
        <f t="shared" si="43"/>
        <v>-4.1800974754377407</v>
      </c>
      <c r="U155" t="s">
        <v>140</v>
      </c>
      <c r="V155" t="s">
        <v>137</v>
      </c>
      <c r="W155" t="s">
        <v>373</v>
      </c>
      <c r="X155" s="48" t="s">
        <v>427</v>
      </c>
      <c r="Y155" s="41"/>
    </row>
    <row r="156" spans="1:25" ht="15" x14ac:dyDescent="0.25">
      <c r="A156">
        <v>2.66</v>
      </c>
      <c r="B156">
        <v>1.5</v>
      </c>
      <c r="C156" s="29">
        <f t="shared" si="35"/>
        <v>4.2606516290726759E-2</v>
      </c>
      <c r="D156" s="30">
        <f>IF(OR($A156="",$B156=""),"",A156*'MPTO_working_2-way'!$G155)</f>
        <v>2.7733333333333334</v>
      </c>
      <c r="E156" s="32">
        <f>IF(OR($A156="",$B156=""),"",B156*'MPTO_working_2-way'!$G155)</f>
        <v>1.5639097744360901</v>
      </c>
      <c r="F156" s="30">
        <f>IF(OR($A156="",$B156=""),"",'MPTO_working_2-way'!D155)</f>
        <v>2.8197879858657244</v>
      </c>
      <c r="G156" s="32">
        <f>IF(OR($A156="",$B156=""),"",'MPTO_working_2-way'!E155)</f>
        <v>1.5495145631067961</v>
      </c>
      <c r="H156" s="30">
        <f>IF(OR($A156="",$B156=""),"",'OddsRatio_working_2-way'!M155)</f>
        <v>2.8220867158288598</v>
      </c>
      <c r="I156" s="30">
        <f>IF(OR($A156="",$B156=""),"",'OddsRatio_working_2-way'!N155)</f>
        <v>1.5488212999484516</v>
      </c>
      <c r="J156" s="30" t="e">
        <f ca="1">IF('Log_working_2-way'!$D155="","",A156^('Log_working_2-way'!$D155))</f>
        <v>#NAME?</v>
      </c>
      <c r="K156" s="32" t="e">
        <f ca="1">IF('Log_working_2-way'!$D155="","",B156^('Log_working_2-way'!$D155))</f>
        <v>#NAME?</v>
      </c>
      <c r="L156" s="37">
        <f t="shared" si="36"/>
        <v>0.36057692307692307</v>
      </c>
      <c r="M156" s="37">
        <f t="shared" si="37"/>
        <v>0.63942307692307698</v>
      </c>
      <c r="N156" s="38">
        <v>100</v>
      </c>
      <c r="O156" s="38">
        <f t="shared" si="38"/>
        <v>62.406015037593981</v>
      </c>
      <c r="P156" s="38">
        <f t="shared" si="39"/>
        <v>33.333333333333329</v>
      </c>
      <c r="Q156" s="38">
        <f t="shared" si="40"/>
        <v>66.666666666666657</v>
      </c>
      <c r="R156" s="38">
        <f t="shared" si="41"/>
        <v>37.593984962406012</v>
      </c>
      <c r="S156" s="39">
        <f t="shared" si="42"/>
        <v>-4.2606516290726759</v>
      </c>
      <c r="T156" s="39">
        <f t="shared" si="43"/>
        <v>-4.260651629072683</v>
      </c>
      <c r="U156" t="s">
        <v>347</v>
      </c>
      <c r="V156" t="s">
        <v>239</v>
      </c>
      <c r="W156" t="s">
        <v>373</v>
      </c>
      <c r="X156" s="48" t="s">
        <v>427</v>
      </c>
      <c r="Y156" s="41"/>
    </row>
    <row r="157" spans="1:25" ht="15" x14ac:dyDescent="0.25">
      <c r="A157">
        <v>2.4300000000000002</v>
      </c>
      <c r="B157">
        <v>1.58</v>
      </c>
      <c r="C157" s="29">
        <f t="shared" si="35"/>
        <v>4.4434026149919204E-2</v>
      </c>
      <c r="D157" s="30">
        <f>IF(OR($A157="",$B157=""),"",A157*'MPTO_working_2-way'!$G156)</f>
        <v>2.537974683544304</v>
      </c>
      <c r="E157" s="32">
        <f>IF(OR($A157="",$B157=""),"",B157*'MPTO_working_2-way'!$G156)</f>
        <v>1.6502057613168724</v>
      </c>
      <c r="F157" s="30">
        <f>IF(OR($A157="",$B157=""),"",'MPTO_working_2-way'!D156)</f>
        <v>2.5686759884926742</v>
      </c>
      <c r="G157" s="32">
        <f>IF(OR($A157="",$B157=""),"",'MPTO_working_2-way'!E156)</f>
        <v>1.6374802746620036</v>
      </c>
      <c r="H157" s="30">
        <f>IF(OR($A157="",$B157=""),"",'OddsRatio_working_2-way'!M156)</f>
        <v>2.5701965613830993</v>
      </c>
      <c r="I157" s="30">
        <f>IF(OR($A157="",$B157=""),"",'OddsRatio_working_2-way'!N156)</f>
        <v>1.636862940980558</v>
      </c>
      <c r="J157" s="30" t="e">
        <f ca="1">IF('Log_working_2-way'!$D156="","",A157^('Log_working_2-way'!$D156))</f>
        <v>#NAME?</v>
      </c>
      <c r="K157" s="32" t="e">
        <f ca="1">IF('Log_working_2-way'!$D156="","",B157^('Log_working_2-way'!$D156))</f>
        <v>#NAME?</v>
      </c>
      <c r="L157" s="37">
        <f t="shared" si="36"/>
        <v>0.3940149625935162</v>
      </c>
      <c r="M157" s="37">
        <f t="shared" si="37"/>
        <v>0.6059850374064838</v>
      </c>
      <c r="N157" s="38">
        <v>100</v>
      </c>
      <c r="O157" s="38">
        <f t="shared" si="38"/>
        <v>58.847736625514408</v>
      </c>
      <c r="P157" s="38">
        <f t="shared" si="39"/>
        <v>36.708860759493668</v>
      </c>
      <c r="Q157" s="38">
        <f t="shared" si="40"/>
        <v>63.291139240506325</v>
      </c>
      <c r="R157" s="38">
        <f t="shared" si="41"/>
        <v>41.152263374485592</v>
      </c>
      <c r="S157" s="39">
        <f t="shared" si="42"/>
        <v>-4.4434026149919177</v>
      </c>
      <c r="T157" s="39">
        <f t="shared" si="43"/>
        <v>-4.4434026149919248</v>
      </c>
      <c r="U157" t="s">
        <v>341</v>
      </c>
      <c r="V157" t="s">
        <v>243</v>
      </c>
      <c r="W157" t="s">
        <v>373</v>
      </c>
      <c r="X157" s="48" t="s">
        <v>427</v>
      </c>
      <c r="Y157" s="41"/>
    </row>
    <row r="158" spans="1:25" ht="15" x14ac:dyDescent="0.25">
      <c r="A158">
        <v>2.06</v>
      </c>
      <c r="B158">
        <v>1.84</v>
      </c>
      <c r="C158" s="29">
        <f t="shared" si="35"/>
        <v>2.891515407344869E-2</v>
      </c>
      <c r="D158" s="30">
        <f>IF(OR($A158="",$B158=""),"",A158*'MPTO_working_2-way'!$G157)</f>
        <v>2.1195652173913042</v>
      </c>
      <c r="E158" s="32">
        <f>IF(OR($A158="",$B158=""),"",B158*'MPTO_working_2-way'!$G157)</f>
        <v>1.8932038834951457</v>
      </c>
      <c r="F158" s="30">
        <f>IF(OR($A158="",$B158=""),"",'MPTO_working_2-way'!D157)</f>
        <v>2.1232354918216445</v>
      </c>
      <c r="G158" s="32">
        <f>IF(OR($A158="",$B158=""),"",'MPTO_working_2-way'!E157)</f>
        <v>1.8902852583283463</v>
      </c>
      <c r="H158" s="30">
        <f>IF(OR($A158="",$B158=""),"",'OddsRatio_working_2-way'!M157)</f>
        <v>2.123345344008138</v>
      </c>
      <c r="I158" s="30">
        <f>IF(OR($A158="",$B158=""),"",'OddsRatio_working_2-way'!N157)</f>
        <v>1.8901981971385247</v>
      </c>
      <c r="J158" s="30" t="e">
        <f ca="1">IF('Log_working_2-way'!$D157="","",A158^('Log_working_2-way'!$D157))</f>
        <v>#NAME?</v>
      </c>
      <c r="K158" s="32" t="e">
        <f ca="1">IF('Log_working_2-way'!$D157="","",B158^('Log_working_2-way'!$D157))</f>
        <v>#NAME?</v>
      </c>
      <c r="L158" s="37">
        <f t="shared" si="36"/>
        <v>0.47179487179487184</v>
      </c>
      <c r="M158" s="37">
        <f t="shared" si="37"/>
        <v>0.52820512820512822</v>
      </c>
      <c r="N158" s="38">
        <v>100</v>
      </c>
      <c r="O158" s="38">
        <f t="shared" si="38"/>
        <v>51.456310679611654</v>
      </c>
      <c r="P158" s="38">
        <f t="shared" si="39"/>
        <v>45.652173913043477</v>
      </c>
      <c r="Q158" s="38">
        <f t="shared" si="40"/>
        <v>54.347826086956516</v>
      </c>
      <c r="R158" s="38">
        <f t="shared" si="41"/>
        <v>48.543689320388353</v>
      </c>
      <c r="S158" s="39">
        <f t="shared" si="42"/>
        <v>-2.8915154073448619</v>
      </c>
      <c r="T158" s="39">
        <f t="shared" si="43"/>
        <v>-2.8915154073448761</v>
      </c>
      <c r="U158" t="s">
        <v>250</v>
      </c>
      <c r="V158" t="s">
        <v>247</v>
      </c>
      <c r="W158" t="s">
        <v>374</v>
      </c>
      <c r="X158" s="48" t="s">
        <v>427</v>
      </c>
      <c r="Y158" s="41"/>
    </row>
    <row r="159" spans="1:25" ht="15" x14ac:dyDescent="0.25">
      <c r="A159">
        <v>2</v>
      </c>
      <c r="B159">
        <v>1.89</v>
      </c>
      <c r="C159" s="29">
        <f t="shared" si="35"/>
        <v>2.9100529100529293E-2</v>
      </c>
      <c r="D159" s="30">
        <f>IF(OR($A159="",$B159=""),"",A159*'MPTO_working_2-way'!$G158)</f>
        <v>2.0582010582010586</v>
      </c>
      <c r="E159" s="32">
        <f>IF(OR($A159="",$B159=""),"",B159*'MPTO_working_2-way'!$G158)</f>
        <v>1.9450000000000003</v>
      </c>
      <c r="F159" s="30">
        <f>IF(OR($A159="",$B159=""),"",'MPTO_working_2-way'!D158)</f>
        <v>2.0599455040871937</v>
      </c>
      <c r="G159" s="32">
        <f>IF(OR($A159="",$B159=""),"",'MPTO_working_2-way'!E158)</f>
        <v>1.9434447300771212</v>
      </c>
      <c r="H159" s="30">
        <f>IF(OR($A159="",$B159=""),"",'OddsRatio_working_2-way'!M158)</f>
        <v>2.0599978800063603</v>
      </c>
      <c r="I159" s="30">
        <f>IF(OR($A159="",$B159=""),"",'OddsRatio_working_2-way'!N158)</f>
        <v>1.9433981132056606</v>
      </c>
      <c r="J159" s="30" t="e">
        <f ca="1">IF('Log_working_2-way'!$D158="","",A159^('Log_working_2-way'!$D158))</f>
        <v>#NAME?</v>
      </c>
      <c r="K159" s="32" t="e">
        <f ca="1">IF('Log_working_2-way'!$D158="","",B159^('Log_working_2-way'!$D158))</f>
        <v>#NAME?</v>
      </c>
      <c r="L159" s="37">
        <f t="shared" si="36"/>
        <v>0.48586118251928012</v>
      </c>
      <c r="M159" s="37">
        <f t="shared" si="37"/>
        <v>0.51413881748071977</v>
      </c>
      <c r="N159" s="38">
        <v>100</v>
      </c>
      <c r="O159" s="38">
        <f t="shared" si="38"/>
        <v>50</v>
      </c>
      <c r="P159" s="38">
        <f t="shared" si="39"/>
        <v>47.089947089947096</v>
      </c>
      <c r="Q159" s="38">
        <f t="shared" si="40"/>
        <v>52.910052910052919</v>
      </c>
      <c r="R159" s="38">
        <f t="shared" si="41"/>
        <v>50</v>
      </c>
      <c r="S159" s="39">
        <f t="shared" si="42"/>
        <v>-2.9100529100529187</v>
      </c>
      <c r="T159" s="39">
        <f t="shared" si="43"/>
        <v>-2.9100529100529045</v>
      </c>
      <c r="U159" t="s">
        <v>252</v>
      </c>
      <c r="V159" t="s">
        <v>350</v>
      </c>
      <c r="W159" t="s">
        <v>374</v>
      </c>
      <c r="X159" s="48" t="s">
        <v>427</v>
      </c>
      <c r="Y159" s="41"/>
    </row>
    <row r="160" spans="1:25" ht="15" x14ac:dyDescent="0.25">
      <c r="A160">
        <v>1.92</v>
      </c>
      <c r="B160">
        <v>1.97</v>
      </c>
      <c r="C160" s="29">
        <f t="shared" si="35"/>
        <v>2.844754653130277E-2</v>
      </c>
      <c r="D160" s="30">
        <f>IF(OR($A160="",$B160=""),"",A160*'MPTO_working_2-way'!$G159)</f>
        <v>1.9746192893401013</v>
      </c>
      <c r="E160" s="32">
        <f>IF(OR($A160="",$B160=""),"",B160*'MPTO_working_2-way'!$G159)</f>
        <v>2.0260416666666665</v>
      </c>
      <c r="F160" s="30">
        <f>IF(OR($A160="",$B160=""),"",'MPTO_working_2-way'!D159)</f>
        <v>1.9739066903246005</v>
      </c>
      <c r="G160" s="32">
        <f>IF(OR($A160="",$B160=""),"",'MPTO_working_2-way'!E159)</f>
        <v>2.0267924123888115</v>
      </c>
      <c r="H160" s="30">
        <f>IF(OR($A160="",$B160=""),"",'OddsRatio_working_2-way'!M159)</f>
        <v>1.9738858291644976</v>
      </c>
      <c r="I160" s="30">
        <f>IF(OR($A160="",$B160=""),"",'OddsRatio_working_2-way'!N159)</f>
        <v>2.0268144068364817</v>
      </c>
      <c r="J160" s="30" t="e">
        <f ca="1">IF('Log_working_2-way'!$D159="","",A160^('Log_working_2-way'!$D159))</f>
        <v>#NAME?</v>
      </c>
      <c r="K160" s="32" t="e">
        <f ca="1">IF('Log_working_2-way'!$D159="","",B160^('Log_working_2-way'!$D159))</f>
        <v>#NAME?</v>
      </c>
      <c r="L160" s="37">
        <f t="shared" si="36"/>
        <v>0.50642673521850901</v>
      </c>
      <c r="M160" s="37">
        <f t="shared" si="37"/>
        <v>0.49357326478149105</v>
      </c>
      <c r="N160" s="38">
        <v>100</v>
      </c>
      <c r="O160" s="38">
        <f t="shared" si="38"/>
        <v>47.916666666666671</v>
      </c>
      <c r="P160" s="38">
        <f t="shared" si="39"/>
        <v>49.238578680203041</v>
      </c>
      <c r="Q160" s="38">
        <f t="shared" si="40"/>
        <v>50.761421319796952</v>
      </c>
      <c r="R160" s="38">
        <f t="shared" si="41"/>
        <v>52.083333333333336</v>
      </c>
      <c r="S160" s="39">
        <f t="shared" si="42"/>
        <v>-2.8447546531302805</v>
      </c>
      <c r="T160" s="39">
        <f t="shared" si="43"/>
        <v>-2.8447546531302947</v>
      </c>
      <c r="U160" t="s">
        <v>353</v>
      </c>
      <c r="V160" t="s">
        <v>143</v>
      </c>
      <c r="W160" t="s">
        <v>374</v>
      </c>
      <c r="X160" s="48" t="s">
        <v>427</v>
      </c>
      <c r="Y160" s="41"/>
    </row>
    <row r="161" spans="1:25" ht="15" x14ac:dyDescent="0.25">
      <c r="A161">
        <v>1.67</v>
      </c>
      <c r="B161">
        <v>2.2999999999999998</v>
      </c>
      <c r="C161" s="29">
        <f t="shared" si="35"/>
        <v>3.3585003905233002E-2</v>
      </c>
      <c r="D161" s="30">
        <f>IF(OR($A161="",$B161=""),"",A161*'MPTO_working_2-way'!$G160)</f>
        <v>1.7260869565217389</v>
      </c>
      <c r="E161" s="32">
        <f>IF(OR($A161="",$B161=""),"",B161*'MPTO_working_2-way'!$G160)</f>
        <v>2.3772455089820359</v>
      </c>
      <c r="F161" s="30">
        <f>IF(OR($A161="",$B161=""),"",'MPTO_working_2-way'!D160)</f>
        <v>1.7181838514873629</v>
      </c>
      <c r="G161" s="32">
        <f>IF(OR($A161="",$B161=""),"",'MPTO_working_2-way'!E160)</f>
        <v>2.3924011211460603</v>
      </c>
      <c r="H161" s="30">
        <f>IF(OR($A161="",$B161=""),"",'OddsRatio_working_2-way'!M160)</f>
        <v>1.7179029289427752</v>
      </c>
      <c r="I161" s="30">
        <f>IF(OR($A161="",$B161=""),"",'OddsRatio_working_2-way'!N160)</f>
        <v>2.3929459815307572</v>
      </c>
      <c r="J161" s="30" t="e">
        <f ca="1">IF('Log_working_2-way'!$D160="","",A161^('Log_working_2-way'!$D160))</f>
        <v>#NAME?</v>
      </c>
      <c r="K161" s="32" t="e">
        <f ca="1">IF('Log_working_2-way'!$D160="","",B161^('Log_working_2-way'!$D160))</f>
        <v>#NAME?</v>
      </c>
      <c r="L161" s="37">
        <f t="shared" si="36"/>
        <v>0.57934508816120911</v>
      </c>
      <c r="M161" s="37">
        <f t="shared" si="37"/>
        <v>0.42065491183879095</v>
      </c>
      <c r="N161" s="38">
        <v>100</v>
      </c>
      <c r="O161" s="38">
        <f t="shared" si="38"/>
        <v>40.119760479041922</v>
      </c>
      <c r="P161" s="38">
        <f t="shared" si="39"/>
        <v>56.521739130434774</v>
      </c>
      <c r="Q161" s="38">
        <f t="shared" si="40"/>
        <v>43.478260869565219</v>
      </c>
      <c r="R161" s="38">
        <f t="shared" si="41"/>
        <v>59.880239520958092</v>
      </c>
      <c r="S161" s="39">
        <f t="shared" si="42"/>
        <v>-3.3585003905232966</v>
      </c>
      <c r="T161" s="39">
        <f t="shared" si="43"/>
        <v>-3.3585003905233179</v>
      </c>
      <c r="U161" t="s">
        <v>363</v>
      </c>
      <c r="V161" t="s">
        <v>249</v>
      </c>
      <c r="W161" t="s">
        <v>374</v>
      </c>
      <c r="X161" s="48" t="s">
        <v>427</v>
      </c>
      <c r="Y161" s="41"/>
    </row>
    <row r="162" spans="1:25" ht="15" x14ac:dyDescent="0.25">
      <c r="A162">
        <v>2.11</v>
      </c>
      <c r="B162">
        <v>1.8</v>
      </c>
      <c r="C162" s="29">
        <f t="shared" si="35"/>
        <v>2.9489204844655115E-2</v>
      </c>
      <c r="D162" s="30">
        <f>IF(OR($A162="",$B162=""),"",A162*'MPTO_working_2-way'!$G161)</f>
        <v>2.1722222222222221</v>
      </c>
      <c r="E162" s="32">
        <f>IF(OR($A162="",$B162=""),"",B162*'MPTO_working_2-way'!$G161)</f>
        <v>1.8530805687203793</v>
      </c>
      <c r="F162" s="30">
        <f>IF(OR($A162="",$B162=""),"",'MPTO_working_2-way'!D161)</f>
        <v>2.1777522935779814</v>
      </c>
      <c r="G162" s="32">
        <f>IF(OR($A162="",$B162=""),"",'MPTO_working_2-way'!E161)</f>
        <v>1.8490749756572542</v>
      </c>
      <c r="H162" s="30">
        <f>IF(OR($A162="",$B162=""),"",'OddsRatio_working_2-way'!M161)</f>
        <v>2.1779218989389744</v>
      </c>
      <c r="I162" s="30">
        <f>IF(OR($A162="",$B162=""),"",'OddsRatio_working_2-way'!N161)</f>
        <v>1.8489527199560174</v>
      </c>
      <c r="J162" s="30" t="e">
        <f ca="1">IF('Log_working_2-way'!$D161="","",A162^('Log_working_2-way'!$D161))</f>
        <v>#NAME?</v>
      </c>
      <c r="K162" s="32" t="e">
        <f ca="1">IF('Log_working_2-way'!$D161="","",B162^('Log_working_2-way'!$D161))</f>
        <v>#NAME?</v>
      </c>
      <c r="L162" s="37">
        <f t="shared" si="36"/>
        <v>0.46035805626598469</v>
      </c>
      <c r="M162" s="37">
        <f t="shared" si="37"/>
        <v>0.53964194373401531</v>
      </c>
      <c r="N162" s="38">
        <v>100</v>
      </c>
      <c r="O162" s="38">
        <f t="shared" si="38"/>
        <v>52.606635071090047</v>
      </c>
      <c r="P162" s="38">
        <f t="shared" si="39"/>
        <v>44.444444444444443</v>
      </c>
      <c r="Q162" s="38">
        <f t="shared" si="40"/>
        <v>55.555555555555557</v>
      </c>
      <c r="R162" s="38">
        <f t="shared" si="41"/>
        <v>47.393364928909953</v>
      </c>
      <c r="S162" s="39">
        <f t="shared" si="42"/>
        <v>-2.9489204844655106</v>
      </c>
      <c r="T162" s="39">
        <f t="shared" si="43"/>
        <v>-2.9489204844655106</v>
      </c>
      <c r="U162" t="s">
        <v>271</v>
      </c>
      <c r="V162" t="s">
        <v>172</v>
      </c>
      <c r="W162" t="s">
        <v>375</v>
      </c>
      <c r="X162" s="48" t="s">
        <v>428</v>
      </c>
      <c r="Y162" s="41"/>
    </row>
    <row r="163" spans="1:25" ht="15" x14ac:dyDescent="0.25">
      <c r="A163">
        <v>2.11</v>
      </c>
      <c r="B163">
        <v>1.75</v>
      </c>
      <c r="C163" s="29">
        <f t="shared" si="35"/>
        <v>4.5362220717670931E-2</v>
      </c>
      <c r="D163" s="30">
        <f>IF(OR($A163="",$B163=""),"",A163*'MPTO_working_2-way'!$G162)</f>
        <v>2.2057142857142855</v>
      </c>
      <c r="E163" s="32">
        <f>IF(OR($A163="",$B163=""),"",B163*'MPTO_working_2-way'!$G162)</f>
        <v>1.8293838862559242</v>
      </c>
      <c r="F163" s="30">
        <f>IF(OR($A163="",$B163=""),"",'MPTO_working_2-way'!D162)</f>
        <v>2.2160540135033755</v>
      </c>
      <c r="G163" s="32">
        <f>IF(OR($A163="",$B163=""),"",'MPTO_working_2-way'!E162)</f>
        <v>1.8223318938926589</v>
      </c>
      <c r="H163" s="30">
        <f>IF(OR($A163="",$B163=""),"",'OddsRatio_working_2-way'!M162)</f>
        <v>2.216552506059644</v>
      </c>
      <c r="I163" s="30">
        <f>IF(OR($A163="",$B163=""),"",'OddsRatio_working_2-way'!N162)</f>
        <v>1.8219949365267862</v>
      </c>
      <c r="J163" s="30" t="e">
        <f ca="1">IF('Log_working_2-way'!$D162="","",A163^('Log_working_2-way'!$D162))</f>
        <v>#NAME?</v>
      </c>
      <c r="K163" s="32" t="e">
        <f ca="1">IF('Log_working_2-way'!$D162="","",B163^('Log_working_2-way'!$D162))</f>
        <v>#NAME?</v>
      </c>
      <c r="L163" s="37">
        <f t="shared" si="36"/>
        <v>0.45336787564766845</v>
      </c>
      <c r="M163" s="37">
        <f t="shared" si="37"/>
        <v>0.54663212435233155</v>
      </c>
      <c r="N163" s="38">
        <v>100</v>
      </c>
      <c r="O163" s="38">
        <f t="shared" si="38"/>
        <v>52.606635071090047</v>
      </c>
      <c r="P163" s="38">
        <f t="shared" si="39"/>
        <v>42.857142857142854</v>
      </c>
      <c r="Q163" s="38">
        <f t="shared" si="40"/>
        <v>57.142857142857139</v>
      </c>
      <c r="R163" s="38">
        <f t="shared" si="41"/>
        <v>47.393364928909953</v>
      </c>
      <c r="S163" s="39">
        <f t="shared" si="42"/>
        <v>-4.5362220717670922</v>
      </c>
      <c r="T163" s="39">
        <f t="shared" si="43"/>
        <v>-4.5362220717670994</v>
      </c>
      <c r="U163" t="s">
        <v>423</v>
      </c>
      <c r="V163" t="s">
        <v>424</v>
      </c>
      <c r="W163" t="s">
        <v>429</v>
      </c>
      <c r="X163" s="48" t="s">
        <v>428</v>
      </c>
      <c r="Y163" s="41"/>
    </row>
    <row r="164" spans="1:25" ht="15" x14ac:dyDescent="0.25">
      <c r="A164">
        <v>2.63</v>
      </c>
      <c r="B164">
        <v>1.48</v>
      </c>
      <c r="C164" s="29">
        <f t="shared" si="35"/>
        <v>5.5903812557804855E-2</v>
      </c>
      <c r="D164" s="30">
        <f>IF(OR($A164="",$B164=""),"",A164*'MPTO_working_2-way'!$G163)</f>
        <v>2.7770270270270268</v>
      </c>
      <c r="E164" s="32">
        <f>IF(OR($A164="",$B164=""),"",B164*'MPTO_working_2-way'!$G163)</f>
        <v>1.5627376425855513</v>
      </c>
      <c r="F164" s="30">
        <f>IF(OR($A164="",$B164=""),"",'MPTO_working_2-way'!D163)</f>
        <v>2.8386814469078177</v>
      </c>
      <c r="G164" s="32">
        <f>IF(OR($A164="",$B164=""),"",'MPTO_working_2-way'!E163)</f>
        <v>1.5438679993653814</v>
      </c>
      <c r="H164" s="30">
        <f>IF(OR($A164="",$B164=""),"",'OddsRatio_working_2-way'!M163)</f>
        <v>2.8427786989579986</v>
      </c>
      <c r="I164" s="30">
        <f>IF(OR($A164="",$B164=""),"",'OddsRatio_working_2-way'!N163)</f>
        <v>1.5426587579753612</v>
      </c>
      <c r="J164" s="30" t="e">
        <f ca="1">IF('Log_working_2-way'!$D163="","",A164^('Log_working_2-way'!$D163))</f>
        <v>#NAME?</v>
      </c>
      <c r="K164" s="32" t="e">
        <f ca="1">IF('Log_working_2-way'!$D163="","",B164^('Log_working_2-way'!$D163))</f>
        <v>#NAME?</v>
      </c>
      <c r="L164" s="37">
        <f t="shared" si="36"/>
        <v>0.3600973236009733</v>
      </c>
      <c r="M164" s="37">
        <f t="shared" si="37"/>
        <v>0.63990267639902676</v>
      </c>
      <c r="N164" s="38">
        <v>100</v>
      </c>
      <c r="O164" s="38">
        <f t="shared" si="38"/>
        <v>61.977186311787079</v>
      </c>
      <c r="P164" s="38">
        <f t="shared" si="39"/>
        <v>32.432432432432435</v>
      </c>
      <c r="Q164" s="38">
        <f t="shared" si="40"/>
        <v>67.567567567567565</v>
      </c>
      <c r="R164" s="38">
        <f t="shared" si="41"/>
        <v>38.022813688212928</v>
      </c>
      <c r="S164" s="39">
        <f t="shared" si="42"/>
        <v>-5.5903812557804855</v>
      </c>
      <c r="T164" s="39">
        <f t="shared" si="43"/>
        <v>-5.5903812557804926</v>
      </c>
      <c r="U164" t="s">
        <v>190</v>
      </c>
      <c r="V164" t="s">
        <v>191</v>
      </c>
      <c r="W164" t="s">
        <v>376</v>
      </c>
      <c r="X164" s="48" t="s">
        <v>428</v>
      </c>
      <c r="Y164" s="41"/>
    </row>
    <row r="165" spans="1:25" ht="15" x14ac:dyDescent="0.25">
      <c r="A165">
        <v>1.96</v>
      </c>
      <c r="B165">
        <v>1.94</v>
      </c>
      <c r="C165" s="29">
        <f t="shared" si="35"/>
        <v>2.5667999158426325E-2</v>
      </c>
      <c r="D165" s="30">
        <f>IF(OR($A165="",$B165=""),"",A165*'MPTO_working_2-way'!$G164)</f>
        <v>2.0103092783505154</v>
      </c>
      <c r="E165" s="32">
        <f>IF(OR($A165="",$B165=""),"",B165*'MPTO_working_2-way'!$G164)</f>
        <v>1.989795918367347</v>
      </c>
      <c r="F165" s="30">
        <f>IF(OR($A165="",$B165=""),"",'MPTO_working_2-way'!D164)</f>
        <v>2.0105752961082914</v>
      </c>
      <c r="G165" s="32">
        <f>IF(OR($A165="",$B165=""),"",'MPTO_working_2-way'!E164)</f>
        <v>1.9895353704478862</v>
      </c>
      <c r="H165" s="30">
        <f>IF(OR($A165="",$B165=""),"",'OddsRatio_working_2-way'!M164)</f>
        <v>2.0105823052798226</v>
      </c>
      <c r="I165" s="30">
        <f>IF(OR($A165="",$B165=""),"",'OddsRatio_working_2-way'!N164)</f>
        <v>1.9895285072531594</v>
      </c>
      <c r="J165" s="30" t="e">
        <f ca="1">IF('Log_working_2-way'!$D164="","",A165^('Log_working_2-way'!$D164))</f>
        <v>#NAME?</v>
      </c>
      <c r="K165" s="32" t="e">
        <f ca="1">IF('Log_working_2-way'!$D164="","",B165^('Log_working_2-way'!$D164))</f>
        <v>#NAME?</v>
      </c>
      <c r="L165" s="37">
        <f t="shared" si="36"/>
        <v>0.49743589743589745</v>
      </c>
      <c r="M165" s="37">
        <f t="shared" si="37"/>
        <v>0.50256410256410255</v>
      </c>
      <c r="N165" s="38">
        <v>100</v>
      </c>
      <c r="O165" s="38">
        <f t="shared" si="38"/>
        <v>48.979591836734699</v>
      </c>
      <c r="P165" s="38">
        <f t="shared" si="39"/>
        <v>48.453608247422686</v>
      </c>
      <c r="Q165" s="38">
        <f t="shared" si="40"/>
        <v>51.546391752577328</v>
      </c>
      <c r="R165" s="38">
        <f t="shared" si="41"/>
        <v>51.020408163265309</v>
      </c>
      <c r="S165" s="39">
        <f t="shared" si="42"/>
        <v>-2.5667999158426298</v>
      </c>
      <c r="T165" s="39">
        <f t="shared" si="43"/>
        <v>-2.5667999158426227</v>
      </c>
      <c r="U165" t="s">
        <v>193</v>
      </c>
      <c r="V165" t="s">
        <v>302</v>
      </c>
      <c r="W165" t="s">
        <v>368</v>
      </c>
      <c r="X165" s="48" t="s">
        <v>428</v>
      </c>
      <c r="Y165" s="41"/>
    </row>
    <row r="166" spans="1:25" ht="15" x14ac:dyDescent="0.25">
      <c r="A166">
        <v>2.15</v>
      </c>
      <c r="B166">
        <v>1.77</v>
      </c>
      <c r="C166" s="29">
        <f t="shared" si="35"/>
        <v>3.0088030482196881E-2</v>
      </c>
      <c r="D166" s="30">
        <f>IF(OR($A166="",$B166=""),"",A166*'MPTO_working_2-way'!$G165)</f>
        <v>2.2146892655367232</v>
      </c>
      <c r="E166" s="32">
        <f>IF(OR($A166="",$B166=""),"",B166*'MPTO_working_2-way'!$G165)</f>
        <v>1.8232558139534885</v>
      </c>
      <c r="F166" s="30">
        <f>IF(OR($A166="",$B166=""),"",'MPTO_working_2-way'!D165)</f>
        <v>2.2218654211064077</v>
      </c>
      <c r="G166" s="32">
        <f>IF(OR($A166="",$B166=""),"",'MPTO_working_2-way'!E165)</f>
        <v>1.8184207382630511</v>
      </c>
      <c r="H166" s="30">
        <f>IF(OR($A166="",$B166=""),"",'OddsRatio_working_2-way'!M165)</f>
        <v>2.2220910332321786</v>
      </c>
      <c r="I166" s="30">
        <f>IF(OR($A166="",$B166=""),"",'OddsRatio_working_2-way'!N165)</f>
        <v>1.8182696483380676</v>
      </c>
      <c r="J166" s="30" t="e">
        <f ca="1">IF('Log_working_2-way'!$D165="","",A166^('Log_working_2-way'!$D165))</f>
        <v>#NAME?</v>
      </c>
      <c r="K166" s="32" t="e">
        <f ca="1">IF('Log_working_2-way'!$D165="","",B166^('Log_working_2-way'!$D165))</f>
        <v>#NAME?</v>
      </c>
      <c r="L166" s="37">
        <f t="shared" si="36"/>
        <v>0.45153061224489793</v>
      </c>
      <c r="M166" s="37">
        <f t="shared" si="37"/>
        <v>0.54846938775510201</v>
      </c>
      <c r="N166" s="38">
        <v>100</v>
      </c>
      <c r="O166" s="38">
        <f t="shared" si="38"/>
        <v>53.488372093023258</v>
      </c>
      <c r="P166" s="38">
        <f t="shared" si="39"/>
        <v>43.502824858757066</v>
      </c>
      <c r="Q166" s="38">
        <f t="shared" si="40"/>
        <v>56.497175141242941</v>
      </c>
      <c r="R166" s="38">
        <f t="shared" si="41"/>
        <v>46.511627906976742</v>
      </c>
      <c r="S166" s="39">
        <f t="shared" si="42"/>
        <v>-3.0088030482196828</v>
      </c>
      <c r="T166" s="39">
        <f t="shared" si="43"/>
        <v>-3.0088030482196757</v>
      </c>
      <c r="U166" t="s">
        <v>126</v>
      </c>
      <c r="V166" t="s">
        <v>309</v>
      </c>
      <c r="W166" t="s">
        <v>368</v>
      </c>
      <c r="X166" s="48" t="s">
        <v>428</v>
      </c>
      <c r="Y166" s="41"/>
    </row>
    <row r="167" spans="1:25" s="35" customFormat="1" ht="15" x14ac:dyDescent="0.25">
      <c r="A167">
        <v>2.97</v>
      </c>
      <c r="B167">
        <v>1.43</v>
      </c>
      <c r="C167" s="29">
        <f t="shared" si="35"/>
        <v>3.6001036001036102E-2</v>
      </c>
      <c r="D167" s="30">
        <f>IF(OR($A167="",$B167=""),"",A167*'MPTO_working_2-way'!$G166)</f>
        <v>3.0769230769230775</v>
      </c>
      <c r="E167" s="32">
        <f>IF(OR($A167="",$B167=""),"",B167*'MPTO_working_2-way'!$G166)</f>
        <v>1.4814814814814816</v>
      </c>
      <c r="F167" s="30">
        <f>IF(OR($A167="",$B167=""),"",'MPTO_working_2-way'!D166)</f>
        <v>3.1377488825680628</v>
      </c>
      <c r="G167" s="32">
        <f>IF(OR($A167="",$B167=""),"",'MPTO_working_2-way'!E166)</f>
        <v>1.4677817905341191</v>
      </c>
      <c r="H167" s="30">
        <f>IF(OR($A167="",$B167=""),"",'OddsRatio_working_2-way'!M166)</f>
        <v>3.1404194329236534</v>
      </c>
      <c r="I167" s="30">
        <f>IF(OR($A167="",$B167=""),"",'OddsRatio_working_2-way'!N166)</f>
        <v>1.4671981503335889</v>
      </c>
      <c r="J167" s="30" t="e">
        <f ca="1">IF('Log_working_2-way'!$D166="","",A167^('Log_working_2-way'!$D166))</f>
        <v>#NAME?</v>
      </c>
      <c r="K167" s="32" t="e">
        <f ca="1">IF('Log_working_2-way'!$D166="","",B167^('Log_working_2-way'!$D166))</f>
        <v>#NAME?</v>
      </c>
      <c r="L167" s="37">
        <f t="shared" si="36"/>
        <v>0.32499999999999996</v>
      </c>
      <c r="M167" s="37">
        <f t="shared" si="37"/>
        <v>0.67499999999999993</v>
      </c>
      <c r="N167" s="38">
        <v>100</v>
      </c>
      <c r="O167" s="38">
        <f t="shared" si="38"/>
        <v>66.329966329966325</v>
      </c>
      <c r="P167" s="38">
        <f t="shared" si="39"/>
        <v>30.069930069930074</v>
      </c>
      <c r="Q167" s="38">
        <f t="shared" si="40"/>
        <v>69.930069930069934</v>
      </c>
      <c r="R167" s="38">
        <f t="shared" si="41"/>
        <v>33.670033670033668</v>
      </c>
      <c r="S167" s="39">
        <f t="shared" si="42"/>
        <v>-3.6001036001036084</v>
      </c>
      <c r="T167" s="39">
        <f t="shared" si="43"/>
        <v>-3.6001036001035942</v>
      </c>
      <c r="U167" t="s">
        <v>236</v>
      </c>
      <c r="V167" t="s">
        <v>135</v>
      </c>
      <c r="W167" t="s">
        <v>372</v>
      </c>
      <c r="X167" s="48" t="s">
        <v>428</v>
      </c>
      <c r="Y167" s="41"/>
    </row>
    <row r="168" spans="1:25" ht="15" x14ac:dyDescent="0.25">
      <c r="A168">
        <v>2.56</v>
      </c>
      <c r="B168">
        <v>1.53</v>
      </c>
      <c r="C168" s="29">
        <f t="shared" si="35"/>
        <v>4.4219771241829964E-2</v>
      </c>
      <c r="D168" s="30">
        <f>IF(OR($A168="",$B168=""),"",A168*'MPTO_working_2-way'!$G167)</f>
        <v>2.6732026143790848</v>
      </c>
      <c r="E168" s="32">
        <f>IF(OR($A168="",$B168=""),"",B168*'MPTO_working_2-way'!$G167)</f>
        <v>1.5976562499999998</v>
      </c>
      <c r="F168" s="30">
        <f>IF(OR($A168="",$B168=""),"",'MPTO_working_2-way'!D167)</f>
        <v>2.7135929056394623</v>
      </c>
      <c r="G168" s="32">
        <f>IF(OR($A168="",$B168=""),"",'MPTO_working_2-way'!E167)</f>
        <v>1.5835691760329909</v>
      </c>
      <c r="H168" s="30">
        <f>IF(OR($A168="",$B168=""),"",'OddsRatio_working_2-way'!M167)</f>
        <v>2.7156328938368763</v>
      </c>
      <c r="I168" s="30">
        <f>IF(OR($A168="",$B168=""),"",'OddsRatio_working_2-way'!N167)</f>
        <v>1.5828752780343234</v>
      </c>
      <c r="J168" s="30" t="e">
        <f ca="1">IF('Log_working_2-way'!$D167="","",A168^('Log_working_2-way'!$D167))</f>
        <v>#NAME?</v>
      </c>
      <c r="K168" s="32" t="e">
        <f ca="1">IF('Log_working_2-way'!$D167="","",B168^('Log_working_2-way'!$D167))</f>
        <v>#NAME?</v>
      </c>
      <c r="L168" s="37">
        <f t="shared" si="36"/>
        <v>0.37408312958435208</v>
      </c>
      <c r="M168" s="37">
        <f t="shared" si="37"/>
        <v>0.62591687041564803</v>
      </c>
      <c r="N168" s="38">
        <v>100</v>
      </c>
      <c r="O168" s="38">
        <f t="shared" si="38"/>
        <v>60.9375</v>
      </c>
      <c r="P168" s="38">
        <f t="shared" si="39"/>
        <v>34.640522875816991</v>
      </c>
      <c r="Q168" s="38">
        <f t="shared" si="40"/>
        <v>65.359477124183002</v>
      </c>
      <c r="R168" s="38">
        <f t="shared" si="41"/>
        <v>39.0625</v>
      </c>
      <c r="S168" s="39">
        <f t="shared" si="42"/>
        <v>-4.4219771241830017</v>
      </c>
      <c r="T168" s="39">
        <f t="shared" si="43"/>
        <v>-4.4219771241830088</v>
      </c>
      <c r="U168" t="s">
        <v>343</v>
      </c>
      <c r="V168" t="s">
        <v>360</v>
      </c>
      <c r="W168" t="s">
        <v>373</v>
      </c>
      <c r="X168" s="48" t="s">
        <v>428</v>
      </c>
      <c r="Y168" s="41"/>
    </row>
    <row r="169" spans="1:25" ht="15" x14ac:dyDescent="0.25">
      <c r="A169">
        <v>2.4300000000000002</v>
      </c>
      <c r="B169">
        <v>1.58</v>
      </c>
      <c r="C169" s="29">
        <f t="shared" si="35"/>
        <v>4.4434026149919204E-2</v>
      </c>
      <c r="D169" s="30">
        <f>IF(OR($A169="",$B169=""),"",A169*'MPTO_working_2-way'!$G168)</f>
        <v>2.537974683544304</v>
      </c>
      <c r="E169" s="32">
        <f>IF(OR($A169="",$B169=""),"",B169*'MPTO_working_2-way'!$G168)</f>
        <v>1.6502057613168724</v>
      </c>
      <c r="F169" s="30">
        <f>IF(OR($A169="",$B169=""),"",'MPTO_working_2-way'!D168)</f>
        <v>2.5686759884926742</v>
      </c>
      <c r="G169" s="32">
        <f>IF(OR($A169="",$B169=""),"",'MPTO_working_2-way'!E168)</f>
        <v>1.6374802746620036</v>
      </c>
      <c r="H169" s="30">
        <f>IF(OR($A169="",$B169=""),"",'OddsRatio_working_2-way'!M168)</f>
        <v>2.5701965613830993</v>
      </c>
      <c r="I169" s="30">
        <f>IF(OR($A169="",$B169=""),"",'OddsRatio_working_2-way'!N168)</f>
        <v>1.636862940980558</v>
      </c>
      <c r="J169" s="30" t="e">
        <f ca="1">IF('Log_working_2-way'!$D168="","",A169^('Log_working_2-way'!$D168))</f>
        <v>#NAME?</v>
      </c>
      <c r="K169" s="32" t="e">
        <f ca="1">IF('Log_working_2-way'!$D168="","",B169^('Log_working_2-way'!$D168))</f>
        <v>#NAME?</v>
      </c>
      <c r="L169" s="37">
        <f t="shared" si="36"/>
        <v>0.3940149625935162</v>
      </c>
      <c r="M169" s="37">
        <f t="shared" si="37"/>
        <v>0.6059850374064838</v>
      </c>
      <c r="N169" s="38">
        <v>100</v>
      </c>
      <c r="O169" s="38">
        <f t="shared" si="38"/>
        <v>58.847736625514408</v>
      </c>
      <c r="P169" s="38">
        <f t="shared" si="39"/>
        <v>36.708860759493668</v>
      </c>
      <c r="Q169" s="38">
        <f t="shared" si="40"/>
        <v>63.291139240506325</v>
      </c>
      <c r="R169" s="38">
        <f t="shared" si="41"/>
        <v>41.152263374485592</v>
      </c>
      <c r="S169" s="39">
        <f t="shared" si="42"/>
        <v>-4.4434026149919177</v>
      </c>
      <c r="T169" s="39">
        <f t="shared" si="43"/>
        <v>-4.4434026149919248</v>
      </c>
      <c r="U169" t="s">
        <v>246</v>
      </c>
      <c r="V169" t="s">
        <v>346</v>
      </c>
      <c r="W169" t="s">
        <v>373</v>
      </c>
      <c r="X169" s="48" t="s">
        <v>428</v>
      </c>
      <c r="Y169" s="41"/>
    </row>
    <row r="170" spans="1:25" ht="15" x14ac:dyDescent="0.25">
      <c r="A170">
        <v>2.56</v>
      </c>
      <c r="B170">
        <v>1.53</v>
      </c>
      <c r="C170" s="29">
        <f t="shared" si="35"/>
        <v>4.4219771241829964E-2</v>
      </c>
      <c r="D170" s="30">
        <f>IF(OR($A170="",$B170=""),"",A170*'MPTO_working_2-way'!$G169)</f>
        <v>2.6732026143790848</v>
      </c>
      <c r="E170" s="32">
        <f>IF(OR($A170="",$B170=""),"",B170*'MPTO_working_2-way'!$G169)</f>
        <v>1.5976562499999998</v>
      </c>
      <c r="F170" s="30">
        <f>IF(OR($A170="",$B170=""),"",'MPTO_working_2-way'!D169)</f>
        <v>2.7135929056394623</v>
      </c>
      <c r="G170" s="32">
        <f>IF(OR($A170="",$B170=""),"",'MPTO_working_2-way'!E169)</f>
        <v>1.5835691760329909</v>
      </c>
      <c r="H170" s="30">
        <f>IF(OR($A170="",$B170=""),"",'OddsRatio_working_2-way'!M169)</f>
        <v>2.7156328938368763</v>
      </c>
      <c r="I170" s="30">
        <f>IF(OR($A170="",$B170=""),"",'OddsRatio_working_2-way'!N169)</f>
        <v>1.5828752780343234</v>
      </c>
      <c r="J170" s="30" t="e">
        <f ca="1">IF('Log_working_2-way'!$D169="","",A170^('Log_working_2-way'!$D169))</f>
        <v>#NAME?</v>
      </c>
      <c r="K170" s="32" t="e">
        <f ca="1">IF('Log_working_2-way'!$D169="","",B170^('Log_working_2-way'!$D169))</f>
        <v>#NAME?</v>
      </c>
      <c r="L170" s="37">
        <f t="shared" si="36"/>
        <v>0.37408312958435208</v>
      </c>
      <c r="M170" s="37">
        <f t="shared" si="37"/>
        <v>0.62591687041564803</v>
      </c>
      <c r="N170" s="38">
        <v>100</v>
      </c>
      <c r="O170" s="38">
        <f t="shared" si="38"/>
        <v>60.9375</v>
      </c>
      <c r="P170" s="38">
        <f t="shared" si="39"/>
        <v>34.640522875816991</v>
      </c>
      <c r="Q170" s="38">
        <f t="shared" si="40"/>
        <v>65.359477124183002</v>
      </c>
      <c r="R170" s="38">
        <f t="shared" si="41"/>
        <v>39.0625</v>
      </c>
      <c r="S170" s="39">
        <f t="shared" si="42"/>
        <v>-4.4219771241830017</v>
      </c>
      <c r="T170" s="39">
        <f t="shared" si="43"/>
        <v>-4.4219771241830088</v>
      </c>
      <c r="U170" t="s">
        <v>361</v>
      </c>
      <c r="V170" t="s">
        <v>340</v>
      </c>
      <c r="W170" t="s">
        <v>373</v>
      </c>
      <c r="X170" s="48" t="s">
        <v>428</v>
      </c>
      <c r="Y170" s="41"/>
    </row>
    <row r="171" spans="1:25" ht="15" x14ac:dyDescent="0.25">
      <c r="A171">
        <v>1.96</v>
      </c>
      <c r="B171">
        <v>1.91</v>
      </c>
      <c r="C171" s="29">
        <f t="shared" si="35"/>
        <v>3.3764291056736839E-2</v>
      </c>
      <c r="D171" s="30">
        <f>IF(OR($A171="",$B171=""),"",A171*'MPTO_working_2-way'!$G170)</f>
        <v>2.0261780104712042</v>
      </c>
      <c r="E171" s="32">
        <f>IF(OR($A171="",$B171=""),"",B171*'MPTO_working_2-way'!$G170)</f>
        <v>1.9744897959183674</v>
      </c>
      <c r="F171" s="30">
        <f>IF(OR($A171="",$B171=""),"",'MPTO_working_2-way'!D170)</f>
        <v>2.0270738574832143</v>
      </c>
      <c r="G171" s="32">
        <f>IF(OR($A171="",$B171=""),"",'MPTO_working_2-way'!E170)</f>
        <v>1.9736398144242935</v>
      </c>
      <c r="H171" s="30">
        <f>IF(OR($A171="",$B171=""),"",'OddsRatio_working_2-way'!M170)</f>
        <v>2.0271051820261912</v>
      </c>
      <c r="I171" s="30">
        <f>IF(OR($A171="",$B171=""),"",'OddsRatio_working_2-way'!N170)</f>
        <v>1.9736101204623264</v>
      </c>
      <c r="J171" s="30" t="e">
        <f ca="1">IF('Log_working_2-way'!$D170="","",A171^('Log_working_2-way'!$D170))</f>
        <v>#NAME?</v>
      </c>
      <c r="K171" s="32" t="e">
        <f ca="1">IF('Log_working_2-way'!$D170="","",B171^('Log_working_2-way'!$D170))</f>
        <v>#NAME?</v>
      </c>
      <c r="L171" s="37">
        <f t="shared" si="36"/>
        <v>0.49354005167958659</v>
      </c>
      <c r="M171" s="37">
        <f t="shared" si="37"/>
        <v>0.50645994832041341</v>
      </c>
      <c r="N171" s="38">
        <v>100</v>
      </c>
      <c r="O171" s="38">
        <f t="shared" si="38"/>
        <v>48.979591836734699</v>
      </c>
      <c r="P171" s="38">
        <f t="shared" si="39"/>
        <v>47.643979057591622</v>
      </c>
      <c r="Q171" s="38">
        <f t="shared" si="40"/>
        <v>52.356020942408378</v>
      </c>
      <c r="R171" s="38">
        <f t="shared" si="41"/>
        <v>51.020408163265309</v>
      </c>
      <c r="S171" s="39">
        <f t="shared" si="42"/>
        <v>-3.3764291056736795</v>
      </c>
      <c r="T171" s="39">
        <f t="shared" si="43"/>
        <v>-3.3764291056736866</v>
      </c>
      <c r="U171" t="s">
        <v>362</v>
      </c>
      <c r="V171" t="s">
        <v>348</v>
      </c>
      <c r="W171" t="s">
        <v>374</v>
      </c>
      <c r="X171" s="48" t="s">
        <v>428</v>
      </c>
      <c r="Y171" s="41"/>
    </row>
    <row r="172" spans="1:25" ht="15" x14ac:dyDescent="0.25">
      <c r="A172">
        <v>1.88</v>
      </c>
      <c r="B172">
        <v>1.98</v>
      </c>
      <c r="C172" s="29">
        <f t="shared" si="35"/>
        <v>3.6965398667526461E-2</v>
      </c>
      <c r="D172" s="30">
        <f>IF(OR($A172="",$B172=""),"",A172*'MPTO_working_2-way'!$G171)</f>
        <v>1.9494949494949496</v>
      </c>
      <c r="E172" s="32">
        <f>IF(OR($A172="",$B172=""),"",B172*'MPTO_working_2-way'!$G171)</f>
        <v>2.0531914893617023</v>
      </c>
      <c r="F172" s="30">
        <f>IF(OR($A172="",$B172=""),"",'MPTO_working_2-way'!D171)</f>
        <v>1.9476768522394308</v>
      </c>
      <c r="G172" s="32">
        <f>IF(OR($A172="",$B172=""),"",'MPTO_working_2-way'!E171)</f>
        <v>2.0552120141342756</v>
      </c>
      <c r="H172" s="30">
        <f>IF(OR($A172="",$B172=""),"",'OddsRatio_working_2-way'!M171)</f>
        <v>1.947607082958686</v>
      </c>
      <c r="I172" s="30">
        <f>IF(OR($A172="",$B172=""),"",'OddsRatio_working_2-way'!N171)</f>
        <v>2.0552897060221729</v>
      </c>
      <c r="J172" s="30" t="e">
        <f ca="1">IF('Log_working_2-way'!$D171="","",A172^('Log_working_2-way'!$D171))</f>
        <v>#NAME?</v>
      </c>
      <c r="K172" s="32" t="e">
        <f ca="1">IF('Log_working_2-way'!$D171="","",B172^('Log_working_2-way'!$D171))</f>
        <v>#NAME?</v>
      </c>
      <c r="L172" s="37">
        <f t="shared" si="36"/>
        <v>0.5129533678756476</v>
      </c>
      <c r="M172" s="37">
        <f t="shared" si="37"/>
        <v>0.48704663212435229</v>
      </c>
      <c r="N172" s="38">
        <v>100</v>
      </c>
      <c r="O172" s="38">
        <f t="shared" si="38"/>
        <v>46.808510638297875</v>
      </c>
      <c r="P172" s="38">
        <f t="shared" si="39"/>
        <v>49.494949494949495</v>
      </c>
      <c r="Q172" s="38">
        <f t="shared" si="40"/>
        <v>50.505050505050505</v>
      </c>
      <c r="R172" s="38">
        <f t="shared" si="41"/>
        <v>53.191489361702125</v>
      </c>
      <c r="S172" s="39">
        <f t="shared" si="42"/>
        <v>-3.6965398667526301</v>
      </c>
      <c r="T172" s="39">
        <f t="shared" si="43"/>
        <v>-3.6965398667526301</v>
      </c>
      <c r="U172" t="s">
        <v>349</v>
      </c>
      <c r="V172" t="s">
        <v>354</v>
      </c>
      <c r="W172" t="s">
        <v>374</v>
      </c>
      <c r="X172" s="48" t="s">
        <v>428</v>
      </c>
      <c r="Y172" s="41"/>
    </row>
    <row r="173" spans="1:25" ht="15" x14ac:dyDescent="0.25">
      <c r="A173"/>
      <c r="B173"/>
      <c r="C173" s="29"/>
      <c r="D173" s="30"/>
      <c r="E173" s="32"/>
      <c r="F173" s="30"/>
      <c r="G173" s="32"/>
      <c r="H173" s="30"/>
      <c r="I173" s="30"/>
      <c r="J173" s="30"/>
      <c r="K173" s="32"/>
      <c r="L173" s="37"/>
      <c r="M173" s="37"/>
      <c r="N173" s="38"/>
      <c r="O173" s="38"/>
      <c r="P173" s="38"/>
      <c r="Q173" s="38"/>
      <c r="R173" s="38"/>
      <c r="S173" s="39"/>
      <c r="T173" s="39"/>
      <c r="U173"/>
      <c r="V173"/>
      <c r="W173"/>
      <c r="X173"/>
      <c r="Y173" s="41"/>
    </row>
    <row r="174" spans="1:25" ht="15" x14ac:dyDescent="0.25">
      <c r="A174"/>
      <c r="B174"/>
      <c r="C174" s="29"/>
      <c r="D174" s="30"/>
      <c r="E174" s="32"/>
      <c r="F174" s="30"/>
      <c r="G174" s="32"/>
      <c r="H174" s="30"/>
      <c r="I174" s="30"/>
      <c r="J174" s="30"/>
      <c r="K174" s="32"/>
      <c r="L174" s="37"/>
      <c r="M174" s="37"/>
      <c r="N174" s="38"/>
      <c r="O174" s="38"/>
      <c r="P174" s="38"/>
      <c r="Q174" s="38"/>
      <c r="R174" s="38"/>
      <c r="S174" s="39"/>
      <c r="T174" s="39"/>
      <c r="U174"/>
      <c r="V174"/>
      <c r="W174"/>
      <c r="X174"/>
      <c r="Y174" s="41"/>
    </row>
    <row r="175" spans="1:25" ht="15" x14ac:dyDescent="0.25">
      <c r="A175"/>
      <c r="B175"/>
      <c r="C175" s="29"/>
      <c r="D175" s="30"/>
      <c r="E175" s="32"/>
      <c r="F175" s="30"/>
      <c r="G175" s="32"/>
      <c r="H175" s="30"/>
      <c r="I175" s="30"/>
      <c r="J175" s="30"/>
      <c r="K175" s="32"/>
      <c r="L175" s="37"/>
      <c r="M175" s="37"/>
      <c r="N175" s="38"/>
      <c r="O175" s="38"/>
      <c r="P175" s="38"/>
      <c r="Q175" s="38"/>
      <c r="R175" s="38"/>
      <c r="S175" s="39"/>
      <c r="T175" s="39"/>
      <c r="U175"/>
      <c r="V175"/>
      <c r="W175"/>
      <c r="X175"/>
      <c r="Y175" s="41"/>
    </row>
    <row r="176" spans="1:25" ht="15" x14ac:dyDescent="0.25">
      <c r="A176"/>
      <c r="B176"/>
      <c r="C176" s="29"/>
      <c r="D176" s="30"/>
      <c r="E176" s="32"/>
      <c r="F176" s="30"/>
      <c r="G176" s="32"/>
      <c r="H176" s="30"/>
      <c r="I176" s="30"/>
      <c r="J176" s="30"/>
      <c r="K176" s="32"/>
      <c r="L176" s="37"/>
      <c r="M176" s="37"/>
      <c r="N176" s="38"/>
      <c r="O176" s="38"/>
      <c r="P176" s="38"/>
      <c r="Q176" s="38"/>
      <c r="R176" s="38"/>
      <c r="S176" s="39"/>
      <c r="T176" s="39"/>
      <c r="U176"/>
      <c r="V176"/>
      <c r="W176"/>
      <c r="X176"/>
      <c r="Y176" s="41"/>
    </row>
    <row r="177" spans="1:25" ht="15" x14ac:dyDescent="0.25">
      <c r="A177"/>
      <c r="B177"/>
      <c r="C177" s="29"/>
      <c r="D177" s="30"/>
      <c r="E177" s="32"/>
      <c r="F177" s="30"/>
      <c r="G177" s="32"/>
      <c r="H177" s="30"/>
      <c r="I177" s="30"/>
      <c r="J177" s="30"/>
      <c r="K177" s="32"/>
      <c r="L177" s="37"/>
      <c r="M177" s="37"/>
      <c r="N177" s="38"/>
      <c r="O177" s="38"/>
      <c r="P177" s="38"/>
      <c r="Q177" s="38"/>
      <c r="R177" s="38"/>
      <c r="S177" s="39"/>
      <c r="T177" s="39"/>
      <c r="U177"/>
      <c r="V177"/>
      <c r="W177"/>
      <c r="X177"/>
      <c r="Y177" s="41"/>
    </row>
    <row r="178" spans="1:25" s="35" customFormat="1" ht="15" x14ac:dyDescent="0.25">
      <c r="A178" s="28"/>
      <c r="B178" s="28"/>
      <c r="C178" s="29"/>
      <c r="D178" s="30"/>
      <c r="E178" s="32"/>
      <c r="F178" s="30"/>
      <c r="G178" s="32"/>
      <c r="H178" s="30"/>
      <c r="I178" s="30"/>
      <c r="J178" s="30"/>
      <c r="K178" s="32"/>
      <c r="L178" s="37"/>
      <c r="M178" s="37"/>
      <c r="N178" s="38"/>
      <c r="O178" s="38"/>
      <c r="P178" s="38"/>
      <c r="Q178" s="38"/>
      <c r="R178" s="38"/>
      <c r="S178" s="39"/>
      <c r="T178" s="39"/>
      <c r="U178" s="28"/>
      <c r="V178" s="28"/>
      <c r="W178" s="28"/>
      <c r="X178" s="28"/>
      <c r="Y178" s="41"/>
    </row>
    <row r="179" spans="1:25" ht="15" x14ac:dyDescent="0.25">
      <c r="A179"/>
      <c r="B179"/>
      <c r="C179" s="29"/>
      <c r="D179" s="30"/>
      <c r="E179" s="32"/>
      <c r="F179" s="30"/>
      <c r="G179" s="32"/>
      <c r="H179" s="30"/>
      <c r="I179" s="30"/>
      <c r="J179" s="30"/>
      <c r="K179" s="32"/>
      <c r="L179" s="37"/>
      <c r="M179" s="37"/>
      <c r="N179" s="38"/>
      <c r="O179" s="38"/>
      <c r="P179" s="38"/>
      <c r="Q179" s="38"/>
      <c r="R179" s="38"/>
      <c r="S179" s="39"/>
      <c r="T179" s="39"/>
      <c r="U179"/>
      <c r="V179"/>
      <c r="W179"/>
      <c r="X179" s="48"/>
      <c r="Y179" s="41"/>
    </row>
    <row r="180" spans="1:25" ht="15" x14ac:dyDescent="0.25">
      <c r="A180"/>
      <c r="B180"/>
      <c r="C180" s="29"/>
      <c r="D180" s="30"/>
      <c r="E180" s="32"/>
      <c r="F180" s="30"/>
      <c r="G180" s="32"/>
      <c r="H180" s="30"/>
      <c r="I180" s="30"/>
      <c r="J180" s="30"/>
      <c r="K180" s="32"/>
      <c r="L180" s="37"/>
      <c r="M180" s="37"/>
      <c r="N180" s="38"/>
      <c r="O180" s="38"/>
      <c r="P180" s="38"/>
      <c r="Q180" s="38"/>
      <c r="R180" s="38"/>
      <c r="S180" s="39"/>
      <c r="T180" s="39"/>
      <c r="U180"/>
      <c r="V180"/>
      <c r="W180"/>
      <c r="X180" s="48"/>
      <c r="Y180" s="41"/>
    </row>
    <row r="181" spans="1:25" s="35" customFormat="1" ht="15" x14ac:dyDescent="0.25">
      <c r="A181"/>
      <c r="B181"/>
      <c r="C181" s="29"/>
      <c r="D181" s="30"/>
      <c r="E181" s="32"/>
      <c r="F181" s="30"/>
      <c r="G181" s="32"/>
      <c r="H181" s="30"/>
      <c r="I181" s="30"/>
      <c r="J181" s="30"/>
      <c r="K181" s="32"/>
      <c r="L181" s="37"/>
      <c r="M181" s="37"/>
      <c r="N181" s="38"/>
      <c r="O181" s="38"/>
      <c r="P181" s="38"/>
      <c r="Q181" s="38"/>
      <c r="R181" s="38"/>
      <c r="S181" s="39"/>
      <c r="T181" s="39"/>
      <c r="U181"/>
      <c r="V181"/>
      <c r="W181"/>
      <c r="X181" s="48"/>
      <c r="Y181" s="41"/>
    </row>
    <row r="182" spans="1:25" ht="15" x14ac:dyDescent="0.25">
      <c r="A182"/>
      <c r="B182"/>
      <c r="C182" s="29"/>
      <c r="D182" s="30"/>
      <c r="E182" s="32"/>
      <c r="F182" s="30"/>
      <c r="G182" s="32"/>
      <c r="H182" s="30"/>
      <c r="I182" s="30"/>
      <c r="J182" s="30"/>
      <c r="K182" s="32"/>
      <c r="L182" s="37"/>
      <c r="M182" s="37"/>
      <c r="N182" s="38"/>
      <c r="O182" s="38"/>
      <c r="P182" s="38"/>
      <c r="Q182" s="38"/>
      <c r="R182" s="38"/>
      <c r="S182" s="39"/>
      <c r="T182" s="39"/>
      <c r="U182"/>
      <c r="V182"/>
      <c r="W182"/>
      <c r="X182" s="48"/>
      <c r="Y182" s="41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 s="48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 s="48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 s="48"/>
      <c r="Y185" s="41"/>
    </row>
    <row r="186" spans="1:25" s="35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 s="48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 s="48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 s="48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 s="48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 s="48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 s="48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 s="48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 s="48"/>
      <c r="Y193" s="41"/>
    </row>
    <row r="194" spans="1:25" ht="15" x14ac:dyDescent="0.25">
      <c r="A194"/>
      <c r="B194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/>
      <c r="V194"/>
      <c r="W194"/>
      <c r="X194" s="48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 s="48"/>
      <c r="Y195" s="41"/>
    </row>
    <row r="196" spans="1:25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 s="48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 s="48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 s="4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48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48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48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 s="48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 s="48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 s="48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 s="48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 s="4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 s="48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 s="48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 s="48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44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e">
        <f ca="1">IF('Log_working_2-way'!$D690="","",A691^('Log_working_2-way'!$D690))</f>
        <v>#NAME?</v>
      </c>
      <c r="K691" s="22" t="e">
        <f ca="1">IF('Log_working_2-way'!$D690="","",B691^('Log_working_2-way'!$D690))</f>
        <v>#NAME?</v>
      </c>
    </row>
    <row r="692" spans="1:24" x14ac:dyDescent="0.2">
      <c r="C692" s="29" t="str">
        <f t="shared" si="44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e">
        <f ca="1">IF('Log_working_2-way'!$D691="","",A692^('Log_working_2-way'!$D691))</f>
        <v>#NAME?</v>
      </c>
      <c r="K692" s="22" t="e">
        <f ca="1">IF('Log_working_2-way'!$D691="","",B692^('Log_working_2-way'!$D691))</f>
        <v>#NAME?</v>
      </c>
    </row>
    <row r="693" spans="1:24" x14ac:dyDescent="0.2">
      <c r="C693" s="29" t="str">
        <f t="shared" si="44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e">
        <f ca="1">IF('Log_working_2-way'!$D692="","",A693^('Log_working_2-way'!$D692))</f>
        <v>#NAME?</v>
      </c>
      <c r="K693" s="22" t="e">
        <f ca="1">IF('Log_working_2-way'!$D692="","",B693^('Log_working_2-way'!$D692))</f>
        <v>#NAME?</v>
      </c>
    </row>
    <row r="694" spans="1:24" x14ac:dyDescent="0.2">
      <c r="C694" s="29" t="str">
        <f t="shared" si="44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e">
        <f ca="1">IF('Log_working_2-way'!$D693="","",A694^('Log_working_2-way'!$D693))</f>
        <v>#NAME?</v>
      </c>
      <c r="K694" s="22" t="e">
        <f ca="1">IF('Log_working_2-way'!$D693="","",B694^('Log_working_2-way'!$D693))</f>
        <v>#NAME?</v>
      </c>
    </row>
    <row r="695" spans="1:24" x14ac:dyDescent="0.2">
      <c r="C695" s="29" t="str">
        <f t="shared" si="44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e">
        <f ca="1">IF('Log_working_2-way'!$D694="","",A695^('Log_working_2-way'!$D694))</f>
        <v>#NAME?</v>
      </c>
      <c r="K695" s="22" t="e">
        <f ca="1">IF('Log_working_2-way'!$D694="","",B695^('Log_working_2-way'!$D694))</f>
        <v>#NAME?</v>
      </c>
    </row>
    <row r="696" spans="1:24" x14ac:dyDescent="0.2">
      <c r="C696" s="29" t="str">
        <f t="shared" si="44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e">
        <f ca="1">IF('Log_working_2-way'!$D695="","",A696^('Log_working_2-way'!$D695))</f>
        <v>#NAME?</v>
      </c>
      <c r="K696" s="22" t="e">
        <f ca="1">IF('Log_working_2-way'!$D695="","",B696^('Log_working_2-way'!$D695))</f>
        <v>#NAME?</v>
      </c>
    </row>
    <row r="697" spans="1:24" x14ac:dyDescent="0.2">
      <c r="C697" s="29" t="str">
        <f t="shared" si="44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e">
        <f ca="1">IF('Log_working_2-way'!$D696="","",A697^('Log_working_2-way'!$D696))</f>
        <v>#NAME?</v>
      </c>
      <c r="K697" s="22" t="e">
        <f ca="1">IF('Log_working_2-way'!$D696="","",B697^('Log_working_2-way'!$D696))</f>
        <v>#NAME?</v>
      </c>
    </row>
    <row r="698" spans="1:24" x14ac:dyDescent="0.2">
      <c r="C698" s="29" t="str">
        <f t="shared" si="44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e">
        <f ca="1">IF('Log_working_2-way'!$D697="","",A698^('Log_working_2-way'!$D697))</f>
        <v>#NAME?</v>
      </c>
      <c r="K698" s="22" t="e">
        <f ca="1">IF('Log_working_2-way'!$D697="","",B698^('Log_working_2-way'!$D697))</f>
        <v>#NAME?</v>
      </c>
    </row>
    <row r="699" spans="1:24" x14ac:dyDescent="0.2">
      <c r="C699" s="29" t="str">
        <f t="shared" si="44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e">
        <f ca="1">IF('Log_working_2-way'!$D698="","",A699^('Log_working_2-way'!$D698))</f>
        <v>#NAME?</v>
      </c>
      <c r="K699" s="22" t="e">
        <f ca="1">IF('Log_working_2-way'!$D698="","",B699^('Log_working_2-way'!$D698))</f>
        <v>#NAME?</v>
      </c>
    </row>
    <row r="700" spans="1:24" x14ac:dyDescent="0.2">
      <c r="C700" s="29" t="str">
        <f t="shared" si="44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e">
        <f ca="1">IF('Log_working_2-way'!$D699="","",A700^('Log_working_2-way'!$D699))</f>
        <v>#NAME?</v>
      </c>
      <c r="K700" s="22" t="e">
        <f ca="1">IF('Log_working_2-way'!$D699="","",B700^('Log_working_2-way'!$D699))</f>
        <v>#NAME?</v>
      </c>
    </row>
    <row r="701" spans="1:24" x14ac:dyDescent="0.2">
      <c r="C701" s="29" t="str">
        <f t="shared" si="44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e">
        <f ca="1">IF('Log_working_2-way'!$D700="","",A701^('Log_working_2-way'!$D700))</f>
        <v>#NAME?</v>
      </c>
      <c r="K701" s="22" t="e">
        <f ca="1">IF('Log_working_2-way'!$D700="","",B701^('Log_working_2-way'!$D700))</f>
        <v>#NAME?</v>
      </c>
    </row>
    <row r="702" spans="1:24" x14ac:dyDescent="0.2">
      <c r="C702" s="29" t="str">
        <f t="shared" si="44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e">
        <f ca="1">IF('Log_working_2-way'!$D701="","",A702^('Log_working_2-way'!$D701))</f>
        <v>#NAME?</v>
      </c>
      <c r="K702" s="22" t="e">
        <f ca="1">IF('Log_working_2-way'!$D701="","",B702^('Log_working_2-way'!$D701))</f>
        <v>#NAME?</v>
      </c>
    </row>
    <row r="703" spans="1:24" x14ac:dyDescent="0.2">
      <c r="C703" s="29" t="str">
        <f t="shared" si="44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e">
        <f ca="1">IF('Log_working_2-way'!$D702="","",A703^('Log_working_2-way'!$D702))</f>
        <v>#NAME?</v>
      </c>
      <c r="K703" s="22" t="e">
        <f ca="1">IF('Log_working_2-way'!$D702="","",B703^('Log_working_2-way'!$D702))</f>
        <v>#NAME?</v>
      </c>
    </row>
    <row r="704" spans="1:24" x14ac:dyDescent="0.2">
      <c r="C704" s="29" t="str">
        <f t="shared" si="44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e">
        <f ca="1">IF('Log_working_2-way'!$D703="","",A704^('Log_working_2-way'!$D703))</f>
        <v>#NAME?</v>
      </c>
      <c r="K704" s="22" t="e">
        <f ca="1">IF('Log_working_2-way'!$D703="","",B704^('Log_working_2-way'!$D703))</f>
        <v>#NAME?</v>
      </c>
    </row>
    <row r="705" spans="3:11" x14ac:dyDescent="0.2">
      <c r="C705" s="29" t="str">
        <f t="shared" si="44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e">
        <f ca="1">IF('Log_working_2-way'!$D704="","",A705^('Log_working_2-way'!$D704))</f>
        <v>#NAME?</v>
      </c>
      <c r="K705" s="22" t="e">
        <f ca="1">IF('Log_working_2-way'!$D704="","",B705^('Log_working_2-way'!$D704))</f>
        <v>#NAME?</v>
      </c>
    </row>
    <row r="706" spans="3:11" x14ac:dyDescent="0.2">
      <c r="C706" s="29" t="str">
        <f t="shared" si="44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e">
        <f ca="1">IF('Log_working_2-way'!$D705="","",A706^('Log_working_2-way'!$D705))</f>
        <v>#NAME?</v>
      </c>
      <c r="K706" s="22" t="e">
        <f ca="1">IF('Log_working_2-way'!$D705="","",B706^('Log_working_2-way'!$D705))</f>
        <v>#NAME?</v>
      </c>
    </row>
    <row r="707" spans="3:11" x14ac:dyDescent="0.2">
      <c r="C707" s="29" t="str">
        <f t="shared" si="44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e">
        <f ca="1">IF('Log_working_2-way'!$D706="","",A707^('Log_working_2-way'!$D706))</f>
        <v>#NAME?</v>
      </c>
      <c r="K707" s="22" t="e">
        <f ca="1">IF('Log_working_2-way'!$D706="","",B707^('Log_working_2-way'!$D706))</f>
        <v>#NAME?</v>
      </c>
    </row>
    <row r="708" spans="3:11" x14ac:dyDescent="0.2">
      <c r="C708" s="29" t="str">
        <f t="shared" si="44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e">
        <f ca="1">IF('Log_working_2-way'!$D707="","",A708^('Log_working_2-way'!$D707))</f>
        <v>#NAME?</v>
      </c>
      <c r="K708" s="22" t="e">
        <f ca="1">IF('Log_working_2-way'!$D707="","",B708^('Log_working_2-way'!$D707))</f>
        <v>#NAME?</v>
      </c>
    </row>
    <row r="709" spans="3:11" x14ac:dyDescent="0.2">
      <c r="C709" s="29" t="str">
        <f t="shared" si="44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e">
        <f ca="1">IF('Log_working_2-way'!$D708="","",A709^('Log_working_2-way'!$D708))</f>
        <v>#NAME?</v>
      </c>
      <c r="K709" s="22" t="e">
        <f ca="1">IF('Log_working_2-way'!$D708="","",B709^('Log_working_2-way'!$D708))</f>
        <v>#NAME?</v>
      </c>
    </row>
    <row r="710" spans="3:11" x14ac:dyDescent="0.2">
      <c r="C710" s="29" t="str">
        <f t="shared" si="44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e">
        <f ca="1">IF('Log_working_2-way'!$D709="","",A710^('Log_working_2-way'!$D709))</f>
        <v>#NAME?</v>
      </c>
      <c r="K710" s="22" t="e">
        <f ca="1">IF('Log_working_2-way'!$D709="","",B710^('Log_working_2-way'!$D709))</f>
        <v>#NAME?</v>
      </c>
    </row>
    <row r="711" spans="3:11" x14ac:dyDescent="0.2">
      <c r="C711" s="29" t="str">
        <f t="shared" si="44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e">
        <f ca="1">IF('Log_working_2-way'!$D710="","",A711^('Log_working_2-way'!$D710))</f>
        <v>#NAME?</v>
      </c>
      <c r="K711" s="22" t="e">
        <f ca="1">IF('Log_working_2-way'!$D710="","",B711^('Log_working_2-way'!$D710))</f>
        <v>#NAME?</v>
      </c>
    </row>
    <row r="712" spans="3:11" x14ac:dyDescent="0.2">
      <c r="C712" s="29" t="str">
        <f t="shared" si="44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e">
        <f ca="1">IF('Log_working_2-way'!$D711="","",A712^('Log_working_2-way'!$D711))</f>
        <v>#NAME?</v>
      </c>
      <c r="K712" s="22" t="e">
        <f ca="1">IF('Log_working_2-way'!$D711="","",B712^('Log_working_2-way'!$D711))</f>
        <v>#NAME?</v>
      </c>
    </row>
    <row r="713" spans="3:11" x14ac:dyDescent="0.2">
      <c r="C713" s="29" t="str">
        <f t="shared" si="44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e">
        <f ca="1">IF('Log_working_2-way'!$D712="","",A713^('Log_working_2-way'!$D712))</f>
        <v>#NAME?</v>
      </c>
      <c r="K713" s="22" t="e">
        <f ca="1">IF('Log_working_2-way'!$D712="","",B713^('Log_working_2-way'!$D712))</f>
        <v>#NAME?</v>
      </c>
    </row>
    <row r="714" spans="3:11" x14ac:dyDescent="0.2">
      <c r="C714" s="29" t="str">
        <f t="shared" si="44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e">
        <f ca="1">IF('Log_working_2-way'!$D713="","",A714^('Log_working_2-way'!$D713))</f>
        <v>#NAME?</v>
      </c>
      <c r="K714" s="22" t="e">
        <f ca="1">IF('Log_working_2-way'!$D713="","",B714^('Log_working_2-way'!$D713))</f>
        <v>#NAME?</v>
      </c>
    </row>
    <row r="715" spans="3:11" x14ac:dyDescent="0.2">
      <c r="C715" s="29" t="str">
        <f t="shared" si="44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e">
        <f ca="1">IF('Log_working_2-way'!$D714="","",A715^('Log_working_2-way'!$D714))</f>
        <v>#NAME?</v>
      </c>
      <c r="K715" s="22" t="e">
        <f ca="1">IF('Log_working_2-way'!$D714="","",B715^('Log_working_2-way'!$D714))</f>
        <v>#NAME?</v>
      </c>
    </row>
    <row r="716" spans="3:11" x14ac:dyDescent="0.2">
      <c r="C716" s="29" t="str">
        <f t="shared" si="44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e">
        <f ca="1">IF('Log_working_2-way'!$D715="","",A716^('Log_working_2-way'!$D715))</f>
        <v>#NAME?</v>
      </c>
      <c r="K716" s="22" t="e">
        <f ca="1">IF('Log_working_2-way'!$D715="","",B716^('Log_working_2-way'!$D715))</f>
        <v>#NAME?</v>
      </c>
    </row>
    <row r="717" spans="3:11" x14ac:dyDescent="0.2">
      <c r="C717" s="29" t="str">
        <f t="shared" si="44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e">
        <f ca="1">IF('Log_working_2-way'!$D716="","",A717^('Log_working_2-way'!$D716))</f>
        <v>#NAME?</v>
      </c>
      <c r="K717" s="22" t="e">
        <f ca="1">IF('Log_working_2-way'!$D716="","",B717^('Log_working_2-way'!$D716))</f>
        <v>#NAME?</v>
      </c>
    </row>
    <row r="718" spans="3:11" x14ac:dyDescent="0.2">
      <c r="C718" s="29" t="str">
        <f t="shared" si="44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e">
        <f ca="1">IF('Log_working_2-way'!$D717="","",A718^('Log_working_2-way'!$D717))</f>
        <v>#NAME?</v>
      </c>
      <c r="K718" s="22" t="e">
        <f ca="1">IF('Log_working_2-way'!$D717="","",B718^('Log_working_2-way'!$D717))</f>
        <v>#NAME?</v>
      </c>
    </row>
    <row r="719" spans="3:11" x14ac:dyDescent="0.2">
      <c r="C719" s="29" t="str">
        <f t="shared" si="44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e">
        <f ca="1">IF('Log_working_2-way'!$D718="","",A719^('Log_working_2-way'!$D718))</f>
        <v>#NAME?</v>
      </c>
      <c r="K719" s="22" t="e">
        <f ca="1">IF('Log_working_2-way'!$D718="","",B719^('Log_working_2-way'!$D718))</f>
        <v>#NAME?</v>
      </c>
    </row>
    <row r="720" spans="3:11" x14ac:dyDescent="0.2">
      <c r="C720" s="29" t="str">
        <f t="shared" si="44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e">
        <f ca="1">IF('Log_working_2-way'!$D719="","",A720^('Log_working_2-way'!$D719))</f>
        <v>#NAME?</v>
      </c>
      <c r="K720" s="22" t="e">
        <f ca="1">IF('Log_working_2-way'!$D719="","",B720^('Log_working_2-way'!$D719))</f>
        <v>#NAME?</v>
      </c>
    </row>
    <row r="721" spans="3:11" x14ac:dyDescent="0.2">
      <c r="C721" s="29" t="str">
        <f t="shared" si="44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e">
        <f ca="1">IF('Log_working_2-way'!$D720="","",A721^('Log_working_2-way'!$D720))</f>
        <v>#NAME?</v>
      </c>
      <c r="K721" s="22" t="e">
        <f ca="1">IF('Log_working_2-way'!$D720="","",B721^('Log_working_2-way'!$D720))</f>
        <v>#NAME?</v>
      </c>
    </row>
    <row r="722" spans="3:11" x14ac:dyDescent="0.2">
      <c r="C722" s="29" t="str">
        <f t="shared" si="44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e">
        <f ca="1">IF('Log_working_2-way'!$D721="","",A722^('Log_working_2-way'!$D721))</f>
        <v>#NAME?</v>
      </c>
      <c r="K722" s="22" t="e">
        <f ca="1">IF('Log_working_2-way'!$D721="","",B722^('Log_working_2-way'!$D721))</f>
        <v>#NAME?</v>
      </c>
    </row>
    <row r="723" spans="3:11" x14ac:dyDescent="0.2">
      <c r="C723" s="29" t="str">
        <f t="shared" si="44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e">
        <f ca="1">IF('Log_working_2-way'!$D722="","",A723^('Log_working_2-way'!$D722))</f>
        <v>#NAME?</v>
      </c>
      <c r="K723" s="22" t="e">
        <f ca="1">IF('Log_working_2-way'!$D722="","",B723^('Log_working_2-way'!$D722))</f>
        <v>#NAME?</v>
      </c>
    </row>
    <row r="724" spans="3:11" x14ac:dyDescent="0.2">
      <c r="C724" s="29" t="str">
        <f t="shared" si="44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e">
        <f ca="1">IF('Log_working_2-way'!$D723="","",A724^('Log_working_2-way'!$D723))</f>
        <v>#NAME?</v>
      </c>
      <c r="K724" s="22" t="e">
        <f ca="1">IF('Log_working_2-way'!$D723="","",B724^('Log_working_2-way'!$D723))</f>
        <v>#NAME?</v>
      </c>
    </row>
    <row r="725" spans="3:11" x14ac:dyDescent="0.2">
      <c r="C725" s="29" t="str">
        <f t="shared" si="44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e">
        <f ca="1">IF('Log_working_2-way'!$D724="","",A725^('Log_working_2-way'!$D724))</f>
        <v>#NAME?</v>
      </c>
      <c r="K725" s="22" t="e">
        <f ca="1">IF('Log_working_2-way'!$D724="","",B725^('Log_working_2-way'!$D724))</f>
        <v>#NAME?</v>
      </c>
    </row>
    <row r="726" spans="3:11" x14ac:dyDescent="0.2">
      <c r="C726" s="29" t="str">
        <f t="shared" si="44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e">
        <f ca="1">IF('Log_working_2-way'!$D725="","",A726^('Log_working_2-way'!$D725))</f>
        <v>#NAME?</v>
      </c>
      <c r="K726" s="22" t="e">
        <f ca="1">IF('Log_working_2-way'!$D725="","",B726^('Log_working_2-way'!$D725))</f>
        <v>#NAME?</v>
      </c>
    </row>
    <row r="727" spans="3:11" x14ac:dyDescent="0.2">
      <c r="C727" s="29" t="str">
        <f t="shared" si="44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e">
        <f ca="1">IF('Log_working_2-way'!$D726="","",A727^('Log_working_2-way'!$D726))</f>
        <v>#NAME?</v>
      </c>
      <c r="K727" s="22" t="e">
        <f ca="1">IF('Log_working_2-way'!$D726="","",B727^('Log_working_2-way'!$D726))</f>
        <v>#NAME?</v>
      </c>
    </row>
    <row r="728" spans="3:11" x14ac:dyDescent="0.2">
      <c r="C728" s="29" t="str">
        <f t="shared" si="44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e">
        <f ca="1">IF('Log_working_2-way'!$D727="","",A728^('Log_working_2-way'!$D727))</f>
        <v>#NAME?</v>
      </c>
      <c r="K728" s="22" t="e">
        <f ca="1">IF('Log_working_2-way'!$D727="","",B728^('Log_working_2-way'!$D727))</f>
        <v>#NAME?</v>
      </c>
    </row>
    <row r="729" spans="3:11" x14ac:dyDescent="0.2">
      <c r="C729" s="29" t="str">
        <f t="shared" si="44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e">
        <f ca="1">IF('Log_working_2-way'!$D728="","",A729^('Log_working_2-way'!$D728))</f>
        <v>#NAME?</v>
      </c>
      <c r="K729" s="22" t="e">
        <f ca="1">IF('Log_working_2-way'!$D728="","",B729^('Log_working_2-way'!$D728))</f>
        <v>#NAME?</v>
      </c>
    </row>
    <row r="730" spans="3:11" x14ac:dyDescent="0.2">
      <c r="C730" s="29" t="str">
        <f t="shared" si="44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e">
        <f ca="1">IF('Log_working_2-way'!$D729="","",A730^('Log_working_2-way'!$D729))</f>
        <v>#NAME?</v>
      </c>
      <c r="K730" s="22" t="e">
        <f ca="1">IF('Log_working_2-way'!$D729="","",B730^('Log_working_2-way'!$D729))</f>
        <v>#NAME?</v>
      </c>
    </row>
    <row r="731" spans="3:11" x14ac:dyDescent="0.2">
      <c r="C731" s="29" t="str">
        <f t="shared" si="44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e">
        <f ca="1">IF('Log_working_2-way'!$D730="","",A731^('Log_working_2-way'!$D730))</f>
        <v>#NAME?</v>
      </c>
      <c r="K731" s="22" t="e">
        <f ca="1">IF('Log_working_2-way'!$D730="","",B731^('Log_working_2-way'!$D730))</f>
        <v>#NAME?</v>
      </c>
    </row>
    <row r="732" spans="3:11" x14ac:dyDescent="0.2">
      <c r="C732" s="29" t="str">
        <f t="shared" si="44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e">
        <f ca="1">IF('Log_working_2-way'!$D731="","",A732^('Log_working_2-way'!$D731))</f>
        <v>#NAME?</v>
      </c>
      <c r="K732" s="22" t="e">
        <f ca="1">IF('Log_working_2-way'!$D731="","",B732^('Log_working_2-way'!$D731))</f>
        <v>#NAME?</v>
      </c>
    </row>
    <row r="733" spans="3:11" x14ac:dyDescent="0.2">
      <c r="C733" s="29" t="str">
        <f t="shared" si="44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e">
        <f ca="1">IF('Log_working_2-way'!$D732="","",A733^('Log_working_2-way'!$D732))</f>
        <v>#NAME?</v>
      </c>
      <c r="K733" s="22" t="e">
        <f ca="1">IF('Log_working_2-way'!$D732="","",B733^('Log_working_2-way'!$D732))</f>
        <v>#NAME?</v>
      </c>
    </row>
    <row r="734" spans="3:11" x14ac:dyDescent="0.2">
      <c r="C734" s="29" t="str">
        <f t="shared" si="44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e">
        <f ca="1">IF('Log_working_2-way'!$D733="","",A734^('Log_working_2-way'!$D733))</f>
        <v>#NAME?</v>
      </c>
      <c r="K734" s="22" t="e">
        <f ca="1">IF('Log_working_2-way'!$D733="","",B734^('Log_working_2-way'!$D733))</f>
        <v>#NAME?</v>
      </c>
    </row>
    <row r="735" spans="3:11" x14ac:dyDescent="0.2">
      <c r="C735" s="29" t="str">
        <f t="shared" si="44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e">
        <f ca="1">IF('Log_working_2-way'!$D734="","",A735^('Log_working_2-way'!$D734))</f>
        <v>#NAME?</v>
      </c>
      <c r="K735" s="22" t="e">
        <f ca="1">IF('Log_working_2-way'!$D734="","",B735^('Log_working_2-way'!$D734))</f>
        <v>#NAME?</v>
      </c>
    </row>
    <row r="736" spans="3:11" x14ac:dyDescent="0.2">
      <c r="C736" s="29" t="str">
        <f t="shared" si="44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e">
        <f ca="1">IF('Log_working_2-way'!$D735="","",A736^('Log_working_2-way'!$D735))</f>
        <v>#NAME?</v>
      </c>
      <c r="K736" s="22" t="e">
        <f ca="1">IF('Log_working_2-way'!$D735="","",B736^('Log_working_2-way'!$D735))</f>
        <v>#NAME?</v>
      </c>
    </row>
    <row r="737" spans="3:11" x14ac:dyDescent="0.2">
      <c r="C737" s="29" t="str">
        <f t="shared" si="44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e">
        <f ca="1">IF('Log_working_2-way'!$D736="","",A737^('Log_working_2-way'!$D736))</f>
        <v>#NAME?</v>
      </c>
      <c r="K737" s="22" t="e">
        <f ca="1">IF('Log_working_2-way'!$D736="","",B737^('Log_working_2-way'!$D736))</f>
        <v>#NAME?</v>
      </c>
    </row>
    <row r="738" spans="3:11" x14ac:dyDescent="0.2">
      <c r="C738" s="29" t="str">
        <f t="shared" si="44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e">
        <f ca="1">IF('Log_working_2-way'!$D737="","",A738^('Log_working_2-way'!$D737))</f>
        <v>#NAME?</v>
      </c>
      <c r="K738" s="22" t="e">
        <f ca="1">IF('Log_working_2-way'!$D737="","",B738^('Log_working_2-way'!$D737))</f>
        <v>#NAME?</v>
      </c>
    </row>
    <row r="739" spans="3:11" x14ac:dyDescent="0.2">
      <c r="C739" s="29" t="str">
        <f t="shared" si="44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e">
        <f ca="1">IF('Log_working_2-way'!$D738="","",A739^('Log_working_2-way'!$D738))</f>
        <v>#NAME?</v>
      </c>
      <c r="K739" s="22" t="e">
        <f ca="1">IF('Log_working_2-way'!$D738="","",B739^('Log_working_2-way'!$D738))</f>
        <v>#NAME?</v>
      </c>
    </row>
    <row r="740" spans="3:11" x14ac:dyDescent="0.2">
      <c r="C740" s="29" t="str">
        <f t="shared" si="44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e">
        <f ca="1">IF('Log_working_2-way'!$D739="","",A740^('Log_working_2-way'!$D739))</f>
        <v>#NAME?</v>
      </c>
      <c r="K740" s="22" t="e">
        <f ca="1">IF('Log_working_2-way'!$D739="","",B740^('Log_working_2-way'!$D739))</f>
        <v>#NAME?</v>
      </c>
    </row>
    <row r="741" spans="3:11" x14ac:dyDescent="0.2">
      <c r="C741" s="29" t="str">
        <f t="shared" si="44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e">
        <f ca="1">IF('Log_working_2-way'!$D740="","",A741^('Log_working_2-way'!$D740))</f>
        <v>#NAME?</v>
      </c>
      <c r="K741" s="22" t="e">
        <f ca="1">IF('Log_working_2-way'!$D740="","",B741^('Log_working_2-way'!$D740))</f>
        <v>#NAME?</v>
      </c>
    </row>
    <row r="742" spans="3:11" x14ac:dyDescent="0.2">
      <c r="C742" s="29" t="str">
        <f t="shared" si="44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e">
        <f ca="1">IF('Log_working_2-way'!$D741="","",A742^('Log_working_2-way'!$D741))</f>
        <v>#NAME?</v>
      </c>
      <c r="K742" s="22" t="e">
        <f ca="1">IF('Log_working_2-way'!$D741="","",B742^('Log_working_2-way'!$D741))</f>
        <v>#NAME?</v>
      </c>
    </row>
    <row r="743" spans="3:11" x14ac:dyDescent="0.2">
      <c r="C743" s="29" t="str">
        <f t="shared" si="44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e">
        <f ca="1">IF('Log_working_2-way'!$D742="","",A743^('Log_working_2-way'!$D742))</f>
        <v>#NAME?</v>
      </c>
      <c r="K743" s="22" t="e">
        <f ca="1">IF('Log_working_2-way'!$D742="","",B743^('Log_working_2-way'!$D742))</f>
        <v>#NAME?</v>
      </c>
    </row>
    <row r="744" spans="3:11" x14ac:dyDescent="0.2">
      <c r="C744" s="29" t="str">
        <f t="shared" si="44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e">
        <f ca="1">IF('Log_working_2-way'!$D743="","",A744^('Log_working_2-way'!$D743))</f>
        <v>#NAME?</v>
      </c>
      <c r="K744" s="22" t="e">
        <f ca="1">IF('Log_working_2-way'!$D743="","",B744^('Log_working_2-way'!$D743))</f>
        <v>#NAME?</v>
      </c>
    </row>
    <row r="745" spans="3:11" x14ac:dyDescent="0.2">
      <c r="C745" s="29" t="str">
        <f t="shared" si="44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e">
        <f ca="1">IF('Log_working_2-way'!$D744="","",A745^('Log_working_2-way'!$D744))</f>
        <v>#NAME?</v>
      </c>
      <c r="K745" s="22" t="e">
        <f ca="1">IF('Log_working_2-way'!$D744="","",B745^('Log_working_2-way'!$D744))</f>
        <v>#NAME?</v>
      </c>
    </row>
    <row r="746" spans="3:11" x14ac:dyDescent="0.2">
      <c r="C746" s="29" t="str">
        <f t="shared" si="44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e">
        <f ca="1">IF('Log_working_2-way'!$D745="","",A746^('Log_working_2-way'!$D745))</f>
        <v>#NAME?</v>
      </c>
      <c r="K746" s="22" t="e">
        <f ca="1">IF('Log_working_2-way'!$D745="","",B746^('Log_working_2-way'!$D745))</f>
        <v>#NAME?</v>
      </c>
    </row>
    <row r="747" spans="3:11" x14ac:dyDescent="0.2">
      <c r="C747" s="29" t="str">
        <f t="shared" si="44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e">
        <f ca="1">IF('Log_working_2-way'!$D746="","",A747^('Log_working_2-way'!$D746))</f>
        <v>#NAME?</v>
      </c>
      <c r="K747" s="22" t="e">
        <f ca="1">IF('Log_working_2-way'!$D746="","",B747^('Log_working_2-way'!$D746))</f>
        <v>#NAME?</v>
      </c>
    </row>
    <row r="748" spans="3:11" x14ac:dyDescent="0.2">
      <c r="C748" s="29" t="str">
        <f t="shared" si="44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e">
        <f ca="1">IF('Log_working_2-way'!$D747="","",A748^('Log_working_2-way'!$D747))</f>
        <v>#NAME?</v>
      </c>
      <c r="K748" s="22" t="e">
        <f ca="1">IF('Log_working_2-way'!$D747="","",B748^('Log_working_2-way'!$D747))</f>
        <v>#NAME?</v>
      </c>
    </row>
    <row r="749" spans="3:11" x14ac:dyDescent="0.2">
      <c r="C749" s="29" t="str">
        <f t="shared" si="44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e">
        <f ca="1">IF('Log_working_2-way'!$D748="","",A749^('Log_working_2-way'!$D748))</f>
        <v>#NAME?</v>
      </c>
      <c r="K749" s="22" t="e">
        <f ca="1">IF('Log_working_2-way'!$D748="","",B749^('Log_working_2-way'!$D748))</f>
        <v>#NAME?</v>
      </c>
    </row>
    <row r="750" spans="3:11" x14ac:dyDescent="0.2">
      <c r="C750" s="29" t="str">
        <f t="shared" si="44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e">
        <f ca="1">IF('Log_working_2-way'!$D749="","",A750^('Log_working_2-way'!$D749))</f>
        <v>#NAME?</v>
      </c>
      <c r="K750" s="22" t="e">
        <f ca="1">IF('Log_working_2-way'!$D749="","",B750^('Log_working_2-way'!$D749))</f>
        <v>#NAME?</v>
      </c>
    </row>
    <row r="751" spans="3:11" x14ac:dyDescent="0.2">
      <c r="C751" s="29" t="str">
        <f t="shared" si="44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e">
        <f ca="1">IF('Log_working_2-way'!$D750="","",A751^('Log_working_2-way'!$D750))</f>
        <v>#NAME?</v>
      </c>
      <c r="K751" s="22" t="e">
        <f ca="1">IF('Log_working_2-way'!$D750="","",B751^('Log_working_2-way'!$D750))</f>
        <v>#NAME?</v>
      </c>
    </row>
    <row r="752" spans="3:11" x14ac:dyDescent="0.2">
      <c r="C752" s="29" t="str">
        <f t="shared" ref="C752:C815" si="45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e">
        <f ca="1">IF('Log_working_2-way'!$D751="","",A752^('Log_working_2-way'!$D751))</f>
        <v>#NAME?</v>
      </c>
      <c r="K752" s="22" t="e">
        <f ca="1">IF('Log_working_2-way'!$D751="","",B752^('Log_working_2-way'!$D751))</f>
        <v>#NAME?</v>
      </c>
    </row>
    <row r="753" spans="3:11" x14ac:dyDescent="0.2">
      <c r="C753" s="29" t="str">
        <f t="shared" si="45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e">
        <f ca="1">IF('Log_working_2-way'!$D752="","",A753^('Log_working_2-way'!$D752))</f>
        <v>#NAME?</v>
      </c>
      <c r="K753" s="22" t="e">
        <f ca="1">IF('Log_working_2-way'!$D752="","",B753^('Log_working_2-way'!$D752))</f>
        <v>#NAME?</v>
      </c>
    </row>
    <row r="754" spans="3:11" x14ac:dyDescent="0.2">
      <c r="C754" s="29" t="str">
        <f t="shared" si="45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e">
        <f ca="1">IF('Log_working_2-way'!$D753="","",A754^('Log_working_2-way'!$D753))</f>
        <v>#NAME?</v>
      </c>
      <c r="K754" s="22" t="e">
        <f ca="1">IF('Log_working_2-way'!$D753="","",B754^('Log_working_2-way'!$D753))</f>
        <v>#NAME?</v>
      </c>
    </row>
    <row r="755" spans="3:11" x14ac:dyDescent="0.2">
      <c r="C755" s="29" t="str">
        <f t="shared" si="45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e">
        <f ca="1">IF('Log_working_2-way'!$D754="","",A755^('Log_working_2-way'!$D754))</f>
        <v>#NAME?</v>
      </c>
      <c r="K755" s="22" t="e">
        <f ca="1">IF('Log_working_2-way'!$D754="","",B755^('Log_working_2-way'!$D754))</f>
        <v>#NAME?</v>
      </c>
    </row>
    <row r="756" spans="3:11" x14ac:dyDescent="0.2">
      <c r="C756" s="29" t="str">
        <f t="shared" si="45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e">
        <f ca="1">IF('Log_working_2-way'!$D755="","",A756^('Log_working_2-way'!$D755))</f>
        <v>#NAME?</v>
      </c>
      <c r="K756" s="22" t="e">
        <f ca="1">IF('Log_working_2-way'!$D755="","",B756^('Log_working_2-way'!$D755))</f>
        <v>#NAME?</v>
      </c>
    </row>
    <row r="757" spans="3:11" x14ac:dyDescent="0.2">
      <c r="C757" s="29" t="str">
        <f t="shared" si="45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e">
        <f ca="1">IF('Log_working_2-way'!$D756="","",A757^('Log_working_2-way'!$D756))</f>
        <v>#NAME?</v>
      </c>
      <c r="K757" s="22" t="e">
        <f ca="1">IF('Log_working_2-way'!$D756="","",B757^('Log_working_2-way'!$D756))</f>
        <v>#NAME?</v>
      </c>
    </row>
    <row r="758" spans="3:11" x14ac:dyDescent="0.2">
      <c r="C758" s="29" t="str">
        <f t="shared" si="45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e">
        <f ca="1">IF('Log_working_2-way'!$D757="","",A758^('Log_working_2-way'!$D757))</f>
        <v>#NAME?</v>
      </c>
      <c r="K758" s="22" t="e">
        <f ca="1">IF('Log_working_2-way'!$D757="","",B758^('Log_working_2-way'!$D757))</f>
        <v>#NAME?</v>
      </c>
    </row>
    <row r="759" spans="3:11" x14ac:dyDescent="0.2">
      <c r="C759" s="29" t="str">
        <f t="shared" si="45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e">
        <f ca="1">IF('Log_working_2-way'!$D758="","",A759^('Log_working_2-way'!$D758))</f>
        <v>#NAME?</v>
      </c>
      <c r="K759" s="22" t="e">
        <f ca="1">IF('Log_working_2-way'!$D758="","",B759^('Log_working_2-way'!$D758))</f>
        <v>#NAME?</v>
      </c>
    </row>
    <row r="760" spans="3:11" x14ac:dyDescent="0.2">
      <c r="C760" s="29" t="str">
        <f t="shared" si="45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e">
        <f ca="1">IF('Log_working_2-way'!$D759="","",A760^('Log_working_2-way'!$D759))</f>
        <v>#NAME?</v>
      </c>
      <c r="K760" s="22" t="e">
        <f ca="1">IF('Log_working_2-way'!$D759="","",B760^('Log_working_2-way'!$D759))</f>
        <v>#NAME?</v>
      </c>
    </row>
    <row r="761" spans="3:11" x14ac:dyDescent="0.2">
      <c r="C761" s="29" t="str">
        <f t="shared" si="45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e">
        <f ca="1">IF('Log_working_2-way'!$D760="","",A761^('Log_working_2-way'!$D760))</f>
        <v>#NAME?</v>
      </c>
      <c r="K761" s="22" t="e">
        <f ca="1">IF('Log_working_2-way'!$D760="","",B761^('Log_working_2-way'!$D760))</f>
        <v>#NAME?</v>
      </c>
    </row>
    <row r="762" spans="3:11" x14ac:dyDescent="0.2">
      <c r="C762" s="29" t="str">
        <f t="shared" si="45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e">
        <f ca="1">IF('Log_working_2-way'!$D761="","",A762^('Log_working_2-way'!$D761))</f>
        <v>#NAME?</v>
      </c>
      <c r="K762" s="22" t="e">
        <f ca="1">IF('Log_working_2-way'!$D761="","",B762^('Log_working_2-way'!$D761))</f>
        <v>#NAME?</v>
      </c>
    </row>
    <row r="763" spans="3:11" x14ac:dyDescent="0.2">
      <c r="C763" s="29" t="str">
        <f t="shared" si="45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e">
        <f ca="1">IF('Log_working_2-way'!$D762="","",A763^('Log_working_2-way'!$D762))</f>
        <v>#NAME?</v>
      </c>
      <c r="K763" s="22" t="e">
        <f ca="1">IF('Log_working_2-way'!$D762="","",B763^('Log_working_2-way'!$D762))</f>
        <v>#NAME?</v>
      </c>
    </row>
    <row r="764" spans="3:11" x14ac:dyDescent="0.2">
      <c r="C764" s="29" t="str">
        <f t="shared" si="45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e">
        <f ca="1">IF('Log_working_2-way'!$D763="","",A764^('Log_working_2-way'!$D763))</f>
        <v>#NAME?</v>
      </c>
      <c r="K764" s="22" t="e">
        <f ca="1">IF('Log_working_2-way'!$D763="","",B764^('Log_working_2-way'!$D763))</f>
        <v>#NAME?</v>
      </c>
    </row>
    <row r="765" spans="3:11" x14ac:dyDescent="0.2">
      <c r="C765" s="29" t="str">
        <f t="shared" si="45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e">
        <f ca="1">IF('Log_working_2-way'!$D764="","",A765^('Log_working_2-way'!$D764))</f>
        <v>#NAME?</v>
      </c>
      <c r="K765" s="22" t="e">
        <f ca="1">IF('Log_working_2-way'!$D764="","",B765^('Log_working_2-way'!$D764))</f>
        <v>#NAME?</v>
      </c>
    </row>
    <row r="766" spans="3:11" x14ac:dyDescent="0.2">
      <c r="C766" s="29" t="str">
        <f t="shared" si="45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e">
        <f ca="1">IF('Log_working_2-way'!$D765="","",A766^('Log_working_2-way'!$D765))</f>
        <v>#NAME?</v>
      </c>
      <c r="K766" s="22" t="e">
        <f ca="1">IF('Log_working_2-way'!$D765="","",B766^('Log_working_2-way'!$D765))</f>
        <v>#NAME?</v>
      </c>
    </row>
    <row r="767" spans="3:11" x14ac:dyDescent="0.2">
      <c r="C767" s="29" t="str">
        <f t="shared" si="45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e">
        <f ca="1">IF('Log_working_2-way'!$D766="","",A767^('Log_working_2-way'!$D766))</f>
        <v>#NAME?</v>
      </c>
      <c r="K767" s="22" t="e">
        <f ca="1">IF('Log_working_2-way'!$D766="","",B767^('Log_working_2-way'!$D766))</f>
        <v>#NAME?</v>
      </c>
    </row>
    <row r="768" spans="3:11" x14ac:dyDescent="0.2">
      <c r="C768" s="29" t="str">
        <f t="shared" si="45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e">
        <f ca="1">IF('Log_working_2-way'!$D767="","",A768^('Log_working_2-way'!$D767))</f>
        <v>#NAME?</v>
      </c>
      <c r="K768" s="22" t="e">
        <f ca="1">IF('Log_working_2-way'!$D767="","",B768^('Log_working_2-way'!$D767))</f>
        <v>#NAME?</v>
      </c>
    </row>
    <row r="769" spans="3:11" x14ac:dyDescent="0.2">
      <c r="C769" s="29" t="str">
        <f t="shared" si="45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e">
        <f ca="1">IF('Log_working_2-way'!$D768="","",A769^('Log_working_2-way'!$D768))</f>
        <v>#NAME?</v>
      </c>
      <c r="K769" s="22" t="e">
        <f ca="1">IF('Log_working_2-way'!$D768="","",B769^('Log_working_2-way'!$D768))</f>
        <v>#NAME?</v>
      </c>
    </row>
    <row r="770" spans="3:11" x14ac:dyDescent="0.2">
      <c r="C770" s="29" t="str">
        <f t="shared" si="45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e">
        <f ca="1">IF('Log_working_2-way'!$D769="","",A770^('Log_working_2-way'!$D769))</f>
        <v>#NAME?</v>
      </c>
      <c r="K770" s="22" t="e">
        <f ca="1">IF('Log_working_2-way'!$D769="","",B770^('Log_working_2-way'!$D769))</f>
        <v>#NAME?</v>
      </c>
    </row>
    <row r="771" spans="3:11" x14ac:dyDescent="0.2">
      <c r="C771" s="29" t="str">
        <f t="shared" si="45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e">
        <f ca="1">IF('Log_working_2-way'!$D770="","",A771^('Log_working_2-way'!$D770))</f>
        <v>#NAME?</v>
      </c>
      <c r="K771" s="22" t="e">
        <f ca="1">IF('Log_working_2-way'!$D770="","",B771^('Log_working_2-way'!$D770))</f>
        <v>#NAME?</v>
      </c>
    </row>
    <row r="772" spans="3:11" x14ac:dyDescent="0.2">
      <c r="C772" s="29" t="str">
        <f t="shared" si="45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e">
        <f ca="1">IF('Log_working_2-way'!$D771="","",A772^('Log_working_2-way'!$D771))</f>
        <v>#NAME?</v>
      </c>
      <c r="K772" s="22" t="e">
        <f ca="1">IF('Log_working_2-way'!$D771="","",B772^('Log_working_2-way'!$D771))</f>
        <v>#NAME?</v>
      </c>
    </row>
    <row r="773" spans="3:11" x14ac:dyDescent="0.2">
      <c r="C773" s="29" t="str">
        <f t="shared" si="45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e">
        <f ca="1">IF('Log_working_2-way'!$D772="","",A773^('Log_working_2-way'!$D772))</f>
        <v>#NAME?</v>
      </c>
      <c r="K773" s="22" t="e">
        <f ca="1">IF('Log_working_2-way'!$D772="","",B773^('Log_working_2-way'!$D772))</f>
        <v>#NAME?</v>
      </c>
    </row>
    <row r="774" spans="3:11" x14ac:dyDescent="0.2">
      <c r="C774" s="29" t="str">
        <f t="shared" si="45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e">
        <f ca="1">IF('Log_working_2-way'!$D773="","",A774^('Log_working_2-way'!$D773))</f>
        <v>#NAME?</v>
      </c>
      <c r="K774" s="22" t="e">
        <f ca="1">IF('Log_working_2-way'!$D773="","",B774^('Log_working_2-way'!$D773))</f>
        <v>#NAME?</v>
      </c>
    </row>
    <row r="775" spans="3:11" x14ac:dyDescent="0.2">
      <c r="C775" s="29" t="str">
        <f t="shared" si="45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e">
        <f ca="1">IF('Log_working_2-way'!$D774="","",A775^('Log_working_2-way'!$D774))</f>
        <v>#NAME?</v>
      </c>
      <c r="K775" s="22" t="e">
        <f ca="1">IF('Log_working_2-way'!$D774="","",B775^('Log_working_2-way'!$D774))</f>
        <v>#NAME?</v>
      </c>
    </row>
    <row r="776" spans="3:11" x14ac:dyDescent="0.2">
      <c r="C776" s="29" t="str">
        <f t="shared" si="45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e">
        <f ca="1">IF('Log_working_2-way'!$D775="","",A776^('Log_working_2-way'!$D775))</f>
        <v>#NAME?</v>
      </c>
      <c r="K776" s="22" t="e">
        <f ca="1">IF('Log_working_2-way'!$D775="","",B776^('Log_working_2-way'!$D775))</f>
        <v>#NAME?</v>
      </c>
    </row>
    <row r="777" spans="3:11" x14ac:dyDescent="0.2">
      <c r="C777" s="29" t="str">
        <f t="shared" si="45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e">
        <f ca="1">IF('Log_working_2-way'!$D776="","",A777^('Log_working_2-way'!$D776))</f>
        <v>#NAME?</v>
      </c>
      <c r="K777" s="22" t="e">
        <f ca="1">IF('Log_working_2-way'!$D776="","",B777^('Log_working_2-way'!$D776))</f>
        <v>#NAME?</v>
      </c>
    </row>
    <row r="778" spans="3:11" x14ac:dyDescent="0.2">
      <c r="C778" s="29" t="str">
        <f t="shared" si="45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e">
        <f ca="1">IF('Log_working_2-way'!$D777="","",A778^('Log_working_2-way'!$D777))</f>
        <v>#NAME?</v>
      </c>
      <c r="K778" s="22" t="e">
        <f ca="1">IF('Log_working_2-way'!$D777="","",B778^('Log_working_2-way'!$D777))</f>
        <v>#NAME?</v>
      </c>
    </row>
    <row r="779" spans="3:11" x14ac:dyDescent="0.2">
      <c r="C779" s="29" t="str">
        <f t="shared" si="45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e">
        <f ca="1">IF('Log_working_2-way'!$D778="","",A779^('Log_working_2-way'!$D778))</f>
        <v>#NAME?</v>
      </c>
      <c r="K779" s="22" t="e">
        <f ca="1">IF('Log_working_2-way'!$D778="","",B779^('Log_working_2-way'!$D778))</f>
        <v>#NAME?</v>
      </c>
    </row>
    <row r="780" spans="3:11" x14ac:dyDescent="0.2">
      <c r="C780" s="29" t="str">
        <f t="shared" si="45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e">
        <f ca="1">IF('Log_working_2-way'!$D779="","",A780^('Log_working_2-way'!$D779))</f>
        <v>#NAME?</v>
      </c>
      <c r="K780" s="22" t="e">
        <f ca="1">IF('Log_working_2-way'!$D779="","",B780^('Log_working_2-way'!$D779))</f>
        <v>#NAME?</v>
      </c>
    </row>
    <row r="781" spans="3:11" x14ac:dyDescent="0.2">
      <c r="C781" s="29" t="str">
        <f t="shared" si="45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e">
        <f ca="1">IF('Log_working_2-way'!$D780="","",A781^('Log_working_2-way'!$D780))</f>
        <v>#NAME?</v>
      </c>
      <c r="K781" s="22" t="e">
        <f ca="1">IF('Log_working_2-way'!$D780="","",B781^('Log_working_2-way'!$D780))</f>
        <v>#NAME?</v>
      </c>
    </row>
    <row r="782" spans="3:11" x14ac:dyDescent="0.2">
      <c r="C782" s="29" t="str">
        <f t="shared" si="45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e">
        <f ca="1">IF('Log_working_2-way'!$D781="","",A782^('Log_working_2-way'!$D781))</f>
        <v>#NAME?</v>
      </c>
      <c r="K782" s="22" t="e">
        <f ca="1">IF('Log_working_2-way'!$D781="","",B782^('Log_working_2-way'!$D781))</f>
        <v>#NAME?</v>
      </c>
    </row>
    <row r="783" spans="3:11" x14ac:dyDescent="0.2">
      <c r="C783" s="29" t="str">
        <f t="shared" si="45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e">
        <f ca="1">IF('Log_working_2-way'!$D782="","",A783^('Log_working_2-way'!$D782))</f>
        <v>#NAME?</v>
      </c>
      <c r="K783" s="22" t="e">
        <f ca="1">IF('Log_working_2-way'!$D782="","",B783^('Log_working_2-way'!$D782))</f>
        <v>#NAME?</v>
      </c>
    </row>
    <row r="784" spans="3:11" x14ac:dyDescent="0.2">
      <c r="C784" s="29" t="str">
        <f t="shared" si="45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e">
        <f ca="1">IF('Log_working_2-way'!$D783="","",A784^('Log_working_2-way'!$D783))</f>
        <v>#NAME?</v>
      </c>
      <c r="K784" s="22" t="e">
        <f ca="1">IF('Log_working_2-way'!$D783="","",B784^('Log_working_2-way'!$D783))</f>
        <v>#NAME?</v>
      </c>
    </row>
    <row r="785" spans="3:11" x14ac:dyDescent="0.2">
      <c r="C785" s="29" t="str">
        <f t="shared" si="45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e">
        <f ca="1">IF('Log_working_2-way'!$D784="","",A785^('Log_working_2-way'!$D784))</f>
        <v>#NAME?</v>
      </c>
      <c r="K785" s="22" t="e">
        <f ca="1">IF('Log_working_2-way'!$D784="","",B785^('Log_working_2-way'!$D784))</f>
        <v>#NAME?</v>
      </c>
    </row>
    <row r="786" spans="3:11" x14ac:dyDescent="0.2">
      <c r="C786" s="29" t="str">
        <f t="shared" si="45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e">
        <f ca="1">IF('Log_working_2-way'!$D785="","",A786^('Log_working_2-way'!$D785))</f>
        <v>#NAME?</v>
      </c>
      <c r="K786" s="22" t="e">
        <f ca="1">IF('Log_working_2-way'!$D785="","",B786^('Log_working_2-way'!$D785))</f>
        <v>#NAME?</v>
      </c>
    </row>
    <row r="787" spans="3:11" x14ac:dyDescent="0.2">
      <c r="C787" s="29" t="str">
        <f t="shared" si="45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e">
        <f ca="1">IF('Log_working_2-way'!$D786="","",A787^('Log_working_2-way'!$D786))</f>
        <v>#NAME?</v>
      </c>
      <c r="K787" s="22" t="e">
        <f ca="1">IF('Log_working_2-way'!$D786="","",B787^('Log_working_2-way'!$D786))</f>
        <v>#NAME?</v>
      </c>
    </row>
    <row r="788" spans="3:11" x14ac:dyDescent="0.2">
      <c r="C788" s="29" t="str">
        <f t="shared" si="45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e">
        <f ca="1">IF('Log_working_2-way'!$D787="","",A788^('Log_working_2-way'!$D787))</f>
        <v>#NAME?</v>
      </c>
      <c r="K788" s="22" t="e">
        <f ca="1">IF('Log_working_2-way'!$D787="","",B788^('Log_working_2-way'!$D787))</f>
        <v>#NAME?</v>
      </c>
    </row>
    <row r="789" spans="3:11" x14ac:dyDescent="0.2">
      <c r="C789" s="29" t="str">
        <f t="shared" si="45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e">
        <f ca="1">IF('Log_working_2-way'!$D788="","",A789^('Log_working_2-way'!$D788))</f>
        <v>#NAME?</v>
      </c>
      <c r="K789" s="22" t="e">
        <f ca="1">IF('Log_working_2-way'!$D788="","",B789^('Log_working_2-way'!$D788))</f>
        <v>#NAME?</v>
      </c>
    </row>
    <row r="790" spans="3:11" x14ac:dyDescent="0.2">
      <c r="C790" s="29" t="str">
        <f t="shared" si="45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e">
        <f ca="1">IF('Log_working_2-way'!$D789="","",A790^('Log_working_2-way'!$D789))</f>
        <v>#NAME?</v>
      </c>
      <c r="K790" s="22" t="e">
        <f ca="1">IF('Log_working_2-way'!$D789="","",B790^('Log_working_2-way'!$D789))</f>
        <v>#NAME?</v>
      </c>
    </row>
    <row r="791" spans="3:11" x14ac:dyDescent="0.2">
      <c r="C791" s="29" t="str">
        <f t="shared" si="45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e">
        <f ca="1">IF('Log_working_2-way'!$D790="","",A791^('Log_working_2-way'!$D790))</f>
        <v>#NAME?</v>
      </c>
      <c r="K791" s="22" t="e">
        <f ca="1">IF('Log_working_2-way'!$D790="","",B791^('Log_working_2-way'!$D790))</f>
        <v>#NAME?</v>
      </c>
    </row>
    <row r="792" spans="3:11" x14ac:dyDescent="0.2">
      <c r="C792" s="29" t="str">
        <f t="shared" si="45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e">
        <f ca="1">IF('Log_working_2-way'!$D791="","",A792^('Log_working_2-way'!$D791))</f>
        <v>#NAME?</v>
      </c>
      <c r="K792" s="22" t="e">
        <f ca="1">IF('Log_working_2-way'!$D791="","",B792^('Log_working_2-way'!$D791))</f>
        <v>#NAME?</v>
      </c>
    </row>
    <row r="793" spans="3:11" x14ac:dyDescent="0.2">
      <c r="C793" s="29" t="str">
        <f t="shared" si="45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e">
        <f ca="1">IF('Log_working_2-way'!$D792="","",A793^('Log_working_2-way'!$D792))</f>
        <v>#NAME?</v>
      </c>
      <c r="K793" s="22" t="e">
        <f ca="1">IF('Log_working_2-way'!$D792="","",B793^('Log_working_2-way'!$D792))</f>
        <v>#NAME?</v>
      </c>
    </row>
    <row r="794" spans="3:11" x14ac:dyDescent="0.2">
      <c r="C794" s="29" t="str">
        <f t="shared" si="45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e">
        <f ca="1">IF('Log_working_2-way'!$D793="","",A794^('Log_working_2-way'!$D793))</f>
        <v>#NAME?</v>
      </c>
      <c r="K794" s="22" t="e">
        <f ca="1">IF('Log_working_2-way'!$D793="","",B794^('Log_working_2-way'!$D793))</f>
        <v>#NAME?</v>
      </c>
    </row>
    <row r="795" spans="3:11" x14ac:dyDescent="0.2">
      <c r="C795" s="29" t="str">
        <f t="shared" si="45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e">
        <f ca="1">IF('Log_working_2-way'!$D794="","",A795^('Log_working_2-way'!$D794))</f>
        <v>#NAME?</v>
      </c>
      <c r="K795" s="22" t="e">
        <f ca="1">IF('Log_working_2-way'!$D794="","",B795^('Log_working_2-way'!$D794))</f>
        <v>#NAME?</v>
      </c>
    </row>
    <row r="796" spans="3:11" x14ac:dyDescent="0.2">
      <c r="C796" s="29" t="str">
        <f t="shared" si="45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e">
        <f ca="1">IF('Log_working_2-way'!$D795="","",A796^('Log_working_2-way'!$D795))</f>
        <v>#NAME?</v>
      </c>
      <c r="K796" s="22" t="e">
        <f ca="1">IF('Log_working_2-way'!$D795="","",B796^('Log_working_2-way'!$D795))</f>
        <v>#NAME?</v>
      </c>
    </row>
    <row r="797" spans="3:11" x14ac:dyDescent="0.2">
      <c r="C797" s="29" t="str">
        <f t="shared" si="45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e">
        <f ca="1">IF('Log_working_2-way'!$D796="","",A797^('Log_working_2-way'!$D796))</f>
        <v>#NAME?</v>
      </c>
      <c r="K797" s="22" t="e">
        <f ca="1">IF('Log_working_2-way'!$D796="","",B797^('Log_working_2-way'!$D796))</f>
        <v>#NAME?</v>
      </c>
    </row>
    <row r="798" spans="3:11" x14ac:dyDescent="0.2">
      <c r="C798" s="29" t="str">
        <f t="shared" si="45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e">
        <f ca="1">IF('Log_working_2-way'!$D797="","",A798^('Log_working_2-way'!$D797))</f>
        <v>#NAME?</v>
      </c>
      <c r="K798" s="22" t="e">
        <f ca="1">IF('Log_working_2-way'!$D797="","",B798^('Log_working_2-way'!$D797))</f>
        <v>#NAME?</v>
      </c>
    </row>
    <row r="799" spans="3:11" x14ac:dyDescent="0.2">
      <c r="C799" s="29" t="str">
        <f t="shared" si="45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e">
        <f ca="1">IF('Log_working_2-way'!$D798="","",A799^('Log_working_2-way'!$D798))</f>
        <v>#NAME?</v>
      </c>
      <c r="K799" s="22" t="e">
        <f ca="1">IF('Log_working_2-way'!$D798="","",B799^('Log_working_2-way'!$D798))</f>
        <v>#NAME?</v>
      </c>
    </row>
    <row r="800" spans="3:11" x14ac:dyDescent="0.2">
      <c r="C800" s="29" t="str">
        <f t="shared" si="45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e">
        <f ca="1">IF('Log_working_2-way'!$D799="","",A800^('Log_working_2-way'!$D799))</f>
        <v>#NAME?</v>
      </c>
      <c r="K800" s="22" t="e">
        <f ca="1">IF('Log_working_2-way'!$D799="","",B800^('Log_working_2-way'!$D799))</f>
        <v>#NAME?</v>
      </c>
    </row>
    <row r="801" spans="3:11" x14ac:dyDescent="0.2">
      <c r="C801" s="29" t="str">
        <f t="shared" si="45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e">
        <f ca="1">IF('Log_working_2-way'!$D800="","",A801^('Log_working_2-way'!$D800))</f>
        <v>#NAME?</v>
      </c>
      <c r="K801" s="22" t="e">
        <f ca="1">IF('Log_working_2-way'!$D800="","",B801^('Log_working_2-way'!$D800))</f>
        <v>#NAME?</v>
      </c>
    </row>
    <row r="802" spans="3:11" x14ac:dyDescent="0.2">
      <c r="C802" s="29" t="str">
        <f t="shared" si="45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e">
        <f ca="1">IF('Log_working_2-way'!$D801="","",A802^('Log_working_2-way'!$D801))</f>
        <v>#NAME?</v>
      </c>
      <c r="K802" s="22" t="e">
        <f ca="1">IF('Log_working_2-way'!$D801="","",B802^('Log_working_2-way'!$D801))</f>
        <v>#NAME?</v>
      </c>
    </row>
    <row r="803" spans="3:11" x14ac:dyDescent="0.2">
      <c r="C803" s="29" t="str">
        <f t="shared" si="45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e">
        <f ca="1">IF('Log_working_2-way'!$D802="","",A803^('Log_working_2-way'!$D802))</f>
        <v>#NAME?</v>
      </c>
      <c r="K803" s="22" t="e">
        <f ca="1">IF('Log_working_2-way'!$D802="","",B803^('Log_working_2-way'!$D802))</f>
        <v>#NAME?</v>
      </c>
    </row>
    <row r="804" spans="3:11" x14ac:dyDescent="0.2">
      <c r="C804" s="29" t="str">
        <f t="shared" si="45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e">
        <f ca="1">IF('Log_working_2-way'!$D803="","",A804^('Log_working_2-way'!$D803))</f>
        <v>#NAME?</v>
      </c>
      <c r="K804" s="22" t="e">
        <f ca="1">IF('Log_working_2-way'!$D803="","",B804^('Log_working_2-way'!$D803))</f>
        <v>#NAME?</v>
      </c>
    </row>
    <row r="805" spans="3:11" x14ac:dyDescent="0.2">
      <c r="C805" s="29" t="str">
        <f t="shared" si="45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e">
        <f ca="1">IF('Log_working_2-way'!$D804="","",A805^('Log_working_2-way'!$D804))</f>
        <v>#NAME?</v>
      </c>
      <c r="K805" s="22" t="e">
        <f ca="1">IF('Log_working_2-way'!$D804="","",B805^('Log_working_2-way'!$D804))</f>
        <v>#NAME?</v>
      </c>
    </row>
    <row r="806" spans="3:11" x14ac:dyDescent="0.2">
      <c r="C806" s="29" t="str">
        <f t="shared" si="45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e">
        <f ca="1">IF('Log_working_2-way'!$D805="","",A806^('Log_working_2-way'!$D805))</f>
        <v>#NAME?</v>
      </c>
      <c r="K806" s="22" t="e">
        <f ca="1">IF('Log_working_2-way'!$D805="","",B806^('Log_working_2-way'!$D805))</f>
        <v>#NAME?</v>
      </c>
    </row>
    <row r="807" spans="3:11" x14ac:dyDescent="0.2">
      <c r="C807" s="29" t="str">
        <f t="shared" si="45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e">
        <f ca="1">IF('Log_working_2-way'!$D806="","",A807^('Log_working_2-way'!$D806))</f>
        <v>#NAME?</v>
      </c>
      <c r="K807" s="22" t="e">
        <f ca="1">IF('Log_working_2-way'!$D806="","",B807^('Log_working_2-way'!$D806))</f>
        <v>#NAME?</v>
      </c>
    </row>
    <row r="808" spans="3:11" x14ac:dyDescent="0.2">
      <c r="C808" s="29" t="str">
        <f t="shared" si="45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e">
        <f ca="1">IF('Log_working_2-way'!$D807="","",A808^('Log_working_2-way'!$D807))</f>
        <v>#NAME?</v>
      </c>
      <c r="K808" s="22" t="e">
        <f ca="1">IF('Log_working_2-way'!$D807="","",B808^('Log_working_2-way'!$D807))</f>
        <v>#NAME?</v>
      </c>
    </row>
    <row r="809" spans="3:11" x14ac:dyDescent="0.2">
      <c r="C809" s="29" t="str">
        <f t="shared" si="45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e">
        <f ca="1">IF('Log_working_2-way'!$D808="","",A809^('Log_working_2-way'!$D808))</f>
        <v>#NAME?</v>
      </c>
      <c r="K809" s="22" t="e">
        <f ca="1">IF('Log_working_2-way'!$D808="","",B809^('Log_working_2-way'!$D808))</f>
        <v>#NAME?</v>
      </c>
    </row>
    <row r="810" spans="3:11" x14ac:dyDescent="0.2">
      <c r="C810" s="29" t="str">
        <f t="shared" si="45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e">
        <f ca="1">IF('Log_working_2-way'!$D809="","",A810^('Log_working_2-way'!$D809))</f>
        <v>#NAME?</v>
      </c>
      <c r="K810" s="22" t="e">
        <f ca="1">IF('Log_working_2-way'!$D809="","",B810^('Log_working_2-way'!$D809))</f>
        <v>#NAME?</v>
      </c>
    </row>
    <row r="811" spans="3:11" x14ac:dyDescent="0.2">
      <c r="C811" s="29" t="str">
        <f t="shared" si="45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e">
        <f ca="1">IF('Log_working_2-way'!$D810="","",A811^('Log_working_2-way'!$D810))</f>
        <v>#NAME?</v>
      </c>
      <c r="K811" s="22" t="e">
        <f ca="1">IF('Log_working_2-way'!$D810="","",B811^('Log_working_2-way'!$D810))</f>
        <v>#NAME?</v>
      </c>
    </row>
    <row r="812" spans="3:11" x14ac:dyDescent="0.2">
      <c r="C812" s="29" t="str">
        <f t="shared" si="45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e">
        <f ca="1">IF('Log_working_2-way'!$D811="","",A812^('Log_working_2-way'!$D811))</f>
        <v>#NAME?</v>
      </c>
      <c r="K812" s="22" t="e">
        <f ca="1">IF('Log_working_2-way'!$D811="","",B812^('Log_working_2-way'!$D811))</f>
        <v>#NAME?</v>
      </c>
    </row>
    <row r="813" spans="3:11" x14ac:dyDescent="0.2">
      <c r="C813" s="29" t="str">
        <f t="shared" si="45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e">
        <f ca="1">IF('Log_working_2-way'!$D812="","",A813^('Log_working_2-way'!$D812))</f>
        <v>#NAME?</v>
      </c>
      <c r="K813" s="22" t="e">
        <f ca="1">IF('Log_working_2-way'!$D812="","",B813^('Log_working_2-way'!$D812))</f>
        <v>#NAME?</v>
      </c>
    </row>
    <row r="814" spans="3:11" x14ac:dyDescent="0.2">
      <c r="C814" s="29" t="str">
        <f t="shared" si="45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e">
        <f ca="1">IF('Log_working_2-way'!$D813="","",A814^('Log_working_2-way'!$D813))</f>
        <v>#NAME?</v>
      </c>
      <c r="K814" s="22" t="e">
        <f ca="1">IF('Log_working_2-way'!$D813="","",B814^('Log_working_2-way'!$D813))</f>
        <v>#NAME?</v>
      </c>
    </row>
    <row r="815" spans="3:11" x14ac:dyDescent="0.2">
      <c r="C815" s="29" t="str">
        <f t="shared" si="45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e">
        <f ca="1">IF('Log_working_2-way'!$D814="","",A815^('Log_working_2-way'!$D814))</f>
        <v>#NAME?</v>
      </c>
      <c r="K815" s="22" t="e">
        <f ca="1">IF('Log_working_2-way'!$D814="","",B815^('Log_working_2-way'!$D814))</f>
        <v>#NAME?</v>
      </c>
    </row>
    <row r="816" spans="3:11" x14ac:dyDescent="0.2">
      <c r="C816" s="29" t="str">
        <f t="shared" ref="C816:C879" si="46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e">
        <f ca="1">IF('Log_working_2-way'!$D815="","",A816^('Log_working_2-way'!$D815))</f>
        <v>#NAME?</v>
      </c>
      <c r="K816" s="22" t="e">
        <f ca="1">IF('Log_working_2-way'!$D815="","",B816^('Log_working_2-way'!$D815))</f>
        <v>#NAME?</v>
      </c>
    </row>
    <row r="817" spans="3:11" x14ac:dyDescent="0.2">
      <c r="C817" s="29" t="str">
        <f t="shared" si="46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e">
        <f ca="1">IF('Log_working_2-way'!$D816="","",A817^('Log_working_2-way'!$D816))</f>
        <v>#NAME?</v>
      </c>
      <c r="K817" s="22" t="e">
        <f ca="1">IF('Log_working_2-way'!$D816="","",B817^('Log_working_2-way'!$D816))</f>
        <v>#NAME?</v>
      </c>
    </row>
    <row r="818" spans="3:11" x14ac:dyDescent="0.2">
      <c r="C818" s="29" t="str">
        <f t="shared" si="46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e">
        <f ca="1">IF('Log_working_2-way'!$D817="","",A818^('Log_working_2-way'!$D817))</f>
        <v>#NAME?</v>
      </c>
      <c r="K818" s="22" t="e">
        <f ca="1">IF('Log_working_2-way'!$D817="","",B818^('Log_working_2-way'!$D817))</f>
        <v>#NAME?</v>
      </c>
    </row>
    <row r="819" spans="3:11" x14ac:dyDescent="0.2">
      <c r="C819" s="29" t="str">
        <f t="shared" si="46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e">
        <f ca="1">IF('Log_working_2-way'!$D818="","",A819^('Log_working_2-way'!$D818))</f>
        <v>#NAME?</v>
      </c>
      <c r="K819" s="22" t="e">
        <f ca="1">IF('Log_working_2-way'!$D818="","",B819^('Log_working_2-way'!$D818))</f>
        <v>#NAME?</v>
      </c>
    </row>
    <row r="820" spans="3:11" x14ac:dyDescent="0.2">
      <c r="C820" s="29" t="str">
        <f t="shared" si="46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e">
        <f ca="1">IF('Log_working_2-way'!$D819="","",A820^('Log_working_2-way'!$D819))</f>
        <v>#NAME?</v>
      </c>
      <c r="K820" s="22" t="e">
        <f ca="1">IF('Log_working_2-way'!$D819="","",B820^('Log_working_2-way'!$D819))</f>
        <v>#NAME?</v>
      </c>
    </row>
    <row r="821" spans="3:11" x14ac:dyDescent="0.2">
      <c r="C821" s="29" t="str">
        <f t="shared" si="46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e">
        <f ca="1">IF('Log_working_2-way'!$D820="","",A821^('Log_working_2-way'!$D820))</f>
        <v>#NAME?</v>
      </c>
      <c r="K821" s="22" t="e">
        <f ca="1">IF('Log_working_2-way'!$D820="","",B821^('Log_working_2-way'!$D820))</f>
        <v>#NAME?</v>
      </c>
    </row>
    <row r="822" spans="3:11" x14ac:dyDescent="0.2">
      <c r="C822" s="29" t="str">
        <f t="shared" si="46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e">
        <f ca="1">IF('Log_working_2-way'!$D821="","",A822^('Log_working_2-way'!$D821))</f>
        <v>#NAME?</v>
      </c>
      <c r="K822" s="22" t="e">
        <f ca="1">IF('Log_working_2-way'!$D821="","",B822^('Log_working_2-way'!$D821))</f>
        <v>#NAME?</v>
      </c>
    </row>
    <row r="823" spans="3:11" x14ac:dyDescent="0.2">
      <c r="C823" s="29" t="str">
        <f t="shared" si="46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e">
        <f ca="1">IF('Log_working_2-way'!$D822="","",A823^('Log_working_2-way'!$D822))</f>
        <v>#NAME?</v>
      </c>
      <c r="K823" s="22" t="e">
        <f ca="1">IF('Log_working_2-way'!$D822="","",B823^('Log_working_2-way'!$D822))</f>
        <v>#NAME?</v>
      </c>
    </row>
    <row r="824" spans="3:11" x14ac:dyDescent="0.2">
      <c r="C824" s="29" t="str">
        <f t="shared" si="46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e">
        <f ca="1">IF('Log_working_2-way'!$D823="","",A824^('Log_working_2-way'!$D823))</f>
        <v>#NAME?</v>
      </c>
      <c r="K824" s="22" t="e">
        <f ca="1">IF('Log_working_2-way'!$D823="","",B824^('Log_working_2-way'!$D823))</f>
        <v>#NAME?</v>
      </c>
    </row>
    <row r="825" spans="3:11" x14ac:dyDescent="0.2">
      <c r="C825" s="29" t="str">
        <f t="shared" si="46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e">
        <f ca="1">IF('Log_working_2-way'!$D824="","",A825^('Log_working_2-way'!$D824))</f>
        <v>#NAME?</v>
      </c>
      <c r="K825" s="22" t="e">
        <f ca="1">IF('Log_working_2-way'!$D824="","",B825^('Log_working_2-way'!$D824))</f>
        <v>#NAME?</v>
      </c>
    </row>
    <row r="826" spans="3:11" x14ac:dyDescent="0.2">
      <c r="C826" s="29" t="str">
        <f t="shared" si="46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e">
        <f ca="1">IF('Log_working_2-way'!$D825="","",A826^('Log_working_2-way'!$D825))</f>
        <v>#NAME?</v>
      </c>
      <c r="K826" s="22" t="e">
        <f ca="1">IF('Log_working_2-way'!$D825="","",B826^('Log_working_2-way'!$D825))</f>
        <v>#NAME?</v>
      </c>
    </row>
    <row r="827" spans="3:11" x14ac:dyDescent="0.2">
      <c r="C827" s="29" t="str">
        <f t="shared" si="46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e">
        <f ca="1">IF('Log_working_2-way'!$D826="","",A827^('Log_working_2-way'!$D826))</f>
        <v>#NAME?</v>
      </c>
      <c r="K827" s="22" t="e">
        <f ca="1">IF('Log_working_2-way'!$D826="","",B827^('Log_working_2-way'!$D826))</f>
        <v>#NAME?</v>
      </c>
    </row>
    <row r="828" spans="3:11" x14ac:dyDescent="0.2">
      <c r="C828" s="29" t="str">
        <f t="shared" si="46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e">
        <f ca="1">IF('Log_working_2-way'!$D827="","",A828^('Log_working_2-way'!$D827))</f>
        <v>#NAME?</v>
      </c>
      <c r="K828" s="22" t="e">
        <f ca="1">IF('Log_working_2-way'!$D827="","",B828^('Log_working_2-way'!$D827))</f>
        <v>#NAME?</v>
      </c>
    </row>
    <row r="829" spans="3:11" x14ac:dyDescent="0.2">
      <c r="C829" s="29" t="str">
        <f t="shared" si="46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e">
        <f ca="1">IF('Log_working_2-way'!$D828="","",A829^('Log_working_2-way'!$D828))</f>
        <v>#NAME?</v>
      </c>
      <c r="K829" s="22" t="e">
        <f ca="1">IF('Log_working_2-way'!$D828="","",B829^('Log_working_2-way'!$D828))</f>
        <v>#NAME?</v>
      </c>
    </row>
    <row r="830" spans="3:11" x14ac:dyDescent="0.2">
      <c r="C830" s="29" t="str">
        <f t="shared" si="46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e">
        <f ca="1">IF('Log_working_2-way'!$D829="","",A830^('Log_working_2-way'!$D829))</f>
        <v>#NAME?</v>
      </c>
      <c r="K830" s="22" t="e">
        <f ca="1">IF('Log_working_2-way'!$D829="","",B830^('Log_working_2-way'!$D829))</f>
        <v>#NAME?</v>
      </c>
    </row>
    <row r="831" spans="3:11" x14ac:dyDescent="0.2">
      <c r="C831" s="29" t="str">
        <f t="shared" si="46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e">
        <f ca="1">IF('Log_working_2-way'!$D830="","",A831^('Log_working_2-way'!$D830))</f>
        <v>#NAME?</v>
      </c>
      <c r="K831" s="22" t="e">
        <f ca="1">IF('Log_working_2-way'!$D830="","",B831^('Log_working_2-way'!$D830))</f>
        <v>#NAME?</v>
      </c>
    </row>
    <row r="832" spans="3:11" x14ac:dyDescent="0.2">
      <c r="C832" s="29" t="str">
        <f t="shared" si="46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e">
        <f ca="1">IF('Log_working_2-way'!$D831="","",A832^('Log_working_2-way'!$D831))</f>
        <v>#NAME?</v>
      </c>
      <c r="K832" s="22" t="e">
        <f ca="1">IF('Log_working_2-way'!$D831="","",B832^('Log_working_2-way'!$D831))</f>
        <v>#NAME?</v>
      </c>
    </row>
    <row r="833" spans="3:11" x14ac:dyDescent="0.2">
      <c r="C833" s="29" t="str">
        <f t="shared" si="46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e">
        <f ca="1">IF('Log_working_2-way'!$D832="","",A833^('Log_working_2-way'!$D832))</f>
        <v>#NAME?</v>
      </c>
      <c r="K833" s="22" t="e">
        <f ca="1">IF('Log_working_2-way'!$D832="","",B833^('Log_working_2-way'!$D832))</f>
        <v>#NAME?</v>
      </c>
    </row>
    <row r="834" spans="3:11" x14ac:dyDescent="0.2">
      <c r="C834" s="29" t="str">
        <f t="shared" si="46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e">
        <f ca="1">IF('Log_working_2-way'!$D833="","",A834^('Log_working_2-way'!$D833))</f>
        <v>#NAME?</v>
      </c>
      <c r="K834" s="22" t="e">
        <f ca="1">IF('Log_working_2-way'!$D833="","",B834^('Log_working_2-way'!$D833))</f>
        <v>#NAME?</v>
      </c>
    </row>
    <row r="835" spans="3:11" x14ac:dyDescent="0.2">
      <c r="C835" s="29" t="str">
        <f t="shared" si="46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e">
        <f ca="1">IF('Log_working_2-way'!$D834="","",A835^('Log_working_2-way'!$D834))</f>
        <v>#NAME?</v>
      </c>
      <c r="K835" s="22" t="e">
        <f ca="1">IF('Log_working_2-way'!$D834="","",B835^('Log_working_2-way'!$D834))</f>
        <v>#NAME?</v>
      </c>
    </row>
    <row r="836" spans="3:11" x14ac:dyDescent="0.2">
      <c r="C836" s="29" t="str">
        <f t="shared" si="46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e">
        <f ca="1">IF('Log_working_2-way'!$D835="","",A836^('Log_working_2-way'!$D835))</f>
        <v>#NAME?</v>
      </c>
      <c r="K836" s="22" t="e">
        <f ca="1">IF('Log_working_2-way'!$D835="","",B836^('Log_working_2-way'!$D835))</f>
        <v>#NAME?</v>
      </c>
    </row>
    <row r="837" spans="3:11" x14ac:dyDescent="0.2">
      <c r="C837" s="29" t="str">
        <f t="shared" si="46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e">
        <f ca="1">IF('Log_working_2-way'!$D836="","",A837^('Log_working_2-way'!$D836))</f>
        <v>#NAME?</v>
      </c>
      <c r="K837" s="22" t="e">
        <f ca="1">IF('Log_working_2-way'!$D836="","",B837^('Log_working_2-way'!$D836))</f>
        <v>#NAME?</v>
      </c>
    </row>
    <row r="838" spans="3:11" x14ac:dyDescent="0.2">
      <c r="C838" s="29" t="str">
        <f t="shared" si="46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e">
        <f ca="1">IF('Log_working_2-way'!$D837="","",A838^('Log_working_2-way'!$D837))</f>
        <v>#NAME?</v>
      </c>
      <c r="K838" s="22" t="e">
        <f ca="1">IF('Log_working_2-way'!$D837="","",B838^('Log_working_2-way'!$D837))</f>
        <v>#NAME?</v>
      </c>
    </row>
    <row r="839" spans="3:11" x14ac:dyDescent="0.2">
      <c r="C839" s="29" t="str">
        <f t="shared" si="46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e">
        <f ca="1">IF('Log_working_2-way'!$D838="","",A839^('Log_working_2-way'!$D838))</f>
        <v>#NAME?</v>
      </c>
      <c r="K839" s="22" t="e">
        <f ca="1">IF('Log_working_2-way'!$D838="","",B839^('Log_working_2-way'!$D838))</f>
        <v>#NAME?</v>
      </c>
    </row>
    <row r="840" spans="3:11" x14ac:dyDescent="0.2">
      <c r="C840" s="29" t="str">
        <f t="shared" si="46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e">
        <f ca="1">IF('Log_working_2-way'!$D839="","",A840^('Log_working_2-way'!$D839))</f>
        <v>#NAME?</v>
      </c>
      <c r="K840" s="22" t="e">
        <f ca="1">IF('Log_working_2-way'!$D839="","",B840^('Log_working_2-way'!$D839))</f>
        <v>#NAME?</v>
      </c>
    </row>
    <row r="841" spans="3:11" x14ac:dyDescent="0.2">
      <c r="C841" s="29" t="str">
        <f t="shared" si="46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e">
        <f ca="1">IF('Log_working_2-way'!$D840="","",A841^('Log_working_2-way'!$D840))</f>
        <v>#NAME?</v>
      </c>
      <c r="K841" s="22" t="e">
        <f ca="1">IF('Log_working_2-way'!$D840="","",B841^('Log_working_2-way'!$D840))</f>
        <v>#NAME?</v>
      </c>
    </row>
    <row r="842" spans="3:11" x14ac:dyDescent="0.2">
      <c r="C842" s="29" t="str">
        <f t="shared" si="46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e">
        <f ca="1">IF('Log_working_2-way'!$D841="","",A842^('Log_working_2-way'!$D841))</f>
        <v>#NAME?</v>
      </c>
      <c r="K842" s="22" t="e">
        <f ca="1">IF('Log_working_2-way'!$D841="","",B842^('Log_working_2-way'!$D841))</f>
        <v>#NAME?</v>
      </c>
    </row>
    <row r="843" spans="3:11" x14ac:dyDescent="0.2">
      <c r="C843" s="29" t="str">
        <f t="shared" si="46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e">
        <f ca="1">IF('Log_working_2-way'!$D842="","",A843^('Log_working_2-way'!$D842))</f>
        <v>#NAME?</v>
      </c>
      <c r="K843" s="22" t="e">
        <f ca="1">IF('Log_working_2-way'!$D842="","",B843^('Log_working_2-way'!$D842))</f>
        <v>#NAME?</v>
      </c>
    </row>
    <row r="844" spans="3:11" x14ac:dyDescent="0.2">
      <c r="C844" s="29" t="str">
        <f t="shared" si="46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e">
        <f ca="1">IF('Log_working_2-way'!$D843="","",A844^('Log_working_2-way'!$D843))</f>
        <v>#NAME?</v>
      </c>
      <c r="K844" s="22" t="e">
        <f ca="1">IF('Log_working_2-way'!$D843="","",B844^('Log_working_2-way'!$D843))</f>
        <v>#NAME?</v>
      </c>
    </row>
    <row r="845" spans="3:11" x14ac:dyDescent="0.2">
      <c r="C845" s="29" t="str">
        <f t="shared" si="46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e">
        <f ca="1">IF('Log_working_2-way'!$D844="","",A845^('Log_working_2-way'!$D844))</f>
        <v>#NAME?</v>
      </c>
      <c r="K845" s="22" t="e">
        <f ca="1">IF('Log_working_2-way'!$D844="","",B845^('Log_working_2-way'!$D844))</f>
        <v>#NAME?</v>
      </c>
    </row>
    <row r="846" spans="3:11" x14ac:dyDescent="0.2">
      <c r="C846" s="29" t="str">
        <f t="shared" si="46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e">
        <f ca="1">IF('Log_working_2-way'!$D845="","",A846^('Log_working_2-way'!$D845))</f>
        <v>#NAME?</v>
      </c>
      <c r="K846" s="22" t="e">
        <f ca="1">IF('Log_working_2-way'!$D845="","",B846^('Log_working_2-way'!$D845))</f>
        <v>#NAME?</v>
      </c>
    </row>
    <row r="847" spans="3:11" x14ac:dyDescent="0.2">
      <c r="C847" s="29" t="str">
        <f t="shared" si="46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e">
        <f ca="1">IF('Log_working_2-way'!$D846="","",A847^('Log_working_2-way'!$D846))</f>
        <v>#NAME?</v>
      </c>
      <c r="K847" s="22" t="e">
        <f ca="1">IF('Log_working_2-way'!$D846="","",B847^('Log_working_2-way'!$D846))</f>
        <v>#NAME?</v>
      </c>
    </row>
    <row r="848" spans="3:11" x14ac:dyDescent="0.2">
      <c r="C848" s="29" t="str">
        <f t="shared" si="46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e">
        <f ca="1">IF('Log_working_2-way'!$D847="","",A848^('Log_working_2-way'!$D847))</f>
        <v>#NAME?</v>
      </c>
      <c r="K848" s="22" t="e">
        <f ca="1">IF('Log_working_2-way'!$D847="","",B848^('Log_working_2-way'!$D847))</f>
        <v>#NAME?</v>
      </c>
    </row>
    <row r="849" spans="3:11" x14ac:dyDescent="0.2">
      <c r="C849" s="29" t="str">
        <f t="shared" si="46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e">
        <f ca="1">IF('Log_working_2-way'!$D848="","",A849^('Log_working_2-way'!$D848))</f>
        <v>#NAME?</v>
      </c>
      <c r="K849" s="22" t="e">
        <f ca="1">IF('Log_working_2-way'!$D848="","",B849^('Log_working_2-way'!$D848))</f>
        <v>#NAME?</v>
      </c>
    </row>
    <row r="850" spans="3:11" x14ac:dyDescent="0.2">
      <c r="C850" s="29" t="str">
        <f t="shared" si="46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e">
        <f ca="1">IF('Log_working_2-way'!$D849="","",A850^('Log_working_2-way'!$D849))</f>
        <v>#NAME?</v>
      </c>
      <c r="K850" s="22" t="e">
        <f ca="1">IF('Log_working_2-way'!$D849="","",B850^('Log_working_2-way'!$D849))</f>
        <v>#NAME?</v>
      </c>
    </row>
    <row r="851" spans="3:11" x14ac:dyDescent="0.2">
      <c r="C851" s="29" t="str">
        <f t="shared" si="46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e">
        <f ca="1">IF('Log_working_2-way'!$D850="","",A851^('Log_working_2-way'!$D850))</f>
        <v>#NAME?</v>
      </c>
      <c r="K851" s="22" t="e">
        <f ca="1">IF('Log_working_2-way'!$D850="","",B851^('Log_working_2-way'!$D850))</f>
        <v>#NAME?</v>
      </c>
    </row>
    <row r="852" spans="3:11" x14ac:dyDescent="0.2">
      <c r="C852" s="29" t="str">
        <f t="shared" si="46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e">
        <f ca="1">IF('Log_working_2-way'!$D851="","",A852^('Log_working_2-way'!$D851))</f>
        <v>#NAME?</v>
      </c>
      <c r="K852" s="22" t="e">
        <f ca="1">IF('Log_working_2-way'!$D851="","",B852^('Log_working_2-way'!$D851))</f>
        <v>#NAME?</v>
      </c>
    </row>
    <row r="853" spans="3:11" x14ac:dyDescent="0.2">
      <c r="C853" s="29" t="str">
        <f t="shared" si="46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e">
        <f ca="1">IF('Log_working_2-way'!$D852="","",A853^('Log_working_2-way'!$D852))</f>
        <v>#NAME?</v>
      </c>
      <c r="K853" s="22" t="e">
        <f ca="1">IF('Log_working_2-way'!$D852="","",B853^('Log_working_2-way'!$D852))</f>
        <v>#NAME?</v>
      </c>
    </row>
    <row r="854" spans="3:11" x14ac:dyDescent="0.2">
      <c r="C854" s="29" t="str">
        <f t="shared" si="46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e">
        <f ca="1">IF('Log_working_2-way'!$D853="","",A854^('Log_working_2-way'!$D853))</f>
        <v>#NAME?</v>
      </c>
      <c r="K854" s="22" t="e">
        <f ca="1">IF('Log_working_2-way'!$D853="","",B854^('Log_working_2-way'!$D853))</f>
        <v>#NAME?</v>
      </c>
    </row>
    <row r="855" spans="3:11" x14ac:dyDescent="0.2">
      <c r="C855" s="29" t="str">
        <f t="shared" si="46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e">
        <f ca="1">IF('Log_working_2-way'!$D854="","",A855^('Log_working_2-way'!$D854))</f>
        <v>#NAME?</v>
      </c>
      <c r="K855" s="22" t="e">
        <f ca="1">IF('Log_working_2-way'!$D854="","",B855^('Log_working_2-way'!$D854))</f>
        <v>#NAME?</v>
      </c>
    </row>
    <row r="856" spans="3:11" x14ac:dyDescent="0.2">
      <c r="C856" s="29" t="str">
        <f t="shared" si="46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e">
        <f ca="1">IF('Log_working_2-way'!$D855="","",A856^('Log_working_2-way'!$D855))</f>
        <v>#NAME?</v>
      </c>
      <c r="K856" s="22" t="e">
        <f ca="1">IF('Log_working_2-way'!$D855="","",B856^('Log_working_2-way'!$D855))</f>
        <v>#NAME?</v>
      </c>
    </row>
    <row r="857" spans="3:11" x14ac:dyDescent="0.2">
      <c r="C857" s="29" t="str">
        <f t="shared" si="46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e">
        <f ca="1">IF('Log_working_2-way'!$D856="","",A857^('Log_working_2-way'!$D856))</f>
        <v>#NAME?</v>
      </c>
      <c r="K857" s="22" t="e">
        <f ca="1">IF('Log_working_2-way'!$D856="","",B857^('Log_working_2-way'!$D856))</f>
        <v>#NAME?</v>
      </c>
    </row>
    <row r="858" spans="3:11" x14ac:dyDescent="0.2">
      <c r="C858" s="29" t="str">
        <f t="shared" si="46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e">
        <f ca="1">IF('Log_working_2-way'!$D857="","",A858^('Log_working_2-way'!$D857))</f>
        <v>#NAME?</v>
      </c>
      <c r="K858" s="22" t="e">
        <f ca="1">IF('Log_working_2-way'!$D857="","",B858^('Log_working_2-way'!$D857))</f>
        <v>#NAME?</v>
      </c>
    </row>
    <row r="859" spans="3:11" x14ac:dyDescent="0.2">
      <c r="C859" s="29" t="str">
        <f t="shared" si="46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e">
        <f ca="1">IF('Log_working_2-way'!$D858="","",A859^('Log_working_2-way'!$D858))</f>
        <v>#NAME?</v>
      </c>
      <c r="K859" s="22" t="e">
        <f ca="1">IF('Log_working_2-way'!$D858="","",B859^('Log_working_2-way'!$D858))</f>
        <v>#NAME?</v>
      </c>
    </row>
    <row r="860" spans="3:11" x14ac:dyDescent="0.2">
      <c r="C860" s="29" t="str">
        <f t="shared" si="46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e">
        <f ca="1">IF('Log_working_2-way'!$D859="","",A860^('Log_working_2-way'!$D859))</f>
        <v>#NAME?</v>
      </c>
      <c r="K860" s="22" t="e">
        <f ca="1">IF('Log_working_2-way'!$D859="","",B860^('Log_working_2-way'!$D859))</f>
        <v>#NAME?</v>
      </c>
    </row>
    <row r="861" spans="3:11" x14ac:dyDescent="0.2">
      <c r="C861" s="29" t="str">
        <f t="shared" si="46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e">
        <f ca="1">IF('Log_working_2-way'!$D860="","",A861^('Log_working_2-way'!$D860))</f>
        <v>#NAME?</v>
      </c>
      <c r="K861" s="22" t="e">
        <f ca="1">IF('Log_working_2-way'!$D860="","",B861^('Log_working_2-way'!$D860))</f>
        <v>#NAME?</v>
      </c>
    </row>
    <row r="862" spans="3:11" x14ac:dyDescent="0.2">
      <c r="C862" s="29" t="str">
        <f t="shared" si="46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e">
        <f ca="1">IF('Log_working_2-way'!$D861="","",A862^('Log_working_2-way'!$D861))</f>
        <v>#NAME?</v>
      </c>
      <c r="K862" s="22" t="e">
        <f ca="1">IF('Log_working_2-way'!$D861="","",B862^('Log_working_2-way'!$D861))</f>
        <v>#NAME?</v>
      </c>
    </row>
    <row r="863" spans="3:11" x14ac:dyDescent="0.2">
      <c r="C863" s="29" t="str">
        <f t="shared" si="46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e">
        <f ca="1">IF('Log_working_2-way'!$D862="","",A863^('Log_working_2-way'!$D862))</f>
        <v>#NAME?</v>
      </c>
      <c r="K863" s="22" t="e">
        <f ca="1">IF('Log_working_2-way'!$D862="","",B863^('Log_working_2-way'!$D862))</f>
        <v>#NAME?</v>
      </c>
    </row>
    <row r="864" spans="3:11" x14ac:dyDescent="0.2">
      <c r="C864" s="29" t="str">
        <f t="shared" si="46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e">
        <f ca="1">IF('Log_working_2-way'!$D863="","",A864^('Log_working_2-way'!$D863))</f>
        <v>#NAME?</v>
      </c>
      <c r="K864" s="22" t="e">
        <f ca="1">IF('Log_working_2-way'!$D863="","",B864^('Log_working_2-way'!$D863))</f>
        <v>#NAME?</v>
      </c>
    </row>
    <row r="865" spans="3:11" x14ac:dyDescent="0.2">
      <c r="C865" s="29" t="str">
        <f t="shared" si="46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e">
        <f ca="1">IF('Log_working_2-way'!$D864="","",A865^('Log_working_2-way'!$D864))</f>
        <v>#NAME?</v>
      </c>
      <c r="K865" s="22" t="e">
        <f ca="1">IF('Log_working_2-way'!$D864="","",B865^('Log_working_2-way'!$D864))</f>
        <v>#NAME?</v>
      </c>
    </row>
    <row r="866" spans="3:11" x14ac:dyDescent="0.2">
      <c r="C866" s="29" t="str">
        <f t="shared" si="46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e">
        <f ca="1">IF('Log_working_2-way'!$D865="","",A866^('Log_working_2-way'!$D865))</f>
        <v>#NAME?</v>
      </c>
      <c r="K866" s="22" t="e">
        <f ca="1">IF('Log_working_2-way'!$D865="","",B866^('Log_working_2-way'!$D865))</f>
        <v>#NAME?</v>
      </c>
    </row>
    <row r="867" spans="3:11" x14ac:dyDescent="0.2">
      <c r="C867" s="29" t="str">
        <f t="shared" si="46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e">
        <f ca="1">IF('Log_working_2-way'!$D866="","",A867^('Log_working_2-way'!$D866))</f>
        <v>#NAME?</v>
      </c>
      <c r="K867" s="22" t="e">
        <f ca="1">IF('Log_working_2-way'!$D866="","",B867^('Log_working_2-way'!$D866))</f>
        <v>#NAME?</v>
      </c>
    </row>
    <row r="868" spans="3:11" x14ac:dyDescent="0.2">
      <c r="C868" s="29" t="str">
        <f t="shared" si="46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e">
        <f ca="1">IF('Log_working_2-way'!$D867="","",A868^('Log_working_2-way'!$D867))</f>
        <v>#NAME?</v>
      </c>
      <c r="K868" s="22" t="e">
        <f ca="1">IF('Log_working_2-way'!$D867="","",B868^('Log_working_2-way'!$D867))</f>
        <v>#NAME?</v>
      </c>
    </row>
    <row r="869" spans="3:11" x14ac:dyDescent="0.2">
      <c r="C869" s="29" t="str">
        <f t="shared" si="46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e">
        <f ca="1">IF('Log_working_2-way'!$D868="","",A869^('Log_working_2-way'!$D868))</f>
        <v>#NAME?</v>
      </c>
      <c r="K869" s="22" t="e">
        <f ca="1">IF('Log_working_2-way'!$D868="","",B869^('Log_working_2-way'!$D868))</f>
        <v>#NAME?</v>
      </c>
    </row>
    <row r="870" spans="3:11" x14ac:dyDescent="0.2">
      <c r="C870" s="29" t="str">
        <f t="shared" si="46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e">
        <f ca="1">IF('Log_working_2-way'!$D869="","",A870^('Log_working_2-way'!$D869))</f>
        <v>#NAME?</v>
      </c>
      <c r="K870" s="22" t="e">
        <f ca="1">IF('Log_working_2-way'!$D869="","",B870^('Log_working_2-way'!$D869))</f>
        <v>#NAME?</v>
      </c>
    </row>
    <row r="871" spans="3:11" x14ac:dyDescent="0.2">
      <c r="C871" s="29" t="str">
        <f t="shared" si="46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e">
        <f ca="1">IF('Log_working_2-way'!$D870="","",A871^('Log_working_2-way'!$D870))</f>
        <v>#NAME?</v>
      </c>
      <c r="K871" s="22" t="e">
        <f ca="1">IF('Log_working_2-way'!$D870="","",B871^('Log_working_2-way'!$D870))</f>
        <v>#NAME?</v>
      </c>
    </row>
    <row r="872" spans="3:11" x14ac:dyDescent="0.2">
      <c r="C872" s="29" t="str">
        <f t="shared" si="46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e">
        <f ca="1">IF('Log_working_2-way'!$D871="","",A872^('Log_working_2-way'!$D871))</f>
        <v>#NAME?</v>
      </c>
      <c r="K872" s="22" t="e">
        <f ca="1">IF('Log_working_2-way'!$D871="","",B872^('Log_working_2-way'!$D871))</f>
        <v>#NAME?</v>
      </c>
    </row>
    <row r="873" spans="3:11" x14ac:dyDescent="0.2">
      <c r="C873" s="29" t="str">
        <f t="shared" si="46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e">
        <f ca="1">IF('Log_working_2-way'!$D872="","",A873^('Log_working_2-way'!$D872))</f>
        <v>#NAME?</v>
      </c>
      <c r="K873" s="22" t="e">
        <f ca="1">IF('Log_working_2-way'!$D872="","",B873^('Log_working_2-way'!$D872))</f>
        <v>#NAME?</v>
      </c>
    </row>
    <row r="874" spans="3:11" x14ac:dyDescent="0.2">
      <c r="C874" s="29" t="str">
        <f t="shared" si="46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e">
        <f ca="1">IF('Log_working_2-way'!$D873="","",A874^('Log_working_2-way'!$D873))</f>
        <v>#NAME?</v>
      </c>
      <c r="K874" s="22" t="e">
        <f ca="1">IF('Log_working_2-way'!$D873="","",B874^('Log_working_2-way'!$D873))</f>
        <v>#NAME?</v>
      </c>
    </row>
    <row r="875" spans="3:11" x14ac:dyDescent="0.2">
      <c r="C875" s="29" t="str">
        <f t="shared" si="46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e">
        <f ca="1">IF('Log_working_2-way'!$D874="","",A875^('Log_working_2-way'!$D874))</f>
        <v>#NAME?</v>
      </c>
      <c r="K875" s="22" t="e">
        <f ca="1">IF('Log_working_2-way'!$D874="","",B875^('Log_working_2-way'!$D874))</f>
        <v>#NAME?</v>
      </c>
    </row>
    <row r="876" spans="3:11" x14ac:dyDescent="0.2">
      <c r="C876" s="29" t="str">
        <f t="shared" si="46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e">
        <f ca="1">IF('Log_working_2-way'!$D875="","",A876^('Log_working_2-way'!$D875))</f>
        <v>#NAME?</v>
      </c>
      <c r="K876" s="22" t="e">
        <f ca="1">IF('Log_working_2-way'!$D875="","",B876^('Log_working_2-way'!$D875))</f>
        <v>#NAME?</v>
      </c>
    </row>
    <row r="877" spans="3:11" x14ac:dyDescent="0.2">
      <c r="C877" s="29" t="str">
        <f t="shared" si="46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e">
        <f ca="1">IF('Log_working_2-way'!$D876="","",A877^('Log_working_2-way'!$D876))</f>
        <v>#NAME?</v>
      </c>
      <c r="K877" s="22" t="e">
        <f ca="1">IF('Log_working_2-way'!$D876="","",B877^('Log_working_2-way'!$D876))</f>
        <v>#NAME?</v>
      </c>
    </row>
    <row r="878" spans="3:11" x14ac:dyDescent="0.2">
      <c r="C878" s="29" t="str">
        <f t="shared" si="46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e">
        <f ca="1">IF('Log_working_2-way'!$D877="","",A878^('Log_working_2-way'!$D877))</f>
        <v>#NAME?</v>
      </c>
      <c r="K878" s="22" t="e">
        <f ca="1">IF('Log_working_2-way'!$D877="","",B878^('Log_working_2-way'!$D877))</f>
        <v>#NAME?</v>
      </c>
    </row>
    <row r="879" spans="3:11" x14ac:dyDescent="0.2">
      <c r="C879" s="29" t="str">
        <f t="shared" si="46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e">
        <f ca="1">IF('Log_working_2-way'!$D878="","",A879^('Log_working_2-way'!$D878))</f>
        <v>#NAME?</v>
      </c>
      <c r="K879" s="22" t="e">
        <f ca="1">IF('Log_working_2-way'!$D878="","",B879^('Log_working_2-way'!$D878))</f>
        <v>#NAME?</v>
      </c>
    </row>
    <row r="880" spans="3:11" x14ac:dyDescent="0.2">
      <c r="C880" s="29" t="str">
        <f t="shared" ref="C880:C943" si="47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e">
        <f ca="1">IF('Log_working_2-way'!$D879="","",A880^('Log_working_2-way'!$D879))</f>
        <v>#NAME?</v>
      </c>
      <c r="K880" s="22" t="e">
        <f ca="1">IF('Log_working_2-way'!$D879="","",B880^('Log_working_2-way'!$D879))</f>
        <v>#NAME?</v>
      </c>
    </row>
    <row r="881" spans="3:11" x14ac:dyDescent="0.2">
      <c r="C881" s="29" t="str">
        <f t="shared" si="47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e">
        <f ca="1">IF('Log_working_2-way'!$D880="","",A881^('Log_working_2-way'!$D880))</f>
        <v>#NAME?</v>
      </c>
      <c r="K881" s="22" t="e">
        <f ca="1">IF('Log_working_2-way'!$D880="","",B881^('Log_working_2-way'!$D880))</f>
        <v>#NAME?</v>
      </c>
    </row>
    <row r="882" spans="3:11" x14ac:dyDescent="0.2">
      <c r="C882" s="29" t="str">
        <f t="shared" si="47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e">
        <f ca="1">IF('Log_working_2-way'!$D881="","",A882^('Log_working_2-way'!$D881))</f>
        <v>#NAME?</v>
      </c>
      <c r="K882" s="22" t="e">
        <f ca="1">IF('Log_working_2-way'!$D881="","",B882^('Log_working_2-way'!$D881))</f>
        <v>#NAME?</v>
      </c>
    </row>
    <row r="883" spans="3:11" x14ac:dyDescent="0.2">
      <c r="C883" s="29" t="str">
        <f t="shared" si="47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e">
        <f ca="1">IF('Log_working_2-way'!$D882="","",A883^('Log_working_2-way'!$D882))</f>
        <v>#NAME?</v>
      </c>
      <c r="K883" s="22" t="e">
        <f ca="1">IF('Log_working_2-way'!$D882="","",B883^('Log_working_2-way'!$D882))</f>
        <v>#NAME?</v>
      </c>
    </row>
    <row r="884" spans="3:11" x14ac:dyDescent="0.2">
      <c r="C884" s="29" t="str">
        <f t="shared" si="47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e">
        <f ca="1">IF('Log_working_2-way'!$D883="","",A884^('Log_working_2-way'!$D883))</f>
        <v>#NAME?</v>
      </c>
      <c r="K884" s="22" t="e">
        <f ca="1">IF('Log_working_2-way'!$D883="","",B884^('Log_working_2-way'!$D883))</f>
        <v>#NAME?</v>
      </c>
    </row>
    <row r="885" spans="3:11" x14ac:dyDescent="0.2">
      <c r="C885" s="29" t="str">
        <f t="shared" si="47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e">
        <f ca="1">IF('Log_working_2-way'!$D884="","",A885^('Log_working_2-way'!$D884))</f>
        <v>#NAME?</v>
      </c>
      <c r="K885" s="22" t="e">
        <f ca="1">IF('Log_working_2-way'!$D884="","",B885^('Log_working_2-way'!$D884))</f>
        <v>#NAME?</v>
      </c>
    </row>
    <row r="886" spans="3:11" x14ac:dyDescent="0.2">
      <c r="C886" s="29" t="str">
        <f t="shared" si="47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e">
        <f ca="1">IF('Log_working_2-way'!$D885="","",A886^('Log_working_2-way'!$D885))</f>
        <v>#NAME?</v>
      </c>
      <c r="K886" s="22" t="e">
        <f ca="1">IF('Log_working_2-way'!$D885="","",B886^('Log_working_2-way'!$D885))</f>
        <v>#NAME?</v>
      </c>
    </row>
    <row r="887" spans="3:11" x14ac:dyDescent="0.2">
      <c r="C887" s="29" t="str">
        <f t="shared" si="47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e">
        <f ca="1">IF('Log_working_2-way'!$D886="","",A887^('Log_working_2-way'!$D886))</f>
        <v>#NAME?</v>
      </c>
      <c r="K887" s="22" t="e">
        <f ca="1">IF('Log_working_2-way'!$D886="","",B887^('Log_working_2-way'!$D886))</f>
        <v>#NAME?</v>
      </c>
    </row>
    <row r="888" spans="3:11" x14ac:dyDescent="0.2">
      <c r="C888" s="29" t="str">
        <f t="shared" si="47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e">
        <f ca="1">IF('Log_working_2-way'!$D887="","",A888^('Log_working_2-way'!$D887))</f>
        <v>#NAME?</v>
      </c>
      <c r="K888" s="22" t="e">
        <f ca="1">IF('Log_working_2-way'!$D887="","",B888^('Log_working_2-way'!$D887))</f>
        <v>#NAME?</v>
      </c>
    </row>
    <row r="889" spans="3:11" x14ac:dyDescent="0.2">
      <c r="C889" s="29" t="str">
        <f t="shared" si="47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e">
        <f ca="1">IF('Log_working_2-way'!$D888="","",A889^('Log_working_2-way'!$D888))</f>
        <v>#NAME?</v>
      </c>
      <c r="K889" s="22" t="e">
        <f ca="1">IF('Log_working_2-way'!$D888="","",B889^('Log_working_2-way'!$D888))</f>
        <v>#NAME?</v>
      </c>
    </row>
    <row r="890" spans="3:11" x14ac:dyDescent="0.2">
      <c r="C890" s="29" t="str">
        <f t="shared" si="47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e">
        <f ca="1">IF('Log_working_2-way'!$D889="","",A890^('Log_working_2-way'!$D889))</f>
        <v>#NAME?</v>
      </c>
      <c r="K890" s="22" t="e">
        <f ca="1">IF('Log_working_2-way'!$D889="","",B890^('Log_working_2-way'!$D889))</f>
        <v>#NAME?</v>
      </c>
    </row>
    <row r="891" spans="3:11" x14ac:dyDescent="0.2">
      <c r="C891" s="29" t="str">
        <f t="shared" si="47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e">
        <f ca="1">IF('Log_working_2-way'!$D890="","",A891^('Log_working_2-way'!$D890))</f>
        <v>#NAME?</v>
      </c>
      <c r="K891" s="22" t="e">
        <f ca="1">IF('Log_working_2-way'!$D890="","",B891^('Log_working_2-way'!$D890))</f>
        <v>#NAME?</v>
      </c>
    </row>
    <row r="892" spans="3:11" x14ac:dyDescent="0.2">
      <c r="C892" s="29" t="str">
        <f t="shared" si="47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e">
        <f ca="1">IF('Log_working_2-way'!$D891="","",A892^('Log_working_2-way'!$D891))</f>
        <v>#NAME?</v>
      </c>
      <c r="K892" s="22" t="e">
        <f ca="1">IF('Log_working_2-way'!$D891="","",B892^('Log_working_2-way'!$D891))</f>
        <v>#NAME?</v>
      </c>
    </row>
    <row r="893" spans="3:11" x14ac:dyDescent="0.2">
      <c r="C893" s="29" t="str">
        <f t="shared" si="47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e">
        <f ca="1">IF('Log_working_2-way'!$D892="","",A893^('Log_working_2-way'!$D892))</f>
        <v>#NAME?</v>
      </c>
      <c r="K893" s="22" t="e">
        <f ca="1">IF('Log_working_2-way'!$D892="","",B893^('Log_working_2-way'!$D892))</f>
        <v>#NAME?</v>
      </c>
    </row>
    <row r="894" spans="3:11" x14ac:dyDescent="0.2">
      <c r="C894" s="29" t="str">
        <f t="shared" si="47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e">
        <f ca="1">IF('Log_working_2-way'!$D893="","",A894^('Log_working_2-way'!$D893))</f>
        <v>#NAME?</v>
      </c>
      <c r="K894" s="22" t="e">
        <f ca="1">IF('Log_working_2-way'!$D893="","",B894^('Log_working_2-way'!$D893))</f>
        <v>#NAME?</v>
      </c>
    </row>
    <row r="895" spans="3:11" x14ac:dyDescent="0.2">
      <c r="C895" s="29" t="str">
        <f t="shared" si="47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e">
        <f ca="1">IF('Log_working_2-way'!$D894="","",A895^('Log_working_2-way'!$D894))</f>
        <v>#NAME?</v>
      </c>
      <c r="K895" s="22" t="e">
        <f ca="1">IF('Log_working_2-way'!$D894="","",B895^('Log_working_2-way'!$D894))</f>
        <v>#NAME?</v>
      </c>
    </row>
    <row r="896" spans="3:11" x14ac:dyDescent="0.2">
      <c r="C896" s="29" t="str">
        <f t="shared" si="47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e">
        <f ca="1">IF('Log_working_2-way'!$D895="","",A896^('Log_working_2-way'!$D895))</f>
        <v>#NAME?</v>
      </c>
      <c r="K896" s="22" t="e">
        <f ca="1">IF('Log_working_2-way'!$D895="","",B896^('Log_working_2-way'!$D895))</f>
        <v>#NAME?</v>
      </c>
    </row>
    <row r="897" spans="3:11" x14ac:dyDescent="0.2">
      <c r="C897" s="29" t="str">
        <f t="shared" si="47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e">
        <f ca="1">IF('Log_working_2-way'!$D896="","",A897^('Log_working_2-way'!$D896))</f>
        <v>#NAME?</v>
      </c>
      <c r="K897" s="22" t="e">
        <f ca="1">IF('Log_working_2-way'!$D896="","",B897^('Log_working_2-way'!$D896))</f>
        <v>#NAME?</v>
      </c>
    </row>
    <row r="898" spans="3:11" x14ac:dyDescent="0.2">
      <c r="C898" s="29" t="str">
        <f t="shared" si="47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e">
        <f ca="1">IF('Log_working_2-way'!$D897="","",A898^('Log_working_2-way'!$D897))</f>
        <v>#NAME?</v>
      </c>
      <c r="K898" s="22" t="e">
        <f ca="1">IF('Log_working_2-way'!$D897="","",B898^('Log_working_2-way'!$D897))</f>
        <v>#NAME?</v>
      </c>
    </row>
    <row r="899" spans="3:11" x14ac:dyDescent="0.2">
      <c r="C899" s="29" t="str">
        <f t="shared" si="47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e">
        <f ca="1">IF('Log_working_2-way'!$D898="","",A899^('Log_working_2-way'!$D898))</f>
        <v>#NAME?</v>
      </c>
      <c r="K899" s="22" t="e">
        <f ca="1">IF('Log_working_2-way'!$D898="","",B899^('Log_working_2-way'!$D898))</f>
        <v>#NAME?</v>
      </c>
    </row>
    <row r="900" spans="3:11" x14ac:dyDescent="0.2">
      <c r="C900" s="29" t="str">
        <f t="shared" si="47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e">
        <f ca="1">IF('Log_working_2-way'!$D899="","",A900^('Log_working_2-way'!$D899))</f>
        <v>#NAME?</v>
      </c>
      <c r="K900" s="22" t="e">
        <f ca="1">IF('Log_working_2-way'!$D899="","",B900^('Log_working_2-way'!$D899))</f>
        <v>#NAME?</v>
      </c>
    </row>
    <row r="901" spans="3:11" x14ac:dyDescent="0.2">
      <c r="C901" s="29" t="str">
        <f t="shared" si="47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e">
        <f ca="1">IF('Log_working_2-way'!$D900="","",A901^('Log_working_2-way'!$D900))</f>
        <v>#NAME?</v>
      </c>
      <c r="K901" s="22" t="e">
        <f ca="1">IF('Log_working_2-way'!$D900="","",B901^('Log_working_2-way'!$D900))</f>
        <v>#NAME?</v>
      </c>
    </row>
    <row r="902" spans="3:11" x14ac:dyDescent="0.2">
      <c r="C902" s="29" t="str">
        <f t="shared" si="47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e">
        <f ca="1">IF('Log_working_2-way'!$D901="","",A902^('Log_working_2-way'!$D901))</f>
        <v>#NAME?</v>
      </c>
      <c r="K902" s="22" t="e">
        <f ca="1">IF('Log_working_2-way'!$D901="","",B902^('Log_working_2-way'!$D901))</f>
        <v>#NAME?</v>
      </c>
    </row>
    <row r="903" spans="3:11" x14ac:dyDescent="0.2">
      <c r="C903" s="29" t="str">
        <f t="shared" si="47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e">
        <f ca="1">IF('Log_working_2-way'!$D902="","",A903^('Log_working_2-way'!$D902))</f>
        <v>#NAME?</v>
      </c>
      <c r="K903" s="22" t="e">
        <f ca="1">IF('Log_working_2-way'!$D902="","",B903^('Log_working_2-way'!$D902))</f>
        <v>#NAME?</v>
      </c>
    </row>
    <row r="904" spans="3:11" x14ac:dyDescent="0.2">
      <c r="C904" s="29" t="str">
        <f t="shared" si="47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e">
        <f ca="1">IF('Log_working_2-way'!$D903="","",A904^('Log_working_2-way'!$D903))</f>
        <v>#NAME?</v>
      </c>
      <c r="K904" s="22" t="e">
        <f ca="1">IF('Log_working_2-way'!$D903="","",B904^('Log_working_2-way'!$D903))</f>
        <v>#NAME?</v>
      </c>
    </row>
    <row r="905" spans="3:11" x14ac:dyDescent="0.2">
      <c r="C905" s="29" t="str">
        <f t="shared" si="47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e">
        <f ca="1">IF('Log_working_2-way'!$D904="","",A905^('Log_working_2-way'!$D904))</f>
        <v>#NAME?</v>
      </c>
      <c r="K905" s="22" t="e">
        <f ca="1">IF('Log_working_2-way'!$D904="","",B905^('Log_working_2-way'!$D904))</f>
        <v>#NAME?</v>
      </c>
    </row>
    <row r="906" spans="3:11" x14ac:dyDescent="0.2">
      <c r="C906" s="29" t="str">
        <f t="shared" si="47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e">
        <f ca="1">IF('Log_working_2-way'!$D905="","",A906^('Log_working_2-way'!$D905))</f>
        <v>#NAME?</v>
      </c>
      <c r="K906" s="22" t="e">
        <f ca="1">IF('Log_working_2-way'!$D905="","",B906^('Log_working_2-way'!$D905))</f>
        <v>#NAME?</v>
      </c>
    </row>
    <row r="907" spans="3:11" x14ac:dyDescent="0.2">
      <c r="C907" s="29" t="str">
        <f t="shared" si="47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e">
        <f ca="1">IF('Log_working_2-way'!$D906="","",A907^('Log_working_2-way'!$D906))</f>
        <v>#NAME?</v>
      </c>
      <c r="K907" s="22" t="e">
        <f ca="1">IF('Log_working_2-way'!$D906="","",B907^('Log_working_2-way'!$D906))</f>
        <v>#NAME?</v>
      </c>
    </row>
    <row r="908" spans="3:11" x14ac:dyDescent="0.2">
      <c r="C908" s="29" t="str">
        <f t="shared" si="47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e">
        <f ca="1">IF('Log_working_2-way'!$D907="","",A908^('Log_working_2-way'!$D907))</f>
        <v>#NAME?</v>
      </c>
      <c r="K908" s="22" t="e">
        <f ca="1">IF('Log_working_2-way'!$D907="","",B908^('Log_working_2-way'!$D907))</f>
        <v>#NAME?</v>
      </c>
    </row>
    <row r="909" spans="3:11" x14ac:dyDescent="0.2">
      <c r="C909" s="29" t="str">
        <f t="shared" si="47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e">
        <f ca="1">IF('Log_working_2-way'!$D908="","",A909^('Log_working_2-way'!$D908))</f>
        <v>#NAME?</v>
      </c>
      <c r="K909" s="22" t="e">
        <f ca="1">IF('Log_working_2-way'!$D908="","",B909^('Log_working_2-way'!$D908))</f>
        <v>#NAME?</v>
      </c>
    </row>
    <row r="910" spans="3:11" x14ac:dyDescent="0.2">
      <c r="C910" s="29" t="str">
        <f t="shared" si="47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e">
        <f ca="1">IF('Log_working_2-way'!$D909="","",A910^('Log_working_2-way'!$D909))</f>
        <v>#NAME?</v>
      </c>
      <c r="K910" s="22" t="e">
        <f ca="1">IF('Log_working_2-way'!$D909="","",B910^('Log_working_2-way'!$D909))</f>
        <v>#NAME?</v>
      </c>
    </row>
    <row r="911" spans="3:11" x14ac:dyDescent="0.2">
      <c r="C911" s="29" t="str">
        <f t="shared" si="47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e">
        <f ca="1">IF('Log_working_2-way'!$D910="","",A911^('Log_working_2-way'!$D910))</f>
        <v>#NAME?</v>
      </c>
      <c r="K911" s="22" t="e">
        <f ca="1">IF('Log_working_2-way'!$D910="","",B911^('Log_working_2-way'!$D910))</f>
        <v>#NAME?</v>
      </c>
    </row>
    <row r="912" spans="3:11" x14ac:dyDescent="0.2">
      <c r="C912" s="29" t="str">
        <f t="shared" si="47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e">
        <f ca="1">IF('Log_working_2-way'!$D911="","",A912^('Log_working_2-way'!$D911))</f>
        <v>#NAME?</v>
      </c>
      <c r="K912" s="22" t="e">
        <f ca="1">IF('Log_working_2-way'!$D911="","",B912^('Log_working_2-way'!$D911))</f>
        <v>#NAME?</v>
      </c>
    </row>
    <row r="913" spans="3:11" x14ac:dyDescent="0.2">
      <c r="C913" s="29" t="str">
        <f t="shared" si="47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e">
        <f ca="1">IF('Log_working_2-way'!$D912="","",A913^('Log_working_2-way'!$D912))</f>
        <v>#NAME?</v>
      </c>
      <c r="K913" s="22" t="e">
        <f ca="1">IF('Log_working_2-way'!$D912="","",B913^('Log_working_2-way'!$D912))</f>
        <v>#NAME?</v>
      </c>
    </row>
    <row r="914" spans="3:11" x14ac:dyDescent="0.2">
      <c r="C914" s="29" t="str">
        <f t="shared" si="47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e">
        <f ca="1">IF('Log_working_2-way'!$D913="","",A914^('Log_working_2-way'!$D913))</f>
        <v>#NAME?</v>
      </c>
      <c r="K914" s="22" t="e">
        <f ca="1">IF('Log_working_2-way'!$D913="","",B914^('Log_working_2-way'!$D913))</f>
        <v>#NAME?</v>
      </c>
    </row>
    <row r="915" spans="3:11" x14ac:dyDescent="0.2">
      <c r="C915" s="29" t="str">
        <f t="shared" si="47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e">
        <f ca="1">IF('Log_working_2-way'!$D914="","",A915^('Log_working_2-way'!$D914))</f>
        <v>#NAME?</v>
      </c>
      <c r="K915" s="22" t="e">
        <f ca="1">IF('Log_working_2-way'!$D914="","",B915^('Log_working_2-way'!$D914))</f>
        <v>#NAME?</v>
      </c>
    </row>
    <row r="916" spans="3:11" x14ac:dyDescent="0.2">
      <c r="C916" s="29" t="str">
        <f t="shared" si="47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e">
        <f ca="1">IF('Log_working_2-way'!$D915="","",A916^('Log_working_2-way'!$D915))</f>
        <v>#NAME?</v>
      </c>
      <c r="K916" s="22" t="e">
        <f ca="1">IF('Log_working_2-way'!$D915="","",B916^('Log_working_2-way'!$D915))</f>
        <v>#NAME?</v>
      </c>
    </row>
    <row r="917" spans="3:11" x14ac:dyDescent="0.2">
      <c r="C917" s="29" t="str">
        <f t="shared" si="47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e">
        <f ca="1">IF('Log_working_2-way'!$D916="","",A917^('Log_working_2-way'!$D916))</f>
        <v>#NAME?</v>
      </c>
      <c r="K917" s="22" t="e">
        <f ca="1">IF('Log_working_2-way'!$D916="","",B917^('Log_working_2-way'!$D916))</f>
        <v>#NAME?</v>
      </c>
    </row>
    <row r="918" spans="3:11" x14ac:dyDescent="0.2">
      <c r="C918" s="29" t="str">
        <f t="shared" si="47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e">
        <f ca="1">IF('Log_working_2-way'!$D917="","",A918^('Log_working_2-way'!$D917))</f>
        <v>#NAME?</v>
      </c>
      <c r="K918" s="22" t="e">
        <f ca="1">IF('Log_working_2-way'!$D917="","",B918^('Log_working_2-way'!$D917))</f>
        <v>#NAME?</v>
      </c>
    </row>
    <row r="919" spans="3:11" x14ac:dyDescent="0.2">
      <c r="C919" s="29" t="str">
        <f t="shared" si="47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e">
        <f ca="1">IF('Log_working_2-way'!$D918="","",A919^('Log_working_2-way'!$D918))</f>
        <v>#NAME?</v>
      </c>
      <c r="K919" s="22" t="e">
        <f ca="1">IF('Log_working_2-way'!$D918="","",B919^('Log_working_2-way'!$D918))</f>
        <v>#NAME?</v>
      </c>
    </row>
    <row r="920" spans="3:11" x14ac:dyDescent="0.2">
      <c r="C920" s="29" t="str">
        <f t="shared" si="47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e">
        <f ca="1">IF('Log_working_2-way'!$D919="","",A920^('Log_working_2-way'!$D919))</f>
        <v>#NAME?</v>
      </c>
      <c r="K920" s="22" t="e">
        <f ca="1">IF('Log_working_2-way'!$D919="","",B920^('Log_working_2-way'!$D919))</f>
        <v>#NAME?</v>
      </c>
    </row>
    <row r="921" spans="3:11" x14ac:dyDescent="0.2">
      <c r="C921" s="29" t="str">
        <f t="shared" si="47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e">
        <f ca="1">IF('Log_working_2-way'!$D920="","",A921^('Log_working_2-way'!$D920))</f>
        <v>#NAME?</v>
      </c>
      <c r="K921" s="22" t="e">
        <f ca="1">IF('Log_working_2-way'!$D920="","",B921^('Log_working_2-way'!$D920))</f>
        <v>#NAME?</v>
      </c>
    </row>
    <row r="922" spans="3:11" x14ac:dyDescent="0.2">
      <c r="C922" s="29" t="str">
        <f t="shared" si="47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e">
        <f ca="1">IF('Log_working_2-way'!$D921="","",A922^('Log_working_2-way'!$D921))</f>
        <v>#NAME?</v>
      </c>
      <c r="K922" s="22" t="e">
        <f ca="1">IF('Log_working_2-way'!$D921="","",B922^('Log_working_2-way'!$D921))</f>
        <v>#NAME?</v>
      </c>
    </row>
    <row r="923" spans="3:11" x14ac:dyDescent="0.2">
      <c r="C923" s="29" t="str">
        <f t="shared" si="47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e">
        <f ca="1">IF('Log_working_2-way'!$D922="","",A923^('Log_working_2-way'!$D922))</f>
        <v>#NAME?</v>
      </c>
      <c r="K923" s="22" t="e">
        <f ca="1">IF('Log_working_2-way'!$D922="","",B923^('Log_working_2-way'!$D922))</f>
        <v>#NAME?</v>
      </c>
    </row>
    <row r="924" spans="3:11" x14ac:dyDescent="0.2">
      <c r="C924" s="29" t="str">
        <f t="shared" si="47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e">
        <f ca="1">IF('Log_working_2-way'!$D923="","",A924^('Log_working_2-way'!$D923))</f>
        <v>#NAME?</v>
      </c>
      <c r="K924" s="22" t="e">
        <f ca="1">IF('Log_working_2-way'!$D923="","",B924^('Log_working_2-way'!$D923))</f>
        <v>#NAME?</v>
      </c>
    </row>
    <row r="925" spans="3:11" x14ac:dyDescent="0.2">
      <c r="C925" s="29" t="str">
        <f t="shared" si="47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e">
        <f ca="1">IF('Log_working_2-way'!$D924="","",A925^('Log_working_2-way'!$D924))</f>
        <v>#NAME?</v>
      </c>
      <c r="K925" s="22" t="e">
        <f ca="1">IF('Log_working_2-way'!$D924="","",B925^('Log_working_2-way'!$D924))</f>
        <v>#NAME?</v>
      </c>
    </row>
    <row r="926" spans="3:11" x14ac:dyDescent="0.2">
      <c r="C926" s="29" t="str">
        <f t="shared" si="47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e">
        <f ca="1">IF('Log_working_2-way'!$D925="","",A926^('Log_working_2-way'!$D925))</f>
        <v>#NAME?</v>
      </c>
      <c r="K926" s="22" t="e">
        <f ca="1">IF('Log_working_2-way'!$D925="","",B926^('Log_working_2-way'!$D925))</f>
        <v>#NAME?</v>
      </c>
    </row>
    <row r="927" spans="3:11" x14ac:dyDescent="0.2">
      <c r="C927" s="29" t="str">
        <f t="shared" si="47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e">
        <f ca="1">IF('Log_working_2-way'!$D926="","",A927^('Log_working_2-way'!$D926))</f>
        <v>#NAME?</v>
      </c>
      <c r="K927" s="22" t="e">
        <f ca="1">IF('Log_working_2-way'!$D926="","",B927^('Log_working_2-way'!$D926))</f>
        <v>#NAME?</v>
      </c>
    </row>
    <row r="928" spans="3:11" x14ac:dyDescent="0.2">
      <c r="C928" s="29" t="str">
        <f t="shared" si="47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e">
        <f ca="1">IF('Log_working_2-way'!$D927="","",A928^('Log_working_2-way'!$D927))</f>
        <v>#NAME?</v>
      </c>
      <c r="K928" s="22" t="e">
        <f ca="1">IF('Log_working_2-way'!$D927="","",B928^('Log_working_2-way'!$D927))</f>
        <v>#NAME?</v>
      </c>
    </row>
    <row r="929" spans="3:11" x14ac:dyDescent="0.2">
      <c r="C929" s="29" t="str">
        <f t="shared" si="47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e">
        <f ca="1">IF('Log_working_2-way'!$D928="","",A929^('Log_working_2-way'!$D928))</f>
        <v>#NAME?</v>
      </c>
      <c r="K929" s="22" t="e">
        <f ca="1">IF('Log_working_2-way'!$D928="","",B929^('Log_working_2-way'!$D928))</f>
        <v>#NAME?</v>
      </c>
    </row>
    <row r="930" spans="3:11" x14ac:dyDescent="0.2">
      <c r="C930" s="29" t="str">
        <f t="shared" si="47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e">
        <f ca="1">IF('Log_working_2-way'!$D929="","",A930^('Log_working_2-way'!$D929))</f>
        <v>#NAME?</v>
      </c>
      <c r="K930" s="22" t="e">
        <f ca="1">IF('Log_working_2-way'!$D929="","",B930^('Log_working_2-way'!$D929))</f>
        <v>#NAME?</v>
      </c>
    </row>
    <row r="931" spans="3:11" x14ac:dyDescent="0.2">
      <c r="C931" s="29" t="str">
        <f t="shared" si="47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e">
        <f ca="1">IF('Log_working_2-way'!$D930="","",A931^('Log_working_2-way'!$D930))</f>
        <v>#NAME?</v>
      </c>
      <c r="K931" s="22" t="e">
        <f ca="1">IF('Log_working_2-way'!$D930="","",B931^('Log_working_2-way'!$D930))</f>
        <v>#NAME?</v>
      </c>
    </row>
    <row r="932" spans="3:11" x14ac:dyDescent="0.2">
      <c r="C932" s="29" t="str">
        <f t="shared" si="47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e">
        <f ca="1">IF('Log_working_2-way'!$D931="","",A932^('Log_working_2-way'!$D931))</f>
        <v>#NAME?</v>
      </c>
      <c r="K932" s="22" t="e">
        <f ca="1">IF('Log_working_2-way'!$D931="","",B932^('Log_working_2-way'!$D931))</f>
        <v>#NAME?</v>
      </c>
    </row>
    <row r="933" spans="3:11" x14ac:dyDescent="0.2">
      <c r="C933" s="29" t="str">
        <f t="shared" si="47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e">
        <f ca="1">IF('Log_working_2-way'!$D932="","",A933^('Log_working_2-way'!$D932))</f>
        <v>#NAME?</v>
      </c>
      <c r="K933" s="22" t="e">
        <f ca="1">IF('Log_working_2-way'!$D932="","",B933^('Log_working_2-way'!$D932))</f>
        <v>#NAME?</v>
      </c>
    </row>
    <row r="934" spans="3:11" x14ac:dyDescent="0.2">
      <c r="C934" s="29" t="str">
        <f t="shared" si="47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e">
        <f ca="1">IF('Log_working_2-way'!$D933="","",A934^('Log_working_2-way'!$D933))</f>
        <v>#NAME?</v>
      </c>
      <c r="K934" s="22" t="e">
        <f ca="1">IF('Log_working_2-way'!$D933="","",B934^('Log_working_2-way'!$D933))</f>
        <v>#NAME?</v>
      </c>
    </row>
    <row r="935" spans="3:11" x14ac:dyDescent="0.2">
      <c r="C935" s="29" t="str">
        <f t="shared" si="47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e">
        <f ca="1">IF('Log_working_2-way'!$D934="","",A935^('Log_working_2-way'!$D934))</f>
        <v>#NAME?</v>
      </c>
      <c r="K935" s="22" t="e">
        <f ca="1">IF('Log_working_2-way'!$D934="","",B935^('Log_working_2-way'!$D934))</f>
        <v>#NAME?</v>
      </c>
    </row>
    <row r="936" spans="3:11" x14ac:dyDescent="0.2">
      <c r="C936" s="29" t="str">
        <f t="shared" si="47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e">
        <f ca="1">IF('Log_working_2-way'!$D935="","",A936^('Log_working_2-way'!$D935))</f>
        <v>#NAME?</v>
      </c>
      <c r="K936" s="22" t="e">
        <f ca="1">IF('Log_working_2-way'!$D935="","",B936^('Log_working_2-way'!$D935))</f>
        <v>#NAME?</v>
      </c>
    </row>
    <row r="937" spans="3:11" x14ac:dyDescent="0.2">
      <c r="C937" s="29" t="str">
        <f t="shared" si="47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e">
        <f ca="1">IF('Log_working_2-way'!$D936="","",A937^('Log_working_2-way'!$D936))</f>
        <v>#NAME?</v>
      </c>
      <c r="K937" s="22" t="e">
        <f ca="1">IF('Log_working_2-way'!$D936="","",B937^('Log_working_2-way'!$D936))</f>
        <v>#NAME?</v>
      </c>
    </row>
    <row r="938" spans="3:11" x14ac:dyDescent="0.2">
      <c r="C938" s="29" t="str">
        <f t="shared" si="47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e">
        <f ca="1">IF('Log_working_2-way'!$D937="","",A938^('Log_working_2-way'!$D937))</f>
        <v>#NAME?</v>
      </c>
      <c r="K938" s="22" t="e">
        <f ca="1">IF('Log_working_2-way'!$D937="","",B938^('Log_working_2-way'!$D937))</f>
        <v>#NAME?</v>
      </c>
    </row>
    <row r="939" spans="3:11" x14ac:dyDescent="0.2">
      <c r="C939" s="29" t="str">
        <f t="shared" si="47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e">
        <f ca="1">IF('Log_working_2-way'!$D938="","",A939^('Log_working_2-way'!$D938))</f>
        <v>#NAME?</v>
      </c>
      <c r="K939" s="22" t="e">
        <f ca="1">IF('Log_working_2-way'!$D938="","",B939^('Log_working_2-way'!$D938))</f>
        <v>#NAME?</v>
      </c>
    </row>
    <row r="940" spans="3:11" x14ac:dyDescent="0.2">
      <c r="C940" s="29" t="str">
        <f t="shared" si="47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e">
        <f ca="1">IF('Log_working_2-way'!$D939="","",A940^('Log_working_2-way'!$D939))</f>
        <v>#NAME?</v>
      </c>
      <c r="K940" s="22" t="e">
        <f ca="1">IF('Log_working_2-way'!$D939="","",B940^('Log_working_2-way'!$D939))</f>
        <v>#NAME?</v>
      </c>
    </row>
    <row r="941" spans="3:11" x14ac:dyDescent="0.2">
      <c r="C941" s="29" t="str">
        <f t="shared" si="47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e">
        <f ca="1">IF('Log_working_2-way'!$D940="","",A941^('Log_working_2-way'!$D940))</f>
        <v>#NAME?</v>
      </c>
      <c r="K941" s="22" t="e">
        <f ca="1">IF('Log_working_2-way'!$D940="","",B941^('Log_working_2-way'!$D940))</f>
        <v>#NAME?</v>
      </c>
    </row>
    <row r="942" spans="3:11" x14ac:dyDescent="0.2">
      <c r="C942" s="29" t="str">
        <f t="shared" si="47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e">
        <f ca="1">IF('Log_working_2-way'!$D941="","",A942^('Log_working_2-way'!$D941))</f>
        <v>#NAME?</v>
      </c>
      <c r="K942" s="22" t="e">
        <f ca="1">IF('Log_working_2-way'!$D941="","",B942^('Log_working_2-way'!$D941))</f>
        <v>#NAME?</v>
      </c>
    </row>
    <row r="943" spans="3:11" x14ac:dyDescent="0.2">
      <c r="C943" s="29" t="str">
        <f t="shared" si="47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e">
        <f ca="1">IF('Log_working_2-way'!$D942="","",A943^('Log_working_2-way'!$D942))</f>
        <v>#NAME?</v>
      </c>
      <c r="K943" s="22" t="e">
        <f ca="1">IF('Log_working_2-way'!$D942="","",B943^('Log_working_2-way'!$D942))</f>
        <v>#NAME?</v>
      </c>
    </row>
    <row r="944" spans="3:11" x14ac:dyDescent="0.2">
      <c r="C944" s="29" t="str">
        <f t="shared" ref="C944:C1002" si="48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e">
        <f ca="1">IF('Log_working_2-way'!$D943="","",A944^('Log_working_2-way'!$D943))</f>
        <v>#NAME?</v>
      </c>
      <c r="K944" s="22" t="e">
        <f ca="1">IF('Log_working_2-way'!$D943="","",B944^('Log_working_2-way'!$D943))</f>
        <v>#NAME?</v>
      </c>
    </row>
    <row r="945" spans="3:11" x14ac:dyDescent="0.2">
      <c r="C945" s="29" t="str">
        <f t="shared" si="48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e">
        <f ca="1">IF('Log_working_2-way'!$D944="","",A945^('Log_working_2-way'!$D944))</f>
        <v>#NAME?</v>
      </c>
      <c r="K945" s="22" t="e">
        <f ca="1">IF('Log_working_2-way'!$D944="","",B945^('Log_working_2-way'!$D944))</f>
        <v>#NAME?</v>
      </c>
    </row>
    <row r="946" spans="3:11" x14ac:dyDescent="0.2">
      <c r="C946" s="29" t="str">
        <f t="shared" si="48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e">
        <f ca="1">IF('Log_working_2-way'!$D945="","",A946^('Log_working_2-way'!$D945))</f>
        <v>#NAME?</v>
      </c>
      <c r="K946" s="22" t="e">
        <f ca="1">IF('Log_working_2-way'!$D945="","",B946^('Log_working_2-way'!$D945))</f>
        <v>#NAME?</v>
      </c>
    </row>
    <row r="947" spans="3:11" x14ac:dyDescent="0.2">
      <c r="C947" s="29" t="str">
        <f t="shared" si="48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e">
        <f ca="1">IF('Log_working_2-way'!$D946="","",A947^('Log_working_2-way'!$D946))</f>
        <v>#NAME?</v>
      </c>
      <c r="K947" s="22" t="e">
        <f ca="1">IF('Log_working_2-way'!$D946="","",B947^('Log_working_2-way'!$D946))</f>
        <v>#NAME?</v>
      </c>
    </row>
    <row r="948" spans="3:11" x14ac:dyDescent="0.2">
      <c r="C948" s="29" t="str">
        <f t="shared" si="48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e">
        <f ca="1">IF('Log_working_2-way'!$D947="","",A948^('Log_working_2-way'!$D947))</f>
        <v>#NAME?</v>
      </c>
      <c r="K948" s="22" t="e">
        <f ca="1">IF('Log_working_2-way'!$D947="","",B948^('Log_working_2-way'!$D947))</f>
        <v>#NAME?</v>
      </c>
    </row>
    <row r="949" spans="3:11" x14ac:dyDescent="0.2">
      <c r="C949" s="29" t="str">
        <f t="shared" si="48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e">
        <f ca="1">IF('Log_working_2-way'!$D948="","",A949^('Log_working_2-way'!$D948))</f>
        <v>#NAME?</v>
      </c>
      <c r="K949" s="22" t="e">
        <f ca="1">IF('Log_working_2-way'!$D948="","",B949^('Log_working_2-way'!$D948))</f>
        <v>#NAME?</v>
      </c>
    </row>
    <row r="950" spans="3:11" x14ac:dyDescent="0.2">
      <c r="C950" s="29" t="str">
        <f t="shared" si="48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e">
        <f ca="1">IF('Log_working_2-way'!$D949="","",A950^('Log_working_2-way'!$D949))</f>
        <v>#NAME?</v>
      </c>
      <c r="K950" s="22" t="e">
        <f ca="1">IF('Log_working_2-way'!$D949="","",B950^('Log_working_2-way'!$D949))</f>
        <v>#NAME?</v>
      </c>
    </row>
    <row r="951" spans="3:11" x14ac:dyDescent="0.2">
      <c r="C951" s="29" t="str">
        <f t="shared" si="48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e">
        <f ca="1">IF('Log_working_2-way'!$D950="","",A951^('Log_working_2-way'!$D950))</f>
        <v>#NAME?</v>
      </c>
      <c r="K951" s="22" t="e">
        <f ca="1">IF('Log_working_2-way'!$D950="","",B951^('Log_working_2-way'!$D950))</f>
        <v>#NAME?</v>
      </c>
    </row>
    <row r="952" spans="3:11" x14ac:dyDescent="0.2">
      <c r="C952" s="29" t="str">
        <f t="shared" si="48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e">
        <f ca="1">IF('Log_working_2-way'!$D951="","",A952^('Log_working_2-way'!$D951))</f>
        <v>#NAME?</v>
      </c>
      <c r="K952" s="22" t="e">
        <f ca="1">IF('Log_working_2-way'!$D951="","",B952^('Log_working_2-way'!$D951))</f>
        <v>#NAME?</v>
      </c>
    </row>
    <row r="953" spans="3:11" x14ac:dyDescent="0.2">
      <c r="C953" s="29" t="str">
        <f t="shared" si="48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e">
        <f ca="1">IF('Log_working_2-way'!$D952="","",A953^('Log_working_2-way'!$D952))</f>
        <v>#NAME?</v>
      </c>
      <c r="K953" s="22" t="e">
        <f ca="1">IF('Log_working_2-way'!$D952="","",B953^('Log_working_2-way'!$D952))</f>
        <v>#NAME?</v>
      </c>
    </row>
    <row r="954" spans="3:11" x14ac:dyDescent="0.2">
      <c r="C954" s="29" t="str">
        <f t="shared" si="48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e">
        <f ca="1">IF('Log_working_2-way'!$D953="","",A954^('Log_working_2-way'!$D953))</f>
        <v>#NAME?</v>
      </c>
      <c r="K954" s="22" t="e">
        <f ca="1">IF('Log_working_2-way'!$D953="","",B954^('Log_working_2-way'!$D953))</f>
        <v>#NAME?</v>
      </c>
    </row>
    <row r="955" spans="3:11" x14ac:dyDescent="0.2">
      <c r="C955" s="29" t="str">
        <f t="shared" si="48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e">
        <f ca="1">IF('Log_working_2-way'!$D954="","",A955^('Log_working_2-way'!$D954))</f>
        <v>#NAME?</v>
      </c>
      <c r="K955" s="22" t="e">
        <f ca="1">IF('Log_working_2-way'!$D954="","",B955^('Log_working_2-way'!$D954))</f>
        <v>#NAME?</v>
      </c>
    </row>
    <row r="956" spans="3:11" x14ac:dyDescent="0.2">
      <c r="C956" s="29" t="str">
        <f t="shared" si="48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e">
        <f ca="1">IF('Log_working_2-way'!$D955="","",A956^('Log_working_2-way'!$D955))</f>
        <v>#NAME?</v>
      </c>
      <c r="K956" s="22" t="e">
        <f ca="1">IF('Log_working_2-way'!$D955="","",B956^('Log_working_2-way'!$D955))</f>
        <v>#NAME?</v>
      </c>
    </row>
    <row r="957" spans="3:11" x14ac:dyDescent="0.2">
      <c r="C957" s="29" t="str">
        <f t="shared" si="48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e">
        <f ca="1">IF('Log_working_2-way'!$D956="","",A957^('Log_working_2-way'!$D956))</f>
        <v>#NAME?</v>
      </c>
      <c r="K957" s="22" t="e">
        <f ca="1">IF('Log_working_2-way'!$D956="","",B957^('Log_working_2-way'!$D956))</f>
        <v>#NAME?</v>
      </c>
    </row>
    <row r="958" spans="3:11" x14ac:dyDescent="0.2">
      <c r="C958" s="29" t="str">
        <f t="shared" si="48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e">
        <f ca="1">IF('Log_working_2-way'!$D957="","",A958^('Log_working_2-way'!$D957))</f>
        <v>#NAME?</v>
      </c>
      <c r="K958" s="22" t="e">
        <f ca="1">IF('Log_working_2-way'!$D957="","",B958^('Log_working_2-way'!$D957))</f>
        <v>#NAME?</v>
      </c>
    </row>
    <row r="959" spans="3:11" x14ac:dyDescent="0.2">
      <c r="C959" s="29" t="str">
        <f t="shared" si="48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e">
        <f ca="1">IF('Log_working_2-way'!$D958="","",A959^('Log_working_2-way'!$D958))</f>
        <v>#NAME?</v>
      </c>
      <c r="K959" s="22" t="e">
        <f ca="1">IF('Log_working_2-way'!$D958="","",B959^('Log_working_2-way'!$D958))</f>
        <v>#NAME?</v>
      </c>
    </row>
    <row r="960" spans="3:11" x14ac:dyDescent="0.2">
      <c r="C960" s="29" t="str">
        <f t="shared" si="48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e">
        <f ca="1">IF('Log_working_2-way'!$D959="","",A960^('Log_working_2-way'!$D959))</f>
        <v>#NAME?</v>
      </c>
      <c r="K960" s="22" t="e">
        <f ca="1">IF('Log_working_2-way'!$D959="","",B960^('Log_working_2-way'!$D959))</f>
        <v>#NAME?</v>
      </c>
    </row>
    <row r="961" spans="3:11" x14ac:dyDescent="0.2">
      <c r="C961" s="29" t="str">
        <f t="shared" si="48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e">
        <f ca="1">IF('Log_working_2-way'!$D960="","",A961^('Log_working_2-way'!$D960))</f>
        <v>#NAME?</v>
      </c>
      <c r="K961" s="22" t="e">
        <f ca="1">IF('Log_working_2-way'!$D960="","",B961^('Log_working_2-way'!$D960))</f>
        <v>#NAME?</v>
      </c>
    </row>
    <row r="962" spans="3:11" x14ac:dyDescent="0.2">
      <c r="C962" s="29" t="str">
        <f t="shared" si="48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e">
        <f ca="1">IF('Log_working_2-way'!$D961="","",A962^('Log_working_2-way'!$D961))</f>
        <v>#NAME?</v>
      </c>
      <c r="K962" s="22" t="e">
        <f ca="1">IF('Log_working_2-way'!$D961="","",B962^('Log_working_2-way'!$D961))</f>
        <v>#NAME?</v>
      </c>
    </row>
    <row r="963" spans="3:11" x14ac:dyDescent="0.2">
      <c r="C963" s="29" t="str">
        <f t="shared" si="48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e">
        <f ca="1">IF('Log_working_2-way'!$D962="","",A963^('Log_working_2-way'!$D962))</f>
        <v>#NAME?</v>
      </c>
      <c r="K963" s="22" t="e">
        <f ca="1">IF('Log_working_2-way'!$D962="","",B963^('Log_working_2-way'!$D962))</f>
        <v>#NAME?</v>
      </c>
    </row>
    <row r="964" spans="3:11" x14ac:dyDescent="0.2">
      <c r="C964" s="29" t="str">
        <f t="shared" si="48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e">
        <f ca="1">IF('Log_working_2-way'!$D963="","",A964^('Log_working_2-way'!$D963))</f>
        <v>#NAME?</v>
      </c>
      <c r="K964" s="22" t="e">
        <f ca="1">IF('Log_working_2-way'!$D963="","",B964^('Log_working_2-way'!$D963))</f>
        <v>#NAME?</v>
      </c>
    </row>
    <row r="965" spans="3:11" x14ac:dyDescent="0.2">
      <c r="C965" s="29" t="str">
        <f t="shared" si="48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e">
        <f ca="1">IF('Log_working_2-way'!$D964="","",A965^('Log_working_2-way'!$D964))</f>
        <v>#NAME?</v>
      </c>
      <c r="K965" s="22" t="e">
        <f ca="1">IF('Log_working_2-way'!$D964="","",B965^('Log_working_2-way'!$D964))</f>
        <v>#NAME?</v>
      </c>
    </row>
    <row r="966" spans="3:11" x14ac:dyDescent="0.2">
      <c r="C966" s="29" t="str">
        <f t="shared" si="48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e">
        <f ca="1">IF('Log_working_2-way'!$D965="","",A966^('Log_working_2-way'!$D965))</f>
        <v>#NAME?</v>
      </c>
      <c r="K966" s="22" t="e">
        <f ca="1">IF('Log_working_2-way'!$D965="","",B966^('Log_working_2-way'!$D965))</f>
        <v>#NAME?</v>
      </c>
    </row>
    <row r="967" spans="3:11" x14ac:dyDescent="0.2">
      <c r="C967" s="29" t="str">
        <f t="shared" si="48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e">
        <f ca="1">IF('Log_working_2-way'!$D966="","",A967^('Log_working_2-way'!$D966))</f>
        <v>#NAME?</v>
      </c>
      <c r="K967" s="22" t="e">
        <f ca="1">IF('Log_working_2-way'!$D966="","",B967^('Log_working_2-way'!$D966))</f>
        <v>#NAME?</v>
      </c>
    </row>
    <row r="968" spans="3:11" x14ac:dyDescent="0.2">
      <c r="C968" s="29" t="str">
        <f t="shared" si="48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e">
        <f ca="1">IF('Log_working_2-way'!$D967="","",A968^('Log_working_2-way'!$D967))</f>
        <v>#NAME?</v>
      </c>
      <c r="K968" s="22" t="e">
        <f ca="1">IF('Log_working_2-way'!$D967="","",B968^('Log_working_2-way'!$D967))</f>
        <v>#NAME?</v>
      </c>
    </row>
    <row r="969" spans="3:11" x14ac:dyDescent="0.2">
      <c r="C969" s="29" t="str">
        <f t="shared" si="48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e">
        <f ca="1">IF('Log_working_2-way'!$D968="","",A969^('Log_working_2-way'!$D968))</f>
        <v>#NAME?</v>
      </c>
      <c r="K969" s="22" t="e">
        <f ca="1">IF('Log_working_2-way'!$D968="","",B969^('Log_working_2-way'!$D968))</f>
        <v>#NAME?</v>
      </c>
    </row>
    <row r="970" spans="3:11" x14ac:dyDescent="0.2">
      <c r="C970" s="29" t="str">
        <f t="shared" si="48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e">
        <f ca="1">IF('Log_working_2-way'!$D969="","",A970^('Log_working_2-way'!$D969))</f>
        <v>#NAME?</v>
      </c>
      <c r="K970" s="22" t="e">
        <f ca="1">IF('Log_working_2-way'!$D969="","",B970^('Log_working_2-way'!$D969))</f>
        <v>#NAME?</v>
      </c>
    </row>
    <row r="971" spans="3:11" x14ac:dyDescent="0.2">
      <c r="C971" s="29" t="str">
        <f t="shared" si="48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e">
        <f ca="1">IF('Log_working_2-way'!$D970="","",A971^('Log_working_2-way'!$D970))</f>
        <v>#NAME?</v>
      </c>
      <c r="K971" s="22" t="e">
        <f ca="1">IF('Log_working_2-way'!$D970="","",B971^('Log_working_2-way'!$D970))</f>
        <v>#NAME?</v>
      </c>
    </row>
    <row r="972" spans="3:11" x14ac:dyDescent="0.2">
      <c r="C972" s="29" t="str">
        <f t="shared" si="48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e">
        <f ca="1">IF('Log_working_2-way'!$D971="","",A972^('Log_working_2-way'!$D971))</f>
        <v>#NAME?</v>
      </c>
      <c r="K972" s="22" t="e">
        <f ca="1">IF('Log_working_2-way'!$D971="","",B972^('Log_working_2-way'!$D971))</f>
        <v>#NAME?</v>
      </c>
    </row>
    <row r="973" spans="3:11" x14ac:dyDescent="0.2">
      <c r="C973" s="29" t="str">
        <f t="shared" si="48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e">
        <f ca="1">IF('Log_working_2-way'!$D972="","",A973^('Log_working_2-way'!$D972))</f>
        <v>#NAME?</v>
      </c>
      <c r="K973" s="22" t="e">
        <f ca="1">IF('Log_working_2-way'!$D972="","",B973^('Log_working_2-way'!$D972))</f>
        <v>#NAME?</v>
      </c>
    </row>
    <row r="974" spans="3:11" x14ac:dyDescent="0.2">
      <c r="C974" s="29" t="str">
        <f t="shared" si="48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e">
        <f ca="1">IF('Log_working_2-way'!$D973="","",A974^('Log_working_2-way'!$D973))</f>
        <v>#NAME?</v>
      </c>
      <c r="K974" s="22" t="e">
        <f ca="1">IF('Log_working_2-way'!$D973="","",B974^('Log_working_2-way'!$D973))</f>
        <v>#NAME?</v>
      </c>
    </row>
    <row r="975" spans="3:11" x14ac:dyDescent="0.2">
      <c r="C975" s="29" t="str">
        <f t="shared" si="48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e">
        <f ca="1">IF('Log_working_2-way'!$D974="","",A975^('Log_working_2-way'!$D974))</f>
        <v>#NAME?</v>
      </c>
      <c r="K975" s="22" t="e">
        <f ca="1">IF('Log_working_2-way'!$D974="","",B975^('Log_working_2-way'!$D974))</f>
        <v>#NAME?</v>
      </c>
    </row>
    <row r="976" spans="3:11" x14ac:dyDescent="0.2">
      <c r="C976" s="29" t="str">
        <f t="shared" si="48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e">
        <f ca="1">IF('Log_working_2-way'!$D975="","",A976^('Log_working_2-way'!$D975))</f>
        <v>#NAME?</v>
      </c>
      <c r="K976" s="22" t="e">
        <f ca="1">IF('Log_working_2-way'!$D975="","",B976^('Log_working_2-way'!$D975))</f>
        <v>#NAME?</v>
      </c>
    </row>
    <row r="977" spans="3:11" x14ac:dyDescent="0.2">
      <c r="C977" s="29" t="str">
        <f t="shared" si="48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e">
        <f ca="1">IF('Log_working_2-way'!$D976="","",A977^('Log_working_2-way'!$D976))</f>
        <v>#NAME?</v>
      </c>
      <c r="K977" s="22" t="e">
        <f ca="1">IF('Log_working_2-way'!$D976="","",B977^('Log_working_2-way'!$D976))</f>
        <v>#NAME?</v>
      </c>
    </row>
    <row r="978" spans="3:11" x14ac:dyDescent="0.2">
      <c r="C978" s="29" t="str">
        <f t="shared" si="48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e">
        <f ca="1">IF('Log_working_2-way'!$D977="","",A978^('Log_working_2-way'!$D977))</f>
        <v>#NAME?</v>
      </c>
      <c r="K978" s="22" t="e">
        <f ca="1">IF('Log_working_2-way'!$D977="","",B978^('Log_working_2-way'!$D977))</f>
        <v>#NAME?</v>
      </c>
    </row>
    <row r="979" spans="3:11" x14ac:dyDescent="0.2">
      <c r="C979" s="29" t="str">
        <f t="shared" si="48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e">
        <f ca="1">IF('Log_working_2-way'!$D978="","",A979^('Log_working_2-way'!$D978))</f>
        <v>#NAME?</v>
      </c>
      <c r="K979" s="22" t="e">
        <f ca="1">IF('Log_working_2-way'!$D978="","",B979^('Log_working_2-way'!$D978))</f>
        <v>#NAME?</v>
      </c>
    </row>
    <row r="980" spans="3:11" x14ac:dyDescent="0.2">
      <c r="C980" s="29" t="str">
        <f t="shared" si="48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e">
        <f ca="1">IF('Log_working_2-way'!$D979="","",A980^('Log_working_2-way'!$D979))</f>
        <v>#NAME?</v>
      </c>
      <c r="K980" s="22" t="e">
        <f ca="1">IF('Log_working_2-way'!$D979="","",B980^('Log_working_2-way'!$D979))</f>
        <v>#NAME?</v>
      </c>
    </row>
    <row r="981" spans="3:11" x14ac:dyDescent="0.2">
      <c r="C981" s="29" t="str">
        <f t="shared" si="48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e">
        <f ca="1">IF('Log_working_2-way'!$D980="","",A981^('Log_working_2-way'!$D980))</f>
        <v>#NAME?</v>
      </c>
      <c r="K981" s="22" t="e">
        <f ca="1">IF('Log_working_2-way'!$D980="","",B981^('Log_working_2-way'!$D980))</f>
        <v>#NAME?</v>
      </c>
    </row>
    <row r="982" spans="3:11" x14ac:dyDescent="0.2">
      <c r="C982" s="29" t="str">
        <f t="shared" si="48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e">
        <f ca="1">IF('Log_working_2-way'!$D981="","",A982^('Log_working_2-way'!$D981))</f>
        <v>#NAME?</v>
      </c>
      <c r="K982" s="22" t="e">
        <f ca="1">IF('Log_working_2-way'!$D981="","",B982^('Log_working_2-way'!$D981))</f>
        <v>#NAME?</v>
      </c>
    </row>
    <row r="983" spans="3:11" x14ac:dyDescent="0.2">
      <c r="C983" s="29" t="str">
        <f t="shared" si="48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e">
        <f ca="1">IF('Log_working_2-way'!$D982="","",A983^('Log_working_2-way'!$D982))</f>
        <v>#NAME?</v>
      </c>
      <c r="K983" s="22" t="e">
        <f ca="1">IF('Log_working_2-way'!$D982="","",B983^('Log_working_2-way'!$D982))</f>
        <v>#NAME?</v>
      </c>
    </row>
    <row r="984" spans="3:11" x14ac:dyDescent="0.2">
      <c r="C984" s="29" t="str">
        <f t="shared" si="48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e">
        <f ca="1">IF('Log_working_2-way'!$D983="","",A984^('Log_working_2-way'!$D983))</f>
        <v>#NAME?</v>
      </c>
      <c r="K984" s="22" t="e">
        <f ca="1">IF('Log_working_2-way'!$D983="","",B984^('Log_working_2-way'!$D983))</f>
        <v>#NAME?</v>
      </c>
    </row>
    <row r="985" spans="3:11" x14ac:dyDescent="0.2">
      <c r="C985" s="29" t="str">
        <f t="shared" si="48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e">
        <f ca="1">IF('Log_working_2-way'!$D984="","",A985^('Log_working_2-way'!$D984))</f>
        <v>#NAME?</v>
      </c>
      <c r="K985" s="22" t="e">
        <f ca="1">IF('Log_working_2-way'!$D984="","",B985^('Log_working_2-way'!$D984))</f>
        <v>#NAME?</v>
      </c>
    </row>
    <row r="986" spans="3:11" x14ac:dyDescent="0.2">
      <c r="C986" s="29" t="str">
        <f t="shared" si="48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e">
        <f ca="1">IF('Log_working_2-way'!$D985="","",A986^('Log_working_2-way'!$D985))</f>
        <v>#NAME?</v>
      </c>
      <c r="K986" s="22" t="e">
        <f ca="1">IF('Log_working_2-way'!$D985="","",B986^('Log_working_2-way'!$D985))</f>
        <v>#NAME?</v>
      </c>
    </row>
    <row r="987" spans="3:11" x14ac:dyDescent="0.2">
      <c r="C987" s="29" t="str">
        <f t="shared" si="48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e">
        <f ca="1">IF('Log_working_2-way'!$D986="","",A987^('Log_working_2-way'!$D986))</f>
        <v>#NAME?</v>
      </c>
      <c r="K987" s="22" t="e">
        <f ca="1">IF('Log_working_2-way'!$D986="","",B987^('Log_working_2-way'!$D986))</f>
        <v>#NAME?</v>
      </c>
    </row>
    <row r="988" spans="3:11" x14ac:dyDescent="0.2">
      <c r="C988" s="29" t="str">
        <f t="shared" si="48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e">
        <f ca="1">IF('Log_working_2-way'!$D987="","",A988^('Log_working_2-way'!$D987))</f>
        <v>#NAME?</v>
      </c>
      <c r="K988" s="22" t="e">
        <f ca="1">IF('Log_working_2-way'!$D987="","",B988^('Log_working_2-way'!$D987))</f>
        <v>#NAME?</v>
      </c>
    </row>
    <row r="989" spans="3:11" x14ac:dyDescent="0.2">
      <c r="C989" s="29" t="str">
        <f t="shared" si="48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e">
        <f ca="1">IF('Log_working_2-way'!$D988="","",A989^('Log_working_2-way'!$D988))</f>
        <v>#NAME?</v>
      </c>
      <c r="K989" s="22" t="e">
        <f ca="1">IF('Log_working_2-way'!$D988="","",B989^('Log_working_2-way'!$D988))</f>
        <v>#NAME?</v>
      </c>
    </row>
    <row r="990" spans="3:11" x14ac:dyDescent="0.2">
      <c r="C990" s="29" t="str">
        <f t="shared" si="48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e">
        <f ca="1">IF('Log_working_2-way'!$D989="","",A990^('Log_working_2-way'!$D989))</f>
        <v>#NAME?</v>
      </c>
      <c r="K990" s="22" t="e">
        <f ca="1">IF('Log_working_2-way'!$D989="","",B990^('Log_working_2-way'!$D989))</f>
        <v>#NAME?</v>
      </c>
    </row>
    <row r="991" spans="3:11" x14ac:dyDescent="0.2">
      <c r="C991" s="29" t="str">
        <f t="shared" si="48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e">
        <f ca="1">IF('Log_working_2-way'!$D990="","",A991^('Log_working_2-way'!$D990))</f>
        <v>#NAME?</v>
      </c>
      <c r="K991" s="22" t="e">
        <f ca="1">IF('Log_working_2-way'!$D990="","",B991^('Log_working_2-way'!$D990))</f>
        <v>#NAME?</v>
      </c>
    </row>
    <row r="992" spans="3:11" x14ac:dyDescent="0.2">
      <c r="C992" s="29" t="str">
        <f t="shared" si="48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e">
        <f ca="1">IF('Log_working_2-way'!$D991="","",A992^('Log_working_2-way'!$D991))</f>
        <v>#NAME?</v>
      </c>
      <c r="K992" s="22" t="e">
        <f ca="1">IF('Log_working_2-way'!$D991="","",B992^('Log_working_2-way'!$D991))</f>
        <v>#NAME?</v>
      </c>
    </row>
    <row r="993" spans="3:11" x14ac:dyDescent="0.2">
      <c r="C993" s="29" t="str">
        <f t="shared" si="48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e">
        <f ca="1">IF('Log_working_2-way'!$D992="","",A993^('Log_working_2-way'!$D992))</f>
        <v>#NAME?</v>
      </c>
      <c r="K993" s="22" t="e">
        <f ca="1">IF('Log_working_2-way'!$D992="","",B993^('Log_working_2-way'!$D992))</f>
        <v>#NAME?</v>
      </c>
    </row>
    <row r="994" spans="3:11" x14ac:dyDescent="0.2">
      <c r="C994" s="29" t="str">
        <f t="shared" si="48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e">
        <f ca="1">IF('Log_working_2-way'!$D993="","",A994^('Log_working_2-way'!$D993))</f>
        <v>#NAME?</v>
      </c>
      <c r="K994" s="22" t="e">
        <f ca="1">IF('Log_working_2-way'!$D993="","",B994^('Log_working_2-way'!$D993))</f>
        <v>#NAME?</v>
      </c>
    </row>
    <row r="995" spans="3:11" x14ac:dyDescent="0.2">
      <c r="C995" s="29" t="str">
        <f t="shared" si="48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e">
        <f ca="1">IF('Log_working_2-way'!$D994="","",A995^('Log_working_2-way'!$D994))</f>
        <v>#NAME?</v>
      </c>
      <c r="K995" s="22" t="e">
        <f ca="1">IF('Log_working_2-way'!$D994="","",B995^('Log_working_2-way'!$D994))</f>
        <v>#NAME?</v>
      </c>
    </row>
    <row r="996" spans="3:11" x14ac:dyDescent="0.2">
      <c r="C996" s="29" t="str">
        <f t="shared" si="48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e">
        <f ca="1">IF('Log_working_2-way'!$D995="","",A996^('Log_working_2-way'!$D995))</f>
        <v>#NAME?</v>
      </c>
      <c r="K996" s="22" t="e">
        <f ca="1">IF('Log_working_2-way'!$D995="","",B996^('Log_working_2-way'!$D995))</f>
        <v>#NAME?</v>
      </c>
    </row>
    <row r="997" spans="3:11" x14ac:dyDescent="0.2">
      <c r="C997" s="29" t="str">
        <f t="shared" si="48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e">
        <f ca="1">IF('Log_working_2-way'!$D996="","",A997^('Log_working_2-way'!$D996))</f>
        <v>#NAME?</v>
      </c>
      <c r="K997" s="22" t="e">
        <f ca="1">IF('Log_working_2-way'!$D996="","",B997^('Log_working_2-way'!$D996))</f>
        <v>#NAME?</v>
      </c>
    </row>
    <row r="998" spans="3:11" x14ac:dyDescent="0.2">
      <c r="C998" s="29" t="str">
        <f t="shared" si="48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e">
        <f ca="1">IF('Log_working_2-way'!$D997="","",A998^('Log_working_2-way'!$D997))</f>
        <v>#NAME?</v>
      </c>
      <c r="K998" s="22" t="e">
        <f ca="1">IF('Log_working_2-way'!$D997="","",B998^('Log_working_2-way'!$D997))</f>
        <v>#NAME?</v>
      </c>
    </row>
    <row r="999" spans="3:11" x14ac:dyDescent="0.2">
      <c r="C999" s="29" t="str">
        <f t="shared" si="48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e">
        <f ca="1">IF('Log_working_2-way'!$D998="","",A999^('Log_working_2-way'!$D998))</f>
        <v>#NAME?</v>
      </c>
      <c r="K999" s="22" t="e">
        <f ca="1">IF('Log_working_2-way'!$D998="","",B999^('Log_working_2-way'!$D998))</f>
        <v>#NAME?</v>
      </c>
    </row>
    <row r="1000" spans="3:11" x14ac:dyDescent="0.2">
      <c r="C1000" s="29" t="str">
        <f t="shared" si="48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e">
        <f ca="1">IF('Log_working_2-way'!$D999="","",A1000^('Log_working_2-way'!$D999))</f>
        <v>#NAME?</v>
      </c>
      <c r="K1000" s="22" t="e">
        <f ca="1">IF('Log_working_2-way'!$D999="","",B1000^('Log_working_2-way'!$D999))</f>
        <v>#NAME?</v>
      </c>
    </row>
    <row r="1001" spans="3:11" x14ac:dyDescent="0.2">
      <c r="C1001" s="29" t="str">
        <f t="shared" si="48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e">
        <f ca="1">IF('Log_working_2-way'!$D1000="","",A1001^('Log_working_2-way'!$D1000))</f>
        <v>#NAME?</v>
      </c>
      <c r="K1001" s="22" t="e">
        <f ca="1">IF('Log_working_2-way'!$D1000="","",B1001^('Log_working_2-way'!$D1000))</f>
        <v>#NAME?</v>
      </c>
    </row>
    <row r="1002" spans="3:11" x14ac:dyDescent="0.2">
      <c r="C1002" s="29" t="str">
        <f t="shared" si="48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e">
        <f ca="1">IF('Log_working_2-way'!$D1001="","",A1002^('Log_working_2-way'!$D1001))</f>
        <v>#NAME?</v>
      </c>
      <c r="K1002" s="22" t="e">
        <f ca="1">IF('Log_working_2-way'!$D1001="","",B1002^('Log_working_2-way'!$D1001))</f>
        <v>#NAME?</v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L995"/>
  <sheetViews>
    <sheetView zoomScale="80" zoomScaleNormal="80" workbookViewId="0">
      <pane ySplit="2" topLeftCell="A127" activePane="bottomLeft" state="frozen"/>
      <selection pane="bottomLeft" activeCell="S3" sqref="S3:S172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61" t="s">
        <v>9</v>
      </c>
      <c r="B1" s="61"/>
      <c r="C1" s="62"/>
      <c r="D1" s="18"/>
      <c r="E1" s="63" t="s">
        <v>25</v>
      </c>
      <c r="F1" s="61"/>
      <c r="G1" s="62"/>
      <c r="H1" s="63" t="s">
        <v>23</v>
      </c>
      <c r="I1" s="61"/>
      <c r="J1" s="62"/>
      <c r="K1" s="63" t="s">
        <v>11</v>
      </c>
      <c r="L1" s="61"/>
      <c r="M1" s="62"/>
      <c r="N1" s="63" t="s">
        <v>35</v>
      </c>
      <c r="O1" s="61"/>
      <c r="P1" s="61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3.96</v>
      </c>
      <c r="B3">
        <v>3.37</v>
      </c>
      <c r="C3">
        <v>2.06</v>
      </c>
      <c r="D3" s="20">
        <f>IF(OR($A3="",$B3="",$C3=""),"",(1/A3)+(1/B3)+(1/C3)-1)</f>
        <v>3.4698050773646294E-2</v>
      </c>
      <c r="E3" s="17">
        <f>IF(OR($A3="",$B3="",$C3=""),"",A3*'MPTO_working_3-way'!$I2)</f>
        <v>4.0974042810636391</v>
      </c>
      <c r="F3" s="21">
        <f>IF(OR($A3="",$B3="",$C3=""),"",B3*'MPTO_working_3-way'!$I2)</f>
        <v>3.4869324311071881</v>
      </c>
      <c r="G3" s="22">
        <f>IF(OR($A3="",$B3="",$C3=""),"",C3*'MPTO_working_3-way'!$I2)</f>
        <v>2.1314779845937113</v>
      </c>
      <c r="H3" s="17">
        <f>IF(OR($A3="",$B3="",$C3=""),"",'MPTO_working_3-way'!E2)</f>
        <v>4.1500795663923462</v>
      </c>
      <c r="I3" s="21">
        <f>IF(OR($A3="",$B3="",$C3=""),"",'MPTO_working_3-way'!F2)</f>
        <v>3.5066816015978963</v>
      </c>
      <c r="J3" s="22">
        <f>IF(OR($A3="",$B3="",$C3=""),"",'MPTO_working_3-way'!G2)</f>
        <v>2.1102795087379995</v>
      </c>
      <c r="K3" s="17">
        <f>IF(OR($A3="",$B3="",$C3=""),"",'OddsRatio_working_3-way'!H2)</f>
        <v>4.1243495548496298</v>
      </c>
      <c r="L3" s="21">
        <f>IF(OR($A3="",$B3="",$C3=""),"",'OddsRatio_working_3-way'!I2)</f>
        <v>3.5015906908762244</v>
      </c>
      <c r="M3" s="22">
        <f>IF(OR($A3="",$B3="",$C3=""),"",'OddsRatio_working_3-way'!J2)</f>
        <v>2.1188549081556105</v>
      </c>
      <c r="N3" s="23">
        <f>(1/E3)* 100</f>
        <v>24.405695201265605</v>
      </c>
      <c r="O3" s="24">
        <f>(1/F3)* 100</f>
        <v>28.67850237300053</v>
      </c>
      <c r="P3" s="24">
        <f>(1/G3)* 100</f>
        <v>46.915802425733879</v>
      </c>
      <c r="Q3" t="s">
        <v>146</v>
      </c>
      <c r="R3" t="s">
        <v>116</v>
      </c>
      <c r="S3" s="48" t="s">
        <v>425</v>
      </c>
      <c r="T3" s="35">
        <v>100</v>
      </c>
      <c r="U3" s="35">
        <f>(1/A4)*((T3*A4)-T3)</f>
        <v>72.222222222222229</v>
      </c>
      <c r="V3" s="35">
        <f>(1/B4)*((T3*B4)-T3)</f>
        <v>71.671388101982998</v>
      </c>
      <c r="W3" s="35">
        <f>(1/C4)*((T3*C4)-T3)</f>
        <v>53.917050691244242</v>
      </c>
      <c r="X3" s="35">
        <f>((1/B4)+(1/C4))*T3</f>
        <v>74.41156120677276</v>
      </c>
      <c r="Y3" s="35">
        <f>((1/A4)+(1/C4))*T3</f>
        <v>73.860727086533544</v>
      </c>
      <c r="Z3" s="35">
        <f>((1/A4)+(1/B4))*T3</f>
        <v>56.106389675794773</v>
      </c>
      <c r="AA3" s="35">
        <f t="shared" ref="AA3:AA4" si="0">U3-X3</f>
        <v>-2.1893389845505311</v>
      </c>
      <c r="AB3" s="35">
        <f t="shared" ref="AB3:AB4" si="1">V3-Y3</f>
        <v>-2.1893389845505453</v>
      </c>
      <c r="AC3" s="35">
        <f t="shared" ref="AC3:AC4" si="2">W3-Z3</f>
        <v>-2.1893389845505311</v>
      </c>
      <c r="AD3" s="27"/>
      <c r="AE3" s="27"/>
      <c r="AF3">
        <v>2.0099999999999998</v>
      </c>
      <c r="AG3">
        <v>1.86</v>
      </c>
      <c r="AH3" s="41"/>
      <c r="AI3" s="27"/>
      <c r="AJ3" t="s">
        <v>365</v>
      </c>
    </row>
    <row r="4" spans="1:36" ht="15" x14ac:dyDescent="0.25">
      <c r="A4">
        <v>3.6</v>
      </c>
      <c r="B4">
        <v>3.53</v>
      </c>
      <c r="C4">
        <v>2.17</v>
      </c>
      <c r="D4" s="20">
        <f t="shared" ref="D4:D67" si="3">IF(OR($A4="",$B4="",$C4=""),"",(1/A4)+(1/B4)+(1/C4)-1)</f>
        <v>2.1893389845505373E-2</v>
      </c>
      <c r="E4" s="17">
        <f>IF(OR($A4="",$B4="",$C4=""),"",A4*'MPTO_working_3-way'!$I3)</f>
        <v>3.6788162034438194</v>
      </c>
      <c r="F4" s="21">
        <f>IF(OR($A4="",$B4="",$C4=""),"",B4*'MPTO_working_3-way'!$I3)</f>
        <v>3.6072836661546339</v>
      </c>
      <c r="G4" s="22">
        <f>IF(OR($A4="",$B4="",$C4=""),"",C4*'MPTO_working_3-way'!$I3)</f>
        <v>2.2175086559647466</v>
      </c>
      <c r="H4" s="17">
        <f>IF(OR($A4="",$B4="",$C4=""),"",'MPTO_working_3-way'!E3)</f>
        <v>3.6971312838076993</v>
      </c>
      <c r="I4" s="21">
        <f>IF(OR($A4="",$B4="",$C4=""),"",'MPTO_working_3-way'!F3)</f>
        <v>3.6233417103694512</v>
      </c>
      <c r="J4" s="22">
        <f>IF(OR($A4="",$B4="",$C4=""),"",'MPTO_working_3-way'!G3)</f>
        <v>2.2049175565414525</v>
      </c>
      <c r="K4" s="17">
        <f>IF(OR($A4="",$B4="",$C4=""),"",'OddsRatio_working_3-way'!H3)</f>
        <v>3.6892380121016286</v>
      </c>
      <c r="L4" s="21">
        <f>IF(OR($A4="",$B4="",$C4=""),"",'OddsRatio_working_3-way'!I3)</f>
        <v>3.6168354502373541</v>
      </c>
      <c r="M4" s="22">
        <f>IF(OR($A4="",$B4="",$C4=""),"",'OddsRatio_working_3-way'!J3)</f>
        <v>2.2101571054457327</v>
      </c>
      <c r="N4" s="23">
        <f t="shared" ref="N4" si="4">(1/E4)* 100</f>
        <v>27.182657265233267</v>
      </c>
      <c r="O4" s="24">
        <f t="shared" ref="O4" si="5">(1/F4)* 100</f>
        <v>27.72169012884979</v>
      </c>
      <c r="P4" s="24">
        <f t="shared" ref="P4" si="6">(1/G4)* 100</f>
        <v>45.095652605916939</v>
      </c>
      <c r="Q4" t="s">
        <v>262</v>
      </c>
      <c r="R4" t="s">
        <v>263</v>
      </c>
      <c r="S4" s="48" t="s">
        <v>425</v>
      </c>
      <c r="T4" s="35">
        <v>100</v>
      </c>
      <c r="U4" s="35">
        <f t="shared" ref="U4" si="7">(1/A5)*((T4*A5)-T4)</f>
        <v>48.186528497409334</v>
      </c>
      <c r="V4" s="35">
        <f t="shared" ref="V4" si="8">(1/B5)*((T4*B5)-T4)</f>
        <v>74.554707379134854</v>
      </c>
      <c r="W4" s="35">
        <f t="shared" ref="W4" si="9">(1/C5)*((T4*C5)-T4)</f>
        <v>74.489795918367349</v>
      </c>
      <c r="X4" s="35">
        <f t="shared" ref="X4" si="10">((1/B5)+(1/C5))*T4</f>
        <v>50.955496702497797</v>
      </c>
      <c r="Y4" s="35">
        <f t="shared" ref="Y4" si="11">((1/A5)+(1/C5))*T4</f>
        <v>77.323675584223324</v>
      </c>
      <c r="Z4" s="35">
        <f t="shared" ref="Z4" si="12">((1/A5)+(1/B5))*T4</f>
        <v>77.258764123455819</v>
      </c>
      <c r="AA4" s="35">
        <f t="shared" si="0"/>
        <v>-2.7689682050884628</v>
      </c>
      <c r="AB4" s="35">
        <f t="shared" si="1"/>
        <v>-2.7689682050884699</v>
      </c>
      <c r="AC4" s="35">
        <f t="shared" si="2"/>
        <v>-2.7689682050884699</v>
      </c>
      <c r="AD4" s="4"/>
      <c r="AE4" s="4"/>
      <c r="AF4">
        <v>1.81</v>
      </c>
      <c r="AG4">
        <v>2.09</v>
      </c>
      <c r="AH4" s="4"/>
      <c r="AI4" s="4"/>
      <c r="AJ4" t="s">
        <v>366</v>
      </c>
    </row>
    <row r="5" spans="1:36" s="12" customFormat="1" ht="15" x14ac:dyDescent="0.25">
      <c r="A5">
        <v>1.93</v>
      </c>
      <c r="B5">
        <v>3.93</v>
      </c>
      <c r="C5">
        <v>3.92</v>
      </c>
      <c r="D5" s="20">
        <f t="shared" si="3"/>
        <v>2.7689682050884734E-2</v>
      </c>
      <c r="E5" s="17">
        <f>IF(OR($A5="",$B5="",$C5=""),"",A5*'MPTO_working_3-way'!$I4)</f>
        <v>1.9834410863582075</v>
      </c>
      <c r="F5" s="21">
        <f>IF(OR($A5="",$B5="",$C5=""),"",B5*'MPTO_working_3-way'!$I4)</f>
        <v>4.0388204504599772</v>
      </c>
      <c r="G5" s="22">
        <f>IF(OR($A5="",$B5="",$C5=""),"",C5*'MPTO_working_3-way'!$I4)</f>
        <v>4.0285435536394685</v>
      </c>
      <c r="H5" s="17">
        <f>IF(OR($A5="",$B5="",$C5=""),"",'MPTO_working_3-way'!E4)</f>
        <v>1.9650039825078072</v>
      </c>
      <c r="I5" s="21">
        <f>IF(OR($A5="",$B5="",$C5=""),"",'MPTO_working_3-way'!F4)</f>
        <v>4.0779203774721466</v>
      </c>
      <c r="J5" s="22">
        <f>IF(OR($A5="",$B5="",$C5=""),"",'MPTO_working_3-way'!G4)</f>
        <v>4.0671544663251904</v>
      </c>
      <c r="K5" s="17">
        <f>IF(OR($A5="",$B5="",$C5=""),"",'OddsRatio_working_3-way'!H4)</f>
        <v>1.9720994191172561</v>
      </c>
      <c r="L5" s="21">
        <f>IF(OR($A5="",$B5="",$C5=""),"",'OddsRatio_working_3-way'!I4)</f>
        <v>4.0626358043156579</v>
      </c>
      <c r="M5" s="22">
        <f>IF(OR($A5="",$B5="",$C5=""),"",'OddsRatio_working_3-way'!J4)</f>
        <v>4.0521831223896649</v>
      </c>
      <c r="N5" s="23">
        <f t="shared" ref="N5:N68" si="13">(1/E5)* 100</f>
        <v>50.417428925811869</v>
      </c>
      <c r="O5" s="24">
        <f t="shared" ref="O5:O68" si="14">(1/F5)* 100</f>
        <v>24.759704281632796</v>
      </c>
      <c r="P5" s="24">
        <f t="shared" ref="P5:P68" si="15">(1/G5)* 100</f>
        <v>24.822866792555327</v>
      </c>
      <c r="Q5" t="s">
        <v>166</v>
      </c>
      <c r="R5" t="s">
        <v>120</v>
      </c>
      <c r="S5" s="48" t="s">
        <v>425</v>
      </c>
      <c r="T5" s="35">
        <v>100</v>
      </c>
      <c r="U5" s="35">
        <f t="shared" ref="U5:U68" si="16">(1/A6)*((T5*A6)-T5)</f>
        <v>29.577464788732396</v>
      </c>
      <c r="V5" s="35">
        <f t="shared" ref="V5:V68" si="17">(1/B6)*((T5*B6)-T5)</f>
        <v>79.550102249488745</v>
      </c>
      <c r="W5" s="35">
        <f t="shared" ref="W5:W68" si="18">(1/C6)*((T5*C6)-T5)</f>
        <v>87.531172069825445</v>
      </c>
      <c r="X5" s="35">
        <f t="shared" ref="X5:X68" si="19">((1/B6)+(1/C6))*T5</f>
        <v>32.91872568068581</v>
      </c>
      <c r="Y5" s="35">
        <f t="shared" ref="Y5:Y68" si="20">((1/A6)+(1/C6))*T5</f>
        <v>82.89136314144217</v>
      </c>
      <c r="Z5" s="35">
        <f t="shared" ref="Z5:Z68" si="21">((1/A6)+(1/B6))*T5</f>
        <v>90.872432961778856</v>
      </c>
      <c r="AA5" s="35">
        <f t="shared" ref="AA5:AA68" si="22">U5-X5</f>
        <v>-3.3412608919534144</v>
      </c>
      <c r="AB5" s="35">
        <f t="shared" ref="AB5:AB68" si="23">V5-Y5</f>
        <v>-3.341260891953425</v>
      </c>
      <c r="AC5" s="35">
        <f t="shared" ref="AC5:AC68" si="24">W5-Z5</f>
        <v>-3.3412608919534108</v>
      </c>
      <c r="AD5" s="27"/>
      <c r="AE5" s="27"/>
      <c r="AF5">
        <v>1.6</v>
      </c>
      <c r="AG5">
        <v>2.44</v>
      </c>
      <c r="AH5" s="36"/>
      <c r="AI5" s="27"/>
      <c r="AJ5" t="s">
        <v>110</v>
      </c>
    </row>
    <row r="6" spans="1:36" s="12" customFormat="1" ht="15" x14ac:dyDescent="0.25">
      <c r="A6">
        <v>1.42</v>
      </c>
      <c r="B6">
        <v>4.8899999999999997</v>
      </c>
      <c r="C6">
        <v>8.02</v>
      </c>
      <c r="D6" s="20">
        <f t="shared" si="3"/>
        <v>3.3412608919534126E-2</v>
      </c>
      <c r="E6" s="17">
        <f>IF(OR($A6="",$B6="",$C6=""),"",A6*'MPTO_working_3-way'!$I5)</f>
        <v>1.4674459046657384</v>
      </c>
      <c r="F6" s="21">
        <f>IF(OR($A6="",$B6="",$C6=""),"",B6*'MPTO_working_3-way'!$I5)</f>
        <v>5.053387657616522</v>
      </c>
      <c r="G6" s="22">
        <f>IF(OR($A6="",$B6="",$C6=""),"",C6*'MPTO_working_3-way'!$I5)</f>
        <v>8.2879691235346638</v>
      </c>
      <c r="H6" s="17">
        <f>IF(OR($A6="",$B6="",$C6=""),"",'MPTO_working_3-way'!E5)</f>
        <v>1.4428186114292754</v>
      </c>
      <c r="I6" s="21">
        <f>IF(OR($A6="",$B6="",$C6=""),"",'MPTO_working_3-way'!F5)</f>
        <v>5.1716619083993178</v>
      </c>
      <c r="J6" s="22">
        <f>IF(OR($A6="",$B6="",$C6=""),"",'MPTO_working_3-way'!G5)</f>
        <v>8.8066354620151639</v>
      </c>
      <c r="K6" s="17">
        <f>IF(OR($A6="",$B6="",$C6=""),"",'OddsRatio_working_3-way'!H5)</f>
        <v>1.4504850058371748</v>
      </c>
      <c r="L6" s="21">
        <f>IF(OR($A6="",$B6="",$C6=""),"",'OddsRatio_working_3-way'!I5)</f>
        <v>5.1723492207300259</v>
      </c>
      <c r="M6" s="22">
        <f>IF(OR($A6="",$B6="",$C6=""),"",'OddsRatio_working_3-way'!J5)</f>
        <v>8.5295350975642119</v>
      </c>
      <c r="N6" s="23">
        <f t="shared" ref="N6:N69" si="25">(1/E6)* 100</f>
        <v>68.145612510860119</v>
      </c>
      <c r="O6" s="24">
        <f t="shared" ref="O6:O69" si="26">(1/F6)* 100</f>
        <v>19.788705473501302</v>
      </c>
      <c r="P6" s="24">
        <f t="shared" ref="P6:P69" si="27">(1/G6)* 100</f>
        <v>12.065682015638576</v>
      </c>
      <c r="Q6" t="s">
        <v>171</v>
      </c>
      <c r="R6" t="s">
        <v>165</v>
      </c>
      <c r="S6" s="48" t="s">
        <v>425</v>
      </c>
      <c r="T6" s="35">
        <v>100</v>
      </c>
      <c r="U6" s="35">
        <f t="shared" ref="U6:U69" si="28">(1/A7)*((T6*A7)-T6)</f>
        <v>45.652173913043477</v>
      </c>
      <c r="V6" s="35">
        <f t="shared" ref="V6:V69" si="29">(1/B7)*((T6*B7)-T6)</f>
        <v>72.752043596730246</v>
      </c>
      <c r="W6" s="35">
        <f t="shared" ref="W6:W69" si="30">(1/C7)*((T6*C7)-T6)</f>
        <v>78.494623655913983</v>
      </c>
      <c r="X6" s="35">
        <f t="shared" ref="X6:X69" si="31">((1/B7)+(1/C7))*T6</f>
        <v>48.753332747355778</v>
      </c>
      <c r="Y6" s="35">
        <f t="shared" ref="Y6:Y69" si="32">((1/A7)+(1/C7))*T6</f>
        <v>75.853202431042547</v>
      </c>
      <c r="Z6" s="35">
        <f t="shared" ref="Z6:Z69" si="33">((1/A7)+(1/B7))*T6</f>
        <v>81.59578249022627</v>
      </c>
      <c r="AA6" s="35">
        <f t="shared" ref="AA6:AA69" si="34">U6-X6</f>
        <v>-3.1011588343123009</v>
      </c>
      <c r="AB6" s="35">
        <f t="shared" ref="AB6:AB69" si="35">V6-Y6</f>
        <v>-3.1011588343123009</v>
      </c>
      <c r="AC6" s="35">
        <f t="shared" ref="AC6:AC69" si="36">W6-Z6</f>
        <v>-3.1011588343122867</v>
      </c>
      <c r="AD6" s="27"/>
      <c r="AE6" s="27"/>
      <c r="AF6">
        <v>1.52</v>
      </c>
      <c r="AG6">
        <v>2.62</v>
      </c>
      <c r="AH6" s="36"/>
      <c r="AI6" s="27"/>
      <c r="AJ6" t="s">
        <v>110</v>
      </c>
    </row>
    <row r="7" spans="1:36" s="12" customFormat="1" ht="15" x14ac:dyDescent="0.25">
      <c r="A7">
        <v>1.84</v>
      </c>
      <c r="B7">
        <v>3.67</v>
      </c>
      <c r="C7">
        <v>4.6500000000000004</v>
      </c>
      <c r="D7" s="20">
        <f t="shared" si="3"/>
        <v>3.1011588343123009E-2</v>
      </c>
      <c r="E7" s="17">
        <f>IF(OR($A7="",$B7="",$C7=""),"",A7*'MPTO_working_3-way'!$I6)</f>
        <v>1.8970613225513464</v>
      </c>
      <c r="F7" s="21">
        <f>IF(OR($A7="",$B7="",$C7=""),"",B7*'MPTO_working_3-way'!$I6)</f>
        <v>3.7838125292192615</v>
      </c>
      <c r="G7" s="22">
        <f>IF(OR($A7="",$B7="",$C7=""),"",C7*'MPTO_working_3-way'!$I6)</f>
        <v>4.7942038857955227</v>
      </c>
      <c r="H7" s="17">
        <f>IF(OR($A7="",$B7="",$C7=""),"",'MPTO_working_3-way'!E6)</f>
        <v>1.8756761879882256</v>
      </c>
      <c r="I7" s="21">
        <f>IF(OR($A7="",$B7="",$C7=""),"",'MPTO_working_3-way'!F6)</f>
        <v>3.8147210156870721</v>
      </c>
      <c r="J7" s="22">
        <f>IF(OR($A7="",$B7="",$C7=""),"",'MPTO_working_3-way'!G6)</f>
        <v>4.8848025006455931</v>
      </c>
      <c r="K7" s="17">
        <f>IF(OR($A7="",$B7="",$C7=""),"",'OddsRatio_working_3-way'!H6)</f>
        <v>1.8837425986257066</v>
      </c>
      <c r="L7" s="21">
        <f>IF(OR($A7="",$B7="",$C7=""),"",'OddsRatio_working_3-way'!I6)</f>
        <v>3.8090389742031379</v>
      </c>
      <c r="M7" s="22">
        <f>IF(OR($A7="",$B7="",$C7=""),"",'OddsRatio_working_3-way'!J6)</f>
        <v>4.8400720059331306</v>
      </c>
      <c r="N7" s="23">
        <f t="shared" si="25"/>
        <v>52.713108854863265</v>
      </c>
      <c r="O7" s="24">
        <f t="shared" si="26"/>
        <v>26.428370652029542</v>
      </c>
      <c r="P7" s="24">
        <f t="shared" si="27"/>
        <v>20.858520493107182</v>
      </c>
      <c r="Q7" t="s">
        <v>90</v>
      </c>
      <c r="R7" t="s">
        <v>109</v>
      </c>
      <c r="S7" s="48" t="s">
        <v>425</v>
      </c>
      <c r="T7" s="35">
        <v>100</v>
      </c>
      <c r="U7" s="35">
        <f t="shared" si="28"/>
        <v>45.945945945945937</v>
      </c>
      <c r="V7" s="35">
        <f t="shared" si="29"/>
        <v>68.847352024922117</v>
      </c>
      <c r="W7" s="35">
        <f t="shared" si="30"/>
        <v>81.481481481481481</v>
      </c>
      <c r="X7" s="35">
        <f t="shared" si="31"/>
        <v>49.671166493596395</v>
      </c>
      <c r="Y7" s="35">
        <f t="shared" si="32"/>
        <v>72.572572572572568</v>
      </c>
      <c r="Z7" s="35">
        <f t="shared" si="33"/>
        <v>85.206702029131918</v>
      </c>
      <c r="AA7" s="35">
        <f t="shared" si="34"/>
        <v>-3.7252205476504585</v>
      </c>
      <c r="AB7" s="35">
        <f t="shared" si="35"/>
        <v>-3.7252205476504514</v>
      </c>
      <c r="AC7" s="35">
        <f t="shared" si="36"/>
        <v>-3.7252205476504372</v>
      </c>
      <c r="AD7" s="27"/>
      <c r="AE7" s="27"/>
      <c r="AF7">
        <v>1.86</v>
      </c>
      <c r="AG7">
        <v>2.0299999999999998</v>
      </c>
      <c r="AH7" s="36"/>
      <c r="AI7" s="27"/>
      <c r="AJ7" t="s">
        <v>111</v>
      </c>
    </row>
    <row r="8" spans="1:36" ht="15" x14ac:dyDescent="0.25">
      <c r="A8">
        <v>1.85</v>
      </c>
      <c r="B8">
        <v>3.21</v>
      </c>
      <c r="C8">
        <v>5.4</v>
      </c>
      <c r="D8" s="20">
        <f t="shared" si="3"/>
        <v>3.7252205476504319E-2</v>
      </c>
      <c r="E8" s="17">
        <f>IF(OR($A8="",$B8="",$C8=""),"",A8*'MPTO_working_3-way'!$I7)</f>
        <v>1.9189165801315331</v>
      </c>
      <c r="F8" s="21">
        <f>IF(OR($A8="",$B8="",$C8=""),"",B8*'MPTO_working_3-way'!$I7)</f>
        <v>3.3295795795795788</v>
      </c>
      <c r="G8" s="22">
        <f>IF(OR($A8="",$B8="",$C8=""),"",C8*'MPTO_working_3-way'!$I7)</f>
        <v>5.6011619095731238</v>
      </c>
      <c r="H8" s="17">
        <f>IF(OR($A8="",$B8="",$C8=""),"",'MPTO_working_3-way'!E7)</f>
        <v>1.8934977975649214</v>
      </c>
      <c r="I8" s="21">
        <f>IF(OR($A8="",$B8="",$C8=""),"",'MPTO_working_3-way'!F7)</f>
        <v>3.3432619529181165</v>
      </c>
      <c r="J8" s="22">
        <f>IF(OR($A8="",$B8="",$C8=""),"",'MPTO_working_3-way'!G7)</f>
        <v>5.7881161669945662</v>
      </c>
      <c r="K8" s="17">
        <f>IF(OR($A8="",$B8="",$C8=""),"",'OddsRatio_working_3-way'!H7)</f>
        <v>1.903630055860658</v>
      </c>
      <c r="L8" s="21">
        <f>IF(OR($A8="",$B8="",$C8=""),"",'OddsRatio_working_3-way'!I7)</f>
        <v>3.3494381452377113</v>
      </c>
      <c r="M8" s="22">
        <f>IF(OR($A8="",$B8="",$C8=""),"",'OddsRatio_working_3-way'!J7)</f>
        <v>5.6776144068081127</v>
      </c>
      <c r="N8" s="23">
        <f t="shared" si="25"/>
        <v>52.112739571589643</v>
      </c>
      <c r="O8" s="24">
        <f t="shared" si="26"/>
        <v>30.033821871476896</v>
      </c>
      <c r="P8" s="24">
        <f t="shared" si="27"/>
        <v>17.853438556933483</v>
      </c>
      <c r="Q8" t="s">
        <v>377</v>
      </c>
      <c r="R8" t="s">
        <v>378</v>
      </c>
      <c r="S8" s="48" t="s">
        <v>425</v>
      </c>
      <c r="T8" s="35">
        <v>100</v>
      </c>
      <c r="U8" s="35">
        <f t="shared" si="28"/>
        <v>53.051643192488264</v>
      </c>
      <c r="V8" s="35">
        <f t="shared" si="29"/>
        <v>67.845659163987136</v>
      </c>
      <c r="W8" s="35">
        <f t="shared" si="30"/>
        <v>75.609756097560975</v>
      </c>
      <c r="X8" s="35">
        <f t="shared" si="31"/>
        <v>56.544584738451888</v>
      </c>
      <c r="Y8" s="35">
        <f t="shared" si="32"/>
        <v>71.338600709950768</v>
      </c>
      <c r="Z8" s="35">
        <f t="shared" si="33"/>
        <v>79.102697643524607</v>
      </c>
      <c r="AA8" s="35">
        <f t="shared" si="34"/>
        <v>-3.4929415459636246</v>
      </c>
      <c r="AB8" s="35">
        <f t="shared" si="35"/>
        <v>-3.4929415459636317</v>
      </c>
      <c r="AC8" s="35">
        <f t="shared" si="36"/>
        <v>-3.4929415459636317</v>
      </c>
      <c r="AF8">
        <v>2.77</v>
      </c>
      <c r="AG8">
        <v>1.48</v>
      </c>
      <c r="AJ8" t="s">
        <v>429</v>
      </c>
    </row>
    <row r="9" spans="1:36" ht="15" x14ac:dyDescent="0.25">
      <c r="A9">
        <v>2.13</v>
      </c>
      <c r="B9">
        <v>3.11</v>
      </c>
      <c r="C9">
        <v>4.0999999999999996</v>
      </c>
      <c r="D9" s="20">
        <f t="shared" si="3"/>
        <v>3.4929415459636237E-2</v>
      </c>
      <c r="E9" s="17">
        <f>IF(OR($A9="",$B9="",$C9=""),"",A9*'MPTO_working_3-way'!$I8)</f>
        <v>2.2043996549290252</v>
      </c>
      <c r="F9" s="21">
        <f>IF(OR($A9="",$B9="",$C9=""),"",B9*'MPTO_working_3-way'!$I8)</f>
        <v>3.2186304820794684</v>
      </c>
      <c r="G9" s="22">
        <f>IF(OR($A9="",$B9="",$C9=""),"",C9*'MPTO_working_3-way'!$I8)</f>
        <v>4.2432106033845081</v>
      </c>
      <c r="H9" s="17">
        <f>IF(OR($A9="",$B9="",$C9=""),"",'MPTO_working_3-way'!E8)</f>
        <v>2.1841670926672587</v>
      </c>
      <c r="I9" s="21">
        <f>IF(OR($A9="",$B9="",$C9=""),"",'MPTO_working_3-way'!F8)</f>
        <v>3.2268445600512945</v>
      </c>
      <c r="J9" s="22">
        <f>IF(OR($A9="",$B9="",$C9=""),"",'MPTO_working_3-way'!G8)</f>
        <v>4.3055326425434473</v>
      </c>
      <c r="K9" s="17">
        <f>IF(OR($A9="",$B9="",$C9=""),"",'OddsRatio_working_3-way'!H8)</f>
        <v>2.1927346012061237</v>
      </c>
      <c r="L9" s="21">
        <f>IF(OR($A9="",$B9="",$C9=""),"",'OddsRatio_working_3-way'!I8)</f>
        <v>3.2271416004822306</v>
      </c>
      <c r="M9" s="22">
        <f>IF(OR($A9="",$B9="",$C9=""),"",'OddsRatio_working_3-way'!J8)</f>
        <v>4.2721037732203397</v>
      </c>
      <c r="N9" s="23">
        <f t="shared" si="25"/>
        <v>45.363824920041409</v>
      </c>
      <c r="O9" s="24">
        <f t="shared" si="26"/>
        <v>31.069114816620001</v>
      </c>
      <c r="P9" s="24">
        <f t="shared" si="27"/>
        <v>23.56706026333859</v>
      </c>
      <c r="Q9" t="s">
        <v>379</v>
      </c>
      <c r="R9" t="s">
        <v>380</v>
      </c>
      <c r="S9" s="48" t="s">
        <v>425</v>
      </c>
      <c r="T9" s="35">
        <v>100</v>
      </c>
      <c r="U9" s="35">
        <f t="shared" si="28"/>
        <v>63.898916967509031</v>
      </c>
      <c r="V9" s="35">
        <f t="shared" si="29"/>
        <v>64.539007092198588</v>
      </c>
      <c r="W9" s="35">
        <f t="shared" si="30"/>
        <v>68.35443037974683</v>
      </c>
      <c r="X9" s="35">
        <f t="shared" si="31"/>
        <v>67.106562528054582</v>
      </c>
      <c r="Y9" s="35">
        <f t="shared" si="32"/>
        <v>67.746652652744132</v>
      </c>
      <c r="Z9" s="35">
        <f t="shared" si="33"/>
        <v>71.562075940292402</v>
      </c>
      <c r="AA9" s="35">
        <f t="shared" si="34"/>
        <v>-3.2076455605455507</v>
      </c>
      <c r="AB9" s="35">
        <f t="shared" si="35"/>
        <v>-3.2076455605455436</v>
      </c>
      <c r="AC9" s="35">
        <f t="shared" si="36"/>
        <v>-3.207645560545572</v>
      </c>
      <c r="AF9">
        <v>2.65</v>
      </c>
      <c r="AG9">
        <v>1.51</v>
      </c>
      <c r="AJ9" t="s">
        <v>429</v>
      </c>
    </row>
    <row r="10" spans="1:36" ht="15" x14ac:dyDescent="0.25">
      <c r="A10">
        <v>2.77</v>
      </c>
      <c r="B10">
        <v>2.82</v>
      </c>
      <c r="C10">
        <v>3.16</v>
      </c>
      <c r="D10" s="20">
        <f t="shared" si="3"/>
        <v>3.2076455605455578E-2</v>
      </c>
      <c r="E10" s="17">
        <f>IF(OR($A10="",$B10="",$C10=""),"",A10*'MPTO_working_3-way'!$I9)</f>
        <v>2.858851782027112</v>
      </c>
      <c r="F10" s="21">
        <f>IF(OR($A10="",$B10="",$C10=""),"",B10*'MPTO_working_3-way'!$I9)</f>
        <v>2.9104556048073844</v>
      </c>
      <c r="G10" s="22">
        <f>IF(OR($A10="",$B10="",$C10=""),"",C10*'MPTO_working_3-way'!$I9)</f>
        <v>3.2613615997132399</v>
      </c>
      <c r="H10" s="17">
        <f>IF(OR($A10="",$B10="",$C10=""),"",'MPTO_working_3-way'!E9)</f>
        <v>2.8545437668530944</v>
      </c>
      <c r="I10" s="21">
        <f>IF(OR($A10="",$B10="",$C10=""),"",'MPTO_working_3-way'!F9)</f>
        <v>2.9076717351274293</v>
      </c>
      <c r="J10" s="22">
        <f>IF(OR($A10="",$B10="",$C10=""),"",'MPTO_working_3-way'!G9)</f>
        <v>3.2705010735599691</v>
      </c>
      <c r="K10" s="17">
        <f>IF(OR($A10="",$B10="",$C10=""),"",'OddsRatio_working_3-way'!H9)</f>
        <v>2.8567020787154047</v>
      </c>
      <c r="L10" s="21">
        <f>IF(OR($A10="",$B10="",$C10=""),"",'OddsRatio_working_3-way'!I9)</f>
        <v>2.9091512899785523</v>
      </c>
      <c r="M10" s="22">
        <f>IF(OR($A10="",$B10="",$C10=""),"",'OddsRatio_working_3-way'!J9)</f>
        <v>3.265805926567952</v>
      </c>
      <c r="N10" s="23">
        <f t="shared" si="25"/>
        <v>34.97907818400207</v>
      </c>
      <c r="O10" s="24">
        <f t="shared" si="26"/>
        <v>34.358881762299916</v>
      </c>
      <c r="P10" s="24">
        <f t="shared" si="27"/>
        <v>30.662040053698014</v>
      </c>
      <c r="Q10" t="s">
        <v>381</v>
      </c>
      <c r="R10" t="s">
        <v>382</v>
      </c>
      <c r="S10" s="48" t="s">
        <v>425</v>
      </c>
      <c r="T10" s="35">
        <v>100</v>
      </c>
      <c r="U10" s="35">
        <f t="shared" si="28"/>
        <v>57.983193277310924</v>
      </c>
      <c r="V10" s="35">
        <f t="shared" si="29"/>
        <v>68.454258675078862</v>
      </c>
      <c r="W10" s="35">
        <f t="shared" si="30"/>
        <v>70.326409495548958</v>
      </c>
      <c r="X10" s="35">
        <f t="shared" si="31"/>
        <v>61.219331829372173</v>
      </c>
      <c r="Y10" s="35">
        <f t="shared" si="32"/>
        <v>71.69039722714011</v>
      </c>
      <c r="Z10" s="35">
        <f t="shared" si="33"/>
        <v>73.562548047610207</v>
      </c>
      <c r="AA10" s="35">
        <f t="shared" si="34"/>
        <v>-3.2361385520612487</v>
      </c>
      <c r="AB10" s="35">
        <f t="shared" si="35"/>
        <v>-3.2361385520612487</v>
      </c>
      <c r="AC10" s="35">
        <f t="shared" si="36"/>
        <v>-3.2361385520612487</v>
      </c>
      <c r="AF10">
        <v>2.9</v>
      </c>
      <c r="AG10">
        <v>1.43</v>
      </c>
      <c r="AJ10" t="s">
        <v>429</v>
      </c>
    </row>
    <row r="11" spans="1:36" ht="15" x14ac:dyDescent="0.25">
      <c r="A11">
        <v>2.38</v>
      </c>
      <c r="B11">
        <v>3.17</v>
      </c>
      <c r="C11">
        <v>3.37</v>
      </c>
      <c r="D11" s="20">
        <f t="shared" si="3"/>
        <v>3.2361385520612407E-2</v>
      </c>
      <c r="E11" s="17">
        <f>IF(OR($A11="",$B11="",$C11=""),"",A11*'MPTO_working_3-way'!$I10)</f>
        <v>2.4570200975390573</v>
      </c>
      <c r="F11" s="21">
        <f>IF(OR($A11="",$B11="",$C11=""),"",B11*'MPTO_working_3-way'!$I10)</f>
        <v>3.2725855921003411</v>
      </c>
      <c r="G11" s="22">
        <f>IF(OR($A11="",$B11="",$C11=""),"",C11*'MPTO_working_3-way'!$I10)</f>
        <v>3.479057869204464</v>
      </c>
      <c r="H11" s="17">
        <f>IF(OR($A11="",$B11="",$C11=""),"",'MPTO_working_3-way'!E10)</f>
        <v>2.4427126556664396</v>
      </c>
      <c r="I11" s="21">
        <f>IF(OR($A11="",$B11="",$C11=""),"",'MPTO_working_3-way'!F10)</f>
        <v>3.2822367328855164</v>
      </c>
      <c r="J11" s="22">
        <f>IF(OR($A11="",$B11="",$C11=""),"",'MPTO_working_3-way'!G10)</f>
        <v>3.4971298430030857</v>
      </c>
      <c r="K11" s="17">
        <f>IF(OR($A11="",$B11="",$C11=""),"",'OddsRatio_working_3-way'!H10)</f>
        <v>2.4490079820529695</v>
      </c>
      <c r="L11" s="21">
        <f>IF(OR($A11="",$B11="",$C11=""),"",'OddsRatio_working_3-way'!I10)</f>
        <v>3.2785125514890905</v>
      </c>
      <c r="M11" s="22">
        <f>IF(OR($A11="",$B11="",$C11=""),"",'OddsRatio_working_3-way'!J10)</f>
        <v>3.4885137083083624</v>
      </c>
      <c r="N11" s="23">
        <f t="shared" si="25"/>
        <v>40.69970778837326</v>
      </c>
      <c r="O11" s="24">
        <f t="shared" si="26"/>
        <v>30.556878402627241</v>
      </c>
      <c r="P11" s="24">
        <f t="shared" si="27"/>
        <v>28.743413808999506</v>
      </c>
      <c r="Q11" t="s">
        <v>383</v>
      </c>
      <c r="R11" t="s">
        <v>384</v>
      </c>
      <c r="S11" s="48" t="s">
        <v>425</v>
      </c>
      <c r="T11" s="35">
        <v>100</v>
      </c>
      <c r="U11" s="35">
        <f t="shared" si="28"/>
        <v>55.357142857142868</v>
      </c>
      <c r="V11" s="35">
        <f t="shared" si="29"/>
        <v>66.666666666666657</v>
      </c>
      <c r="W11" s="35">
        <f t="shared" si="30"/>
        <v>74.619289340101517</v>
      </c>
      <c r="X11" s="35">
        <f t="shared" si="31"/>
        <v>58.714043993231812</v>
      </c>
      <c r="Y11" s="35">
        <f t="shared" si="32"/>
        <v>70.023567802755622</v>
      </c>
      <c r="Z11" s="35">
        <f t="shared" si="33"/>
        <v>77.976190476190467</v>
      </c>
      <c r="AA11" s="35">
        <f t="shared" si="34"/>
        <v>-3.3569011360889434</v>
      </c>
      <c r="AB11" s="35">
        <f t="shared" si="35"/>
        <v>-3.3569011360889647</v>
      </c>
      <c r="AC11" s="35">
        <f t="shared" si="36"/>
        <v>-3.3569011360889505</v>
      </c>
      <c r="AF11">
        <v>2.2599999999999998</v>
      </c>
      <c r="AG11">
        <v>1.68</v>
      </c>
      <c r="AJ11" t="s">
        <v>429</v>
      </c>
    </row>
    <row r="12" spans="1:36" ht="15" x14ac:dyDescent="0.25">
      <c r="A12">
        <v>2.2400000000000002</v>
      </c>
      <c r="B12">
        <v>3</v>
      </c>
      <c r="C12">
        <v>3.94</v>
      </c>
      <c r="D12" s="20">
        <f t="shared" si="3"/>
        <v>3.3569011360889522E-2</v>
      </c>
      <c r="E12" s="17">
        <f>IF(OR($A12="",$B12="",$C12=""),"",A12*'MPTO_working_3-way'!$I11)</f>
        <v>2.3151945854483928</v>
      </c>
      <c r="F12" s="21">
        <f>IF(OR($A12="",$B12="",$C12=""),"",B12*'MPTO_working_3-way'!$I11)</f>
        <v>3.1007070340826686</v>
      </c>
      <c r="G12" s="22">
        <f>IF(OR($A12="",$B12="",$C12=""),"",C12*'MPTO_working_3-way'!$I11)</f>
        <v>4.0722619047619046</v>
      </c>
      <c r="H12" s="17">
        <f>IF(OR($A12="",$B12="",$C12=""),"",'MPTO_working_3-way'!E11)</f>
        <v>2.2975887443883929</v>
      </c>
      <c r="I12" s="21">
        <f>IF(OR($A12="",$B12="",$C12=""),"",'MPTO_working_3-way'!F11)</f>
        <v>3.104205096138815</v>
      </c>
      <c r="J12" s="22">
        <f>IF(OR($A12="",$B12="",$C12=""),"",'MPTO_working_3-way'!G11)</f>
        <v>4.1217153057412093</v>
      </c>
      <c r="K12" s="17">
        <f>IF(OR($A12="",$B12="",$C12=""),"",'OddsRatio_working_3-way'!H11)</f>
        <v>2.3053432477112601</v>
      </c>
      <c r="L12" s="21">
        <f>IF(OR($A12="",$B12="",$C12=""),"",'OddsRatio_working_3-way'!I11)</f>
        <v>3.1053923350181623</v>
      </c>
      <c r="M12" s="22">
        <f>IF(OR($A12="",$B12="",$C12=""),"",'OddsRatio_working_3-way'!J11)</f>
        <v>4.0949267324766989</v>
      </c>
      <c r="N12" s="23">
        <f t="shared" si="25"/>
        <v>43.192913731107666</v>
      </c>
      <c r="O12" s="24">
        <f t="shared" si="26"/>
        <v>32.250708919227058</v>
      </c>
      <c r="P12" s="24">
        <f t="shared" si="27"/>
        <v>24.556377349665272</v>
      </c>
      <c r="Q12" t="s">
        <v>385</v>
      </c>
      <c r="R12" t="s">
        <v>386</v>
      </c>
      <c r="S12" s="48" t="s">
        <v>425</v>
      </c>
      <c r="T12" s="35">
        <v>100</v>
      </c>
      <c r="U12" s="35">
        <f t="shared" si="28"/>
        <v>65.870307167235495</v>
      </c>
      <c r="V12" s="35">
        <f t="shared" si="29"/>
        <v>65.870307167235495</v>
      </c>
      <c r="W12" s="35">
        <f t="shared" si="30"/>
        <v>65.03496503496504</v>
      </c>
      <c r="X12" s="35">
        <f t="shared" si="31"/>
        <v>69.094727797799464</v>
      </c>
      <c r="Y12" s="35">
        <f t="shared" si="32"/>
        <v>69.094727797799464</v>
      </c>
      <c r="Z12" s="35">
        <f t="shared" si="33"/>
        <v>68.25938566552901</v>
      </c>
      <c r="AA12" s="35">
        <f t="shared" si="34"/>
        <v>-3.2244206305639693</v>
      </c>
      <c r="AB12" s="35">
        <f t="shared" si="35"/>
        <v>-3.2244206305639693</v>
      </c>
      <c r="AC12" s="35">
        <f t="shared" si="36"/>
        <v>-3.2244206305639693</v>
      </c>
      <c r="AF12">
        <v>2.48</v>
      </c>
      <c r="AG12">
        <v>1.57</v>
      </c>
      <c r="AJ12" t="s">
        <v>429</v>
      </c>
    </row>
    <row r="13" spans="1:36" ht="15" x14ac:dyDescent="0.25">
      <c r="A13">
        <v>2.93</v>
      </c>
      <c r="B13">
        <v>2.93</v>
      </c>
      <c r="C13">
        <v>2.86</v>
      </c>
      <c r="D13" s="20">
        <f t="shared" si="3"/>
        <v>3.2244206305639622E-2</v>
      </c>
      <c r="E13" s="17">
        <f>IF(OR($A13="",$B13="",$C13=""),"",A13*'MPTO_working_3-way'!$I12)</f>
        <v>3.0244755244755241</v>
      </c>
      <c r="F13" s="21">
        <f>IF(OR($A13="",$B13="",$C13=""),"",B13*'MPTO_working_3-way'!$I12)</f>
        <v>3.0244755244755241</v>
      </c>
      <c r="G13" s="22">
        <f>IF(OR($A13="",$B13="",$C13=""),"",C13*'MPTO_working_3-way'!$I12)</f>
        <v>2.952218430034129</v>
      </c>
      <c r="H13" s="17">
        <f>IF(OR($A13="",$B13="",$C13=""),"",'MPTO_working_3-way'!E12)</f>
        <v>3.02527136633854</v>
      </c>
      <c r="I13" s="21">
        <f>IF(OR($A13="",$B13="",$C13=""),"",'MPTO_working_3-way'!F12)</f>
        <v>3.02527136633854</v>
      </c>
      <c r="J13" s="22">
        <f>IF(OR($A13="",$B13="",$C13=""),"",'MPTO_working_3-way'!G12)</f>
        <v>2.9507030681471389</v>
      </c>
      <c r="K13" s="17">
        <f>IF(OR($A13="",$B13="",$C13=""),"",'OddsRatio_working_3-way'!H12)</f>
        <v>3.024883214283737</v>
      </c>
      <c r="L13" s="21">
        <f>IF(OR($A13="",$B13="",$C13=""),"",'OddsRatio_working_3-way'!I12)</f>
        <v>3.024883214283737</v>
      </c>
      <c r="M13" s="22">
        <f>IF(OR($A13="",$B13="",$C13=""),"",'OddsRatio_working_3-way'!J12)</f>
        <v>2.9514418541801817</v>
      </c>
      <c r="N13" s="23">
        <f t="shared" si="25"/>
        <v>33.063583815028906</v>
      </c>
      <c r="O13" s="24">
        <f t="shared" si="26"/>
        <v>33.063583815028906</v>
      </c>
      <c r="P13" s="24">
        <f t="shared" si="27"/>
        <v>33.872832369942209</v>
      </c>
      <c r="Q13" t="s">
        <v>387</v>
      </c>
      <c r="R13" t="s">
        <v>388</v>
      </c>
      <c r="S13" s="48" t="s">
        <v>425</v>
      </c>
      <c r="T13" s="35">
        <v>100</v>
      </c>
      <c r="U13" s="35">
        <f t="shared" si="28"/>
        <v>56.140350877192972</v>
      </c>
      <c r="V13" s="35">
        <f t="shared" si="29"/>
        <v>67.741935483870961</v>
      </c>
      <c r="W13" s="35">
        <f t="shared" si="30"/>
        <v>72.899728997289984</v>
      </c>
      <c r="X13" s="35">
        <f t="shared" si="31"/>
        <v>59.35833551883907</v>
      </c>
      <c r="Y13" s="35">
        <f t="shared" si="32"/>
        <v>70.959920125517044</v>
      </c>
      <c r="Z13" s="35">
        <f t="shared" si="33"/>
        <v>76.117713638936053</v>
      </c>
      <c r="AA13" s="35">
        <f t="shared" si="34"/>
        <v>-3.2179846416460975</v>
      </c>
      <c r="AB13" s="35">
        <f t="shared" si="35"/>
        <v>-3.2179846416460833</v>
      </c>
      <c r="AC13" s="35">
        <f t="shared" si="36"/>
        <v>-3.2179846416460691</v>
      </c>
      <c r="AF13">
        <v>2.66</v>
      </c>
      <c r="AG13">
        <v>1.51</v>
      </c>
      <c r="AJ13" t="s">
        <v>429</v>
      </c>
    </row>
    <row r="14" spans="1:36" ht="15" x14ac:dyDescent="0.25">
      <c r="A14">
        <v>2.2799999999999998</v>
      </c>
      <c r="B14">
        <v>3.1</v>
      </c>
      <c r="C14">
        <v>3.69</v>
      </c>
      <c r="D14" s="20">
        <f t="shared" si="3"/>
        <v>3.2179846416460656E-2</v>
      </c>
      <c r="E14" s="17">
        <f>IF(OR($A14="",$B14="",$C14=""),"",A14*'MPTO_working_3-way'!$I13)</f>
        <v>2.3533700498295302</v>
      </c>
      <c r="F14" s="21">
        <f>IF(OR($A14="",$B14="",$C14=""),"",B14*'MPTO_working_3-way'!$I13)</f>
        <v>3.1997575238910283</v>
      </c>
      <c r="G14" s="22">
        <f>IF(OR($A14="",$B14="",$C14=""),"",C14*'MPTO_working_3-way'!$I13)</f>
        <v>3.8087436332767397</v>
      </c>
      <c r="H14" s="17">
        <f>IF(OR($A14="",$B14="",$C14=""),"",'MPTO_working_3-way'!E13)</f>
        <v>2.3371591613765812</v>
      </c>
      <c r="I14" s="21">
        <f>IF(OR($A14="",$B14="",$C14=""),"",'MPTO_working_3-way'!F13)</f>
        <v>3.206628437659834</v>
      </c>
      <c r="J14" s="22">
        <f>IF(OR($A14="",$B14="",$C14=""),"",'MPTO_working_3-way'!G13)</f>
        <v>3.8420739396367831</v>
      </c>
      <c r="K14" s="17">
        <f>IF(OR($A14="",$B14="",$C14=""),"",'OddsRatio_working_3-way'!H13)</f>
        <v>2.3442178400805669</v>
      </c>
      <c r="L14" s="21">
        <f>IF(OR($A14="",$B14="",$C14=""),"",'OddsRatio_working_3-way'!I13)</f>
        <v>3.20535739388218</v>
      </c>
      <c r="M14" s="22">
        <f>IF(OR($A14="",$B14="",$C14=""),"",'OddsRatio_working_3-way'!J13)</f>
        <v>3.8249578045443151</v>
      </c>
      <c r="N14" s="23">
        <f t="shared" si="25"/>
        <v>42.492254886665037</v>
      </c>
      <c r="O14" s="24">
        <f t="shared" si="26"/>
        <v>31.252368110192347</v>
      </c>
      <c r="P14" s="24">
        <f t="shared" si="27"/>
        <v>26.255377003142627</v>
      </c>
      <c r="Q14" t="s">
        <v>389</v>
      </c>
      <c r="R14" t="s">
        <v>390</v>
      </c>
      <c r="S14" s="48" t="s">
        <v>425</v>
      </c>
      <c r="T14" s="35">
        <v>100</v>
      </c>
      <c r="U14" s="35">
        <f t="shared" si="28"/>
        <v>49.748743718592962</v>
      </c>
      <c r="V14" s="35">
        <f t="shared" si="29"/>
        <v>67.426710097719877</v>
      </c>
      <c r="W14" s="35">
        <f t="shared" si="30"/>
        <v>79.423868312757207</v>
      </c>
      <c r="X14" s="35">
        <f t="shared" si="31"/>
        <v>53.14942158952293</v>
      </c>
      <c r="Y14" s="35">
        <f t="shared" si="32"/>
        <v>70.82738796864983</v>
      </c>
      <c r="Z14" s="35">
        <f t="shared" si="33"/>
        <v>82.824546183687161</v>
      </c>
      <c r="AA14" s="35">
        <f t="shared" si="34"/>
        <v>-3.4006778709299681</v>
      </c>
      <c r="AB14" s="35">
        <f t="shared" si="35"/>
        <v>-3.4006778709299539</v>
      </c>
      <c r="AC14" s="35">
        <f t="shared" si="36"/>
        <v>-3.4006778709299539</v>
      </c>
      <c r="AF14">
        <v>2.5099999999999998</v>
      </c>
      <c r="AG14">
        <v>1.56</v>
      </c>
      <c r="AJ14" t="s">
        <v>429</v>
      </c>
    </row>
    <row r="15" spans="1:36" ht="15" x14ac:dyDescent="0.25">
      <c r="A15">
        <v>1.99</v>
      </c>
      <c r="B15">
        <v>3.07</v>
      </c>
      <c r="C15">
        <v>4.8600000000000003</v>
      </c>
      <c r="D15" s="20">
        <f t="shared" si="3"/>
        <v>3.400677870929969E-2</v>
      </c>
      <c r="E15" s="17">
        <f>IF(OR($A15="",$B15="",$C15=""),"",A15*'MPTO_working_3-way'!$I14)</f>
        <v>2.0576734896315063</v>
      </c>
      <c r="F15" s="21">
        <f>IF(OR($A15="",$B15="",$C15=""),"",B15*'MPTO_working_3-way'!$I14)</f>
        <v>3.1744008106375499</v>
      </c>
      <c r="G15" s="22">
        <f>IF(OR($A15="",$B15="",$C15=""),"",C15*'MPTO_working_3-way'!$I14)</f>
        <v>5.0252729445271971</v>
      </c>
      <c r="H15" s="17">
        <f>IF(OR($A15="",$B15="",$C15=""),"",'MPTO_working_3-way'!E14)</f>
        <v>2.035926074020241</v>
      </c>
      <c r="I15" s="21">
        <f>IF(OR($A15="",$B15="",$C15=""),"",'MPTO_working_3-way'!F14)</f>
        <v>3.1806888307728278</v>
      </c>
      <c r="J15" s="22">
        <f>IF(OR($A15="",$B15="",$C15=""),"",'MPTO_working_3-way'!G14)</f>
        <v>5.1433523279962508</v>
      </c>
      <c r="K15" s="17">
        <f>IF(OR($A15="",$B15="",$C15=""),"",'OddsRatio_working_3-way'!H14)</f>
        <v>2.0450590064594993</v>
      </c>
      <c r="L15" s="21">
        <f>IF(OR($A15="",$B15="",$C15=""),"",'OddsRatio_working_3-way'!I14)</f>
        <v>3.1851233771425891</v>
      </c>
      <c r="M15" s="22">
        <f>IF(OR($A15="",$B15="",$C15=""),"",'OddsRatio_working_3-way'!J14)</f>
        <v>5.0746745100340069</v>
      </c>
      <c r="N15" s="23">
        <f t="shared" si="25"/>
        <v>48.598575286066534</v>
      </c>
      <c r="O15" s="24">
        <f t="shared" si="26"/>
        <v>31.502008084453546</v>
      </c>
      <c r="P15" s="24">
        <f t="shared" si="27"/>
        <v>19.899416629479912</v>
      </c>
      <c r="Q15" t="s">
        <v>391</v>
      </c>
      <c r="R15" t="s">
        <v>392</v>
      </c>
      <c r="S15" s="48" t="s">
        <v>425</v>
      </c>
      <c r="T15" s="35">
        <v>100</v>
      </c>
      <c r="U15" s="35">
        <f t="shared" si="28"/>
        <v>51.219512195121943</v>
      </c>
      <c r="V15" s="35">
        <f t="shared" si="29"/>
        <v>67.637540453074436</v>
      </c>
      <c r="W15" s="35">
        <f t="shared" si="30"/>
        <v>78.213507625272342</v>
      </c>
      <c r="X15" s="35">
        <f t="shared" si="31"/>
        <v>54.148951921653243</v>
      </c>
      <c r="Y15" s="35">
        <f t="shared" si="32"/>
        <v>70.566980179605721</v>
      </c>
      <c r="Z15" s="35">
        <f t="shared" si="33"/>
        <v>81.142947351803627</v>
      </c>
      <c r="AA15" s="35">
        <f t="shared" si="34"/>
        <v>-2.9294397265312995</v>
      </c>
      <c r="AB15" s="35">
        <f t="shared" si="35"/>
        <v>-2.9294397265312853</v>
      </c>
      <c r="AC15" s="35">
        <f t="shared" si="36"/>
        <v>-2.9294397265312853</v>
      </c>
      <c r="AF15">
        <v>2.67</v>
      </c>
      <c r="AG15">
        <v>1.51</v>
      </c>
      <c r="AJ15" t="s">
        <v>429</v>
      </c>
    </row>
    <row r="16" spans="1:36" ht="15" x14ac:dyDescent="0.25">
      <c r="A16">
        <v>2.0499999999999998</v>
      </c>
      <c r="B16">
        <v>3.09</v>
      </c>
      <c r="C16">
        <v>4.59</v>
      </c>
      <c r="D16" s="20">
        <f t="shared" si="3"/>
        <v>2.9294397265313021E-2</v>
      </c>
      <c r="E16" s="17">
        <f>IF(OR($A16="",$B16="",$C16=""),"",A16*'MPTO_working_3-way'!$I15)</f>
        <v>2.1100535143938917</v>
      </c>
      <c r="F16" s="21">
        <f>IF(OR($A16="",$B16="",$C16=""),"",B16*'MPTO_working_3-way'!$I15)</f>
        <v>3.180519687549817</v>
      </c>
      <c r="G16" s="22">
        <f>IF(OR($A16="",$B16="",$C16=""),"",C16*'MPTO_working_3-way'!$I15)</f>
        <v>4.7244612834477868</v>
      </c>
      <c r="H16" s="17">
        <f>IF(OR($A16="",$B16="",$C16=""),"",'MPTO_working_3-way'!E15)</f>
        <v>2.0918748113648391</v>
      </c>
      <c r="I16" s="21">
        <f>IF(OR($A16="",$B16="",$C16=""),"",'MPTO_working_3-way'!F15)</f>
        <v>3.1861360121022382</v>
      </c>
      <c r="J16" s="22">
        <f>IF(OR($A16="",$B16="",$C16=""),"",'MPTO_working_3-way'!G15)</f>
        <v>4.8053791492888722</v>
      </c>
      <c r="K16" s="17">
        <f>IF(OR($A16="",$B16="",$C16=""),"",'OddsRatio_working_3-way'!H15)</f>
        <v>2.0995795448452657</v>
      </c>
      <c r="L16" s="21">
        <f>IF(OR($A16="",$B16="",$C16=""),"",'OddsRatio_working_3-way'!I15)</f>
        <v>3.1886869035491472</v>
      </c>
      <c r="M16" s="22">
        <f>IF(OR($A16="",$B16="",$C16=""),"",'OddsRatio_working_3-way'!J15)</f>
        <v>4.7595148247566694</v>
      </c>
      <c r="N16" s="23">
        <f t="shared" si="25"/>
        <v>47.392162955983032</v>
      </c>
      <c r="O16" s="24">
        <f t="shared" si="26"/>
        <v>31.441402608338258</v>
      </c>
      <c r="P16" s="24">
        <f t="shared" si="27"/>
        <v>21.166434435678696</v>
      </c>
      <c r="Q16" t="s">
        <v>213</v>
      </c>
      <c r="R16" t="s">
        <v>129</v>
      </c>
      <c r="S16" s="48" t="s">
        <v>425</v>
      </c>
      <c r="T16" s="35">
        <v>100</v>
      </c>
      <c r="U16" s="35">
        <f t="shared" si="28"/>
        <v>44.134078212290497</v>
      </c>
      <c r="V16" s="35">
        <f t="shared" si="29"/>
        <v>72.14484679665739</v>
      </c>
      <c r="W16" s="35">
        <f t="shared" si="30"/>
        <v>80.54474708171206</v>
      </c>
      <c r="X16" s="35">
        <f t="shared" si="31"/>
        <v>47.310406121630557</v>
      </c>
      <c r="Y16" s="35">
        <f t="shared" si="32"/>
        <v>75.321174705997436</v>
      </c>
      <c r="Z16" s="35">
        <f t="shared" si="33"/>
        <v>83.72107499105212</v>
      </c>
      <c r="AA16" s="35">
        <f t="shared" si="34"/>
        <v>-3.1763279093400598</v>
      </c>
      <c r="AB16" s="35">
        <f t="shared" si="35"/>
        <v>-3.1763279093400456</v>
      </c>
      <c r="AC16" s="35">
        <f t="shared" si="36"/>
        <v>-3.1763279093400598</v>
      </c>
      <c r="AF16">
        <v>2.46</v>
      </c>
      <c r="AG16">
        <v>1.6</v>
      </c>
      <c r="AJ16" t="s">
        <v>369</v>
      </c>
    </row>
    <row r="17" spans="1:36" ht="15" x14ac:dyDescent="0.25">
      <c r="A17">
        <v>1.79</v>
      </c>
      <c r="B17">
        <v>3.59</v>
      </c>
      <c r="C17">
        <v>5.14</v>
      </c>
      <c r="D17" s="20">
        <f t="shared" si="3"/>
        <v>3.1763279093400598E-2</v>
      </c>
      <c r="E17" s="17">
        <f>IF(OR($A17="",$B17="",$C17=""),"",A17*'MPTO_working_3-way'!$I16)</f>
        <v>1.8468562695771871</v>
      </c>
      <c r="F17" s="21">
        <f>IF(OR($A17="",$B17="",$C17=""),"",B17*'MPTO_working_3-way'!$I16)</f>
        <v>3.7040301719453081</v>
      </c>
      <c r="G17" s="22">
        <f>IF(OR($A17="",$B17="",$C17=""),"",C17*'MPTO_working_3-way'!$I16)</f>
        <v>5.3032632545400791</v>
      </c>
      <c r="H17" s="17">
        <f>IF(OR($A17="",$B17="",$C17=""),"",'MPTO_working_3-way'!E16)</f>
        <v>1.8245795964672593</v>
      </c>
      <c r="I17" s="21">
        <f>IF(OR($A17="",$B17="",$C17=""),"",'MPTO_working_3-way'!F16)</f>
        <v>3.7318477467450148</v>
      </c>
      <c r="J17" s="22">
        <f>IF(OR($A17="",$B17="",$C17=""),"",'MPTO_working_3-way'!G16)</f>
        <v>5.4358234068350066</v>
      </c>
      <c r="K17" s="17">
        <f>IF(OR($A17="",$B17="",$C17=""),"",'OddsRatio_working_3-way'!H16)</f>
        <v>1.8329463532281858</v>
      </c>
      <c r="L17" s="21">
        <f>IF(OR($A17="",$B17="",$C17=""),"",'OddsRatio_working_3-way'!I16)</f>
        <v>3.7307988036215196</v>
      </c>
      <c r="M17" s="22">
        <f>IF(OR($A17="",$B17="",$C17=""),"",'OddsRatio_working_3-way'!J16)</f>
        <v>5.3650606359046691</v>
      </c>
      <c r="N17" s="23">
        <f t="shared" si="25"/>
        <v>54.146065206738406</v>
      </c>
      <c r="O17" s="24">
        <f t="shared" si="26"/>
        <v>26.997620256284605</v>
      </c>
      <c r="P17" s="24">
        <f t="shared" si="27"/>
        <v>18.856314536976988</v>
      </c>
      <c r="Q17" t="s">
        <v>216</v>
      </c>
      <c r="R17" t="s">
        <v>217</v>
      </c>
      <c r="S17" s="48" t="s">
        <v>425</v>
      </c>
      <c r="T17" s="35">
        <v>100</v>
      </c>
      <c r="U17" s="35">
        <f t="shared" si="28"/>
        <v>89.572471324296146</v>
      </c>
      <c r="V17" s="35">
        <f t="shared" si="29"/>
        <v>79.035639412997895</v>
      </c>
      <c r="W17" s="35">
        <f t="shared" si="30"/>
        <v>28.057553956834536</v>
      </c>
      <c r="X17" s="35">
        <f t="shared" si="31"/>
        <v>92.906806630167566</v>
      </c>
      <c r="Y17" s="35">
        <f t="shared" si="32"/>
        <v>82.369974718869329</v>
      </c>
      <c r="Z17" s="35">
        <f t="shared" si="33"/>
        <v>31.391889262705959</v>
      </c>
      <c r="AA17" s="35">
        <f t="shared" si="34"/>
        <v>-3.33433530587142</v>
      </c>
      <c r="AB17" s="35">
        <f t="shared" si="35"/>
        <v>-3.3343353058714342</v>
      </c>
      <c r="AC17" s="35">
        <f t="shared" si="36"/>
        <v>-3.3343353058714236</v>
      </c>
      <c r="AF17">
        <v>2.2799999999999998</v>
      </c>
      <c r="AG17">
        <v>1.68</v>
      </c>
      <c r="AJ17" t="s">
        <v>370</v>
      </c>
    </row>
    <row r="18" spans="1:36" ht="15" x14ac:dyDescent="0.25">
      <c r="A18">
        <v>9.59</v>
      </c>
      <c r="B18">
        <v>4.7699999999999996</v>
      </c>
      <c r="C18">
        <v>1.39</v>
      </c>
      <c r="D18" s="20">
        <f t="shared" si="3"/>
        <v>3.3343353058714387E-2</v>
      </c>
      <c r="E18" s="17">
        <f>IF(OR($A18="",$B18="",$C18=""),"",A18*'MPTO_working_3-way'!$I17)</f>
        <v>9.9097627558330714</v>
      </c>
      <c r="F18" s="21">
        <f>IF(OR($A18="",$B18="",$C18=""),"",B18*'MPTO_working_3-way'!$I17)</f>
        <v>4.9290477940900672</v>
      </c>
      <c r="G18" s="22">
        <f>IF(OR($A18="",$B18="",$C18=""),"",C18*'MPTO_working_3-way'!$I17)</f>
        <v>1.4363472607516128</v>
      </c>
      <c r="H18" s="17">
        <f>IF(OR($A18="",$B18="",$C18=""),"",'MPTO_working_3-way'!E17)</f>
        <v>10.734124399850391</v>
      </c>
      <c r="I18" s="21">
        <f>IF(OR($A18="",$B18="",$C18=""),"",'MPTO_working_3-way'!F17)</f>
        <v>5.0370435554077302</v>
      </c>
      <c r="J18" s="22">
        <f>IF(OR($A18="",$B18="",$C18=""),"",'MPTO_working_3-way'!G17)</f>
        <v>1.411811193844384</v>
      </c>
      <c r="K18" s="17">
        <f>IF(OR($A18="",$B18="",$C18=""),"",'OddsRatio_working_3-way'!H17)</f>
        <v>10.238728803649952</v>
      </c>
      <c r="L18" s="21">
        <f>IF(OR($A18="",$B18="",$C18=""),"",'OddsRatio_working_3-way'!I17)</f>
        <v>5.0547156681909557</v>
      </c>
      <c r="M18" s="22">
        <f>IF(OR($A18="",$B18="",$C18=""),"",'OddsRatio_working_3-way'!J17)</f>
        <v>1.4194533449852711</v>
      </c>
      <c r="N18" s="23">
        <f t="shared" si="25"/>
        <v>10.091058934901154</v>
      </c>
      <c r="O18" s="24">
        <f t="shared" si="26"/>
        <v>20.287894168910288</v>
      </c>
      <c r="P18" s="24">
        <f t="shared" si="27"/>
        <v>69.62104689618856</v>
      </c>
      <c r="Q18" t="s">
        <v>221</v>
      </c>
      <c r="R18" t="s">
        <v>326</v>
      </c>
      <c r="S18" s="48" t="s">
        <v>425</v>
      </c>
      <c r="T18" s="35">
        <v>100</v>
      </c>
      <c r="U18" s="35">
        <f t="shared" si="28"/>
        <v>50.495049504950494</v>
      </c>
      <c r="V18" s="35">
        <f t="shared" si="29"/>
        <v>71.264367816091948</v>
      </c>
      <c r="W18" s="35">
        <f t="shared" si="30"/>
        <v>75.369458128078819</v>
      </c>
      <c r="X18" s="35">
        <f t="shared" si="31"/>
        <v>53.366174055829227</v>
      </c>
      <c r="Y18" s="35">
        <f t="shared" si="32"/>
        <v>74.135492366970695</v>
      </c>
      <c r="Z18" s="35">
        <f t="shared" si="33"/>
        <v>78.240582678957551</v>
      </c>
      <c r="AA18" s="35">
        <f t="shared" si="34"/>
        <v>-2.8711245508787329</v>
      </c>
      <c r="AB18" s="35">
        <f t="shared" si="35"/>
        <v>-2.8711245508787471</v>
      </c>
      <c r="AC18" s="35">
        <f t="shared" si="36"/>
        <v>-2.8711245508787329</v>
      </c>
      <c r="AF18">
        <v>2</v>
      </c>
      <c r="AG18">
        <v>1.89</v>
      </c>
      <c r="AJ18" t="s">
        <v>371</v>
      </c>
    </row>
    <row r="19" spans="1:36" ht="15" x14ac:dyDescent="0.25">
      <c r="A19">
        <v>2.02</v>
      </c>
      <c r="B19">
        <v>3.48</v>
      </c>
      <c r="C19">
        <v>4.0599999999999996</v>
      </c>
      <c r="D19" s="20">
        <f t="shared" si="3"/>
        <v>2.8711245508787453E-2</v>
      </c>
      <c r="E19" s="17">
        <f>IF(OR($A19="",$B19="",$C19=""),"",A19*'MPTO_working_3-way'!$I18)</f>
        <v>2.0779967159277506</v>
      </c>
      <c r="F19" s="21">
        <f>IF(OR($A19="",$B19="",$C19=""),"",B19*'MPTO_working_3-way'!$I18)</f>
        <v>3.5799151343705802</v>
      </c>
      <c r="G19" s="22">
        <f>IF(OR($A19="",$B19="",$C19=""),"",C19*'MPTO_working_3-way'!$I18)</f>
        <v>4.1765676567656769</v>
      </c>
      <c r="H19" s="17">
        <f>IF(OR($A19="",$B19="",$C19=""),"",'MPTO_working_3-way'!E18)</f>
        <v>2.0598209501696734</v>
      </c>
      <c r="I19" s="21">
        <f>IF(OR($A19="",$B19="",$C19=""),"",'MPTO_working_3-way'!F18)</f>
        <v>3.5998946526463649</v>
      </c>
      <c r="J19" s="22">
        <f>IF(OR($A19="",$B19="",$C19=""),"",'MPTO_working_3-way'!G18)</f>
        <v>4.224132405457377</v>
      </c>
      <c r="K19" s="17">
        <f>IF(OR($A19="",$B19="",$C19=""),"",'OddsRatio_working_3-way'!H18)</f>
        <v>2.0670874041073501</v>
      </c>
      <c r="L19" s="21">
        <f>IF(OR($A19="",$B19="",$C19=""),"",'OddsRatio_working_3-way'!I18)</f>
        <v>3.5944870217512039</v>
      </c>
      <c r="M19" s="22">
        <f>IF(OR($A19="",$B19="",$C19=""),"",'OddsRatio_working_3-way'!J18)</f>
        <v>4.2012622123220487</v>
      </c>
      <c r="N19" s="23">
        <f t="shared" si="25"/>
        <v>48.123271434215717</v>
      </c>
      <c r="O19" s="24">
        <f t="shared" si="26"/>
        <v>27.93362307388384</v>
      </c>
      <c r="P19" s="24">
        <f t="shared" si="27"/>
        <v>23.943105491900432</v>
      </c>
      <c r="Q19" t="s">
        <v>224</v>
      </c>
      <c r="R19" t="s">
        <v>325</v>
      </c>
      <c r="S19" s="48" t="s">
        <v>425</v>
      </c>
      <c r="T19" s="35">
        <v>100</v>
      </c>
      <c r="U19" s="35">
        <f t="shared" si="28"/>
        <v>59.183673469387763</v>
      </c>
      <c r="V19" s="35">
        <f t="shared" si="29"/>
        <v>67.21311475409837</v>
      </c>
      <c r="W19" s="35">
        <f t="shared" si="30"/>
        <v>69.230769230769241</v>
      </c>
      <c r="X19" s="35">
        <f t="shared" si="31"/>
        <v>63.55611601513241</v>
      </c>
      <c r="Y19" s="35">
        <f t="shared" si="32"/>
        <v>71.585557299843018</v>
      </c>
      <c r="Z19" s="35">
        <f t="shared" si="33"/>
        <v>73.603211776513874</v>
      </c>
      <c r="AA19" s="35">
        <f t="shared" si="34"/>
        <v>-4.3724425457446472</v>
      </c>
      <c r="AB19" s="35">
        <f t="shared" si="35"/>
        <v>-4.3724425457446472</v>
      </c>
      <c r="AC19" s="35">
        <f t="shared" si="36"/>
        <v>-4.372442545744633</v>
      </c>
      <c r="AF19">
        <v>1.98</v>
      </c>
      <c r="AG19">
        <v>1.91</v>
      </c>
      <c r="AJ19" t="s">
        <v>371</v>
      </c>
    </row>
    <row r="20" spans="1:36" ht="15" x14ac:dyDescent="0.25">
      <c r="A20">
        <v>2.4500000000000002</v>
      </c>
      <c r="B20">
        <v>3.05</v>
      </c>
      <c r="C20">
        <v>3.25</v>
      </c>
      <c r="D20" s="20">
        <f t="shared" si="3"/>
        <v>4.3724425457446481E-2</v>
      </c>
      <c r="E20" s="17">
        <f>IF(OR($A20="",$B20="",$C20=""),"",A20*'MPTO_working_3-way'!$I19)</f>
        <v>2.5571248423707442</v>
      </c>
      <c r="F20" s="21">
        <f>IF(OR($A20="",$B20="",$C20=""),"",B20*'MPTO_working_3-way'!$I19)</f>
        <v>3.1833594976452115</v>
      </c>
      <c r="G20" s="22">
        <f>IF(OR($A20="",$B20="",$C20=""),"",C20*'MPTO_working_3-way'!$I19)</f>
        <v>3.3921043827367012</v>
      </c>
      <c r="H20" s="17">
        <f>IF(OR($A20="",$B20="",$C20=""),"",'MPTO_working_3-way'!E19)</f>
        <v>2.5407249188117089</v>
      </c>
      <c r="I20" s="21">
        <f>IF(OR($A20="",$B20="",$C20=""),"",'MPTO_working_3-way'!F19)</f>
        <v>3.1918895977656683</v>
      </c>
      <c r="J20" s="22">
        <f>IF(OR($A20="",$B20="",$C20=""),"",'MPTO_working_3-way'!G19)</f>
        <v>3.4116011589452429</v>
      </c>
      <c r="K20" s="17">
        <f>IF(OR($A20="",$B20="",$C20=""),"",'OddsRatio_working_3-way'!H19)</f>
        <v>2.5480596227787156</v>
      </c>
      <c r="L20" s="21">
        <f>IF(OR($A20="",$B20="",$C20=""),"",'OddsRatio_working_3-way'!I19)</f>
        <v>3.188636018411287</v>
      </c>
      <c r="M20" s="22">
        <f>IF(OR($A20="",$B20="",$C20=""),"",'OddsRatio_working_3-way'!J19)</f>
        <v>3.4021614836221445</v>
      </c>
      <c r="N20" s="23">
        <f t="shared" si="25"/>
        <v>39.106420751553408</v>
      </c>
      <c r="O20" s="24">
        <f t="shared" si="26"/>
        <v>31.413354374198644</v>
      </c>
      <c r="P20" s="24">
        <f t="shared" si="27"/>
        <v>29.480224874247952</v>
      </c>
      <c r="Q20" t="s">
        <v>393</v>
      </c>
      <c r="R20" t="s">
        <v>394</v>
      </c>
      <c r="S20" s="48" t="s">
        <v>425</v>
      </c>
      <c r="T20" s="35">
        <v>100</v>
      </c>
      <c r="U20" s="35">
        <f t="shared" si="28"/>
        <v>60.474308300395251</v>
      </c>
      <c r="V20" s="35">
        <f t="shared" si="29"/>
        <v>70.326409495548958</v>
      </c>
      <c r="W20" s="35">
        <f t="shared" si="30"/>
        <v>62.825278810408925</v>
      </c>
      <c r="X20" s="35">
        <f t="shared" si="31"/>
        <v>66.848311694042124</v>
      </c>
      <c r="Y20" s="35">
        <f t="shared" si="32"/>
        <v>76.700412889195817</v>
      </c>
      <c r="Z20" s="35">
        <f t="shared" si="33"/>
        <v>69.199282204055777</v>
      </c>
      <c r="AA20" s="35">
        <f t="shared" si="34"/>
        <v>-6.3740033936468734</v>
      </c>
      <c r="AB20" s="35">
        <f t="shared" si="35"/>
        <v>-6.3740033936468592</v>
      </c>
      <c r="AC20" s="35">
        <f t="shared" si="36"/>
        <v>-6.3740033936468521</v>
      </c>
      <c r="AF20">
        <v>2.4900000000000002</v>
      </c>
      <c r="AG20">
        <v>1.55</v>
      </c>
      <c r="AJ20" t="s">
        <v>430</v>
      </c>
    </row>
    <row r="21" spans="1:36" ht="15" x14ac:dyDescent="0.25">
      <c r="A21">
        <v>2.5299999999999998</v>
      </c>
      <c r="B21">
        <v>3.37</v>
      </c>
      <c r="C21">
        <v>2.69</v>
      </c>
      <c r="D21" s="20">
        <f t="shared" si="3"/>
        <v>6.3740033936468654E-2</v>
      </c>
      <c r="E21" s="17">
        <f>IF(OR($A21="",$B21="",$C21=""),"",A21*'MPTO_working_3-way'!$I20)</f>
        <v>2.6912622858592656</v>
      </c>
      <c r="F21" s="21">
        <f>IF(OR($A21="",$B21="",$C21=""),"",B21*'MPTO_working_3-way'!$I20)</f>
        <v>3.5848039143658994</v>
      </c>
      <c r="G21" s="22">
        <f>IF(OR($A21="",$B21="",$C21=""),"",C21*'MPTO_working_3-way'!$I20)</f>
        <v>2.8614606912891007</v>
      </c>
      <c r="H21" s="17">
        <f>IF(OR($A21="",$B21="",$C21=""),"",'MPTO_working_3-way'!E20)</f>
        <v>2.6737235927756147</v>
      </c>
      <c r="I21" s="21">
        <f>IF(OR($A21="",$B21="",$C21=""),"",'MPTO_working_3-way'!F20)</f>
        <v>3.6299060063120381</v>
      </c>
      <c r="J21" s="22">
        <f>IF(OR($A21="",$B21="",$C21=""),"",'MPTO_working_3-way'!G20)</f>
        <v>2.8530627010016296</v>
      </c>
      <c r="K21" s="17">
        <f>IF(OR($A21="",$B21="",$C21=""),"",'OddsRatio_working_3-way'!H20)</f>
        <v>2.68230943930027</v>
      </c>
      <c r="L21" s="21">
        <f>IF(OR($A21="",$B21="",$C21=""),"",'OddsRatio_working_3-way'!I20)</f>
        <v>3.6059303079357141</v>
      </c>
      <c r="M21" s="22">
        <f>IF(OR($A21="",$B21="",$C21=""),"",'OddsRatio_working_3-way'!J20)</f>
        <v>2.8582372238022593</v>
      </c>
      <c r="N21" s="23">
        <f t="shared" si="25"/>
        <v>37.157285087161995</v>
      </c>
      <c r="O21" s="24">
        <f t="shared" si="26"/>
        <v>27.895528566919836</v>
      </c>
      <c r="P21" s="24">
        <f t="shared" si="27"/>
        <v>34.947186345918155</v>
      </c>
      <c r="Q21" t="s">
        <v>395</v>
      </c>
      <c r="R21" t="s">
        <v>396</v>
      </c>
      <c r="S21" s="48" t="s">
        <v>425</v>
      </c>
      <c r="T21" s="35">
        <v>100</v>
      </c>
      <c r="U21" s="35">
        <f t="shared" si="28"/>
        <v>59.514170040485837</v>
      </c>
      <c r="V21" s="35">
        <f t="shared" si="29"/>
        <v>68.35443037974683</v>
      </c>
      <c r="W21" s="35">
        <f t="shared" si="30"/>
        <v>69.879518072289159</v>
      </c>
      <c r="X21" s="35">
        <f t="shared" si="31"/>
        <v>61.766051547964004</v>
      </c>
      <c r="Y21" s="35">
        <f t="shared" si="32"/>
        <v>70.606311887225019</v>
      </c>
      <c r="Z21" s="35">
        <f t="shared" si="33"/>
        <v>72.131399579767333</v>
      </c>
      <c r="AA21" s="35">
        <f t="shared" si="34"/>
        <v>-2.2518815074781671</v>
      </c>
      <c r="AB21" s="35">
        <f t="shared" si="35"/>
        <v>-2.2518815074781884</v>
      </c>
      <c r="AC21" s="35">
        <f t="shared" si="36"/>
        <v>-2.2518815074781742</v>
      </c>
      <c r="AF21">
        <v>1.83</v>
      </c>
      <c r="AG21">
        <v>1.99</v>
      </c>
      <c r="AJ21" t="s">
        <v>431</v>
      </c>
    </row>
    <row r="22" spans="1:36" ht="15" x14ac:dyDescent="0.25">
      <c r="A22">
        <v>2.4700000000000002</v>
      </c>
      <c r="B22">
        <v>3.16</v>
      </c>
      <c r="C22">
        <v>3.32</v>
      </c>
      <c r="D22" s="20">
        <f t="shared" si="3"/>
        <v>2.2518815074781706E-2</v>
      </c>
      <c r="E22" s="17">
        <f>IF(OR($A22="",$B22="",$C22=""),"",A22*'MPTO_working_3-way'!$I21)</f>
        <v>2.5256214732347111</v>
      </c>
      <c r="F22" s="21">
        <f>IF(OR($A22="",$B22="",$C22=""),"",B22*'MPTO_working_3-way'!$I21)</f>
        <v>3.2311594556363104</v>
      </c>
      <c r="G22" s="22">
        <f>IF(OR($A22="",$B22="",$C22=""),"",C22*'MPTO_working_3-way'!$I21)</f>
        <v>3.3947624660482751</v>
      </c>
      <c r="H22" s="17">
        <f>IF(OR($A22="",$B22="",$C22=""),"",'MPTO_working_3-way'!E21)</f>
        <v>2.5166601143979501</v>
      </c>
      <c r="I22" s="21">
        <f>IF(OR($A22="",$B22="",$C22=""),"",'MPTO_working_3-way'!F21)</f>
        <v>3.2367757330604676</v>
      </c>
      <c r="J22" s="22">
        <f>IF(OR($A22="",$B22="",$C22=""),"",'MPTO_working_3-way'!G21)</f>
        <v>3.4048517032888479</v>
      </c>
      <c r="K22" s="17">
        <f>IF(OR($A22="",$B22="",$C22=""),"",'OddsRatio_working_3-way'!H21)</f>
        <v>2.5206963703913448</v>
      </c>
      <c r="L22" s="21">
        <f>IF(OR($A22="",$B22="",$C22=""),"",'OddsRatio_working_3-way'!I21)</f>
        <v>3.2344926258811593</v>
      </c>
      <c r="M22" s="22">
        <f>IF(OR($A22="",$B22="",$C22=""),"",'OddsRatio_working_3-way'!J21)</f>
        <v>3.4000105981686524</v>
      </c>
      <c r="N22" s="23">
        <f t="shared" si="25"/>
        <v>39.594215150508738</v>
      </c>
      <c r="O22" s="24">
        <f t="shared" si="26"/>
        <v>30.948642854986264</v>
      </c>
      <c r="P22" s="24">
        <f t="shared" si="27"/>
        <v>29.457141994504997</v>
      </c>
      <c r="Q22" t="s">
        <v>136</v>
      </c>
      <c r="R22" t="s">
        <v>231</v>
      </c>
      <c r="S22" s="48" t="s">
        <v>425</v>
      </c>
      <c r="T22" s="35">
        <v>100</v>
      </c>
      <c r="U22" s="35">
        <f t="shared" si="28"/>
        <v>64.539007092198588</v>
      </c>
      <c r="V22" s="35">
        <f t="shared" si="29"/>
        <v>69.230769230769241</v>
      </c>
      <c r="W22" s="35">
        <f t="shared" si="30"/>
        <v>63.503649635036496</v>
      </c>
      <c r="X22" s="35">
        <f t="shared" si="31"/>
        <v>67.265581134194278</v>
      </c>
      <c r="Y22" s="35">
        <f t="shared" si="32"/>
        <v>71.95734327276493</v>
      </c>
      <c r="Z22" s="35">
        <f t="shared" si="33"/>
        <v>66.2302236770322</v>
      </c>
      <c r="AA22" s="35">
        <f t="shared" si="34"/>
        <v>-2.7265740419956899</v>
      </c>
      <c r="AB22" s="35">
        <f t="shared" si="35"/>
        <v>-2.7265740419956899</v>
      </c>
      <c r="AC22" s="35">
        <f t="shared" si="36"/>
        <v>-2.7265740419957041</v>
      </c>
      <c r="AF22">
        <v>2.48</v>
      </c>
      <c r="AG22">
        <v>1.6</v>
      </c>
      <c r="AJ22" t="s">
        <v>372</v>
      </c>
    </row>
    <row r="23" spans="1:36" ht="15" x14ac:dyDescent="0.25">
      <c r="A23">
        <v>2.82</v>
      </c>
      <c r="B23">
        <v>3.25</v>
      </c>
      <c r="C23">
        <v>2.74</v>
      </c>
      <c r="D23" s="20">
        <f t="shared" si="3"/>
        <v>2.7265740419956996E-2</v>
      </c>
      <c r="E23" s="17">
        <f>IF(OR($A23="",$B23="",$C23=""),"",A23*'MPTO_working_3-way'!$I22)</f>
        <v>2.8968893879842788</v>
      </c>
      <c r="F23" s="21">
        <f>IF(OR($A23="",$B23="",$C23=""),"",B23*'MPTO_working_3-way'!$I22)</f>
        <v>3.3386136563648603</v>
      </c>
      <c r="G23" s="22">
        <f>IF(OR($A23="",$B23="",$C23=""),"",C23*'MPTO_working_3-way'!$I22)</f>
        <v>2.8147081287506825</v>
      </c>
      <c r="H23" s="17">
        <f>IF(OR($A23="",$B23="",$C23=""),"",'MPTO_working_3-way'!E22)</f>
        <v>2.8941771704513588</v>
      </c>
      <c r="I23" s="21">
        <f>IF(OR($A23="",$B23="",$C23=""),"",'MPTO_working_3-way'!F22)</f>
        <v>3.348920015825247</v>
      </c>
      <c r="J23" s="22">
        <f>IF(OR($A23="",$B23="",$C23=""),"",'MPTO_working_3-way'!G22)</f>
        <v>2.8099760166801571</v>
      </c>
      <c r="K23" s="17">
        <f>IF(OR($A23="",$B23="",$C23=""),"",'OddsRatio_working_3-way'!H22)</f>
        <v>2.8956756985738275</v>
      </c>
      <c r="L23" s="21">
        <f>IF(OR($A23="",$B23="",$C23=""),"",'OddsRatio_working_3-way'!I22)</f>
        <v>3.3435551218632478</v>
      </c>
      <c r="M23" s="22">
        <f>IF(OR($A23="",$B23="",$C23=""),"",'OddsRatio_working_3-way'!J22)</f>
        <v>2.8123492942409118</v>
      </c>
      <c r="N23" s="23">
        <f t="shared" si="25"/>
        <v>34.519785399739497</v>
      </c>
      <c r="O23" s="24">
        <f t="shared" si="26"/>
        <v>29.952552254543196</v>
      </c>
      <c r="P23" s="24">
        <f t="shared" si="27"/>
        <v>35.527662345717289</v>
      </c>
      <c r="Q23" t="s">
        <v>242</v>
      </c>
      <c r="R23" t="s">
        <v>245</v>
      </c>
      <c r="S23" s="48" t="s">
        <v>425</v>
      </c>
      <c r="T23" s="35">
        <v>100</v>
      </c>
      <c r="U23" s="35">
        <f t="shared" si="28"/>
        <v>72.222222222222229</v>
      </c>
      <c r="V23" s="35">
        <f t="shared" si="29"/>
        <v>73.753280839895012</v>
      </c>
      <c r="W23" s="35">
        <f t="shared" si="30"/>
        <v>51.219512195121943</v>
      </c>
      <c r="X23" s="35">
        <f t="shared" si="31"/>
        <v>75.027206964983037</v>
      </c>
      <c r="Y23" s="35">
        <f t="shared" si="32"/>
        <v>76.558265582655835</v>
      </c>
      <c r="Z23" s="35">
        <f t="shared" si="33"/>
        <v>54.024496937882759</v>
      </c>
      <c r="AA23" s="35">
        <f t="shared" si="34"/>
        <v>-2.8049847427608086</v>
      </c>
      <c r="AB23" s="35">
        <f t="shared" si="35"/>
        <v>-2.8049847427608228</v>
      </c>
      <c r="AC23" s="35">
        <f t="shared" si="36"/>
        <v>-2.8049847427608157</v>
      </c>
      <c r="AF23">
        <v>2.2200000000000002</v>
      </c>
      <c r="AG23">
        <v>1.71</v>
      </c>
      <c r="AJ23" t="s">
        <v>373</v>
      </c>
    </row>
    <row r="24" spans="1:36" ht="15" x14ac:dyDescent="0.25">
      <c r="A24">
        <v>3.6</v>
      </c>
      <c r="B24">
        <v>3.81</v>
      </c>
      <c r="C24">
        <v>2.0499999999999998</v>
      </c>
      <c r="D24" s="20">
        <f t="shared" si="3"/>
        <v>2.8049847427608077E-2</v>
      </c>
      <c r="E24" s="17">
        <f>IF(OR($A24="",$B24="",$C24=""),"",A24*'MPTO_working_3-way'!$I23)</f>
        <v>3.7009794507393892</v>
      </c>
      <c r="F24" s="21">
        <f>IF(OR($A24="",$B24="",$C24=""),"",B24*'MPTO_working_3-way'!$I23)</f>
        <v>3.9168699186991867</v>
      </c>
      <c r="G24" s="22">
        <f>IF(OR($A24="",$B24="",$C24=""),"",C24*'MPTO_working_3-way'!$I23)</f>
        <v>2.1075021872265962</v>
      </c>
      <c r="H24" s="17">
        <f>IF(OR($A24="",$B24="",$C24=""),"",'MPTO_working_3-way'!E23)</f>
        <v>3.7253961524193122</v>
      </c>
      <c r="I24" s="21">
        <f>IF(OR($A24="",$B24="",$C24=""),"",'MPTO_working_3-way'!F23)</f>
        <v>3.9507383625353016</v>
      </c>
      <c r="J24" s="22">
        <f>IF(OR($A24="",$B24="",$C24=""),"",'MPTO_working_3-way'!G23)</f>
        <v>2.0900610268265303</v>
      </c>
      <c r="K24" s="17">
        <f>IF(OR($A24="",$B24="",$C24=""),"",'OddsRatio_working_3-way'!H23)</f>
        <v>3.7165086568129024</v>
      </c>
      <c r="L24" s="21">
        <f>IF(OR($A24="",$B24="",$C24=""),"",'OddsRatio_working_3-way'!I23)</f>
        <v>3.9359189714016378</v>
      </c>
      <c r="M24" s="22">
        <f>IF(OR($A24="",$B24="",$C24=""),"",'OddsRatio_working_3-way'!J23)</f>
        <v>2.0970515729436721</v>
      </c>
      <c r="N24" s="23">
        <f t="shared" si="25"/>
        <v>27.019874422707694</v>
      </c>
      <c r="O24" s="24">
        <f t="shared" si="26"/>
        <v>25.53059000570806</v>
      </c>
      <c r="P24" s="24">
        <f t="shared" si="27"/>
        <v>47.449535571584256</v>
      </c>
      <c r="Q24" t="s">
        <v>142</v>
      </c>
      <c r="R24" t="s">
        <v>251</v>
      </c>
      <c r="S24" s="48" t="s">
        <v>425</v>
      </c>
      <c r="T24" s="35">
        <v>100</v>
      </c>
      <c r="U24" s="35">
        <f t="shared" si="28"/>
        <v>76.30331753554502</v>
      </c>
      <c r="V24" s="35">
        <f t="shared" si="29"/>
        <v>75.369458128078819</v>
      </c>
      <c r="W24" s="35">
        <f t="shared" si="30"/>
        <v>43.502824858757066</v>
      </c>
      <c r="X24" s="35">
        <f t="shared" si="31"/>
        <v>81.12771701316413</v>
      </c>
      <c r="Y24" s="35">
        <f t="shared" si="32"/>
        <v>80.193857605697914</v>
      </c>
      <c r="Z24" s="35">
        <f t="shared" si="33"/>
        <v>48.327224336376162</v>
      </c>
      <c r="AA24" s="35">
        <f t="shared" si="34"/>
        <v>-4.8243994776191101</v>
      </c>
      <c r="AB24" s="35">
        <f t="shared" si="35"/>
        <v>-4.8243994776190959</v>
      </c>
      <c r="AC24" s="35">
        <f t="shared" si="36"/>
        <v>-4.8243994776190959</v>
      </c>
      <c r="AF24">
        <v>1.72</v>
      </c>
      <c r="AG24">
        <v>2.2000000000000002</v>
      </c>
      <c r="AJ24" t="s">
        <v>374</v>
      </c>
    </row>
    <row r="25" spans="1:36" ht="15" x14ac:dyDescent="0.25">
      <c r="A25">
        <v>4.22</v>
      </c>
      <c r="B25">
        <v>4.0599999999999996</v>
      </c>
      <c r="C25">
        <v>1.77</v>
      </c>
      <c r="D25" s="20">
        <f t="shared" si="3"/>
        <v>4.8243994776191013E-2</v>
      </c>
      <c r="E25" s="17">
        <f>IF(OR($A25="",$B25="",$C25=""),"",A25*'MPTO_working_3-way'!$I24)</f>
        <v>4.4235896579555254</v>
      </c>
      <c r="F25" s="21">
        <f>IF(OR($A25="",$B25="",$C25=""),"",B25*'MPTO_working_3-way'!$I24)</f>
        <v>4.2558706187913353</v>
      </c>
      <c r="G25" s="22">
        <f>IF(OR($A25="",$B25="",$C25=""),"",C25*'MPTO_working_3-way'!$I24)</f>
        <v>1.8553918707538581</v>
      </c>
      <c r="H25" s="17">
        <f>IF(OR($A25="",$B25="",$C25=""),"",'MPTO_working_3-way'!E24)</f>
        <v>4.5272325772991495</v>
      </c>
      <c r="I25" s="21">
        <f>IF(OR($A25="",$B25="",$C25=""),"",'MPTO_working_3-way'!F24)</f>
        <v>4.3435941585370257</v>
      </c>
      <c r="J25" s="22">
        <f>IF(OR($A25="",$B25="",$C25=""),"",'MPTO_working_3-way'!G24)</f>
        <v>1.821857266751473</v>
      </c>
      <c r="K25" s="17">
        <f>IF(OR($A25="",$B25="",$C25=""),"",'OddsRatio_working_3-way'!H24)</f>
        <v>4.4869147864155998</v>
      </c>
      <c r="L25" s="21">
        <f>IF(OR($A25="",$B25="",$C25=""),"",'OddsRatio_working_3-way'!I24)</f>
        <v>4.3136519398856317</v>
      </c>
      <c r="M25" s="22">
        <f>IF(OR($A25="",$B25="",$C25=""),"",'OddsRatio_working_3-way'!J24)</f>
        <v>1.8338274489254698</v>
      </c>
      <c r="N25" s="23">
        <f t="shared" si="25"/>
        <v>22.606075095631166</v>
      </c>
      <c r="O25" s="24">
        <f t="shared" si="26"/>
        <v>23.496954902355547</v>
      </c>
      <c r="P25" s="24">
        <f t="shared" si="27"/>
        <v>53.89697000201329</v>
      </c>
      <c r="Q25" t="s">
        <v>117</v>
      </c>
      <c r="R25" t="s">
        <v>257</v>
      </c>
      <c r="S25" s="48" t="s">
        <v>426</v>
      </c>
      <c r="T25" s="35">
        <v>100</v>
      </c>
      <c r="U25" s="35">
        <f t="shared" si="28"/>
        <v>60.9375</v>
      </c>
      <c r="V25" s="35">
        <f t="shared" si="29"/>
        <v>72.14484679665739</v>
      </c>
      <c r="W25" s="35">
        <f t="shared" si="30"/>
        <v>62.546816479400754</v>
      </c>
      <c r="X25" s="35">
        <f t="shared" si="31"/>
        <v>65.308336723941878</v>
      </c>
      <c r="Y25" s="35">
        <f t="shared" si="32"/>
        <v>76.515683520599254</v>
      </c>
      <c r="Z25" s="35">
        <f t="shared" si="33"/>
        <v>66.917653203342624</v>
      </c>
      <c r="AA25" s="35">
        <f t="shared" si="34"/>
        <v>-4.3708367239418777</v>
      </c>
      <c r="AB25" s="35">
        <f t="shared" si="35"/>
        <v>-4.3708367239418635</v>
      </c>
      <c r="AC25" s="35">
        <f t="shared" si="36"/>
        <v>-4.3708367239418706</v>
      </c>
      <c r="AF25">
        <v>1.71</v>
      </c>
      <c r="AG25">
        <v>2.16</v>
      </c>
      <c r="AJ25" t="s">
        <v>365</v>
      </c>
    </row>
    <row r="26" spans="1:36" ht="15" x14ac:dyDescent="0.25">
      <c r="A26">
        <v>2.56</v>
      </c>
      <c r="B26">
        <v>3.59</v>
      </c>
      <c r="C26">
        <v>2.67</v>
      </c>
      <c r="D26" s="20">
        <f t="shared" si="3"/>
        <v>4.3708367239418733E-2</v>
      </c>
      <c r="E26" s="17">
        <f>IF(OR($A26="",$B26="",$C26=""),"",A26*'MPTO_working_3-way'!$I25)</f>
        <v>2.6718934201329119</v>
      </c>
      <c r="F26" s="21">
        <f>IF(OR($A26="",$B26="",$C26=""),"",B26*'MPTO_working_3-way'!$I25)</f>
        <v>3.7469130383895131</v>
      </c>
      <c r="G26" s="22">
        <f>IF(OR($A26="",$B26="",$C26=""),"",C26*'MPTO_working_3-way'!$I25)</f>
        <v>2.7867013405292478</v>
      </c>
      <c r="H26" s="17">
        <f>IF(OR($A26="",$B26="",$C26=""),"",'MPTO_working_3-way'!E25)</f>
        <v>2.6591816429272623</v>
      </c>
      <c r="I26" s="21">
        <f>IF(OR($A26="",$B26="",$C26=""),"",'MPTO_working_3-way'!F25)</f>
        <v>3.7881359752356136</v>
      </c>
      <c r="J26" s="22">
        <f>IF(OR($A26="",$B26="",$C26=""),"",'MPTO_working_3-way'!G25)</f>
        <v>2.7780680900639987</v>
      </c>
      <c r="K26" s="17">
        <f>IF(OR($A26="",$B26="",$C26=""),"",'OddsRatio_working_3-way'!H25)</f>
        <v>2.665726329649591</v>
      </c>
      <c r="L26" s="21">
        <f>IF(OR($A26="",$B26="",$C26=""),"",'OddsRatio_working_3-way'!I25)</f>
        <v>3.7655328165336157</v>
      </c>
      <c r="M26" s="22">
        <f>IF(OR($A26="",$B26="",$C26=""),"",'OddsRatio_working_3-way'!J25)</f>
        <v>2.7831813913556513</v>
      </c>
      <c r="N26" s="23">
        <f t="shared" si="25"/>
        <v>37.426642562346501</v>
      </c>
      <c r="O26" s="24">
        <f t="shared" si="26"/>
        <v>26.688636478999179</v>
      </c>
      <c r="P26" s="24">
        <f t="shared" si="27"/>
        <v>35.884720958654327</v>
      </c>
      <c r="Q26" t="s">
        <v>150</v>
      </c>
      <c r="R26" t="s">
        <v>147</v>
      </c>
      <c r="S26" s="48" t="s">
        <v>426</v>
      </c>
      <c r="T26" s="35">
        <v>100</v>
      </c>
      <c r="U26" s="35">
        <f t="shared" si="28"/>
        <v>59.183673469387763</v>
      </c>
      <c r="V26" s="35">
        <f t="shared" si="29"/>
        <v>73.190348525469176</v>
      </c>
      <c r="W26" s="35">
        <f t="shared" si="30"/>
        <v>63.235294117647051</v>
      </c>
      <c r="X26" s="35">
        <f t="shared" si="31"/>
        <v>63.574357356883773</v>
      </c>
      <c r="Y26" s="35">
        <f t="shared" si="32"/>
        <v>77.581032412965172</v>
      </c>
      <c r="Z26" s="35">
        <f t="shared" si="33"/>
        <v>67.625978005143068</v>
      </c>
      <c r="AA26" s="35">
        <f t="shared" si="34"/>
        <v>-4.3906838874960101</v>
      </c>
      <c r="AB26" s="35">
        <f t="shared" si="35"/>
        <v>-4.3906838874959959</v>
      </c>
      <c r="AC26" s="35">
        <f t="shared" si="36"/>
        <v>-4.3906838874960172</v>
      </c>
      <c r="AF26">
        <v>1.88</v>
      </c>
      <c r="AG26">
        <v>1.95</v>
      </c>
      <c r="AJ26" t="s">
        <v>365</v>
      </c>
    </row>
    <row r="27" spans="1:36" ht="15" x14ac:dyDescent="0.25">
      <c r="A27">
        <v>2.4500000000000002</v>
      </c>
      <c r="B27">
        <v>3.73</v>
      </c>
      <c r="C27">
        <v>2.72</v>
      </c>
      <c r="D27" s="20">
        <f t="shared" si="3"/>
        <v>4.3906838874960163E-2</v>
      </c>
      <c r="E27" s="17">
        <f>IF(OR($A27="",$B27="",$C27=""),"",A27*'MPTO_working_3-way'!$I26)</f>
        <v>2.5575717552436528</v>
      </c>
      <c r="F27" s="21">
        <f>IF(OR($A27="",$B27="",$C27=""),"",B27*'MPTO_working_3-way'!$I26)</f>
        <v>3.8937725090036013</v>
      </c>
      <c r="G27" s="22">
        <f>IF(OR($A27="",$B27="",$C27=""),"",C27*'MPTO_working_3-way'!$I26)</f>
        <v>2.8394266017398917</v>
      </c>
      <c r="H27" s="17">
        <f>IF(OR($A27="",$B27="",$C27=""),"",'MPTO_working_3-way'!E26)</f>
        <v>2.5411174895435136</v>
      </c>
      <c r="I27" s="21">
        <f>IF(OR($A27="",$B27="",$C27=""),"",'MPTO_working_3-way'!F26)</f>
        <v>3.9453816858917854</v>
      </c>
      <c r="J27" s="22">
        <f>IF(OR($A27="",$B27="",$C27=""),"",'MPTO_working_3-way'!G26)</f>
        <v>2.832769338538192</v>
      </c>
      <c r="K27" s="17">
        <f>IF(OR($A27="",$B27="",$C27=""),"",'OddsRatio_working_3-way'!H26)</f>
        <v>2.5491857209903759</v>
      </c>
      <c r="L27" s="21">
        <f>IF(OR($A27="",$B27="",$C27=""),"",'OddsRatio_working_3-way'!I26)</f>
        <v>3.9167427712439475</v>
      </c>
      <c r="M27" s="22">
        <f>IF(OR($A27="",$B27="",$C27=""),"",'OddsRatio_working_3-way'!J26)</f>
        <v>2.8376547862782386</v>
      </c>
      <c r="N27" s="23">
        <f t="shared" si="25"/>
        <v>39.099587253016594</v>
      </c>
      <c r="O27" s="24">
        <f t="shared" si="26"/>
        <v>25.682034522758894</v>
      </c>
      <c r="P27" s="24">
        <f t="shared" si="27"/>
        <v>35.218378224224509</v>
      </c>
      <c r="Q27" t="s">
        <v>260</v>
      </c>
      <c r="R27" t="s">
        <v>149</v>
      </c>
      <c r="S27" s="48" t="s">
        <v>426</v>
      </c>
      <c r="T27" s="35">
        <v>100</v>
      </c>
      <c r="U27" s="35">
        <f t="shared" si="28"/>
        <v>20</v>
      </c>
      <c r="V27" s="35">
        <f t="shared" si="29"/>
        <v>83.4983498349835</v>
      </c>
      <c r="W27" s="35">
        <f t="shared" si="30"/>
        <v>90.884229717411117</v>
      </c>
      <c r="X27" s="35">
        <f t="shared" si="31"/>
        <v>25.617420447605376</v>
      </c>
      <c r="Y27" s="35">
        <f t="shared" si="32"/>
        <v>89.115770282588883</v>
      </c>
      <c r="Z27" s="35">
        <f t="shared" si="33"/>
        <v>96.5016501650165</v>
      </c>
      <c r="AA27" s="35">
        <f t="shared" si="34"/>
        <v>-5.617420447605376</v>
      </c>
      <c r="AB27" s="35">
        <f t="shared" si="35"/>
        <v>-5.6174204476053831</v>
      </c>
      <c r="AC27" s="35">
        <f t="shared" si="36"/>
        <v>-5.6174204476053831</v>
      </c>
      <c r="AF27">
        <v>1.63</v>
      </c>
      <c r="AG27">
        <v>2.3199999999999998</v>
      </c>
      <c r="AJ27" t="s">
        <v>365</v>
      </c>
    </row>
    <row r="28" spans="1:36" ht="15" x14ac:dyDescent="0.25">
      <c r="A28">
        <v>1.25</v>
      </c>
      <c r="B28">
        <v>6.06</v>
      </c>
      <c r="C28">
        <v>10.97</v>
      </c>
      <c r="D28" s="20">
        <f t="shared" si="3"/>
        <v>5.6174204476053813E-2</v>
      </c>
      <c r="E28" s="17">
        <f>IF(OR($A28="",$B28="",$C28=""),"",A28*'MPTO_working_3-way'!$I27)</f>
        <v>1.3202177555950674</v>
      </c>
      <c r="F28" s="21">
        <f>IF(OR($A28="",$B28="",$C28=""),"",B28*'MPTO_working_3-way'!$I27)</f>
        <v>6.4004156791248858</v>
      </c>
      <c r="G28" s="22">
        <f>IF(OR($A28="",$B28="",$C28=""),"",C28*'MPTO_working_3-way'!$I27)</f>
        <v>11.586231023102311</v>
      </c>
      <c r="H28" s="17">
        <f>IF(OR($A28="",$B28="",$C28=""),"",'MPTO_working_3-way'!E27)</f>
        <v>1.2799586068764852</v>
      </c>
      <c r="I28" s="21">
        <f>IF(OR($A28="",$B28="",$C28=""),"",'MPTO_working_3-way'!F27)</f>
        <v>6.8356546762984465</v>
      </c>
      <c r="J28" s="22">
        <f>IF(OR($A28="",$B28="",$C28=""),"",'MPTO_working_3-way'!G27)</f>
        <v>13.805868068150669</v>
      </c>
      <c r="K28" s="17">
        <f>IF(OR($A28="",$B28="",$C28=""),"",'OddsRatio_working_3-way'!H27)</f>
        <v>1.2902711719638975</v>
      </c>
      <c r="L28" s="21">
        <f>IF(OR($A28="",$B28="",$C28=""),"",'OddsRatio_working_3-way'!I27)</f>
        <v>6.8750885205492862</v>
      </c>
      <c r="M28" s="22">
        <f>IF(OR($A28="",$B28="",$C28=""),"",'OddsRatio_working_3-way'!J27)</f>
        <v>12.576014337920235</v>
      </c>
      <c r="N28" s="23">
        <f t="shared" si="25"/>
        <v>75.745080367387246</v>
      </c>
      <c r="O28" s="24">
        <f t="shared" si="26"/>
        <v>15.623985224296053</v>
      </c>
      <c r="P28" s="24">
        <f t="shared" si="27"/>
        <v>8.6309344083166888</v>
      </c>
      <c r="Q28" t="s">
        <v>254</v>
      </c>
      <c r="R28" t="s">
        <v>145</v>
      </c>
      <c r="S28" s="48" t="s">
        <v>426</v>
      </c>
      <c r="T28" s="35">
        <v>100</v>
      </c>
      <c r="U28" s="35">
        <f t="shared" si="28"/>
        <v>57.983193277310924</v>
      </c>
      <c r="V28" s="35">
        <f t="shared" si="29"/>
        <v>70.149253731343279</v>
      </c>
      <c r="W28" s="35">
        <f t="shared" si="30"/>
        <v>69.512195121951223</v>
      </c>
      <c r="X28" s="35">
        <f t="shared" si="31"/>
        <v>60.338551146705498</v>
      </c>
      <c r="Y28" s="35">
        <f t="shared" si="32"/>
        <v>72.50461160073786</v>
      </c>
      <c r="Z28" s="35">
        <f t="shared" si="33"/>
        <v>71.867552991345789</v>
      </c>
      <c r="AA28" s="35">
        <f t="shared" si="34"/>
        <v>-2.3553578693945738</v>
      </c>
      <c r="AB28" s="35">
        <f t="shared" si="35"/>
        <v>-2.3553578693945809</v>
      </c>
      <c r="AC28" s="35">
        <f t="shared" si="36"/>
        <v>-2.3553578693945667</v>
      </c>
      <c r="AF28">
        <v>1.51</v>
      </c>
      <c r="AG28">
        <v>2.58</v>
      </c>
      <c r="AJ28" t="s">
        <v>365</v>
      </c>
    </row>
    <row r="29" spans="1:36" ht="15" x14ac:dyDescent="0.25">
      <c r="A29">
        <v>2.38</v>
      </c>
      <c r="B29">
        <v>3.35</v>
      </c>
      <c r="C29">
        <v>3.28</v>
      </c>
      <c r="D29" s="20">
        <f t="shared" si="3"/>
        <v>2.3553578693945809E-2</v>
      </c>
      <c r="E29" s="17">
        <f>IF(OR($A29="",$B29="",$C29=""),"",A29*'MPTO_working_3-way'!$I28)</f>
        <v>2.4360575172915908</v>
      </c>
      <c r="F29" s="21">
        <f>IF(OR($A29="",$B29="",$C29=""),"",B29*'MPTO_working_3-way'!$I28)</f>
        <v>3.4289044886247186</v>
      </c>
      <c r="G29" s="22">
        <f>IF(OR($A29="",$B29="",$C29=""),"",C29*'MPTO_working_3-way'!$I28)</f>
        <v>3.3572557381161419</v>
      </c>
      <c r="H29" s="17">
        <f>IF(OR($A29="",$B29="",$C29=""),"",'MPTO_working_3-way'!E28)</f>
        <v>2.4253191228896713</v>
      </c>
      <c r="I29" s="21">
        <f>IF(OR($A29="",$B29="",$C29=""),"",'MPTO_working_3-way'!F28)</f>
        <v>3.4404900356265169</v>
      </c>
      <c r="J29" s="22">
        <f>IF(OR($A29="",$B29="",$C29=""),"",'MPTO_working_3-way'!G28)</f>
        <v>3.3666989371343825</v>
      </c>
      <c r="K29" s="17">
        <f>IF(OR($A29="",$B29="",$C29=""),"",'OddsRatio_working_3-way'!H28)</f>
        <v>2.4300420270448115</v>
      </c>
      <c r="L29" s="21">
        <f>IF(OR($A29="",$B29="",$C29=""),"",'OddsRatio_working_3-way'!I28)</f>
        <v>3.4352164953299331</v>
      </c>
      <c r="M29" s="22">
        <f>IF(OR($A29="",$B29="",$C29=""),"",'OddsRatio_working_3-way'!J28)</f>
        <v>3.362678131639254</v>
      </c>
      <c r="N29" s="23">
        <f t="shared" si="25"/>
        <v>41.049933874787989</v>
      </c>
      <c r="O29" s="24">
        <f t="shared" si="26"/>
        <v>29.163833618506089</v>
      </c>
      <c r="P29" s="24">
        <f t="shared" si="27"/>
        <v>29.786232506705918</v>
      </c>
      <c r="Q29" t="s">
        <v>160</v>
      </c>
      <c r="R29" t="s">
        <v>153</v>
      </c>
      <c r="S29" s="48" t="s">
        <v>426</v>
      </c>
      <c r="T29" s="35">
        <v>100</v>
      </c>
      <c r="U29" s="35">
        <f t="shared" si="28"/>
        <v>71.988795518207283</v>
      </c>
      <c r="V29" s="35">
        <f t="shared" si="29"/>
        <v>71.346704871060169</v>
      </c>
      <c r="W29" s="35">
        <f t="shared" si="30"/>
        <v>54.545454545454554</v>
      </c>
      <c r="X29" s="35">
        <f t="shared" si="31"/>
        <v>74.10784058348527</v>
      </c>
      <c r="Y29" s="35">
        <f t="shared" si="32"/>
        <v>73.46574993633817</v>
      </c>
      <c r="Z29" s="35">
        <f t="shared" si="33"/>
        <v>56.664499610732541</v>
      </c>
      <c r="AA29" s="35">
        <f t="shared" si="34"/>
        <v>-2.1190450652779873</v>
      </c>
      <c r="AB29" s="35">
        <f t="shared" si="35"/>
        <v>-2.1190450652780015</v>
      </c>
      <c r="AC29" s="35">
        <f t="shared" si="36"/>
        <v>-2.1190450652779873</v>
      </c>
      <c r="AF29">
        <v>2.06</v>
      </c>
      <c r="AG29">
        <v>1.85</v>
      </c>
      <c r="AJ29" t="s">
        <v>366</v>
      </c>
    </row>
    <row r="30" spans="1:36" s="35" customFormat="1" ht="15" x14ac:dyDescent="0.25">
      <c r="A30">
        <v>3.57</v>
      </c>
      <c r="B30">
        <v>3.49</v>
      </c>
      <c r="C30">
        <v>2.2000000000000002</v>
      </c>
      <c r="D30" s="20">
        <f t="shared" si="3"/>
        <v>2.1190450652780024E-2</v>
      </c>
      <c r="E30" s="17">
        <f>IF(OR($A30="",$B30="",$C30=""),"",A30*'MPTO_working_3-way'!$I29)</f>
        <v>3.6456499088304244</v>
      </c>
      <c r="F30" s="21">
        <f>IF(OR($A30="",$B30="",$C30=""),"",B30*'MPTO_working_3-way'!$I29)</f>
        <v>3.5639546727782023</v>
      </c>
      <c r="G30" s="22">
        <f>IF(OR($A30="",$B30="",$C30=""),"",C30*'MPTO_working_3-way'!$I29)</f>
        <v>2.2466189914361161</v>
      </c>
      <c r="H30" s="17">
        <f>IF(OR($A30="",$B30="",$C30=""),"",'MPTO_working_3-way'!E29)</f>
        <v>3.6623522034314986</v>
      </c>
      <c r="I30" s="21">
        <f>IF(OR($A30="",$B30="",$C30=""),"",'MPTO_working_3-way'!F29)</f>
        <v>3.5782084107155603</v>
      </c>
      <c r="J30" s="22">
        <f>IF(OR($A30="",$B30="",$C30=""),"",'MPTO_working_3-way'!G29)</f>
        <v>2.2347269048125042</v>
      </c>
      <c r="K30" s="17">
        <f>IF(OR($A30="",$B30="",$C30=""),"",'OddsRatio_working_3-way'!H29)</f>
        <v>3.6550651541120334</v>
      </c>
      <c r="L30" s="21">
        <f>IF(OR($A30="",$B30="",$C30=""),"",'OddsRatio_working_3-way'!I29)</f>
        <v>3.5724172115715813</v>
      </c>
      <c r="M30" s="22">
        <f>IF(OR($A30="",$B30="",$C30=""),"",'OddsRatio_working_3-way'!J29)</f>
        <v>2.2397191381067865</v>
      </c>
      <c r="N30" s="23">
        <f t="shared" si="25"/>
        <v>27.429951449200292</v>
      </c>
      <c r="O30" s="24">
        <f t="shared" si="26"/>
        <v>28.058718244597426</v>
      </c>
      <c r="P30" s="24">
        <f t="shared" si="27"/>
        <v>44.511330306202282</v>
      </c>
      <c r="Q30" t="s">
        <v>164</v>
      </c>
      <c r="R30" t="s">
        <v>155</v>
      </c>
      <c r="S30" s="48" t="s">
        <v>426</v>
      </c>
      <c r="T30" s="35">
        <v>100</v>
      </c>
      <c r="U30" s="35">
        <f t="shared" si="28"/>
        <v>47.368421052631575</v>
      </c>
      <c r="V30" s="35">
        <f t="shared" si="29"/>
        <v>75.550122249388764</v>
      </c>
      <c r="W30" s="35">
        <f t="shared" si="30"/>
        <v>74.683544303797461</v>
      </c>
      <c r="X30" s="35">
        <f t="shared" si="31"/>
        <v>49.766333446813775</v>
      </c>
      <c r="Y30" s="35">
        <f t="shared" si="32"/>
        <v>77.948034643570935</v>
      </c>
      <c r="Z30" s="35">
        <f t="shared" si="33"/>
        <v>77.081456697979661</v>
      </c>
      <c r="AA30" s="35">
        <f t="shared" si="34"/>
        <v>-2.3979123941821996</v>
      </c>
      <c r="AB30" s="35">
        <f t="shared" si="35"/>
        <v>-2.3979123941821712</v>
      </c>
      <c r="AC30" s="35">
        <f t="shared" si="36"/>
        <v>-2.3979123941821996</v>
      </c>
      <c r="AD30" s="36"/>
      <c r="AE30" s="36"/>
      <c r="AF30">
        <v>1.87</v>
      </c>
      <c r="AG30">
        <v>2.0499999999999998</v>
      </c>
      <c r="AH30" s="36"/>
      <c r="AI30" s="36"/>
      <c r="AJ30" t="s">
        <v>366</v>
      </c>
    </row>
    <row r="31" spans="1:36" ht="15" x14ac:dyDescent="0.25">
      <c r="A31">
        <v>1.9</v>
      </c>
      <c r="B31">
        <v>4.09</v>
      </c>
      <c r="C31">
        <v>3.95</v>
      </c>
      <c r="D31" s="20">
        <f t="shared" si="3"/>
        <v>2.3979123941821889E-2</v>
      </c>
      <c r="E31" s="17">
        <f>IF(OR($A31="",$B31="",$C31=""),"",A31*'MPTO_working_3-way'!$I30)</f>
        <v>1.9455603354894615</v>
      </c>
      <c r="F31" s="21">
        <f>IF(OR($A31="",$B31="",$C31=""),"",B31*'MPTO_working_3-way'!$I30)</f>
        <v>4.1880746169220515</v>
      </c>
      <c r="G31" s="22">
        <f>IF(OR($A31="",$B31="",$C31=""),"",C31*'MPTO_working_3-way'!$I30)</f>
        <v>4.0447175395701969</v>
      </c>
      <c r="H31" s="17">
        <f>IF(OR($A31="",$B31="",$C31=""),"",'MPTO_working_3-way'!E30)</f>
        <v>1.9292998494671636</v>
      </c>
      <c r="I31" s="21">
        <f>IF(OR($A31="",$B31="",$C31=""),"",'MPTO_working_3-way'!F30)</f>
        <v>4.2282272561349368</v>
      </c>
      <c r="J31" s="22">
        <f>IF(OR($A31="",$B31="",$C31=""),"",'MPTO_working_3-way'!G30)</f>
        <v>4.0787772484768761</v>
      </c>
      <c r="K31" s="17">
        <f>IF(OR($A31="",$B31="",$C31=""),"",'OddsRatio_working_3-way'!H30)</f>
        <v>1.9355090458031778</v>
      </c>
      <c r="L31" s="21">
        <f>IF(OR($A31="",$B31="",$C31=""),"",'OddsRatio_working_3-way'!I30)</f>
        <v>4.2119143905909091</v>
      </c>
      <c r="M31" s="22">
        <f>IF(OR($A31="",$B31="",$C31=""),"",'OddsRatio_working_3-way'!J30)</f>
        <v>4.06639076124375</v>
      </c>
      <c r="N31" s="23">
        <f t="shared" si="25"/>
        <v>51.399074177178946</v>
      </c>
      <c r="O31" s="24">
        <f t="shared" si="26"/>
        <v>23.877320522405871</v>
      </c>
      <c r="P31" s="24">
        <f t="shared" si="27"/>
        <v>24.723605300415187</v>
      </c>
      <c r="Q31" t="s">
        <v>158</v>
      </c>
      <c r="R31" t="s">
        <v>261</v>
      </c>
      <c r="S31" s="48" t="s">
        <v>426</v>
      </c>
      <c r="T31" s="35">
        <v>100</v>
      </c>
      <c r="U31" s="35">
        <f t="shared" si="28"/>
        <v>20</v>
      </c>
      <c r="V31" s="35">
        <f t="shared" si="29"/>
        <v>85.074626865671632</v>
      </c>
      <c r="W31" s="35">
        <f t="shared" si="30"/>
        <v>91.948470209339774</v>
      </c>
      <c r="X31" s="35">
        <f t="shared" si="31"/>
        <v>22.976902924988583</v>
      </c>
      <c r="Y31" s="35">
        <f t="shared" si="32"/>
        <v>88.051529790660226</v>
      </c>
      <c r="Z31" s="35">
        <f t="shared" si="33"/>
        <v>94.925373134328368</v>
      </c>
      <c r="AA31" s="35">
        <f t="shared" si="34"/>
        <v>-2.9769029249885826</v>
      </c>
      <c r="AB31" s="35">
        <f t="shared" si="35"/>
        <v>-2.9769029249885932</v>
      </c>
      <c r="AC31" s="35">
        <f t="shared" si="36"/>
        <v>-2.9769029249885932</v>
      </c>
      <c r="AF31">
        <v>1.6</v>
      </c>
      <c r="AG31">
        <v>2.4700000000000002</v>
      </c>
      <c r="AJ31" t="s">
        <v>366</v>
      </c>
    </row>
    <row r="32" spans="1:36" ht="15" x14ac:dyDescent="0.25">
      <c r="A32">
        <v>1.25</v>
      </c>
      <c r="B32">
        <v>6.7</v>
      </c>
      <c r="C32">
        <v>12.42</v>
      </c>
      <c r="D32" s="20">
        <f t="shared" si="3"/>
        <v>2.9769029249885781E-2</v>
      </c>
      <c r="E32" s="17">
        <f>IF(OR($A32="",$B32="",$C32=""),"",A32*'MPTO_working_3-way'!$I31)</f>
        <v>1.2872112865623573</v>
      </c>
      <c r="F32" s="21">
        <f>IF(OR($A32="",$B32="",$C32=""),"",B32*'MPTO_working_3-way'!$I31)</f>
        <v>6.8994524959742352</v>
      </c>
      <c r="G32" s="22">
        <f>IF(OR($A32="",$B32="",$C32=""),"",C32*'MPTO_working_3-way'!$I31)</f>
        <v>12.789731343283581</v>
      </c>
      <c r="H32" s="17">
        <f>IF(OR($A32="",$B32="",$C32=""),"",'MPTO_working_3-way'!E31)</f>
        <v>1.2656994347899271</v>
      </c>
      <c r="I32" s="21">
        <f>IF(OR($A32="",$B32="",$C32=""),"",'MPTO_working_3-way'!F31)</f>
        <v>7.1771680255758588</v>
      </c>
      <c r="J32" s="22">
        <f>IF(OR($A32="",$B32="",$C32=""),"",'MPTO_working_3-way'!G31)</f>
        <v>14.165853326372648</v>
      </c>
      <c r="K32" s="17">
        <f>IF(OR($A32="",$B32="",$C32=""),"",'OddsRatio_working_3-way'!H31)</f>
        <v>1.2716263171017699</v>
      </c>
      <c r="L32" s="21">
        <f>IF(OR($A32="",$B32="",$C32=""),"",'OddsRatio_working_3-way'!I31)</f>
        <v>7.1930800299203534</v>
      </c>
      <c r="M32" s="22">
        <f>IF(OR($A32="",$B32="",$C32=""),"",'OddsRatio_working_3-way'!J31)</f>
        <v>13.407890165208846</v>
      </c>
      <c r="N32" s="23">
        <f t="shared" si="25"/>
        <v>77.687323785872991</v>
      </c>
      <c r="O32" s="24">
        <f t="shared" si="26"/>
        <v>14.493903691394216</v>
      </c>
      <c r="P32" s="24">
        <f t="shared" si="27"/>
        <v>7.8187725227327904</v>
      </c>
      <c r="Q32" t="s">
        <v>264</v>
      </c>
      <c r="R32" t="s">
        <v>157</v>
      </c>
      <c r="S32" s="48" t="s">
        <v>426</v>
      </c>
      <c r="T32" s="35">
        <v>100</v>
      </c>
      <c r="U32" s="35">
        <f t="shared" si="28"/>
        <v>60.629921259842511</v>
      </c>
      <c r="V32" s="35">
        <f t="shared" si="29"/>
        <v>70.326409495548958</v>
      </c>
      <c r="W32" s="35">
        <f t="shared" si="30"/>
        <v>66.88741721854305</v>
      </c>
      <c r="X32" s="35">
        <f t="shared" si="31"/>
        <v>62.786173285907985</v>
      </c>
      <c r="Y32" s="35">
        <f t="shared" si="32"/>
        <v>72.482661521614432</v>
      </c>
      <c r="Z32" s="35">
        <f t="shared" si="33"/>
        <v>69.043669244608523</v>
      </c>
      <c r="AA32" s="35">
        <f t="shared" si="34"/>
        <v>-2.1562520260654736</v>
      </c>
      <c r="AB32" s="35">
        <f t="shared" si="35"/>
        <v>-2.1562520260654736</v>
      </c>
      <c r="AC32" s="35">
        <f t="shared" si="36"/>
        <v>-2.1562520260654736</v>
      </c>
      <c r="AF32">
        <v>1.36</v>
      </c>
      <c r="AG32">
        <v>3.31</v>
      </c>
      <c r="AJ32" t="s">
        <v>366</v>
      </c>
    </row>
    <row r="33" spans="1:36" ht="15" x14ac:dyDescent="0.25">
      <c r="A33">
        <v>2.54</v>
      </c>
      <c r="B33">
        <v>3.37</v>
      </c>
      <c r="C33">
        <v>3.02</v>
      </c>
      <c r="D33" s="20">
        <f t="shared" si="3"/>
        <v>2.156252026065486E-2</v>
      </c>
      <c r="E33" s="17">
        <f>IF(OR($A33="",$B33="",$C33=""),"",A33*'MPTO_working_3-way'!$I32)</f>
        <v>2.5947688014620636</v>
      </c>
      <c r="F33" s="21">
        <f>IF(OR($A33="",$B33="",$C33=""),"",B33*'MPTO_working_3-way'!$I32)</f>
        <v>3.442665693278407</v>
      </c>
      <c r="G33" s="22">
        <f>IF(OR($A33="",$B33="",$C33=""),"",C33*'MPTO_working_3-way'!$I32)</f>
        <v>3.0851188111871779</v>
      </c>
      <c r="H33" s="17">
        <f>IF(OR($A33="",$B33="",$C33=""),"",'MPTO_working_3-way'!E32)</f>
        <v>2.5872332208699609</v>
      </c>
      <c r="I33" s="21">
        <f>IF(OR($A33="",$B33="",$C33=""),"",'MPTO_working_3-way'!F32)</f>
        <v>3.4536540554271311</v>
      </c>
      <c r="J33" s="22">
        <f>IF(OR($A33="",$B33="",$C33=""),"",'MPTO_working_3-way'!G32)</f>
        <v>3.0870074177227007</v>
      </c>
      <c r="K33" s="17">
        <f>IF(OR($A33="",$B33="",$C33=""),"",'OddsRatio_working_3-way'!H32)</f>
        <v>2.5907202779682343</v>
      </c>
      <c r="L33" s="21">
        <f>IF(OR($A33="",$B33="",$C33=""),"",'OddsRatio_working_3-way'!I32)</f>
        <v>3.4480565316783869</v>
      </c>
      <c r="M33" s="22">
        <f>IF(OR($A33="",$B33="",$C33=""),"",'OddsRatio_working_3-way'!J32)</f>
        <v>3.0865291957765142</v>
      </c>
      <c r="N33" s="23">
        <f t="shared" si="25"/>
        <v>38.539079066949398</v>
      </c>
      <c r="O33" s="24">
        <f t="shared" si="26"/>
        <v>29.04725840654347</v>
      </c>
      <c r="P33" s="24">
        <f t="shared" si="27"/>
        <v>32.413662526507117</v>
      </c>
      <c r="Q33" t="s">
        <v>119</v>
      </c>
      <c r="R33" t="s">
        <v>161</v>
      </c>
      <c r="S33" s="48" t="s">
        <v>426</v>
      </c>
      <c r="T33" s="35">
        <v>100</v>
      </c>
      <c r="U33" s="35">
        <f t="shared" si="28"/>
        <v>75.247524752475243</v>
      </c>
      <c r="V33" s="35">
        <f t="shared" si="29"/>
        <v>77.116704805491992</v>
      </c>
      <c r="W33" s="35">
        <f t="shared" si="30"/>
        <v>45.355191256830594</v>
      </c>
      <c r="X33" s="35">
        <f t="shared" si="31"/>
        <v>77.5281039376774</v>
      </c>
      <c r="Y33" s="35">
        <f t="shared" si="32"/>
        <v>79.397283990694149</v>
      </c>
      <c r="Z33" s="35">
        <f t="shared" si="33"/>
        <v>47.635770442032758</v>
      </c>
      <c r="AA33" s="35">
        <f t="shared" si="34"/>
        <v>-2.2805791852021571</v>
      </c>
      <c r="AB33" s="35">
        <f t="shared" si="35"/>
        <v>-2.2805791852021571</v>
      </c>
      <c r="AC33" s="35">
        <f t="shared" si="36"/>
        <v>-2.2805791852021642</v>
      </c>
      <c r="AF33">
        <v>2.16</v>
      </c>
      <c r="AG33">
        <v>1.76</v>
      </c>
      <c r="AJ33" t="s">
        <v>366</v>
      </c>
    </row>
    <row r="34" spans="1:36" ht="15" x14ac:dyDescent="0.25">
      <c r="A34">
        <v>4.04</v>
      </c>
      <c r="B34">
        <v>4.37</v>
      </c>
      <c r="C34">
        <v>1.83</v>
      </c>
      <c r="D34" s="20">
        <f t="shared" si="3"/>
        <v>2.2805791852021473E-2</v>
      </c>
      <c r="E34" s="17">
        <f>IF(OR($A34="",$B34="",$C34=""),"",A34*'MPTO_working_3-way'!$I33)</f>
        <v>4.1321353990821672</v>
      </c>
      <c r="F34" s="21">
        <f>IF(OR($A34="",$B34="",$C34=""),"",B34*'MPTO_working_3-way'!$I33)</f>
        <v>4.4696613103933336</v>
      </c>
      <c r="G34" s="22">
        <f>IF(OR($A34="",$B34="",$C34=""),"",C34*'MPTO_working_3-way'!$I33)</f>
        <v>1.8717345990891994</v>
      </c>
      <c r="H34" s="17">
        <f>IF(OR($A34="",$B34="",$C34=""),"",'MPTO_working_3-way'!E33)</f>
        <v>4.1680069959840855</v>
      </c>
      <c r="I34" s="21">
        <f>IF(OR($A34="",$B34="",$C34=""),"",'MPTO_working_3-way'!F33)</f>
        <v>4.5201617476536615</v>
      </c>
      <c r="J34" s="22">
        <f>IF(OR($A34="",$B34="",$C34=""),"",'MPTO_working_3-way'!G33)</f>
        <v>1.855817263153509</v>
      </c>
      <c r="K34" s="17">
        <f>IF(OR($A34="",$B34="",$C34=""),"",'OddsRatio_working_3-way'!H33)</f>
        <v>4.1563111689702792</v>
      </c>
      <c r="L34" s="21">
        <f>IF(OR($A34="",$B34="",$C34=""),"",'OddsRatio_working_3-way'!I33)</f>
        <v>4.4989370524440275</v>
      </c>
      <c r="M34" s="22">
        <f>IF(OR($A34="",$B34="",$C34=""),"",'OddsRatio_working_3-way'!J33)</f>
        <v>1.8617560099491228</v>
      </c>
      <c r="N34" s="23">
        <f t="shared" si="25"/>
        <v>24.200562261878463</v>
      </c>
      <c r="O34" s="24">
        <f t="shared" si="26"/>
        <v>22.373059848510071</v>
      </c>
      <c r="P34" s="24">
        <f t="shared" si="27"/>
        <v>53.426377889611473</v>
      </c>
      <c r="Q34" t="s">
        <v>162</v>
      </c>
      <c r="R34" t="s">
        <v>163</v>
      </c>
      <c r="S34" s="48" t="s">
        <v>426</v>
      </c>
      <c r="T34" s="35">
        <v>100</v>
      </c>
      <c r="U34" s="35">
        <f t="shared" si="28"/>
        <v>32.885906040268459</v>
      </c>
      <c r="V34" s="35">
        <f t="shared" si="29"/>
        <v>77.116704805491992</v>
      </c>
      <c r="W34" s="35">
        <f t="shared" si="30"/>
        <v>87.012987012987011</v>
      </c>
      <c r="X34" s="35">
        <f t="shared" si="31"/>
        <v>35.870308181520997</v>
      </c>
      <c r="Y34" s="35">
        <f t="shared" si="32"/>
        <v>80.101106946744522</v>
      </c>
      <c r="Z34" s="35">
        <f t="shared" si="33"/>
        <v>89.997389154239556</v>
      </c>
      <c r="AA34" s="35">
        <f t="shared" si="34"/>
        <v>-2.9844021412525379</v>
      </c>
      <c r="AB34" s="35">
        <f t="shared" si="35"/>
        <v>-2.9844021412525308</v>
      </c>
      <c r="AC34" s="35">
        <f t="shared" si="36"/>
        <v>-2.984402141252545</v>
      </c>
      <c r="AF34">
        <v>1.36</v>
      </c>
      <c r="AG34">
        <v>3.33</v>
      </c>
      <c r="AJ34" t="s">
        <v>366</v>
      </c>
    </row>
    <row r="35" spans="1:36" s="35" customFormat="1" ht="15" x14ac:dyDescent="0.25">
      <c r="A35">
        <v>1.49</v>
      </c>
      <c r="B35">
        <v>4.37</v>
      </c>
      <c r="C35">
        <v>7.7</v>
      </c>
      <c r="D35" s="20">
        <f t="shared" si="3"/>
        <v>2.9844021412525512E-2</v>
      </c>
      <c r="E35" s="17">
        <f>IF(OR($A35="",$B35="",$C35=""),"",A35*'MPTO_working_3-way'!$I34)</f>
        <v>1.5344675919046631</v>
      </c>
      <c r="F35" s="21">
        <f>IF(OR($A35="",$B35="",$C35=""),"",B35*'MPTO_working_3-way'!$I34)</f>
        <v>4.500418373572737</v>
      </c>
      <c r="G35" s="22">
        <f>IF(OR($A35="",$B35="",$C35=""),"",C35*'MPTO_working_3-way'!$I34)</f>
        <v>7.9297989648764462</v>
      </c>
      <c r="H35" s="17">
        <f>IF(OR($A35="",$B35="",$C35=""),"",'MPTO_working_3-way'!E34)</f>
        <v>1.5124178600635432</v>
      </c>
      <c r="I35" s="21">
        <f>IF(OR($A35="",$B35="",$C35=""),"",'MPTO_working_3-way'!F34)</f>
        <v>4.5686102389505612</v>
      </c>
      <c r="J35" s="22">
        <f>IF(OR($A35="",$B35="",$C35=""),"",'MPTO_working_3-way'!G34)</f>
        <v>8.3387449889425511</v>
      </c>
      <c r="K35" s="17">
        <f>IF(OR($A35="",$B35="",$C35=""),"",'OddsRatio_working_3-way'!H34)</f>
        <v>1.519702995577267</v>
      </c>
      <c r="L35" s="21">
        <f>IF(OR($A35="",$B35="",$C35=""),"",'OddsRatio_working_3-way'!I34)</f>
        <v>4.574283867541614</v>
      </c>
      <c r="M35" s="22">
        <f>IF(OR($A35="",$B35="",$C35=""),"",'OddsRatio_working_3-way'!J34)</f>
        <v>8.1061430007503894</v>
      </c>
      <c r="N35" s="23">
        <f t="shared" si="25"/>
        <v>65.169183453314034</v>
      </c>
      <c r="O35" s="24">
        <f t="shared" si="26"/>
        <v>22.220156371953752</v>
      </c>
      <c r="P35" s="24">
        <f t="shared" si="27"/>
        <v>12.610660174732196</v>
      </c>
      <c r="Q35" t="s">
        <v>269</v>
      </c>
      <c r="R35" t="s">
        <v>266</v>
      </c>
      <c r="S35" s="48" t="s">
        <v>426</v>
      </c>
      <c r="T35" s="35">
        <v>100</v>
      </c>
      <c r="U35" s="35">
        <f t="shared" si="28"/>
        <v>58.847736625514408</v>
      </c>
      <c r="V35" s="35">
        <f t="shared" si="29"/>
        <v>70.238095238095241</v>
      </c>
      <c r="W35" s="35">
        <f t="shared" si="30"/>
        <v>68.152866242038215</v>
      </c>
      <c r="X35" s="35">
        <f t="shared" si="31"/>
        <v>61.609038519866544</v>
      </c>
      <c r="Y35" s="35">
        <f t="shared" si="32"/>
        <v>72.99939713244737</v>
      </c>
      <c r="Z35" s="35">
        <f t="shared" si="33"/>
        <v>70.914168136390359</v>
      </c>
      <c r="AA35" s="35">
        <f t="shared" si="34"/>
        <v>-2.7613018943521368</v>
      </c>
      <c r="AB35" s="35">
        <f t="shared" si="35"/>
        <v>-2.7613018943521297</v>
      </c>
      <c r="AC35" s="35">
        <f t="shared" si="36"/>
        <v>-2.7613018943521439</v>
      </c>
      <c r="AD35" s="36"/>
      <c r="AE35" s="36"/>
      <c r="AF35">
        <v>1.96</v>
      </c>
      <c r="AG35">
        <v>1.93</v>
      </c>
      <c r="AH35" s="36"/>
      <c r="AI35" s="36"/>
      <c r="AJ35" t="s">
        <v>110</v>
      </c>
    </row>
    <row r="36" spans="1:36" ht="15" x14ac:dyDescent="0.25">
      <c r="A36">
        <v>2.4300000000000002</v>
      </c>
      <c r="B36">
        <v>3.36</v>
      </c>
      <c r="C36">
        <v>3.14</v>
      </c>
      <c r="D36" s="20">
        <f t="shared" si="3"/>
        <v>2.7613018943521306E-2</v>
      </c>
      <c r="E36" s="17">
        <f>IF(OR($A36="",$B36="",$C36=""),"",A36*'MPTO_working_3-way'!$I35)</f>
        <v>2.4970996360327571</v>
      </c>
      <c r="F36" s="21">
        <f>IF(OR($A36="",$B36="",$C36=""),"",B36*'MPTO_working_3-way'!$I35)</f>
        <v>3.4527797436502317</v>
      </c>
      <c r="G36" s="22">
        <f>IF(OR($A36="",$B36="",$C36=""),"",C36*'MPTO_working_3-way'!$I35)</f>
        <v>3.2267048794826572</v>
      </c>
      <c r="H36" s="17">
        <f>IF(OR($A36="",$B36="",$C36=""),"",'MPTO_working_3-way'!E35)</f>
        <v>2.4855941543609226</v>
      </c>
      <c r="I36" s="21">
        <f>IF(OR($A36="",$B36="",$C36=""),"",'MPTO_working_3-way'!F35)</f>
        <v>3.4672295564754325</v>
      </c>
      <c r="J36" s="22">
        <f>IF(OR($A36="",$B36="",$C36=""),"",'MPTO_working_3-way'!G35)</f>
        <v>3.2334520226454764</v>
      </c>
      <c r="K36" s="17">
        <f>IF(OR($A36="",$B36="",$C36=""),"",'OddsRatio_working_3-way'!H35)</f>
        <v>2.4907303383970039</v>
      </c>
      <c r="L36" s="21">
        <f>IF(OR($A36="",$B36="",$C36=""),"",'OddsRatio_working_3-way'!I35)</f>
        <v>3.4602262927391108</v>
      </c>
      <c r="M36" s="22">
        <f>IF(OR($A36="",$B36="",$C36=""),"",'OddsRatio_working_3-way'!J35)</f>
        <v>3.2308831637549558</v>
      </c>
      <c r="N36" s="23">
        <f t="shared" si="25"/>
        <v>40.046459723519092</v>
      </c>
      <c r="O36" s="24">
        <f t="shared" si="26"/>
        <v>28.96217176433078</v>
      </c>
      <c r="P36" s="24">
        <f t="shared" si="27"/>
        <v>30.991368512150132</v>
      </c>
      <c r="Q36" t="s">
        <v>267</v>
      </c>
      <c r="R36" t="s">
        <v>170</v>
      </c>
      <c r="S36" s="48" t="s">
        <v>426</v>
      </c>
      <c r="T36" s="35">
        <v>100</v>
      </c>
      <c r="U36" s="35">
        <f t="shared" si="28"/>
        <v>72.899728997289984</v>
      </c>
      <c r="V36" s="35">
        <f t="shared" si="29"/>
        <v>73.333333333333329</v>
      </c>
      <c r="W36" s="35">
        <f t="shared" si="30"/>
        <v>50.980392156862742</v>
      </c>
      <c r="X36" s="35">
        <f t="shared" si="31"/>
        <v>75.686274509803923</v>
      </c>
      <c r="Y36" s="35">
        <f t="shared" si="32"/>
        <v>76.119878845847282</v>
      </c>
      <c r="Z36" s="35">
        <f t="shared" si="33"/>
        <v>53.766937669376702</v>
      </c>
      <c r="AA36" s="35">
        <f t="shared" si="34"/>
        <v>-2.7865455125139391</v>
      </c>
      <c r="AB36" s="35">
        <f t="shared" si="35"/>
        <v>-2.7865455125139533</v>
      </c>
      <c r="AC36" s="35">
        <f t="shared" si="36"/>
        <v>-2.7865455125139604</v>
      </c>
      <c r="AF36">
        <v>1.83</v>
      </c>
      <c r="AG36">
        <v>2.0499999999999998</v>
      </c>
      <c r="AJ36" t="s">
        <v>110</v>
      </c>
    </row>
    <row r="37" spans="1:36" ht="15" x14ac:dyDescent="0.25">
      <c r="A37">
        <v>3.69</v>
      </c>
      <c r="B37">
        <v>3.75</v>
      </c>
      <c r="C37">
        <v>2.04</v>
      </c>
      <c r="D37" s="20">
        <f t="shared" si="3"/>
        <v>2.7865455125139604E-2</v>
      </c>
      <c r="E37" s="17">
        <f>IF(OR($A37="",$B37="",$C37=""),"",A37*'MPTO_working_3-way'!$I36)</f>
        <v>3.7928235294117649</v>
      </c>
      <c r="F37" s="21">
        <f>IF(OR($A37="",$B37="",$C37=""),"",B37*'MPTO_working_3-way'!$I36)</f>
        <v>3.8544954567192735</v>
      </c>
      <c r="G37" s="22">
        <f>IF(OR($A37="",$B37="",$C37=""),"",C37*'MPTO_working_3-way'!$I36)</f>
        <v>2.0968455284552849</v>
      </c>
      <c r="H37" s="17">
        <f>IF(OR($A37="",$B37="",$C37=""),"",'MPTO_working_3-way'!E36)</f>
        <v>3.8209615853163328</v>
      </c>
      <c r="I37" s="21">
        <f>IF(OR($A37="",$B37="",$C37=""),"",'MPTO_working_3-way'!F36)</f>
        <v>3.8853332232223972</v>
      </c>
      <c r="J37" s="22">
        <f>IF(OR($A37="",$B37="",$C37=""),"",'MPTO_working_3-way'!G36)</f>
        <v>2.0794015601865157</v>
      </c>
      <c r="K37" s="17">
        <f>IF(OR($A37="",$B37="",$C37=""),"",'OddsRatio_working_3-way'!H36)</f>
        <v>3.8099219869951875</v>
      </c>
      <c r="L37" s="21">
        <f>IF(OR($A37="",$B37="",$C37=""),"",'OddsRatio_working_3-way'!I36)</f>
        <v>3.8725968268538153</v>
      </c>
      <c r="M37" s="22">
        <f>IF(OR($A37="",$B37="",$C37=""),"",'OddsRatio_working_3-way'!J36)</f>
        <v>2.0863638908828981</v>
      </c>
      <c r="N37" s="23">
        <f t="shared" si="25"/>
        <v>26.365582058996868</v>
      </c>
      <c r="O37" s="24">
        <f t="shared" si="26"/>
        <v>25.943732746052916</v>
      </c>
      <c r="P37" s="24">
        <f t="shared" si="27"/>
        <v>47.690685194950206</v>
      </c>
      <c r="Q37" t="s">
        <v>82</v>
      </c>
      <c r="R37" t="s">
        <v>268</v>
      </c>
      <c r="S37" s="48" t="s">
        <v>426</v>
      </c>
      <c r="T37" s="35">
        <v>100</v>
      </c>
      <c r="U37" s="35">
        <f t="shared" si="28"/>
        <v>53.271028037383175</v>
      </c>
      <c r="V37" s="35">
        <f t="shared" si="29"/>
        <v>72.899728997289984</v>
      </c>
      <c r="W37" s="35">
        <f t="shared" si="30"/>
        <v>71.014492753623188</v>
      </c>
      <c r="X37" s="35">
        <f t="shared" si="31"/>
        <v>56.08577824908685</v>
      </c>
      <c r="Y37" s="35">
        <f t="shared" si="32"/>
        <v>75.714479208993637</v>
      </c>
      <c r="Z37" s="35">
        <f t="shared" si="33"/>
        <v>73.829242965326841</v>
      </c>
      <c r="AA37" s="35">
        <f t="shared" si="34"/>
        <v>-2.8147502117036751</v>
      </c>
      <c r="AB37" s="35">
        <f t="shared" si="35"/>
        <v>-2.8147502117036538</v>
      </c>
      <c r="AC37" s="35">
        <f t="shared" si="36"/>
        <v>-2.8147502117036538</v>
      </c>
      <c r="AF37">
        <v>1.58</v>
      </c>
      <c r="AG37">
        <v>2.48</v>
      </c>
      <c r="AJ37" t="s">
        <v>110</v>
      </c>
    </row>
    <row r="38" spans="1:36" ht="15" x14ac:dyDescent="0.25">
      <c r="A38">
        <v>2.14</v>
      </c>
      <c r="B38">
        <v>3.69</v>
      </c>
      <c r="C38">
        <v>3.45</v>
      </c>
      <c r="D38" s="20">
        <f t="shared" si="3"/>
        <v>2.8147502117036538E-2</v>
      </c>
      <c r="E38" s="17">
        <f>IF(OR($A38="",$B38="",$C38=""),"",A38*'MPTO_working_3-way'!$I37)</f>
        <v>2.2002356545304584</v>
      </c>
      <c r="F38" s="21">
        <f>IF(OR($A38="",$B38="",$C38=""),"",B38*'MPTO_working_3-way'!$I37)</f>
        <v>3.7938642828118647</v>
      </c>
      <c r="G38" s="22">
        <f>IF(OR($A38="",$B38="",$C38=""),"",C38*'MPTO_working_3-way'!$I37)</f>
        <v>3.5471088823037764</v>
      </c>
      <c r="H38" s="17">
        <f>IF(OR($A38="",$B38="",$C38=""),"",'MPTO_working_3-way'!E37)</f>
        <v>2.1838485148967246</v>
      </c>
      <c r="I38" s="21">
        <f>IF(OR($A38="",$B38="",$C38=""),"",'MPTO_working_3-way'!F37)</f>
        <v>3.8223346835237018</v>
      </c>
      <c r="J38" s="22">
        <f>IF(OR($A38="",$B38="",$C38=""),"",'MPTO_working_3-way'!G37)</f>
        <v>3.5654110265816343</v>
      </c>
      <c r="K38" s="17">
        <f>IF(OR($A38="",$B38="",$C38=""),"",'OddsRatio_working_3-way'!H37)</f>
        <v>2.1906045815721078</v>
      </c>
      <c r="L38" s="21">
        <f>IF(OR($A38="",$B38="",$C38=""),"",'OddsRatio_working_3-way'!I37)</f>
        <v>3.8094090565166403</v>
      </c>
      <c r="M38" s="22">
        <f>IF(OR($A38="",$B38="",$C38=""),"",'OddsRatio_working_3-way'!J37)</f>
        <v>3.5587554603961964</v>
      </c>
      <c r="N38" s="23">
        <f t="shared" si="25"/>
        <v>45.449677080767295</v>
      </c>
      <c r="O38" s="24">
        <f t="shared" si="26"/>
        <v>26.358349309713287</v>
      </c>
      <c r="P38" s="24">
        <f t="shared" si="27"/>
        <v>28.191973609519422</v>
      </c>
      <c r="Q38" t="s">
        <v>85</v>
      </c>
      <c r="R38" t="s">
        <v>169</v>
      </c>
      <c r="S38" s="48" t="s">
        <v>426</v>
      </c>
      <c r="T38" s="35">
        <v>100</v>
      </c>
      <c r="U38" s="35">
        <f t="shared" si="28"/>
        <v>79.38144329896906</v>
      </c>
      <c r="V38" s="35">
        <f t="shared" si="29"/>
        <v>72.067039106145245</v>
      </c>
      <c r="W38" s="35">
        <f t="shared" si="30"/>
        <v>45.945945945945937</v>
      </c>
      <c r="X38" s="35">
        <f t="shared" si="31"/>
        <v>81.98701494790879</v>
      </c>
      <c r="Y38" s="35">
        <f t="shared" si="32"/>
        <v>74.672610755084975</v>
      </c>
      <c r="Z38" s="35">
        <f t="shared" si="33"/>
        <v>48.551517594885674</v>
      </c>
      <c r="AA38" s="35">
        <f t="shared" si="34"/>
        <v>-2.6055716489397298</v>
      </c>
      <c r="AB38" s="35">
        <f t="shared" si="35"/>
        <v>-2.6055716489397298</v>
      </c>
      <c r="AC38" s="35">
        <f t="shared" si="36"/>
        <v>-2.6055716489397369</v>
      </c>
      <c r="AF38">
        <v>1.71</v>
      </c>
      <c r="AG38">
        <v>2.2200000000000002</v>
      </c>
      <c r="AJ38" t="s">
        <v>110</v>
      </c>
    </row>
    <row r="39" spans="1:36" ht="15" x14ac:dyDescent="0.25">
      <c r="A39">
        <v>4.8499999999999996</v>
      </c>
      <c r="B39">
        <v>3.58</v>
      </c>
      <c r="C39">
        <v>1.85</v>
      </c>
      <c r="D39" s="20">
        <f t="shared" si="3"/>
        <v>2.6055716489397085E-2</v>
      </c>
      <c r="E39" s="17">
        <f>IF(OR($A39="",$B39="",$C39=""),"",A39*'MPTO_working_3-way'!$I38)</f>
        <v>4.9763702249735751</v>
      </c>
      <c r="F39" s="21">
        <f>IF(OR($A39="",$B39="",$C39=""),"",B39*'MPTO_working_3-way'!$I38)</f>
        <v>3.6732794650320417</v>
      </c>
      <c r="G39" s="22">
        <f>IF(OR($A39="",$B39="",$C39=""),"",C39*'MPTO_working_3-way'!$I38)</f>
        <v>1.8982030755053847</v>
      </c>
      <c r="H39" s="17">
        <f>IF(OR($A39="",$B39="",$C39=""),"",'MPTO_working_3-way'!E38)</f>
        <v>5.0632827257179311</v>
      </c>
      <c r="I39" s="21">
        <f>IF(OR($A39="",$B39="",$C39=""),"",'MPTO_working_3-way'!F38)</f>
        <v>3.6948856523347851</v>
      </c>
      <c r="J39" s="22">
        <f>IF(OR($A39="",$B39="",$C39=""),"",'MPTO_working_3-way'!G38)</f>
        <v>1.8802106452327272</v>
      </c>
      <c r="K39" s="17">
        <f>IF(OR($A39="",$B39="",$C39=""),"",'OddsRatio_working_3-way'!H38)</f>
        <v>5.0180794604998757</v>
      </c>
      <c r="L39" s="21">
        <f>IF(OR($A39="",$B39="",$C39=""),"",'OddsRatio_working_3-way'!I38)</f>
        <v>3.6926350670362815</v>
      </c>
      <c r="M39" s="22">
        <f>IF(OR($A39="",$B39="",$C39=""),"",'OddsRatio_working_3-way'!J38)</f>
        <v>1.8871084523181552</v>
      </c>
      <c r="N39" s="23">
        <f t="shared" si="25"/>
        <v>20.094967914195131</v>
      </c>
      <c r="O39" s="24">
        <f t="shared" si="26"/>
        <v>27.223629716158204</v>
      </c>
      <c r="P39" s="24">
        <f t="shared" si="27"/>
        <v>52.68140236964669</v>
      </c>
      <c r="Q39" t="s">
        <v>277</v>
      </c>
      <c r="R39" t="s">
        <v>278</v>
      </c>
      <c r="S39" s="48" t="s">
        <v>426</v>
      </c>
      <c r="T39" s="35">
        <v>100</v>
      </c>
      <c r="U39" s="35">
        <f t="shared" si="28"/>
        <v>58.333333333333336</v>
      </c>
      <c r="V39" s="35">
        <f t="shared" si="29"/>
        <v>70.414201183431956</v>
      </c>
      <c r="W39" s="35">
        <f t="shared" si="30"/>
        <v>68.944099378881987</v>
      </c>
      <c r="X39" s="35">
        <f t="shared" si="31"/>
        <v>60.641699437686057</v>
      </c>
      <c r="Y39" s="35">
        <f t="shared" si="32"/>
        <v>72.722567287784685</v>
      </c>
      <c r="Z39" s="35">
        <f t="shared" si="33"/>
        <v>71.252465483234715</v>
      </c>
      <c r="AA39" s="35">
        <f t="shared" si="34"/>
        <v>-2.3083661043527215</v>
      </c>
      <c r="AB39" s="35">
        <f t="shared" si="35"/>
        <v>-2.3083661043527286</v>
      </c>
      <c r="AC39" s="35">
        <f t="shared" si="36"/>
        <v>-2.3083661043527286</v>
      </c>
      <c r="AF39">
        <v>2.11</v>
      </c>
      <c r="AG39">
        <v>1.8</v>
      </c>
      <c r="AJ39" t="s">
        <v>375</v>
      </c>
    </row>
    <row r="40" spans="1:36" ht="15" x14ac:dyDescent="0.25">
      <c r="A40">
        <v>2.4</v>
      </c>
      <c r="B40">
        <v>3.38</v>
      </c>
      <c r="C40">
        <v>3.22</v>
      </c>
      <c r="D40" s="20">
        <f t="shared" si="3"/>
        <v>2.3083661043527215E-2</v>
      </c>
      <c r="E40" s="17">
        <f>IF(OR($A40="",$B40="",$C40=""),"",A40*'MPTO_working_3-way'!$I39)</f>
        <v>2.4554007865044651</v>
      </c>
      <c r="F40" s="21">
        <f>IF(OR($A40="",$B40="",$C40=""),"",B40*'MPTO_working_3-way'!$I39)</f>
        <v>3.4580227743271217</v>
      </c>
      <c r="G40" s="22">
        <f>IF(OR($A40="",$B40="",$C40=""),"",C40*'MPTO_working_3-way'!$I39)</f>
        <v>3.2943293885601577</v>
      </c>
      <c r="H40" s="17">
        <f>IF(OR($A40="",$B40="",$C40=""),"",'MPTO_working_3-way'!E39)</f>
        <v>2.4451544940314225</v>
      </c>
      <c r="I40" s="21">
        <f>IF(OR($A40="",$B40="",$C40=""),"",'MPTO_working_3-way'!F39)</f>
        <v>3.4702529201489387</v>
      </c>
      <c r="J40" s="22">
        <f>IF(OR($A40="",$B40="",$C40=""),"",'MPTO_working_3-way'!G39)</f>
        <v>3.301807100986641</v>
      </c>
      <c r="K40" s="17">
        <f>IF(OR($A40="",$B40="",$C40=""),"",'OddsRatio_working_3-way'!H39)</f>
        <v>2.4496903972611892</v>
      </c>
      <c r="L40" s="21">
        <f>IF(OR($A40="",$B40="",$C40=""),"",'OddsRatio_working_3-way'!I39)</f>
        <v>3.4644736753440224</v>
      </c>
      <c r="M40" s="22">
        <f>IF(OR($A40="",$B40="",$C40=""),"",'OddsRatio_working_3-way'!J39)</f>
        <v>3.2987947727998859</v>
      </c>
      <c r="N40" s="23">
        <f t="shared" si="25"/>
        <v>40.726548818272988</v>
      </c>
      <c r="O40" s="24">
        <f t="shared" si="26"/>
        <v>28.918259515933485</v>
      </c>
      <c r="P40" s="24">
        <f t="shared" si="27"/>
        <v>30.35519166579353</v>
      </c>
      <c r="Q40" t="s">
        <v>173</v>
      </c>
      <c r="R40" t="s">
        <v>272</v>
      </c>
      <c r="S40" s="48" t="s">
        <v>426</v>
      </c>
      <c r="T40" s="35">
        <v>100</v>
      </c>
      <c r="U40" s="35">
        <f t="shared" si="28"/>
        <v>59.677419354838712</v>
      </c>
      <c r="V40" s="35">
        <f t="shared" si="29"/>
        <v>69.230769230769241</v>
      </c>
      <c r="W40" s="35">
        <f t="shared" si="30"/>
        <v>68.944099378881987</v>
      </c>
      <c r="X40" s="35">
        <f t="shared" si="31"/>
        <v>61.825131390348773</v>
      </c>
      <c r="Y40" s="35">
        <f t="shared" si="32"/>
        <v>71.378481266279309</v>
      </c>
      <c r="Z40" s="35">
        <f t="shared" si="33"/>
        <v>71.091811414392069</v>
      </c>
      <c r="AA40" s="35">
        <f t="shared" si="34"/>
        <v>-2.147712035510061</v>
      </c>
      <c r="AB40" s="35">
        <f t="shared" si="35"/>
        <v>-2.1477120355100681</v>
      </c>
      <c r="AC40" s="35">
        <f t="shared" si="36"/>
        <v>-2.1477120355100823</v>
      </c>
      <c r="AF40">
        <v>1.94</v>
      </c>
      <c r="AG40">
        <v>1.96</v>
      </c>
      <c r="AJ40" t="s">
        <v>375</v>
      </c>
    </row>
    <row r="41" spans="1:36" ht="15" x14ac:dyDescent="0.25">
      <c r="A41">
        <v>2.48</v>
      </c>
      <c r="B41">
        <v>3.25</v>
      </c>
      <c r="C41">
        <v>3.22</v>
      </c>
      <c r="D41" s="20">
        <f t="shared" si="3"/>
        <v>2.1477120355100743E-2</v>
      </c>
      <c r="E41" s="17">
        <f>IF(OR($A41="",$B41="",$C41=""),"",A41*'MPTO_working_3-way'!$I40)</f>
        <v>2.53326325848065</v>
      </c>
      <c r="F41" s="21">
        <f>IF(OR($A41="",$B41="",$C41=""),"",B41*'MPTO_working_3-way'!$I40)</f>
        <v>3.3198006411540772</v>
      </c>
      <c r="G41" s="22">
        <f>IF(OR($A41="",$B41="",$C41=""),"",C41*'MPTO_working_3-way'!$I40)</f>
        <v>3.2891563275434246</v>
      </c>
      <c r="H41" s="17">
        <f>IF(OR($A41="",$B41="",$C41=""),"",'MPTO_working_3-way'!E40)</f>
        <v>2.5248268347731342</v>
      </c>
      <c r="I41" s="21">
        <f>IF(OR($A41="",$B41="",$C41=""),"",'MPTO_working_3-way'!F40)</f>
        <v>3.3274186517603015</v>
      </c>
      <c r="J41" s="22">
        <f>IF(OR($A41="",$B41="",$C41=""),"",'MPTO_working_3-way'!G40)</f>
        <v>3.2959792740849867</v>
      </c>
      <c r="K41" s="17">
        <f>IF(OR($A41="",$B41="",$C41=""),"",'OddsRatio_working_3-way'!H40)</f>
        <v>2.5286282081178415</v>
      </c>
      <c r="L41" s="21">
        <f>IF(OR($A41="",$B41="",$C41=""),"",'OddsRatio_working_3-way'!I40)</f>
        <v>3.3239280190980693</v>
      </c>
      <c r="M41" s="22">
        <f>IF(OR($A41="",$B41="",$C41=""),"",'OddsRatio_working_3-way'!J40)</f>
        <v>3.2929423121767623</v>
      </c>
      <c r="N41" s="23">
        <f t="shared" si="25"/>
        <v>39.474776127284933</v>
      </c>
      <c r="O41" s="24">
        <f t="shared" si="26"/>
        <v>30.122290706358967</v>
      </c>
      <c r="P41" s="24">
        <f t="shared" si="27"/>
        <v>30.402933166356092</v>
      </c>
      <c r="Q41" t="s">
        <v>177</v>
      </c>
      <c r="R41" t="s">
        <v>180</v>
      </c>
      <c r="S41" s="48" t="s">
        <v>426</v>
      </c>
      <c r="T41" s="35">
        <v>100</v>
      </c>
      <c r="U41" s="35">
        <f t="shared" si="28"/>
        <v>87.623762376237622</v>
      </c>
      <c r="V41" s="35">
        <f t="shared" si="29"/>
        <v>78.81355932203391</v>
      </c>
      <c r="W41" s="35">
        <f t="shared" si="30"/>
        <v>31.03448275862069</v>
      </c>
      <c r="X41" s="35">
        <f t="shared" si="31"/>
        <v>90.151957919345421</v>
      </c>
      <c r="Y41" s="35">
        <f t="shared" si="32"/>
        <v>81.341754865141695</v>
      </c>
      <c r="Z41" s="35">
        <f t="shared" si="33"/>
        <v>33.562678301728475</v>
      </c>
      <c r="AA41" s="35">
        <f t="shared" si="34"/>
        <v>-2.5281955431077989</v>
      </c>
      <c r="AB41" s="35">
        <f t="shared" si="35"/>
        <v>-2.5281955431077847</v>
      </c>
      <c r="AC41" s="35">
        <f t="shared" si="36"/>
        <v>-2.5281955431077847</v>
      </c>
      <c r="AF41">
        <v>2.21</v>
      </c>
      <c r="AG41">
        <v>1.74</v>
      </c>
      <c r="AJ41" t="s">
        <v>375</v>
      </c>
    </row>
    <row r="42" spans="1:36" ht="15" x14ac:dyDescent="0.25">
      <c r="A42">
        <v>8.08</v>
      </c>
      <c r="B42">
        <v>4.72</v>
      </c>
      <c r="C42">
        <v>1.45</v>
      </c>
      <c r="D42" s="20">
        <f t="shared" si="3"/>
        <v>2.5281955431077918E-2</v>
      </c>
      <c r="E42" s="17">
        <f>IF(OR($A42="",$B42="",$C42=""),"",A42*'MPTO_working_3-way'!$I41)</f>
        <v>8.2842781998831097</v>
      </c>
      <c r="F42" s="21">
        <f>IF(OR($A42="",$B42="",$C42=""),"",B42*'MPTO_working_3-way'!$I41)</f>
        <v>4.8393308296346875</v>
      </c>
      <c r="G42" s="22">
        <f>IF(OR($A42="",$B42="",$C42=""),"",C42*'MPTO_working_3-way'!$I41)</f>
        <v>1.4866588353750629</v>
      </c>
      <c r="H42" s="17">
        <f>IF(OR($A42="",$B42="",$C42=""),"",'MPTO_working_3-way'!E41)</f>
        <v>8.6703905942953678</v>
      </c>
      <c r="I42" s="21">
        <f>IF(OR($A42="",$B42="",$C42=""),"",'MPTO_working_3-way'!F41)</f>
        <v>4.9155245405026147</v>
      </c>
      <c r="J42" s="22">
        <f>IF(OR($A42="",$B42="",$C42=""),"",'MPTO_working_3-way'!G41)</f>
        <v>1.4679376279479344</v>
      </c>
      <c r="K42" s="17">
        <f>IF(OR($A42="",$B42="",$C42=""),"",'OddsRatio_working_3-way'!H41)</f>
        <v>8.4573083522386145</v>
      </c>
      <c r="L42" s="21">
        <f>IF(OR($A42="",$B42="",$C42=""),"",'OddsRatio_working_3-way'!I41)</f>
        <v>4.9182467613457117</v>
      </c>
      <c r="M42" s="22">
        <f>IF(OR($A42="",$B42="",$C42=""),"",'OddsRatio_working_3-way'!J41)</f>
        <v>1.4739814630660133</v>
      </c>
      <c r="N42" s="23">
        <f t="shared" si="25"/>
        <v>12.071057681453889</v>
      </c>
      <c r="O42" s="24">
        <f t="shared" si="26"/>
        <v>20.66401399706513</v>
      </c>
      <c r="P42" s="24">
        <f t="shared" si="27"/>
        <v>67.26492832148098</v>
      </c>
      <c r="Q42" t="s">
        <v>179</v>
      </c>
      <c r="R42" t="s">
        <v>176</v>
      </c>
      <c r="S42" s="48" t="s">
        <v>426</v>
      </c>
      <c r="T42" s="35">
        <v>100</v>
      </c>
      <c r="U42" s="35">
        <f t="shared" si="28"/>
        <v>93.279569892473106</v>
      </c>
      <c r="V42" s="35">
        <f t="shared" si="29"/>
        <v>86.54104979811575</v>
      </c>
      <c r="W42" s="35">
        <f t="shared" si="30"/>
        <v>17.355371900826448</v>
      </c>
      <c r="X42" s="35">
        <f t="shared" si="31"/>
        <v>96.103578301057809</v>
      </c>
      <c r="Y42" s="35">
        <f t="shared" si="32"/>
        <v>89.365058206700439</v>
      </c>
      <c r="Z42" s="35">
        <f t="shared" si="33"/>
        <v>20.179380309411137</v>
      </c>
      <c r="AA42" s="35">
        <f t="shared" si="34"/>
        <v>-2.824008408584703</v>
      </c>
      <c r="AB42" s="35">
        <f t="shared" si="35"/>
        <v>-2.8240084085846888</v>
      </c>
      <c r="AC42" s="35">
        <f t="shared" si="36"/>
        <v>-2.8240084085846888</v>
      </c>
      <c r="AF42">
        <v>1.72</v>
      </c>
      <c r="AG42">
        <v>2.23</v>
      </c>
      <c r="AJ42" t="s">
        <v>375</v>
      </c>
    </row>
    <row r="43" spans="1:36" ht="15" x14ac:dyDescent="0.25">
      <c r="A43">
        <v>14.88</v>
      </c>
      <c r="B43">
        <v>7.43</v>
      </c>
      <c r="C43">
        <v>1.21</v>
      </c>
      <c r="D43" s="20">
        <f t="shared" si="3"/>
        <v>2.8240084085846995E-2</v>
      </c>
      <c r="E43" s="17">
        <f>IF(OR($A43="",$B43="",$C43=""),"",A43*'MPTO_working_3-way'!$I42)</f>
        <v>15.300212451197405</v>
      </c>
      <c r="F43" s="21">
        <f>IF(OR($A43="",$B43="",$C43=""),"",B43*'MPTO_working_3-way'!$I42)</f>
        <v>7.6398238247578432</v>
      </c>
      <c r="G43" s="22">
        <f>IF(OR($A43="",$B43="",$C43=""),"",C43*'MPTO_working_3-way'!$I42)</f>
        <v>1.2441705017438749</v>
      </c>
      <c r="H43" s="17">
        <f>IF(OR($A43="",$B43="",$C43=""),"",'MPTO_working_3-way'!E42)</f>
        <v>17.303750466087632</v>
      </c>
      <c r="I43" s="21">
        <f>IF(OR($A43="",$B43="",$C43=""),"",'MPTO_working_3-way'!F42)</f>
        <v>7.9887428606781326</v>
      </c>
      <c r="J43" s="22">
        <f>IF(OR($A43="",$B43="",$C43=""),"",'MPTO_working_3-way'!G42)</f>
        <v>1.2239408914552909</v>
      </c>
      <c r="K43" s="17">
        <f>IF(OR($A43="",$B43="",$C43=""),"",'OddsRatio_working_3-way'!H42)</f>
        <v>16.157659026719955</v>
      </c>
      <c r="L43" s="21">
        <f>IF(OR($A43="",$B43="",$C43=""),"",'OddsRatio_working_3-way'!I42)</f>
        <v>8.0218838286606129</v>
      </c>
      <c r="M43" s="22">
        <f>IF(OR($A43="",$B43="",$C43=""),"",'OddsRatio_working_3-way'!J42)</f>
        <v>1.2293305760526796</v>
      </c>
      <c r="N43" s="23">
        <f t="shared" si="25"/>
        <v>6.5358569574747269</v>
      </c>
      <c r="O43" s="24">
        <f t="shared" si="26"/>
        <v>13.089307069612913</v>
      </c>
      <c r="P43" s="24">
        <f t="shared" si="27"/>
        <v>80.374835972912351</v>
      </c>
      <c r="Q43" t="s">
        <v>275</v>
      </c>
      <c r="R43" t="s">
        <v>276</v>
      </c>
      <c r="S43" s="48" t="s">
        <v>426</v>
      </c>
      <c r="T43" s="35">
        <v>100</v>
      </c>
      <c r="U43" s="35">
        <f t="shared" si="28"/>
        <v>68.55345911949685</v>
      </c>
      <c r="V43" s="35">
        <f t="shared" si="29"/>
        <v>69.512195121951223</v>
      </c>
      <c r="W43" s="35">
        <f t="shared" si="30"/>
        <v>59.183673469387763</v>
      </c>
      <c r="X43" s="35">
        <f t="shared" si="31"/>
        <v>71.304131408661021</v>
      </c>
      <c r="Y43" s="35">
        <f t="shared" si="32"/>
        <v>72.26286741111538</v>
      </c>
      <c r="Z43" s="35">
        <f t="shared" si="33"/>
        <v>61.93434575855192</v>
      </c>
      <c r="AA43" s="35">
        <f t="shared" si="34"/>
        <v>-2.7506722891641715</v>
      </c>
      <c r="AB43" s="35">
        <f t="shared" si="35"/>
        <v>-2.7506722891641573</v>
      </c>
      <c r="AC43" s="35">
        <f t="shared" si="36"/>
        <v>-2.7506722891641573</v>
      </c>
      <c r="AF43">
        <v>1.44</v>
      </c>
      <c r="AG43">
        <v>2.92</v>
      </c>
      <c r="AJ43" t="s">
        <v>375</v>
      </c>
    </row>
    <row r="44" spans="1:36" ht="15" x14ac:dyDescent="0.25">
      <c r="A44">
        <v>3.18</v>
      </c>
      <c r="B44">
        <v>3.28</v>
      </c>
      <c r="C44">
        <v>2.4500000000000002</v>
      </c>
      <c r="D44" s="20">
        <f t="shared" si="3"/>
        <v>2.7506722891641688E-2</v>
      </c>
      <c r="E44" s="17">
        <f>IF(OR($A44="",$B44="",$C44=""),"",A44*'MPTO_working_3-way'!$I43)</f>
        <v>3.2674713787954208</v>
      </c>
      <c r="F44" s="21">
        <f>IF(OR($A44="",$B44="",$C44=""),"",B44*'MPTO_working_3-way'!$I43)</f>
        <v>3.3702220510845846</v>
      </c>
      <c r="G44" s="22">
        <f>IF(OR($A44="",$B44="",$C44=""),"",C44*'MPTO_working_3-way'!$I43)</f>
        <v>2.5173914710845224</v>
      </c>
      <c r="H44" s="17">
        <f>IF(OR($A44="",$B44="",$C44=""),"",'MPTO_working_3-way'!E43)</f>
        <v>3.2755042922305759</v>
      </c>
      <c r="I44" s="21">
        <f>IF(OR($A44="",$B44="",$C44=""),"",'MPTO_working_3-way'!F43)</f>
        <v>3.3817013437976398</v>
      </c>
      <c r="J44" s="22">
        <f>IF(OR($A44="",$B44="",$C44=""),"",'MPTO_working_3-way'!G43)</f>
        <v>2.5063011061753064</v>
      </c>
      <c r="K44" s="17">
        <f>IF(OR($A44="",$B44="",$C44=""),"",'OddsRatio_working_3-way'!H43)</f>
        <v>3.2721026801098914</v>
      </c>
      <c r="L44" s="21">
        <f>IF(OR($A44="",$B44="",$C44=""),"",'OddsRatio_working_3-way'!I43)</f>
        <v>3.3763275736929144</v>
      </c>
      <c r="M44" s="22">
        <f>IF(OR($A44="",$B44="",$C44=""),"",'OddsRatio_working_3-way'!J43)</f>
        <v>2.5112609569538273</v>
      </c>
      <c r="N44" s="23">
        <f t="shared" si="25"/>
        <v>30.604705721053872</v>
      </c>
      <c r="O44" s="24">
        <f t="shared" si="26"/>
        <v>29.671635424680282</v>
      </c>
      <c r="P44" s="24">
        <f t="shared" si="27"/>
        <v>39.723658854265842</v>
      </c>
      <c r="Q44" t="s">
        <v>87</v>
      </c>
      <c r="R44" t="s">
        <v>93</v>
      </c>
      <c r="S44" s="48" t="s">
        <v>426</v>
      </c>
      <c r="T44" s="35">
        <v>100</v>
      </c>
      <c r="U44" s="35">
        <f t="shared" si="28"/>
        <v>63.898916967509031</v>
      </c>
      <c r="V44" s="35">
        <f t="shared" si="29"/>
        <v>69.418960244648318</v>
      </c>
      <c r="W44" s="35">
        <f t="shared" si="30"/>
        <v>63.898916967509031</v>
      </c>
      <c r="X44" s="35">
        <f t="shared" si="31"/>
        <v>66.682122787842658</v>
      </c>
      <c r="Y44" s="35">
        <f t="shared" si="32"/>
        <v>72.202166064981952</v>
      </c>
      <c r="Z44" s="35">
        <f t="shared" si="33"/>
        <v>66.682122787842658</v>
      </c>
      <c r="AA44" s="35">
        <f t="shared" si="34"/>
        <v>-2.7832058203336274</v>
      </c>
      <c r="AB44" s="35">
        <f t="shared" si="35"/>
        <v>-2.7832058203336345</v>
      </c>
      <c r="AC44" s="35">
        <f t="shared" si="36"/>
        <v>-2.7832058203336274</v>
      </c>
      <c r="AF44">
        <v>2.2599999999999998</v>
      </c>
      <c r="AG44">
        <v>1.69</v>
      </c>
      <c r="AJ44" t="s">
        <v>111</v>
      </c>
    </row>
    <row r="45" spans="1:36" ht="15" x14ac:dyDescent="0.25">
      <c r="A45">
        <v>2.77</v>
      </c>
      <c r="B45">
        <v>3.27</v>
      </c>
      <c r="C45">
        <v>2.77</v>
      </c>
      <c r="D45" s="20">
        <f t="shared" si="3"/>
        <v>2.7832058203336452E-2</v>
      </c>
      <c r="E45" s="17">
        <f>IF(OR($A45="",$B45="",$C45=""),"",A45*'MPTO_working_3-way'!$I44)</f>
        <v>2.8470948012232422</v>
      </c>
      <c r="F45" s="21">
        <f>IF(OR($A45="",$B45="",$C45=""),"",B45*'MPTO_working_3-way'!$I44)</f>
        <v>3.3610108303249104</v>
      </c>
      <c r="G45" s="22">
        <f>IF(OR($A45="",$B45="",$C45=""),"",C45*'MPTO_working_3-way'!$I44)</f>
        <v>2.8470948012232422</v>
      </c>
      <c r="H45" s="17">
        <f>IF(OR($A45="",$B45="",$C45=""),"",'MPTO_working_3-way'!E44)</f>
        <v>2.8430617604285469</v>
      </c>
      <c r="I45" s="21">
        <f>IF(OR($A45="",$B45="",$C45=""),"",'MPTO_working_3-way'!F44)</f>
        <v>3.3723054393824698</v>
      </c>
      <c r="J45" s="22">
        <f>IF(OR($A45="",$B45="",$C45=""),"",'MPTO_working_3-way'!G44)</f>
        <v>2.8430617604285469</v>
      </c>
      <c r="K45" s="17">
        <f>IF(OR($A45="",$B45="",$C45=""),"",'OddsRatio_working_3-way'!H44)</f>
        <v>2.8451659249470929</v>
      </c>
      <c r="L45" s="21">
        <f>IF(OR($A45="",$B45="",$C45=""),"",'OddsRatio_working_3-way'!I44)</f>
        <v>3.3663992370790399</v>
      </c>
      <c r="M45" s="22">
        <f>IF(OR($A45="",$B45="",$C45=""),"",'OddsRatio_working_3-way'!J44)</f>
        <v>2.8451659249470929</v>
      </c>
      <c r="N45" s="23">
        <f t="shared" si="25"/>
        <v>35.123523093447901</v>
      </c>
      <c r="O45" s="24">
        <f t="shared" si="26"/>
        <v>29.752953813104181</v>
      </c>
      <c r="P45" s="24">
        <f t="shared" si="27"/>
        <v>35.123523093447901</v>
      </c>
      <c r="Q45" t="s">
        <v>91</v>
      </c>
      <c r="R45" t="s">
        <v>92</v>
      </c>
      <c r="S45" s="48" t="s">
        <v>426</v>
      </c>
      <c r="T45" s="35">
        <v>100</v>
      </c>
      <c r="U45" s="35">
        <f t="shared" si="28"/>
        <v>57.081545064377686</v>
      </c>
      <c r="V45" s="35">
        <f t="shared" si="29"/>
        <v>70.588235294117652</v>
      </c>
      <c r="W45" s="35">
        <f t="shared" si="30"/>
        <v>69.512195121951223</v>
      </c>
      <c r="X45" s="35">
        <f t="shared" si="31"/>
        <v>59.899569583931132</v>
      </c>
      <c r="Y45" s="35">
        <f t="shared" si="32"/>
        <v>73.406259813671099</v>
      </c>
      <c r="Z45" s="35">
        <f t="shared" si="33"/>
        <v>72.330219641504684</v>
      </c>
      <c r="AA45" s="35">
        <f t="shared" si="34"/>
        <v>-2.8180245195534468</v>
      </c>
      <c r="AB45" s="35">
        <f t="shared" si="35"/>
        <v>-2.8180245195534468</v>
      </c>
      <c r="AC45" s="35">
        <f t="shared" si="36"/>
        <v>-2.818024519553461</v>
      </c>
      <c r="AF45">
        <v>2.36</v>
      </c>
      <c r="AG45">
        <v>1.64</v>
      </c>
      <c r="AJ45" t="s">
        <v>111</v>
      </c>
    </row>
    <row r="46" spans="1:36" ht="15" x14ac:dyDescent="0.25">
      <c r="A46">
        <v>2.33</v>
      </c>
      <c r="B46">
        <v>3.4</v>
      </c>
      <c r="C46">
        <v>3.28</v>
      </c>
      <c r="D46" s="20">
        <f t="shared" si="3"/>
        <v>2.8180245195534637E-2</v>
      </c>
      <c r="E46" s="17">
        <f>IF(OR($A46="",$B46="",$C46=""),"",A46*'MPTO_working_3-way'!$I45)</f>
        <v>2.3956599713055957</v>
      </c>
      <c r="F46" s="21">
        <f>IF(OR($A46="",$B46="",$C46=""),"",B46*'MPTO_working_3-way'!$I45)</f>
        <v>3.4958128336648175</v>
      </c>
      <c r="G46" s="22">
        <f>IF(OR($A46="",$B46="",$C46=""),"",C46*'MPTO_working_3-way'!$I45)</f>
        <v>3.3724312042413533</v>
      </c>
      <c r="H46" s="17">
        <f>IF(OR($A46="",$B46="",$C46=""),"",'MPTO_working_3-way'!E45)</f>
        <v>2.3821370160397217</v>
      </c>
      <c r="I46" s="21">
        <f>IF(OR($A46="",$B46="",$C46=""),"",'MPTO_working_3-way'!F45)</f>
        <v>3.512170330561533</v>
      </c>
      <c r="J46" s="22">
        <f>IF(OR($A46="",$B46="",$C46=""),"",'MPTO_working_3-way'!G45)</f>
        <v>3.3842707399920817</v>
      </c>
      <c r="K46" s="17">
        <f>IF(OR($A46="",$B46="",$C46=""),"",'OddsRatio_working_3-way'!H45)</f>
        <v>2.3880057847138585</v>
      </c>
      <c r="L46" s="21">
        <f>IF(OR($A46="",$B46="",$C46=""),"",'OddsRatio_working_3-way'!I45)</f>
        <v>3.5046720927167372</v>
      </c>
      <c r="M46" s="22">
        <f>IF(OR($A46="",$B46="",$C46=""),"",'OddsRatio_working_3-way'!J45)</f>
        <v>3.3794384880809005</v>
      </c>
      <c r="N46" s="23">
        <f t="shared" si="25"/>
        <v>41.742150888592775</v>
      </c>
      <c r="O46" s="24">
        <f t="shared" si="26"/>
        <v>28.605650461888576</v>
      </c>
      <c r="P46" s="24">
        <f t="shared" si="27"/>
        <v>29.652198649518645</v>
      </c>
      <c r="Q46" t="s">
        <v>89</v>
      </c>
      <c r="R46" t="s">
        <v>98</v>
      </c>
      <c r="S46" s="48" t="s">
        <v>426</v>
      </c>
      <c r="T46" s="35">
        <v>100</v>
      </c>
      <c r="U46" s="35">
        <f t="shared" si="28"/>
        <v>65.517241379310349</v>
      </c>
      <c r="V46" s="35">
        <f t="shared" si="29"/>
        <v>68.253968253968253</v>
      </c>
      <c r="W46" s="35">
        <f t="shared" si="30"/>
        <v>63.503649635036496</v>
      </c>
      <c r="X46" s="35">
        <f t="shared" si="31"/>
        <v>68.242382110995251</v>
      </c>
      <c r="Y46" s="35">
        <f t="shared" si="32"/>
        <v>70.979108985653156</v>
      </c>
      <c r="Z46" s="35">
        <f t="shared" si="33"/>
        <v>66.228790366721398</v>
      </c>
      <c r="AA46" s="35">
        <f t="shared" si="34"/>
        <v>-2.7251407316849026</v>
      </c>
      <c r="AB46" s="35">
        <f t="shared" si="35"/>
        <v>-2.7251407316849026</v>
      </c>
      <c r="AC46" s="35">
        <f t="shared" si="36"/>
        <v>-2.7251407316849026</v>
      </c>
      <c r="AF46">
        <v>2.0499999999999998</v>
      </c>
      <c r="AG46">
        <v>1.85</v>
      </c>
      <c r="AJ46" t="s">
        <v>111</v>
      </c>
    </row>
    <row r="47" spans="1:36" ht="15" x14ac:dyDescent="0.25">
      <c r="A47">
        <v>2.9</v>
      </c>
      <c r="B47">
        <v>3.15</v>
      </c>
      <c r="C47">
        <v>2.74</v>
      </c>
      <c r="D47" s="20">
        <f t="shared" si="3"/>
        <v>2.7251407316849052E-2</v>
      </c>
      <c r="E47" s="17">
        <f>IF(OR($A47="",$B47="",$C47=""),"",A47*'MPTO_working_3-way'!$I46)</f>
        <v>2.979029081218862</v>
      </c>
      <c r="F47" s="21">
        <f>IF(OR($A47="",$B47="",$C47=""),"",B47*'MPTO_working_3-way'!$I46)</f>
        <v>3.2358419330480745</v>
      </c>
      <c r="G47" s="22">
        <f>IF(OR($A47="",$B47="",$C47=""),"",C47*'MPTO_working_3-way'!$I46)</f>
        <v>2.8146688560481667</v>
      </c>
      <c r="H47" s="17">
        <f>IF(OR($A47="",$B47="",$C47=""),"",'MPTO_working_3-way'!E46)</f>
        <v>2.9784616971230693</v>
      </c>
      <c r="I47" s="21">
        <f>IF(OR($A47="",$B47="",$C47=""),"",'MPTO_working_3-way'!F46)</f>
        <v>3.2427890947879372</v>
      </c>
      <c r="J47" s="22">
        <f>IF(OR($A47="",$B47="",$C47=""),"",'MPTO_working_3-way'!G46)</f>
        <v>2.8099382926254264</v>
      </c>
      <c r="K47" s="17">
        <f>IF(OR($A47="",$B47="",$C47=""),"",'OddsRatio_working_3-way'!H46)</f>
        <v>2.9788739609131918</v>
      </c>
      <c r="L47" s="21">
        <f>IF(OR($A47="",$B47="",$C47=""),"",'OddsRatio_working_3-way'!I46)</f>
        <v>3.2392521136649277</v>
      </c>
      <c r="M47" s="22">
        <f>IF(OR($A47="",$B47="",$C47=""),"",'OddsRatio_working_3-way'!J46)</f>
        <v>2.812231943152081</v>
      </c>
      <c r="N47" s="23">
        <f t="shared" si="25"/>
        <v>33.567983820784072</v>
      </c>
      <c r="O47" s="24">
        <f t="shared" si="26"/>
        <v>30.903858120721839</v>
      </c>
      <c r="P47" s="24">
        <f t="shared" si="27"/>
        <v>35.528158058494085</v>
      </c>
      <c r="Q47" t="s">
        <v>105</v>
      </c>
      <c r="R47" t="s">
        <v>84</v>
      </c>
      <c r="S47" s="48" t="s">
        <v>426</v>
      </c>
      <c r="T47" s="35">
        <v>100</v>
      </c>
      <c r="U47" s="35">
        <f t="shared" si="28"/>
        <v>61.089494163424128</v>
      </c>
      <c r="V47" s="35">
        <f t="shared" si="29"/>
        <v>69.040247678018574</v>
      </c>
      <c r="W47" s="35">
        <f t="shared" si="30"/>
        <v>66.996699669967001</v>
      </c>
      <c r="X47" s="35">
        <f t="shared" si="31"/>
        <v>63.963052652014426</v>
      </c>
      <c r="Y47" s="35">
        <f t="shared" si="32"/>
        <v>71.913806166608879</v>
      </c>
      <c r="Z47" s="35">
        <f t="shared" si="33"/>
        <v>69.870258158557291</v>
      </c>
      <c r="AA47" s="35">
        <f t="shared" si="34"/>
        <v>-2.8735584885902981</v>
      </c>
      <c r="AB47" s="35">
        <f t="shared" si="35"/>
        <v>-2.8735584885903052</v>
      </c>
      <c r="AC47" s="35">
        <f t="shared" si="36"/>
        <v>-2.8735584885902909</v>
      </c>
      <c r="AF47">
        <v>2.29</v>
      </c>
      <c r="AG47">
        <v>1.68</v>
      </c>
      <c r="AJ47" t="s">
        <v>111</v>
      </c>
    </row>
    <row r="48" spans="1:36" ht="15" x14ac:dyDescent="0.25">
      <c r="A48">
        <v>2.57</v>
      </c>
      <c r="B48">
        <v>3.23</v>
      </c>
      <c r="C48">
        <v>3.03</v>
      </c>
      <c r="D48" s="20">
        <f t="shared" si="3"/>
        <v>2.8735584885902998E-2</v>
      </c>
      <c r="E48" s="17">
        <f>IF(OR($A48="",$B48="",$C48=""),"",A48*'MPTO_working_3-way'!$I47)</f>
        <v>2.6438504531567704</v>
      </c>
      <c r="F48" s="21">
        <f>IF(OR($A48="",$B48="",$C48=""),"",B48*'MPTO_working_3-way'!$I47)</f>
        <v>3.3228159391814667</v>
      </c>
      <c r="G48" s="22">
        <f>IF(OR($A48="",$B48="",$C48=""),"",C48*'MPTO_working_3-way'!$I47)</f>
        <v>3.1170688222042857</v>
      </c>
      <c r="H48" s="17">
        <f>IF(OR($A48="",$B48="",$C48=""),"",'MPTO_working_3-way'!E47)</f>
        <v>2.6348619154881039</v>
      </c>
      <c r="I48" s="21">
        <f>IF(OR($A48="",$B48="",$C48=""),"",'MPTO_working_3-way'!F47)</f>
        <v>3.3331222919789014</v>
      </c>
      <c r="J48" s="22">
        <f>IF(OR($A48="",$B48="",$C48=""),"",'MPTO_working_3-way'!G47)</f>
        <v>3.1205680619198919</v>
      </c>
      <c r="K48" s="17">
        <f>IF(OR($A48="",$B48="",$C48=""),"",'OddsRatio_working_3-way'!H47)</f>
        <v>2.639012180678312</v>
      </c>
      <c r="L48" s="21">
        <f>IF(OR($A48="",$B48="",$C48=""),"",'OddsRatio_working_3-way'!I47)</f>
        <v>3.3280236706449906</v>
      </c>
      <c r="M48" s="22">
        <f>IF(OR($A48="",$B48="",$C48=""),"",'OddsRatio_working_3-way'!J47)</f>
        <v>3.1192323100490276</v>
      </c>
      <c r="N48" s="23">
        <f t="shared" si="25"/>
        <v>37.823621937693005</v>
      </c>
      <c r="O48" s="24">
        <f t="shared" si="26"/>
        <v>30.094956154758822</v>
      </c>
      <c r="P48" s="24">
        <f t="shared" si="27"/>
        <v>32.081421907548183</v>
      </c>
      <c r="Q48" t="s">
        <v>88</v>
      </c>
      <c r="R48" t="s">
        <v>108</v>
      </c>
      <c r="S48" s="48" t="s">
        <v>426</v>
      </c>
      <c r="T48" s="35">
        <v>100</v>
      </c>
      <c r="U48" s="35">
        <f t="shared" si="28"/>
        <v>69.879518072289159</v>
      </c>
      <c r="V48" s="35">
        <f t="shared" si="29"/>
        <v>70.674486803519059</v>
      </c>
      <c r="W48" s="35">
        <f t="shared" si="30"/>
        <v>56.709956709956707</v>
      </c>
      <c r="X48" s="35">
        <f t="shared" si="31"/>
        <v>72.615556486524227</v>
      </c>
      <c r="Y48" s="35">
        <f t="shared" si="32"/>
        <v>73.410525217754127</v>
      </c>
      <c r="Z48" s="35">
        <f t="shared" si="33"/>
        <v>59.445995124191775</v>
      </c>
      <c r="AA48" s="35">
        <f t="shared" si="34"/>
        <v>-2.7360384142350682</v>
      </c>
      <c r="AB48" s="35">
        <f t="shared" si="35"/>
        <v>-2.7360384142350682</v>
      </c>
      <c r="AC48" s="35">
        <f t="shared" si="36"/>
        <v>-2.7360384142350682</v>
      </c>
      <c r="AF48">
        <v>2.2400000000000002</v>
      </c>
      <c r="AG48">
        <v>1.7</v>
      </c>
      <c r="AJ48" t="s">
        <v>111</v>
      </c>
    </row>
    <row r="49" spans="1:36" ht="15" x14ac:dyDescent="0.25">
      <c r="A49">
        <v>3.32</v>
      </c>
      <c r="B49">
        <v>3.41</v>
      </c>
      <c r="C49">
        <v>2.31</v>
      </c>
      <c r="D49" s="20">
        <f t="shared" si="3"/>
        <v>2.7360384142350647E-2</v>
      </c>
      <c r="E49" s="17">
        <f>IF(OR($A49="",$B49="",$C49=""),"",A49*'MPTO_working_3-way'!$I48)</f>
        <v>3.4108364753526041</v>
      </c>
      <c r="F49" s="21">
        <f>IF(OR($A49="",$B49="",$C49=""),"",B49*'MPTO_working_3-way'!$I48)</f>
        <v>3.5032989099254159</v>
      </c>
      <c r="G49" s="22">
        <f>IF(OR($A49="",$B49="",$C49=""),"",C49*'MPTO_working_3-way'!$I48)</f>
        <v>2.3732024873688302</v>
      </c>
      <c r="H49" s="17">
        <f>IF(OR($A49="",$B49="",$C49=""),"",'MPTO_working_3-way'!E48)</f>
        <v>3.4236645398636361</v>
      </c>
      <c r="I49" s="21">
        <f>IF(OR($A49="",$B49="",$C49=""),"",'MPTO_working_3-way'!F48)</f>
        <v>3.5194537322506405</v>
      </c>
      <c r="J49" s="22">
        <f>IF(OR($A49="",$B49="",$C49=""),"",'MPTO_working_3-way'!G48)</f>
        <v>2.3597132489366599</v>
      </c>
      <c r="K49" s="17">
        <f>IF(OR($A49="",$B49="",$C49=""),"",'OddsRatio_working_3-way'!H48)</f>
        <v>3.4183536822282816</v>
      </c>
      <c r="L49" s="21">
        <f>IF(OR($A49="",$B49="",$C49=""),"",'OddsRatio_working_3-way'!I48)</f>
        <v>3.5121691267974837</v>
      </c>
      <c r="M49" s="22">
        <f>IF(OR($A49="",$B49="",$C49=""),"",'OddsRatio_working_3-way'!J48)</f>
        <v>2.3655359153961424</v>
      </c>
      <c r="N49" s="23">
        <f t="shared" si="25"/>
        <v>29.318321392016379</v>
      </c>
      <c r="O49" s="24">
        <f t="shared" si="26"/>
        <v>28.544524053224158</v>
      </c>
      <c r="P49" s="24">
        <f t="shared" si="27"/>
        <v>42.137154554759462</v>
      </c>
      <c r="Q49" t="s">
        <v>99</v>
      </c>
      <c r="R49" t="s">
        <v>86</v>
      </c>
      <c r="S49" s="48" t="s">
        <v>426</v>
      </c>
      <c r="T49" s="35">
        <v>100</v>
      </c>
      <c r="U49" s="35">
        <f t="shared" si="28"/>
        <v>50.980392156862742</v>
      </c>
      <c r="V49" s="35">
        <f t="shared" si="29"/>
        <v>71.83098591549296</v>
      </c>
      <c r="W49" s="35">
        <f t="shared" si="30"/>
        <v>74.293059125964007</v>
      </c>
      <c r="X49" s="35">
        <f t="shared" si="31"/>
        <v>53.875954958543026</v>
      </c>
      <c r="Y49" s="35">
        <f t="shared" si="32"/>
        <v>74.72654871717323</v>
      </c>
      <c r="Z49" s="35">
        <f t="shared" si="33"/>
        <v>77.188621927644292</v>
      </c>
      <c r="AA49" s="35">
        <f t="shared" si="34"/>
        <v>-2.8955628016802848</v>
      </c>
      <c r="AB49" s="35">
        <f t="shared" si="35"/>
        <v>-2.8955628016802706</v>
      </c>
      <c r="AC49" s="35">
        <f t="shared" si="36"/>
        <v>-2.8955628016802848</v>
      </c>
      <c r="AF49">
        <v>1.99</v>
      </c>
      <c r="AG49">
        <v>1.9</v>
      </c>
      <c r="AJ49" t="s">
        <v>111</v>
      </c>
    </row>
    <row r="50" spans="1:36" ht="15" x14ac:dyDescent="0.25">
      <c r="A50">
        <v>2.04</v>
      </c>
      <c r="B50">
        <v>3.55</v>
      </c>
      <c r="C50">
        <v>3.89</v>
      </c>
      <c r="D50" s="20">
        <f t="shared" si="3"/>
        <v>2.8955628016802848E-2</v>
      </c>
      <c r="E50" s="17">
        <f>IF(OR($A50="",$B50="",$C50=""),"",A50*'MPTO_working_3-way'!$I49)</f>
        <v>2.0990694811542778</v>
      </c>
      <c r="F50" s="21">
        <f>IF(OR($A50="",$B50="",$C50=""),"",B50*'MPTO_working_3-way'!$I49)</f>
        <v>3.65279247945965</v>
      </c>
      <c r="G50" s="22">
        <f>IF(OR($A50="",$B50="",$C50=""),"",C50*'MPTO_working_3-way'!$I49)</f>
        <v>4.0026373929853634</v>
      </c>
      <c r="H50" s="17">
        <f>IF(OR($A50="",$B50="",$C50=""),"",'MPTO_working_3-way'!E49)</f>
        <v>2.0809740185232335</v>
      </c>
      <c r="I50" s="21">
        <f>IF(OR($A50="",$B50="",$C50=""),"",'MPTO_working_3-way'!F49)</f>
        <v>3.6759534567319148</v>
      </c>
      <c r="J50" s="22">
        <f>IF(OR($A50="",$B50="",$C50=""),"",'MPTO_working_3-way'!G49)</f>
        <v>4.0417507560874366</v>
      </c>
      <c r="K50" s="17">
        <f>IF(OR($A50="",$B50="",$C50=""),"",'OddsRatio_working_3-way'!H49)</f>
        <v>2.0882146070976377</v>
      </c>
      <c r="L50" s="21">
        <f>IF(OR($A50="",$B50="",$C50=""),"",'OddsRatio_working_3-way'!I49)</f>
        <v>3.6682185077874769</v>
      </c>
      <c r="M50" s="22">
        <f>IF(OR($A50="",$B50="",$C50=""),"",'OddsRatio_working_3-way'!J49)</f>
        <v>4.0239809754924734</v>
      </c>
      <c r="N50" s="23">
        <f t="shared" si="25"/>
        <v>47.64015717336332</v>
      </c>
      <c r="O50" s="24">
        <f t="shared" si="26"/>
        <v>27.376315671453856</v>
      </c>
      <c r="P50" s="24">
        <f t="shared" si="27"/>
        <v>24.983527155182824</v>
      </c>
      <c r="Q50" t="s">
        <v>96</v>
      </c>
      <c r="R50" t="s">
        <v>104</v>
      </c>
      <c r="S50" s="48" t="s">
        <v>426</v>
      </c>
      <c r="T50" s="35">
        <v>100</v>
      </c>
      <c r="U50" s="35">
        <f t="shared" si="28"/>
        <v>54.337899543379002</v>
      </c>
      <c r="V50" s="35">
        <f t="shared" si="29"/>
        <v>69.040247678018574</v>
      </c>
      <c r="W50" s="35">
        <f t="shared" si="30"/>
        <v>73.753280839895012</v>
      </c>
      <c r="X50" s="35">
        <f t="shared" si="31"/>
        <v>57.206471482086421</v>
      </c>
      <c r="Y50" s="35">
        <f t="shared" si="32"/>
        <v>71.908819616725992</v>
      </c>
      <c r="Z50" s="35">
        <f t="shared" si="33"/>
        <v>76.621852778602431</v>
      </c>
      <c r="AA50" s="35">
        <f t="shared" si="34"/>
        <v>-2.8685719387074187</v>
      </c>
      <c r="AB50" s="35">
        <f t="shared" si="35"/>
        <v>-2.8685719387074187</v>
      </c>
      <c r="AC50" s="35">
        <f t="shared" si="36"/>
        <v>-2.8685719387074187</v>
      </c>
      <c r="AF50">
        <v>2.19</v>
      </c>
      <c r="AG50">
        <v>1.74</v>
      </c>
      <c r="AJ50" t="s">
        <v>111</v>
      </c>
    </row>
    <row r="51" spans="1:36" ht="15" x14ac:dyDescent="0.25">
      <c r="A51">
        <v>2.19</v>
      </c>
      <c r="B51">
        <v>3.23</v>
      </c>
      <c r="C51">
        <v>3.81</v>
      </c>
      <c r="D51" s="20">
        <f t="shared" si="3"/>
        <v>2.8685719387074204E-2</v>
      </c>
      <c r="E51" s="17">
        <f>IF(OR($A51="",$B51="",$C51=""),"",A51*'MPTO_working_3-way'!$I50)</f>
        <v>2.2528217254576925</v>
      </c>
      <c r="F51" s="21">
        <f>IF(OR($A51="",$B51="",$C51=""),"",B51*'MPTO_working_3-way'!$I50)</f>
        <v>3.3226548736202495</v>
      </c>
      <c r="G51" s="22">
        <f>IF(OR($A51="",$B51="",$C51=""),"",C51*'MPTO_working_3-way'!$I50)</f>
        <v>3.9192925908647527</v>
      </c>
      <c r="H51" s="17">
        <f>IF(OR($A51="",$B51="",$C51=""),"",'MPTO_working_3-way'!E50)</f>
        <v>2.2368407314410583</v>
      </c>
      <c r="I51" s="21">
        <f>IF(OR($A51="",$B51="",$C51=""),"",'MPTO_working_3-way'!F50)</f>
        <v>3.3329376385617024</v>
      </c>
      <c r="J51" s="22">
        <f>IF(OR($A51="",$B51="",$C51=""),"",'MPTO_working_3-way'!G50)</f>
        <v>3.9540494357466893</v>
      </c>
      <c r="K51" s="17">
        <f>IF(OR($A51="",$B51="",$C51=""),"",'OddsRatio_working_3-way'!H50)</f>
        <v>2.2436017669520667</v>
      </c>
      <c r="L51" s="21">
        <f>IF(OR($A51="",$B51="",$C51=""),"",'OddsRatio_working_3-way'!I50)</f>
        <v>3.3304470086580751</v>
      </c>
      <c r="M51" s="22">
        <f>IF(OR($A51="",$B51="",$C51=""),"",'OddsRatio_working_3-way'!J50)</f>
        <v>3.9365722396095033</v>
      </c>
      <c r="N51" s="23">
        <f t="shared" si="25"/>
        <v>44.388776470842842</v>
      </c>
      <c r="O51" s="24">
        <f t="shared" si="26"/>
        <v>30.0964150065467</v>
      </c>
      <c r="P51" s="24">
        <f t="shared" si="27"/>
        <v>25.514808522610455</v>
      </c>
      <c r="Q51" t="s">
        <v>97</v>
      </c>
      <c r="R51" t="s">
        <v>95</v>
      </c>
      <c r="S51" s="48" t="s">
        <v>426</v>
      </c>
      <c r="T51" s="35">
        <v>100</v>
      </c>
      <c r="U51" s="35">
        <f t="shared" si="28"/>
        <v>43.820224719101127</v>
      </c>
      <c r="V51" s="35">
        <f t="shared" si="29"/>
        <v>73.118279569892465</v>
      </c>
      <c r="W51" s="35">
        <f t="shared" si="30"/>
        <v>80.119284294234589</v>
      </c>
      <c r="X51" s="35">
        <f t="shared" si="31"/>
        <v>46.762436135872932</v>
      </c>
      <c r="Y51" s="35">
        <f t="shared" si="32"/>
        <v>76.060490986664291</v>
      </c>
      <c r="Z51" s="35">
        <f t="shared" si="33"/>
        <v>83.061495711006401</v>
      </c>
      <c r="AA51" s="35">
        <f t="shared" si="34"/>
        <v>-2.942211416771805</v>
      </c>
      <c r="AB51" s="35">
        <f t="shared" si="35"/>
        <v>-2.9422114167718263</v>
      </c>
      <c r="AC51" s="35">
        <f t="shared" si="36"/>
        <v>-2.9422114167718121</v>
      </c>
      <c r="AF51">
        <v>2.5</v>
      </c>
      <c r="AG51">
        <v>1.58</v>
      </c>
      <c r="AJ51" t="s">
        <v>111</v>
      </c>
    </row>
    <row r="52" spans="1:36" ht="15" x14ac:dyDescent="0.25">
      <c r="A52">
        <v>1.78</v>
      </c>
      <c r="B52">
        <v>3.72</v>
      </c>
      <c r="C52">
        <v>5.03</v>
      </c>
      <c r="D52" s="20">
        <f t="shared" si="3"/>
        <v>2.9422114167718227E-2</v>
      </c>
      <c r="E52" s="17">
        <f>IF(OR($A52="",$B52="",$C52=""),"",A52*'MPTO_working_3-way'!$I51)</f>
        <v>1.8323713632185386</v>
      </c>
      <c r="F52" s="21">
        <f>IF(OR($A52="",$B52="",$C52=""),"",B52*'MPTO_working_3-way'!$I51)</f>
        <v>3.8294502647039121</v>
      </c>
      <c r="G52" s="22">
        <f>IF(OR($A52="",$B52="",$C52=""),"",C52*'MPTO_working_3-way'!$I51)</f>
        <v>5.1779932342636226</v>
      </c>
      <c r="H52" s="17">
        <f>IF(OR($A52="",$B52="",$C52=""),"",'MPTO_working_3-way'!E51)</f>
        <v>1.8116257704127841</v>
      </c>
      <c r="I52" s="21">
        <f>IF(OR($A52="",$B52="",$C52=""),"",'MPTO_working_3-way'!F51)</f>
        <v>3.8608572839023809</v>
      </c>
      <c r="J52" s="22">
        <f>IF(OR($A52="",$B52="",$C52=""),"",'MPTO_working_3-way'!G51)</f>
        <v>5.2910112911684557</v>
      </c>
      <c r="K52" s="17">
        <f>IF(OR($A52="",$B52="",$C52=""),"",'OddsRatio_working_3-way'!H51)</f>
        <v>1.8193287728290399</v>
      </c>
      <c r="L52" s="21">
        <f>IF(OR($A52="",$B52="",$C52=""),"",'OddsRatio_working_3-way'!I51)</f>
        <v>3.8571464898653702</v>
      </c>
      <c r="M52" s="22">
        <f>IF(OR($A52="",$B52="",$C52=""),"",'OddsRatio_working_3-way'!J51)</f>
        <v>5.2331986596167068</v>
      </c>
      <c r="N52" s="23">
        <f t="shared" si="25"/>
        <v>54.574090169337289</v>
      </c>
      <c r="O52" s="24">
        <f t="shared" si="26"/>
        <v>26.113408736940958</v>
      </c>
      <c r="P52" s="24">
        <f t="shared" si="27"/>
        <v>19.312501093721743</v>
      </c>
      <c r="Q52" t="s">
        <v>101</v>
      </c>
      <c r="R52" t="s">
        <v>103</v>
      </c>
      <c r="S52" s="48" t="s">
        <v>426</v>
      </c>
      <c r="T52" s="35">
        <v>100</v>
      </c>
      <c r="U52" s="35">
        <f t="shared" si="28"/>
        <v>59.677419354838712</v>
      </c>
      <c r="V52" s="35">
        <f t="shared" si="29"/>
        <v>69.6048632218845</v>
      </c>
      <c r="W52" s="35">
        <f t="shared" si="30"/>
        <v>68.051118210862612</v>
      </c>
      <c r="X52" s="35">
        <f t="shared" si="31"/>
        <v>62.344018567252881</v>
      </c>
      <c r="Y52" s="35">
        <f t="shared" si="32"/>
        <v>72.27146243429867</v>
      </c>
      <c r="Z52" s="35">
        <f t="shared" si="33"/>
        <v>70.717717423276795</v>
      </c>
      <c r="AA52" s="35">
        <f t="shared" si="34"/>
        <v>-2.6665992124141695</v>
      </c>
      <c r="AB52" s="35">
        <f t="shared" si="35"/>
        <v>-2.6665992124141695</v>
      </c>
      <c r="AC52" s="35">
        <f t="shared" si="36"/>
        <v>-2.6665992124141837</v>
      </c>
      <c r="AF52">
        <v>2.09</v>
      </c>
      <c r="AG52">
        <v>1.8</v>
      </c>
      <c r="AJ52" t="s">
        <v>111</v>
      </c>
    </row>
    <row r="53" spans="1:36" ht="15" x14ac:dyDescent="0.25">
      <c r="A53">
        <v>2.48</v>
      </c>
      <c r="B53">
        <v>3.29</v>
      </c>
      <c r="C53">
        <v>3.13</v>
      </c>
      <c r="D53" s="20">
        <f t="shared" si="3"/>
        <v>2.6665992124141669E-2</v>
      </c>
      <c r="E53" s="17">
        <f>IF(OR($A53="",$B53="",$C53=""),"",A53*'MPTO_working_3-way'!$I52)</f>
        <v>2.5461316604678714</v>
      </c>
      <c r="F53" s="21">
        <f>IF(OR($A53="",$B53="",$C53=""),"",B53*'MPTO_working_3-way'!$I52)</f>
        <v>3.3777311140884261</v>
      </c>
      <c r="G53" s="22">
        <f>IF(OR($A53="",$B53="",$C53=""),"",C53*'MPTO_working_3-way'!$I52)</f>
        <v>3.2134645553485632</v>
      </c>
      <c r="H53" s="17">
        <f>IF(OR($A53="",$B53="",$C53=""),"",'MPTO_working_3-way'!E52)</f>
        <v>2.5359011172213934</v>
      </c>
      <c r="I53" s="21">
        <f>IF(OR($A53="",$B53="",$C53=""),"",'MPTO_working_3-way'!F52)</f>
        <v>3.3891101359998825</v>
      </c>
      <c r="J53" s="22">
        <f>IF(OR($A53="",$B53="",$C53=""),"",'MPTO_working_3-way'!G52)</f>
        <v>3.2195734213414386</v>
      </c>
      <c r="K53" s="17">
        <f>IF(OR($A53="",$B53="",$C53=""),"",'OddsRatio_working_3-way'!H52)</f>
        <v>2.5405169388954025</v>
      </c>
      <c r="L53" s="21">
        <f>IF(OR($A53="",$B53="",$C53=""),"",'OddsRatio_working_3-way'!I52)</f>
        <v>3.3836376959935612</v>
      </c>
      <c r="M53" s="22">
        <f>IF(OR($A53="",$B53="",$C53=""),"",'OddsRatio_working_3-way'!J52)</f>
        <v>3.2170953242210856</v>
      </c>
      <c r="N53" s="23">
        <f t="shared" si="25"/>
        <v>39.275266692856029</v>
      </c>
      <c r="O53" s="24">
        <f t="shared" si="26"/>
        <v>29.605672157532815</v>
      </c>
      <c r="P53" s="24">
        <f t="shared" si="27"/>
        <v>31.119061149611166</v>
      </c>
      <c r="Q53" t="s">
        <v>100</v>
      </c>
      <c r="R53" t="s">
        <v>94</v>
      </c>
      <c r="S53" s="48" t="s">
        <v>426</v>
      </c>
      <c r="T53" s="35">
        <v>100</v>
      </c>
      <c r="U53" s="35">
        <f t="shared" si="28"/>
        <v>56.521739130434774</v>
      </c>
      <c r="V53" s="35">
        <f t="shared" si="29"/>
        <v>72.29916897506925</v>
      </c>
      <c r="W53" s="35">
        <f t="shared" si="30"/>
        <v>66.777408637873762</v>
      </c>
      <c r="X53" s="35">
        <f t="shared" si="31"/>
        <v>60.923422387056988</v>
      </c>
      <c r="Y53" s="35">
        <f t="shared" si="32"/>
        <v>76.700852231691471</v>
      </c>
      <c r="Z53" s="35">
        <f t="shared" si="33"/>
        <v>71.179091894495969</v>
      </c>
      <c r="AA53" s="35">
        <f t="shared" si="34"/>
        <v>-4.4016832566222135</v>
      </c>
      <c r="AB53" s="35">
        <f t="shared" si="35"/>
        <v>-4.4016832566222206</v>
      </c>
      <c r="AC53" s="35">
        <f t="shared" si="36"/>
        <v>-4.4016832566222064</v>
      </c>
      <c r="AF53">
        <v>2.11</v>
      </c>
      <c r="AG53">
        <v>1.79</v>
      </c>
      <c r="AJ53" t="s">
        <v>111</v>
      </c>
    </row>
    <row r="54" spans="1:36" ht="15" x14ac:dyDescent="0.25">
      <c r="A54">
        <v>2.2999999999999998</v>
      </c>
      <c r="B54">
        <v>3.61</v>
      </c>
      <c r="C54">
        <v>3.01</v>
      </c>
      <c r="D54" s="20">
        <f t="shared" si="3"/>
        <v>4.4016832566222241E-2</v>
      </c>
      <c r="E54" s="17">
        <f>IF(OR($A54="",$B54="",$C54=""),"",A54*'MPTO_working_3-way'!$I53)</f>
        <v>2.4012387149023109</v>
      </c>
      <c r="F54" s="21">
        <f>IF(OR($A54="",$B54="",$C54=""),"",B54*'MPTO_working_3-way'!$I53)</f>
        <v>3.7689007655640623</v>
      </c>
      <c r="G54" s="22">
        <f>IF(OR($A54="",$B54="",$C54=""),"",C54*'MPTO_working_3-way'!$I53)</f>
        <v>3.1424906660243286</v>
      </c>
      <c r="H54" s="17">
        <f>IF(OR($A54="",$B54="",$C54=""),"",'MPTO_working_3-way'!E53)</f>
        <v>2.3803270850457312</v>
      </c>
      <c r="I54" s="21">
        <f>IF(OR($A54="",$B54="",$C54=""),"",'MPTO_working_3-way'!F53)</f>
        <v>3.811904867219519</v>
      </c>
      <c r="J54" s="22">
        <f>IF(OR($A54="",$B54="",$C54=""),"",'MPTO_working_3-way'!G53)</f>
        <v>3.149074317913489</v>
      </c>
      <c r="K54" s="17">
        <f>IF(OR($A54="",$B54="",$C54=""),"",'OddsRatio_working_3-way'!H53)</f>
        <v>2.3894896288702809</v>
      </c>
      <c r="L54" s="21">
        <f>IF(OR($A54="",$B54="",$C54=""),"",'OddsRatio_working_3-way'!I53)</f>
        <v>3.7896676395011024</v>
      </c>
      <c r="M54" s="22">
        <f>IF(OR($A54="",$B54="",$C54=""),"",'OddsRatio_working_3-way'!J53)</f>
        <v>3.1483647338686653</v>
      </c>
      <c r="N54" s="23">
        <f t="shared" si="25"/>
        <v>41.645172293529455</v>
      </c>
      <c r="O54" s="24">
        <f t="shared" si="26"/>
        <v>26.532935256265304</v>
      </c>
      <c r="P54" s="24">
        <f t="shared" si="27"/>
        <v>31.821892450205237</v>
      </c>
      <c r="Q54" t="s">
        <v>68</v>
      </c>
      <c r="R54" t="s">
        <v>106</v>
      </c>
      <c r="S54" s="48" t="s">
        <v>426</v>
      </c>
      <c r="T54" s="35">
        <v>100</v>
      </c>
      <c r="U54" s="35">
        <f t="shared" si="28"/>
        <v>55.156950672645742</v>
      </c>
      <c r="V54" s="35">
        <f t="shared" si="29"/>
        <v>72.29916897506925</v>
      </c>
      <c r="W54" s="35">
        <f t="shared" si="30"/>
        <v>68.051118210862612</v>
      </c>
      <c r="X54" s="35">
        <f t="shared" si="31"/>
        <v>59.649712814068124</v>
      </c>
      <c r="Y54" s="35">
        <f t="shared" si="32"/>
        <v>76.791931116491639</v>
      </c>
      <c r="Z54" s="35">
        <f t="shared" si="33"/>
        <v>72.543880352285001</v>
      </c>
      <c r="AA54" s="35">
        <f t="shared" si="34"/>
        <v>-4.4927621414223822</v>
      </c>
      <c r="AB54" s="35">
        <f t="shared" si="35"/>
        <v>-4.4927621414223893</v>
      </c>
      <c r="AC54" s="35">
        <f t="shared" si="36"/>
        <v>-4.4927621414223893</v>
      </c>
      <c r="AF54">
        <v>1.76</v>
      </c>
      <c r="AG54">
        <v>2.08</v>
      </c>
      <c r="AJ54" t="s">
        <v>80</v>
      </c>
    </row>
    <row r="55" spans="1:36" ht="15" x14ac:dyDescent="0.25">
      <c r="A55">
        <v>2.23</v>
      </c>
      <c r="B55">
        <v>3.61</v>
      </c>
      <c r="C55">
        <v>3.13</v>
      </c>
      <c r="D55" s="20">
        <f t="shared" si="3"/>
        <v>4.4927621414223795E-2</v>
      </c>
      <c r="E55" s="17">
        <f>IF(OR($A55="",$B55="",$C55=""),"",A55*'MPTO_working_3-way'!$I54)</f>
        <v>2.3301885957537189</v>
      </c>
      <c r="F55" s="21">
        <f>IF(OR($A55="",$B55="",$C55=""),"",B55*'MPTO_working_3-way'!$I54)</f>
        <v>3.7721887133053476</v>
      </c>
      <c r="G55" s="22">
        <f>IF(OR($A55="",$B55="",$C55=""),"",C55*'MPTO_working_3-way'!$I54)</f>
        <v>3.2706234550265205</v>
      </c>
      <c r="H55" s="17">
        <f>IF(OR($A55="",$B55="",$C55=""),"",'MPTO_working_3-way'!E54)</f>
        <v>2.3070465859274956</v>
      </c>
      <c r="I55" s="21">
        <f>IF(OR($A55="",$B55="",$C55=""),"",'MPTO_working_3-way'!F54)</f>
        <v>3.8163214202358993</v>
      </c>
      <c r="J55" s="22">
        <f>IF(OR($A55="",$B55="",$C55=""),"",'MPTO_working_3-way'!G54)</f>
        <v>3.2839326518596357</v>
      </c>
      <c r="K55" s="17">
        <f>IF(OR($A55="",$B55="",$C55=""),"",'OddsRatio_working_3-way'!H54)</f>
        <v>2.316880980613468</v>
      </c>
      <c r="L55" s="21">
        <f>IF(OR($A55="",$B55="",$C55=""),"",'OddsRatio_working_3-way'!I54)</f>
        <v>3.7943572027651631</v>
      </c>
      <c r="M55" s="22">
        <f>IF(OR($A55="",$B55="",$C55=""),"",'OddsRatio_working_3-way'!J54)</f>
        <v>3.2804524298428346</v>
      </c>
      <c r="N55" s="23">
        <f t="shared" si="25"/>
        <v>42.914981294745438</v>
      </c>
      <c r="O55" s="24">
        <f t="shared" si="26"/>
        <v>26.509808389828905</v>
      </c>
      <c r="P55" s="24">
        <f t="shared" si="27"/>
        <v>30.575210315425664</v>
      </c>
      <c r="Q55" t="s">
        <v>107</v>
      </c>
      <c r="R55" t="s">
        <v>69</v>
      </c>
      <c r="S55" s="48" t="s">
        <v>426</v>
      </c>
      <c r="T55" s="35">
        <v>100</v>
      </c>
      <c r="U55" s="35">
        <f t="shared" si="28"/>
        <v>60</v>
      </c>
      <c r="V55" s="35">
        <f t="shared" si="29"/>
        <v>72.67759562841529</v>
      </c>
      <c r="W55" s="35">
        <f t="shared" si="30"/>
        <v>61.685823754789276</v>
      </c>
      <c r="X55" s="35">
        <f t="shared" si="31"/>
        <v>65.636580616795428</v>
      </c>
      <c r="Y55" s="35">
        <f t="shared" si="32"/>
        <v>78.314176245210732</v>
      </c>
      <c r="Z55" s="35">
        <f t="shared" si="33"/>
        <v>67.322404371584696</v>
      </c>
      <c r="AA55" s="35">
        <f t="shared" si="34"/>
        <v>-5.6365806167954275</v>
      </c>
      <c r="AB55" s="35">
        <f t="shared" si="35"/>
        <v>-5.6365806167954418</v>
      </c>
      <c r="AC55" s="35">
        <f t="shared" si="36"/>
        <v>-5.6365806167954204</v>
      </c>
      <c r="AF55">
        <v>1.83</v>
      </c>
      <c r="AG55">
        <v>2.02</v>
      </c>
      <c r="AJ55" t="s">
        <v>80</v>
      </c>
    </row>
    <row r="56" spans="1:36" ht="15" x14ac:dyDescent="0.25">
      <c r="A56">
        <v>2.5</v>
      </c>
      <c r="B56">
        <v>3.66</v>
      </c>
      <c r="C56">
        <v>2.61</v>
      </c>
      <c r="D56" s="20">
        <f t="shared" si="3"/>
        <v>5.6365806167954169E-2</v>
      </c>
      <c r="E56" s="17">
        <f>IF(OR($A56="",$B56="",$C56=""),"",A56*'MPTO_working_3-way'!$I55)</f>
        <v>2.6409145154198854</v>
      </c>
      <c r="F56" s="21">
        <f>IF(OR($A56="",$B56="",$C56=""),"",B56*'MPTO_working_3-way'!$I55)</f>
        <v>3.8662988505747125</v>
      </c>
      <c r="G56" s="22">
        <f>IF(OR($A56="",$B56="",$C56=""),"",C56*'MPTO_working_3-way'!$I55)</f>
        <v>2.7571147540983603</v>
      </c>
      <c r="H56" s="17">
        <f>IF(OR($A56="",$B56="",$C56=""),"",'MPTO_working_3-way'!E55)</f>
        <v>2.6232164237304887</v>
      </c>
      <c r="I56" s="21">
        <f>IF(OR($A56="",$B56="",$C56=""),"",'MPTO_working_3-way'!F55)</f>
        <v>3.9302700656649603</v>
      </c>
      <c r="J56" s="22">
        <f>IF(OR($A56="",$B56="",$C56=""),"",'MPTO_working_3-way'!G55)</f>
        <v>2.7445898888671807</v>
      </c>
      <c r="K56" s="17">
        <f>IF(OR($A56="",$B56="",$C56=""),"",'OddsRatio_working_3-way'!H55)</f>
        <v>2.6323812140497469</v>
      </c>
      <c r="L56" s="21">
        <f>IF(OR($A56="",$B56="",$C56=""),"",'OddsRatio_working_3-way'!I55)</f>
        <v>3.8947560195815525</v>
      </c>
      <c r="M56" s="22">
        <f>IF(OR($A56="",$B56="",$C56=""),"",'OddsRatio_working_3-way'!J55)</f>
        <v>2.7520891697467289</v>
      </c>
      <c r="N56" s="23">
        <f t="shared" si="25"/>
        <v>37.865670931836561</v>
      </c>
      <c r="O56" s="24">
        <f t="shared" si="26"/>
        <v>25.864529325024975</v>
      </c>
      <c r="P56" s="24">
        <f t="shared" si="27"/>
        <v>36.269799743138471</v>
      </c>
      <c r="Q56" t="s">
        <v>113</v>
      </c>
      <c r="R56" t="s">
        <v>71</v>
      </c>
      <c r="S56" s="48" t="s">
        <v>426</v>
      </c>
      <c r="T56" s="35">
        <v>100</v>
      </c>
      <c r="U56" s="35">
        <f t="shared" si="28"/>
        <v>48.453608247422686</v>
      </c>
      <c r="V56" s="35">
        <f t="shared" si="29"/>
        <v>74.554707379134854</v>
      </c>
      <c r="W56" s="35">
        <f t="shared" si="30"/>
        <v>71.098265895953759</v>
      </c>
      <c r="X56" s="35">
        <f t="shared" si="31"/>
        <v>54.347026724911387</v>
      </c>
      <c r="Y56" s="35">
        <f t="shared" si="32"/>
        <v>80.448125856623577</v>
      </c>
      <c r="Z56" s="35">
        <f t="shared" si="33"/>
        <v>76.991684373442453</v>
      </c>
      <c r="AA56" s="35">
        <f t="shared" si="34"/>
        <v>-5.8934184774887015</v>
      </c>
      <c r="AB56" s="35">
        <f t="shared" si="35"/>
        <v>-5.8934184774887228</v>
      </c>
      <c r="AC56" s="35">
        <f t="shared" si="36"/>
        <v>-5.8934184774886944</v>
      </c>
      <c r="AF56">
        <v>1.71</v>
      </c>
      <c r="AG56">
        <v>2.11</v>
      </c>
      <c r="AJ56" t="s">
        <v>81</v>
      </c>
    </row>
    <row r="57" spans="1:36" ht="15" x14ac:dyDescent="0.25">
      <c r="A57">
        <v>1.94</v>
      </c>
      <c r="B57">
        <v>3.93</v>
      </c>
      <c r="C57">
        <v>3.46</v>
      </c>
      <c r="D57" s="20">
        <f t="shared" si="3"/>
        <v>5.8934184774886988E-2</v>
      </c>
      <c r="E57" s="17">
        <f>IF(OR($A57="",$B57="",$C57=""),"",A57*'MPTO_working_3-way'!$I56)</f>
        <v>2.0543323184632807</v>
      </c>
      <c r="F57" s="21">
        <f>IF(OR($A57="",$B57="",$C57=""),"",B57*'MPTO_working_3-way'!$I56)</f>
        <v>4.1616113461653059</v>
      </c>
      <c r="G57" s="22">
        <f>IF(OR($A57="",$B57="",$C57=""),"",C57*'MPTO_working_3-way'!$I56)</f>
        <v>3.6639122793211087</v>
      </c>
      <c r="H57" s="17">
        <f>IF(OR($A57="",$B57="",$C57=""),"",'MPTO_working_3-way'!E56)</f>
        <v>2.0168642554504563</v>
      </c>
      <c r="I57" s="21">
        <f>IF(OR($A57="",$B57="",$C57=""),"",'MPTO_working_3-way'!F56)</f>
        <v>4.2587950877738301</v>
      </c>
      <c r="J57" s="22">
        <f>IF(OR($A57="",$B57="",$C57=""),"",'MPTO_working_3-way'!G56)</f>
        <v>3.7123298826546582</v>
      </c>
      <c r="K57" s="17">
        <f>IF(OR($A57="",$B57="",$C57=""),"",'OddsRatio_working_3-way'!H56)</f>
        <v>2.0311605793608569</v>
      </c>
      <c r="L57" s="21">
        <f>IF(OR($A57="",$B57="",$C57=""),"",'OddsRatio_working_3-way'!I56)</f>
        <v>4.2141494654545886</v>
      </c>
      <c r="M57" s="22">
        <f>IF(OR($A57="",$B57="",$C57=""),"",'OddsRatio_working_3-way'!J56)</f>
        <v>3.6985691757741583</v>
      </c>
      <c r="N57" s="23">
        <f t="shared" si="25"/>
        <v>48.677616129217029</v>
      </c>
      <c r="O57" s="24">
        <f t="shared" si="26"/>
        <v>24.029154017984993</v>
      </c>
      <c r="P57" s="24">
        <f t="shared" si="27"/>
        <v>27.293229852797985</v>
      </c>
      <c r="Q57" t="s">
        <v>182</v>
      </c>
      <c r="R57" t="s">
        <v>397</v>
      </c>
      <c r="S57" s="48" t="s">
        <v>426</v>
      </c>
      <c r="T57" s="35">
        <v>100</v>
      </c>
      <c r="U57" s="35">
        <f t="shared" si="28"/>
        <v>32.432432432432435</v>
      </c>
      <c r="V57" s="35">
        <f t="shared" si="29"/>
        <v>77.426636568848764</v>
      </c>
      <c r="W57" s="35">
        <f t="shared" si="30"/>
        <v>84</v>
      </c>
      <c r="X57" s="35">
        <f t="shared" si="31"/>
        <v>38.573363431151243</v>
      </c>
      <c r="Y57" s="35">
        <f t="shared" si="32"/>
        <v>83.567567567567565</v>
      </c>
      <c r="Z57" s="35">
        <f t="shared" si="33"/>
        <v>90.140930998718801</v>
      </c>
      <c r="AA57" s="35">
        <f t="shared" si="34"/>
        <v>-6.1409309987188081</v>
      </c>
      <c r="AB57" s="35">
        <f t="shared" si="35"/>
        <v>-6.140930998718801</v>
      </c>
      <c r="AC57" s="35">
        <f t="shared" si="36"/>
        <v>-6.140930998718801</v>
      </c>
      <c r="AF57">
        <v>1.74</v>
      </c>
      <c r="AG57">
        <v>2.08</v>
      </c>
      <c r="AJ57" t="s">
        <v>81</v>
      </c>
    </row>
    <row r="58" spans="1:36" ht="15" x14ac:dyDescent="0.25">
      <c r="A58">
        <v>1.48</v>
      </c>
      <c r="B58">
        <v>4.43</v>
      </c>
      <c r="C58">
        <v>6.25</v>
      </c>
      <c r="D58" s="20">
        <f t="shared" si="3"/>
        <v>6.1409309987187966E-2</v>
      </c>
      <c r="E58" s="17">
        <f>IF(OR($A58="",$B58="",$C58=""),"",A58*'MPTO_working_3-way'!$I57)</f>
        <v>1.5708857787810382</v>
      </c>
      <c r="F58" s="21">
        <f>IF(OR($A58="",$B58="",$C58=""),"",B58*'MPTO_working_3-way'!$I57)</f>
        <v>4.7020432432432422</v>
      </c>
      <c r="G58" s="22">
        <f>IF(OR($A58="",$B58="",$C58=""),"",C58*'MPTO_working_3-way'!$I57)</f>
        <v>6.6338081874199251</v>
      </c>
      <c r="H58" s="17">
        <f>IF(OR($A58="",$B58="",$C58=""),"",'MPTO_working_3-way'!E57)</f>
        <v>1.5262377694264524</v>
      </c>
      <c r="I58" s="21">
        <f>IF(OR($A58="",$B58="",$C58=""),"",'MPTO_working_3-way'!F57)</f>
        <v>4.8717781053832967</v>
      </c>
      <c r="J58" s="22">
        <f>IF(OR($A58="",$B58="",$C58=""),"",'MPTO_working_3-way'!G57)</f>
        <v>7.1669056946970731</v>
      </c>
      <c r="K58" s="17">
        <f>IF(OR($A58="",$B58="",$C58=""),"",'OddsRatio_working_3-way'!H57)</f>
        <v>1.5399594028229862</v>
      </c>
      <c r="L58" s="21">
        <f>IF(OR($A58="",$B58="",$C58=""),"",'OddsRatio_working_3-way'!I57)</f>
        <v>4.8584598993392554</v>
      </c>
      <c r="M58" s="22">
        <f>IF(OR($A58="",$B58="",$C58=""),"",'OddsRatio_working_3-way'!J57)</f>
        <v>6.905805968376411</v>
      </c>
      <c r="N58" s="23">
        <f t="shared" si="25"/>
        <v>63.65835209075297</v>
      </c>
      <c r="O58" s="24">
        <f t="shared" si="26"/>
        <v>21.26735013415675</v>
      </c>
      <c r="P58" s="24">
        <f t="shared" si="27"/>
        <v>15.074297775090301</v>
      </c>
      <c r="Q58" t="s">
        <v>79</v>
      </c>
      <c r="R58" t="s">
        <v>78</v>
      </c>
      <c r="S58" s="48" t="s">
        <v>426</v>
      </c>
      <c r="T58" s="35">
        <v>100</v>
      </c>
      <c r="U58" s="35">
        <f t="shared" si="28"/>
        <v>61.538461538461533</v>
      </c>
      <c r="V58" s="35">
        <f t="shared" si="29"/>
        <v>71.988795518207283</v>
      </c>
      <c r="W58" s="35">
        <f t="shared" si="30"/>
        <v>60.9375</v>
      </c>
      <c r="X58" s="35">
        <f t="shared" si="31"/>
        <v>67.073704481792717</v>
      </c>
      <c r="Y58" s="35">
        <f t="shared" si="32"/>
        <v>77.524038461538453</v>
      </c>
      <c r="Z58" s="35">
        <f t="shared" si="33"/>
        <v>66.47274294333117</v>
      </c>
      <c r="AA58" s="35">
        <f t="shared" si="34"/>
        <v>-5.5352429433311841</v>
      </c>
      <c r="AB58" s="35">
        <f t="shared" si="35"/>
        <v>-5.5352429433311698</v>
      </c>
      <c r="AC58" s="35">
        <f t="shared" si="36"/>
        <v>-5.5352429433311698</v>
      </c>
      <c r="AF58">
        <v>1.71</v>
      </c>
      <c r="AG58">
        <v>2.12</v>
      </c>
      <c r="AJ58" t="s">
        <v>81</v>
      </c>
    </row>
    <row r="59" spans="1:36" ht="15" x14ac:dyDescent="0.25">
      <c r="A59">
        <v>2.6</v>
      </c>
      <c r="B59">
        <v>3.57</v>
      </c>
      <c r="C59">
        <v>2.56</v>
      </c>
      <c r="D59" s="20">
        <f t="shared" si="3"/>
        <v>5.5352429433311645E-2</v>
      </c>
      <c r="E59" s="17">
        <f>IF(OR($A59="",$B59="",$C59=""),"",A59*'MPTO_working_3-way'!$I58)</f>
        <v>2.7439163165266103</v>
      </c>
      <c r="F59" s="21">
        <f>IF(OR($A59="",$B59="",$C59=""),"",B59*'MPTO_working_3-way'!$I58)</f>
        <v>3.7676081730769222</v>
      </c>
      <c r="G59" s="22">
        <f>IF(OR($A59="",$B59="",$C59=""),"",C59*'MPTO_working_3-way'!$I58)</f>
        <v>2.7017022193492779</v>
      </c>
      <c r="H59" s="17">
        <f>IF(OR($A59="",$B59="",$C59=""),"",'MPTO_working_3-way'!E58)</f>
        <v>2.7310124157546145</v>
      </c>
      <c r="I59" s="21">
        <f>IF(OR($A59="",$B59="",$C59=""),"",'MPTO_working_3-way'!F58)</f>
        <v>3.8217353822927689</v>
      </c>
      <c r="J59" s="22">
        <f>IF(OR($A59="",$B59="",$C59=""),"",'MPTO_working_3-way'!G58)</f>
        <v>2.6869138869959048</v>
      </c>
      <c r="K59" s="17">
        <f>IF(OR($A59="",$B59="",$C59=""),"",'OddsRatio_working_3-way'!H58)</f>
        <v>2.7382270339421209</v>
      </c>
      <c r="L59" s="21">
        <f>IF(OR($A59="",$B59="",$C59=""),"",'OddsRatio_working_3-way'!I58)</f>
        <v>3.7920271732695308</v>
      </c>
      <c r="M59" s="22">
        <f>IF(OR($A59="",$B59="",$C59=""),"",'OddsRatio_working_3-way'!J58)</f>
        <v>2.6947713580935675</v>
      </c>
      <c r="N59" s="23">
        <f t="shared" si="25"/>
        <v>36.444260124734825</v>
      </c>
      <c r="O59" s="24">
        <f t="shared" si="26"/>
        <v>26.542038186081385</v>
      </c>
      <c r="P59" s="24">
        <f t="shared" si="27"/>
        <v>37.013701689183804</v>
      </c>
      <c r="Q59" t="s">
        <v>73</v>
      </c>
      <c r="R59" t="s">
        <v>70</v>
      </c>
      <c r="S59" s="48" t="s">
        <v>426</v>
      </c>
      <c r="T59" s="35">
        <v>100</v>
      </c>
      <c r="U59" s="35">
        <f t="shared" si="28"/>
        <v>87.684729064039402</v>
      </c>
      <c r="V59" s="35">
        <f t="shared" si="29"/>
        <v>77.827050997782706</v>
      </c>
      <c r="W59" s="35">
        <f t="shared" si="30"/>
        <v>28.057553956834536</v>
      </c>
      <c r="X59" s="35">
        <f t="shared" si="31"/>
        <v>94.115395045382783</v>
      </c>
      <c r="Y59" s="35">
        <f t="shared" si="32"/>
        <v>84.257716979126073</v>
      </c>
      <c r="Z59" s="35">
        <f t="shared" si="33"/>
        <v>34.488219938177892</v>
      </c>
      <c r="AA59" s="35">
        <f t="shared" si="34"/>
        <v>-6.4306659813433811</v>
      </c>
      <c r="AB59" s="35">
        <f t="shared" si="35"/>
        <v>-6.4306659813433669</v>
      </c>
      <c r="AC59" s="35">
        <f t="shared" si="36"/>
        <v>-6.4306659813433562</v>
      </c>
      <c r="AF59">
        <v>1.87</v>
      </c>
      <c r="AG59">
        <v>1.93</v>
      </c>
      <c r="AJ59" t="s">
        <v>81</v>
      </c>
    </row>
    <row r="60" spans="1:36" ht="15" x14ac:dyDescent="0.25">
      <c r="A60">
        <v>8.1199999999999992</v>
      </c>
      <c r="B60">
        <v>4.51</v>
      </c>
      <c r="C60">
        <v>1.39</v>
      </c>
      <c r="D60" s="20">
        <f t="shared" si="3"/>
        <v>6.4306659813433642E-2</v>
      </c>
      <c r="E60" s="17">
        <f>IF(OR($A60="",$B60="",$C60=""),"",A60*'MPTO_working_3-way'!$I59)</f>
        <v>8.6421700776850798</v>
      </c>
      <c r="F60" s="21">
        <f>IF(OR($A60="",$B60="",$C60=""),"",B60*'MPTO_working_3-way'!$I59)</f>
        <v>4.8000230357585858</v>
      </c>
      <c r="G60" s="22">
        <f>IF(OR($A60="",$B60="",$C60=""),"",C60*'MPTO_working_3-way'!$I59)</f>
        <v>1.4793862571406726</v>
      </c>
      <c r="H60" s="17">
        <f>IF(OR($A60="",$B60="",$C60=""),"",'MPTO_working_3-way'!E59)</f>
        <v>9.831183238453109</v>
      </c>
      <c r="I60" s="21">
        <f>IF(OR($A60="",$B60="",$C60=""),"",'MPTO_working_3-way'!F59)</f>
        <v>4.9926623652269164</v>
      </c>
      <c r="J60" s="22">
        <f>IF(OR($A60="",$B60="",$C60=""),"",'MPTO_working_3-way'!G59)</f>
        <v>1.4326875251758682</v>
      </c>
      <c r="K60" s="17">
        <f>IF(OR($A60="",$B60="",$C60=""),"",'OddsRatio_working_3-way'!H59)</f>
        <v>9.1490344679848921</v>
      </c>
      <c r="L60" s="21">
        <f>IF(OR($A60="",$B60="",$C60=""),"",'OddsRatio_working_3-way'!I59)</f>
        <v>5.0172908683464845</v>
      </c>
      <c r="M60" s="22">
        <f>IF(OR($A60="",$B60="",$C60=""),"",'OddsRatio_working_3-way'!J59)</f>
        <v>1.446365652038498</v>
      </c>
      <c r="N60" s="23">
        <f t="shared" si="25"/>
        <v>11.571167785532211</v>
      </c>
      <c r="O60" s="24">
        <f t="shared" si="26"/>
        <v>20.83323335222207</v>
      </c>
      <c r="P60" s="24">
        <f t="shared" si="27"/>
        <v>67.595598862245723</v>
      </c>
      <c r="Q60" t="s">
        <v>77</v>
      </c>
      <c r="R60" t="s">
        <v>72</v>
      </c>
      <c r="S60" s="48" t="s">
        <v>426</v>
      </c>
      <c r="T60" s="35">
        <v>100</v>
      </c>
      <c r="U60" s="35">
        <f t="shared" si="28"/>
        <v>54.954954954954964</v>
      </c>
      <c r="V60" s="35">
        <f t="shared" si="29"/>
        <v>71.671388101982998</v>
      </c>
      <c r="W60" s="35">
        <f t="shared" si="30"/>
        <v>67.948717948717942</v>
      </c>
      <c r="X60" s="35">
        <f t="shared" si="31"/>
        <v>60.379893949299046</v>
      </c>
      <c r="Y60" s="35">
        <f t="shared" si="32"/>
        <v>77.096327096327087</v>
      </c>
      <c r="Z60" s="35">
        <f t="shared" si="33"/>
        <v>73.373656943062031</v>
      </c>
      <c r="AA60" s="35">
        <f t="shared" si="34"/>
        <v>-5.4249389943440818</v>
      </c>
      <c r="AB60" s="35">
        <f t="shared" si="35"/>
        <v>-5.4249389943440889</v>
      </c>
      <c r="AC60" s="35">
        <f t="shared" si="36"/>
        <v>-5.4249389943440889</v>
      </c>
      <c r="AF60">
        <v>1.76</v>
      </c>
      <c r="AG60">
        <v>2.0499999999999998</v>
      </c>
      <c r="AJ60" t="s">
        <v>81</v>
      </c>
    </row>
    <row r="61" spans="1:36" ht="15" x14ac:dyDescent="0.25">
      <c r="A61">
        <v>2.2200000000000002</v>
      </c>
      <c r="B61">
        <v>3.53</v>
      </c>
      <c r="C61">
        <v>3.12</v>
      </c>
      <c r="D61" s="20">
        <f t="shared" si="3"/>
        <v>5.4249389943440862E-2</v>
      </c>
      <c r="E61" s="17">
        <f>IF(OR($A61="",$B61="",$C61=""),"",A61*'MPTO_working_3-way'!$I60)</f>
        <v>2.3404336456744388</v>
      </c>
      <c r="F61" s="21">
        <f>IF(OR($A61="",$B61="",$C61=""),"",B61*'MPTO_working_3-way'!$I60)</f>
        <v>3.721500346500346</v>
      </c>
      <c r="G61" s="22">
        <f>IF(OR($A61="",$B61="",$C61=""),"",C61*'MPTO_working_3-way'!$I60)</f>
        <v>3.2892580966235356</v>
      </c>
      <c r="H61" s="17">
        <f>IF(OR($A61="",$B61="",$C61=""),"",'MPTO_working_3-way'!E60)</f>
        <v>2.3128482488328954</v>
      </c>
      <c r="I61" s="21">
        <f>IF(OR($A61="",$B61="",$C61=""),"",'MPTO_working_3-way'!F60)</f>
        <v>3.7706965663335108</v>
      </c>
      <c r="J61" s="22">
        <f>IF(OR($A61="",$B61="",$C61=""),"",'MPTO_working_3-way'!G60)</f>
        <v>3.3065536596026428</v>
      </c>
      <c r="K61" s="17">
        <f>IF(OR($A61="",$B61="",$C61=""),"",'OddsRatio_working_3-way'!H60)</f>
        <v>2.3244701223033362</v>
      </c>
      <c r="L61" s="21">
        <f>IF(OR($A61="",$B61="",$C61=""),"",'OddsRatio_working_3-way'!I60)</f>
        <v>3.7466470569077388</v>
      </c>
      <c r="M61" s="22">
        <f>IF(OR($A61="",$B61="",$C61=""),"",'OddsRatio_working_3-way'!J60)</f>
        <v>3.3015382453139939</v>
      </c>
      <c r="N61" s="23">
        <f t="shared" si="25"/>
        <v>42.727124601382648</v>
      </c>
      <c r="O61" s="24">
        <f t="shared" si="26"/>
        <v>26.870882893787389</v>
      </c>
      <c r="P61" s="24">
        <f t="shared" si="27"/>
        <v>30.401992504829963</v>
      </c>
      <c r="Q61" t="s">
        <v>74</v>
      </c>
      <c r="R61" t="s">
        <v>75</v>
      </c>
      <c r="S61" s="48" t="s">
        <v>426</v>
      </c>
      <c r="T61" s="35">
        <v>100</v>
      </c>
      <c r="U61" s="35">
        <f t="shared" si="28"/>
        <v>72.375690607734811</v>
      </c>
      <c r="V61" s="35">
        <f t="shared" si="29"/>
        <v>72.067039106145245</v>
      </c>
      <c r="W61" s="35">
        <f t="shared" si="30"/>
        <v>50</v>
      </c>
      <c r="X61" s="35">
        <f t="shared" si="31"/>
        <v>77.932960893854755</v>
      </c>
      <c r="Y61" s="35">
        <f t="shared" si="32"/>
        <v>77.624309392265189</v>
      </c>
      <c r="Z61" s="35">
        <f t="shared" si="33"/>
        <v>55.557270286119945</v>
      </c>
      <c r="AA61" s="35">
        <f t="shared" si="34"/>
        <v>-5.5572702861199446</v>
      </c>
      <c r="AB61" s="35">
        <f t="shared" si="35"/>
        <v>-5.5572702861199446</v>
      </c>
      <c r="AC61" s="35">
        <f t="shared" si="36"/>
        <v>-5.5572702861199446</v>
      </c>
      <c r="AF61">
        <v>1.88</v>
      </c>
      <c r="AG61">
        <v>1.93</v>
      </c>
      <c r="AJ61" t="s">
        <v>81</v>
      </c>
    </row>
    <row r="62" spans="1:36" ht="15" x14ac:dyDescent="0.25">
      <c r="A62">
        <v>3.62</v>
      </c>
      <c r="B62">
        <v>3.58</v>
      </c>
      <c r="C62">
        <v>2</v>
      </c>
      <c r="D62" s="20">
        <f t="shared" si="3"/>
        <v>5.5572702861199419E-2</v>
      </c>
      <c r="E62" s="17">
        <f>IF(OR($A62="",$B62="",$C62=""),"",A62*'MPTO_working_3-way'!$I61)</f>
        <v>3.8211731843575421</v>
      </c>
      <c r="F62" s="21">
        <f>IF(OR($A62="",$B62="",$C62=""),"",B62*'MPTO_working_3-way'!$I61)</f>
        <v>3.7789502762430942</v>
      </c>
      <c r="G62" s="22">
        <f>IF(OR($A62="",$B62="",$C62=""),"",C62*'MPTO_working_3-way'!$I61)</f>
        <v>2.1111454057223988</v>
      </c>
      <c r="H62" s="17">
        <f>IF(OR($A62="",$B62="",$C62=""),"",'MPTO_working_3-way'!E61)</f>
        <v>3.8801972095251402</v>
      </c>
      <c r="I62" s="21">
        <f>IF(OR($A62="",$B62="",$C62=""),"",'MPTO_working_3-way'!F61)</f>
        <v>3.8342768101934954</v>
      </c>
      <c r="J62" s="22">
        <f>IF(OR($A62="",$B62="",$C62=""),"",'MPTO_working_3-way'!G61)</f>
        <v>2.0769477328090944</v>
      </c>
      <c r="K62" s="17">
        <f>IF(OR($A62="",$B62="",$C62=""),"",'OddsRatio_working_3-way'!H61)</f>
        <v>3.8564033838739813</v>
      </c>
      <c r="L62" s="21">
        <f>IF(OR($A62="",$B62="",$C62=""),"",'OddsRatio_working_3-way'!I61)</f>
        <v>3.8127941719064409</v>
      </c>
      <c r="M62" s="22">
        <f>IF(OR($A62="",$B62="",$C62=""),"",'OddsRatio_working_3-way'!J61)</f>
        <v>2.0902302991885424</v>
      </c>
      <c r="N62" s="23">
        <f t="shared" si="25"/>
        <v>26.169973245222884</v>
      </c>
      <c r="O62" s="24">
        <f t="shared" si="26"/>
        <v>26.462375180923697</v>
      </c>
      <c r="P62" s="24">
        <f t="shared" si="27"/>
        <v>47.367651573853422</v>
      </c>
      <c r="Q62" t="s">
        <v>398</v>
      </c>
      <c r="R62" t="s">
        <v>76</v>
      </c>
      <c r="S62" s="48" t="s">
        <v>426</v>
      </c>
      <c r="T62" s="35">
        <v>100</v>
      </c>
      <c r="U62" s="35">
        <f t="shared" si="28"/>
        <v>38.650306748466257</v>
      </c>
      <c r="V62" s="35">
        <f t="shared" si="29"/>
        <v>76.798143851508115</v>
      </c>
      <c r="W62" s="35">
        <f t="shared" si="30"/>
        <v>82.142857142857139</v>
      </c>
      <c r="X62" s="35">
        <f t="shared" si="31"/>
        <v>41.058999005634739</v>
      </c>
      <c r="Y62" s="35">
        <f t="shared" si="32"/>
        <v>79.206836108676598</v>
      </c>
      <c r="Z62" s="35">
        <f t="shared" si="33"/>
        <v>84.551549400025621</v>
      </c>
      <c r="AA62" s="35">
        <f t="shared" si="34"/>
        <v>-2.4086922571684823</v>
      </c>
      <c r="AB62" s="35">
        <f t="shared" si="35"/>
        <v>-2.4086922571684823</v>
      </c>
      <c r="AC62" s="35">
        <f t="shared" si="36"/>
        <v>-2.4086922571684823</v>
      </c>
      <c r="AF62">
        <v>1.74</v>
      </c>
      <c r="AG62">
        <v>2.08</v>
      </c>
      <c r="AJ62" t="s">
        <v>81</v>
      </c>
    </row>
    <row r="63" spans="1:36" ht="15" x14ac:dyDescent="0.25">
      <c r="A63">
        <v>1.63</v>
      </c>
      <c r="B63">
        <v>4.3099999999999996</v>
      </c>
      <c r="C63">
        <v>5.6</v>
      </c>
      <c r="D63" s="20">
        <f t="shared" si="3"/>
        <v>2.4086922571684877E-2</v>
      </c>
      <c r="E63" s="17">
        <f>IF(OR($A63="",$B63="",$C63=""),"",A63*'MPTO_working_3-way'!$I62)</f>
        <v>1.6692616837918461</v>
      </c>
      <c r="F63" s="21">
        <f>IF(OR($A63="",$B63="",$C63=""),"",B63*'MPTO_working_3-way'!$I62)</f>
        <v>4.413814636283961</v>
      </c>
      <c r="G63" s="22">
        <f>IF(OR($A63="",$B63="",$C63=""),"",C63*'MPTO_working_3-way'!$I62)</f>
        <v>5.7348867664014351</v>
      </c>
      <c r="H63" s="17">
        <f>IF(OR($A63="",$B63="",$C63=""),"",'MPTO_working_3-way'!E62)</f>
        <v>1.6516150627802428</v>
      </c>
      <c r="I63" s="21">
        <f>IF(OR($A63="",$B63="",$C63=""),"",'MPTO_working_3-way'!F62)</f>
        <v>4.4644932475626398</v>
      </c>
      <c r="J63" s="22">
        <f>IF(OR($A63="",$B63="",$C63=""),"",'MPTO_working_3-way'!G62)</f>
        <v>5.863642596386776</v>
      </c>
      <c r="K63" s="17">
        <f>IF(OR($A63="",$B63="",$C63=""),"",'OddsRatio_working_3-way'!H62)</f>
        <v>1.6577381105447353</v>
      </c>
      <c r="L63" s="21">
        <f>IF(OR($A63="",$B63="",$C63=""),"",'OddsRatio_working_3-way'!I62)</f>
        <v>4.4557351522271027</v>
      </c>
      <c r="M63" s="22">
        <f>IF(OR($A63="",$B63="",$C63=""),"",'OddsRatio_working_3-way'!J62)</f>
        <v>5.802532235723465</v>
      </c>
      <c r="N63" s="23">
        <f t="shared" si="25"/>
        <v>59.906724614227599</v>
      </c>
      <c r="O63" s="24">
        <f t="shared" si="26"/>
        <v>22.656139471274013</v>
      </c>
      <c r="P63" s="24">
        <f t="shared" si="27"/>
        <v>17.437135914498388</v>
      </c>
      <c r="Q63" t="s">
        <v>292</v>
      </c>
      <c r="R63" t="s">
        <v>283</v>
      </c>
      <c r="S63" s="48" t="s">
        <v>426</v>
      </c>
      <c r="T63" s="35">
        <v>100</v>
      </c>
      <c r="U63" s="35">
        <f t="shared" si="28"/>
        <v>31.506849315068493</v>
      </c>
      <c r="V63" s="35">
        <f t="shared" si="29"/>
        <v>78.991596638655466</v>
      </c>
      <c r="W63" s="35">
        <f t="shared" si="30"/>
        <v>87.046632124352342</v>
      </c>
      <c r="X63" s="35">
        <f t="shared" si="31"/>
        <v>33.961771236992213</v>
      </c>
      <c r="Y63" s="35">
        <f t="shared" si="32"/>
        <v>81.446518560579179</v>
      </c>
      <c r="Z63" s="35">
        <f t="shared" si="33"/>
        <v>89.501554046276041</v>
      </c>
      <c r="AA63" s="35">
        <f t="shared" si="34"/>
        <v>-2.4549219219237202</v>
      </c>
      <c r="AB63" s="35">
        <f t="shared" si="35"/>
        <v>-2.4549219219237131</v>
      </c>
      <c r="AC63" s="35">
        <f t="shared" si="36"/>
        <v>-2.4549219219236988</v>
      </c>
      <c r="AF63">
        <v>1.72</v>
      </c>
      <c r="AG63">
        <v>2.2400000000000002</v>
      </c>
      <c r="AJ63" t="s">
        <v>367</v>
      </c>
    </row>
    <row r="64" spans="1:36" ht="15" x14ac:dyDescent="0.25">
      <c r="A64">
        <v>1.46</v>
      </c>
      <c r="B64">
        <v>4.76</v>
      </c>
      <c r="C64">
        <v>7.72</v>
      </c>
      <c r="D64" s="20">
        <f t="shared" si="3"/>
        <v>2.4549219219237139E-2</v>
      </c>
      <c r="E64" s="17">
        <f>IF(OR($A64="",$B64="",$C64=""),"",A64*'MPTO_working_3-way'!$I63)</f>
        <v>1.4958418600600862</v>
      </c>
      <c r="F64" s="21">
        <f>IF(OR($A64="",$B64="",$C64=""),"",B64*'MPTO_working_3-way'!$I63)</f>
        <v>4.8768542834835689</v>
      </c>
      <c r="G64" s="22">
        <f>IF(OR($A64="",$B64="",$C64=""),"",C64*'MPTO_working_3-way'!$I63)</f>
        <v>7.90951997237251</v>
      </c>
      <c r="H64" s="17">
        <f>IF(OR($A64="",$B64="",$C64=""),"",'MPTO_working_3-way'!E63)</f>
        <v>1.4776539554292425</v>
      </c>
      <c r="I64" s="21">
        <f>IF(OR($A64="",$B64="",$C64=""),"",'MPTO_working_3-way'!F63)</f>
        <v>4.9529234399064119</v>
      </c>
      <c r="J64" s="22">
        <f>IF(OR($A64="",$B64="",$C64=""),"",'MPTO_working_3-way'!G63)</f>
        <v>8.2405851571024602</v>
      </c>
      <c r="K64" s="17">
        <f>IF(OR($A64="",$B64="",$C64=""),"",'OddsRatio_working_3-way'!H63)</f>
        <v>1.4835348336431116</v>
      </c>
      <c r="L64" s="21">
        <f>IF(OR($A64="",$B64="",$C64=""),"",'OddsRatio_working_3-way'!I63)</f>
        <v>4.9523716836915197</v>
      </c>
      <c r="M64" s="22">
        <f>IF(OR($A64="",$B64="",$C64=""),"",'OddsRatio_working_3-way'!J63)</f>
        <v>8.0638132219167584</v>
      </c>
      <c r="N64" s="23">
        <f t="shared" si="25"/>
        <v>66.851986610391506</v>
      </c>
      <c r="O64" s="24">
        <f t="shared" si="26"/>
        <v>20.50502110318731</v>
      </c>
      <c r="P64" s="24">
        <f t="shared" si="27"/>
        <v>12.642992286421192</v>
      </c>
      <c r="Q64" t="s">
        <v>183</v>
      </c>
      <c r="R64" t="s">
        <v>293</v>
      </c>
      <c r="S64" s="48" t="s">
        <v>426</v>
      </c>
      <c r="T64" s="35">
        <v>100</v>
      </c>
      <c r="U64" s="35">
        <f t="shared" si="28"/>
        <v>79.338842975206617</v>
      </c>
      <c r="V64" s="35">
        <f t="shared" si="29"/>
        <v>77.728285077951</v>
      </c>
      <c r="W64" s="35">
        <f t="shared" si="30"/>
        <v>40.476190476190474</v>
      </c>
      <c r="X64" s="35">
        <f t="shared" si="31"/>
        <v>81.795524445858518</v>
      </c>
      <c r="Y64" s="35">
        <f t="shared" si="32"/>
        <v>80.184966548602915</v>
      </c>
      <c r="Z64" s="35">
        <f t="shared" si="33"/>
        <v>42.93287194684239</v>
      </c>
      <c r="AA64" s="35">
        <f t="shared" si="34"/>
        <v>-2.4566814706519011</v>
      </c>
      <c r="AB64" s="35">
        <f t="shared" si="35"/>
        <v>-2.4566814706519153</v>
      </c>
      <c r="AC64" s="35">
        <f t="shared" si="36"/>
        <v>-2.4566814706519153</v>
      </c>
      <c r="AF64">
        <v>1.85</v>
      </c>
      <c r="AG64">
        <v>2.0699999999999998</v>
      </c>
      <c r="AJ64" t="s">
        <v>367</v>
      </c>
    </row>
    <row r="65" spans="1:36" ht="15" x14ac:dyDescent="0.25">
      <c r="A65">
        <v>4.84</v>
      </c>
      <c r="B65">
        <v>4.49</v>
      </c>
      <c r="C65">
        <v>1.68</v>
      </c>
      <c r="D65" s="20">
        <f t="shared" si="3"/>
        <v>2.4566814706519224E-2</v>
      </c>
      <c r="E65" s="17">
        <f>IF(OR($A65="",$B65="",$C65=""),"",A65*'MPTO_working_3-way'!$I64)</f>
        <v>4.9589033831795533</v>
      </c>
      <c r="F65" s="21">
        <f>IF(OR($A65="",$B65="",$C65=""),"",B65*'MPTO_working_3-way'!$I64)</f>
        <v>4.6003049980322714</v>
      </c>
      <c r="G65" s="22">
        <f>IF(OR($A65="",$B65="",$C65=""),"",C65*'MPTO_working_3-way'!$I64)</f>
        <v>1.7212722487069523</v>
      </c>
      <c r="H65" s="17">
        <f>IF(OR($A65="",$B65="",$C65=""),"",'MPTO_working_3-way'!E64)</f>
        <v>5.0397476833054435</v>
      </c>
      <c r="I65" s="21">
        <f>IF(OR($A65="",$B65="",$C65=""),"",'MPTO_working_3-way'!F64)</f>
        <v>4.6613915969774133</v>
      </c>
      <c r="J65" s="22">
        <f>IF(OR($A65="",$B65="",$C65=""),"",'MPTO_working_3-way'!G64)</f>
        <v>1.7034348624328066</v>
      </c>
      <c r="K65" s="17">
        <f>IF(OR($A65="",$B65="",$C65=""),"",'OddsRatio_working_3-way'!H64)</f>
        <v>5.0076762588300117</v>
      </c>
      <c r="L65" s="21">
        <f>IF(OR($A65="",$B65="",$C65=""),"",'OddsRatio_working_3-way'!I64)</f>
        <v>4.6423932664887353</v>
      </c>
      <c r="M65" s="22">
        <f>IF(OR($A65="",$B65="",$C65=""),"",'OddsRatio_working_3-way'!J64)</f>
        <v>1.7096926708344811</v>
      </c>
      <c r="N65" s="23">
        <f t="shared" si="25"/>
        <v>20.165748810351278</v>
      </c>
      <c r="O65" s="24">
        <f t="shared" si="26"/>
        <v>21.737689140779551</v>
      </c>
      <c r="P65" s="24">
        <f t="shared" si="27"/>
        <v>58.09656204886916</v>
      </c>
      <c r="Q65" t="s">
        <v>124</v>
      </c>
      <c r="R65" t="s">
        <v>281</v>
      </c>
      <c r="S65" s="48" t="s">
        <v>426</v>
      </c>
      <c r="T65" s="35">
        <v>100</v>
      </c>
      <c r="U65" s="35">
        <f t="shared" si="28"/>
        <v>44.134078212290497</v>
      </c>
      <c r="V65" s="35">
        <f t="shared" si="29"/>
        <v>70.414201183431956</v>
      </c>
      <c r="W65" s="35">
        <f t="shared" si="30"/>
        <v>80.806142034548941</v>
      </c>
      <c r="X65" s="35">
        <f t="shared" si="31"/>
        <v>48.779656782019103</v>
      </c>
      <c r="Y65" s="35">
        <f t="shared" si="32"/>
        <v>75.059779753160555</v>
      </c>
      <c r="Z65" s="35">
        <f t="shared" si="33"/>
        <v>85.451720604277554</v>
      </c>
      <c r="AA65" s="35">
        <f t="shared" si="34"/>
        <v>-4.6455785697286061</v>
      </c>
      <c r="AB65" s="35">
        <f t="shared" si="35"/>
        <v>-4.6455785697285989</v>
      </c>
      <c r="AC65" s="35">
        <f t="shared" si="36"/>
        <v>-4.6455785697286132</v>
      </c>
      <c r="AF65">
        <v>1.6</v>
      </c>
      <c r="AG65">
        <v>2.4700000000000002</v>
      </c>
      <c r="AJ65" t="s">
        <v>367</v>
      </c>
    </row>
    <row r="66" spans="1:36" ht="15" x14ac:dyDescent="0.25">
      <c r="A66">
        <v>1.79</v>
      </c>
      <c r="B66">
        <v>3.38</v>
      </c>
      <c r="C66">
        <v>5.21</v>
      </c>
      <c r="D66" s="20">
        <f t="shared" si="3"/>
        <v>4.6455785697286034E-2</v>
      </c>
      <c r="E66" s="17">
        <f>IF(OR($A66="",$B66="",$C66=""),"",A66*'MPTO_working_3-way'!$I65)</f>
        <v>1.8731558563981421</v>
      </c>
      <c r="F66" s="21">
        <f>IF(OR($A66="",$B66="",$C66=""),"",B66*'MPTO_working_3-way'!$I65)</f>
        <v>3.5370205556568268</v>
      </c>
      <c r="G66" s="22">
        <f>IF(OR($A66="",$B66="",$C66=""),"",C66*'MPTO_working_3-way'!$I65)</f>
        <v>5.4520346434828602</v>
      </c>
      <c r="H66" s="17">
        <f>IF(OR($A66="",$B66="",$C66=""),"",'MPTO_working_3-way'!E65)</f>
        <v>1.8410308318252713</v>
      </c>
      <c r="I66" s="21">
        <f>IF(OR($A66="",$B66="",$C66=""),"",'MPTO_working_3-way'!F65)</f>
        <v>3.5666807300264152</v>
      </c>
      <c r="J66" s="22">
        <f>IF(OR($A66="",$B66="",$C66=""),"",'MPTO_working_3-way'!G65)</f>
        <v>5.6672212952443095</v>
      </c>
      <c r="K66" s="17">
        <f>IF(OR($A66="",$B66="",$C66=""),"",'OddsRatio_working_3-way'!H65)</f>
        <v>1.853159980542523</v>
      </c>
      <c r="L66" s="21">
        <f>IF(OR($A66="",$B66="",$C66=""),"",'OddsRatio_working_3-way'!I65)</f>
        <v>3.5702794350521589</v>
      </c>
      <c r="M66" s="22">
        <f>IF(OR($A66="",$B66="",$C66=""),"",'OddsRatio_working_3-way'!J65)</f>
        <v>5.546586731751928</v>
      </c>
      <c r="N66" s="23">
        <f t="shared" si="25"/>
        <v>53.385840616748361</v>
      </c>
      <c r="O66" s="24">
        <f t="shared" si="26"/>
        <v>28.272383048514666</v>
      </c>
      <c r="P66" s="24">
        <f t="shared" si="27"/>
        <v>18.341776334736963</v>
      </c>
      <c r="Q66" t="s">
        <v>399</v>
      </c>
      <c r="R66" t="s">
        <v>400</v>
      </c>
      <c r="S66" s="48" t="s">
        <v>426</v>
      </c>
      <c r="T66" s="35">
        <v>100</v>
      </c>
      <c r="U66" s="35">
        <f t="shared" si="28"/>
        <v>48.717948717948723</v>
      </c>
      <c r="V66" s="35">
        <f t="shared" si="29"/>
        <v>70.059880239520965</v>
      </c>
      <c r="W66" s="35">
        <f t="shared" si="30"/>
        <v>75.308641975308646</v>
      </c>
      <c r="X66" s="35">
        <f t="shared" si="31"/>
        <v>54.631477785170404</v>
      </c>
      <c r="Y66" s="35">
        <f t="shared" si="32"/>
        <v>75.973409306742639</v>
      </c>
      <c r="Z66" s="35">
        <f t="shared" si="33"/>
        <v>81.222171042530334</v>
      </c>
      <c r="AA66" s="35">
        <f t="shared" si="34"/>
        <v>-5.9135290672216811</v>
      </c>
      <c r="AB66" s="35">
        <f t="shared" si="35"/>
        <v>-5.913529067221674</v>
      </c>
      <c r="AC66" s="35">
        <f t="shared" si="36"/>
        <v>-5.9135290672216883</v>
      </c>
      <c r="AF66">
        <v>2.14</v>
      </c>
      <c r="AG66">
        <v>1.72</v>
      </c>
      <c r="AJ66" t="s">
        <v>429</v>
      </c>
    </row>
    <row r="67" spans="1:36" ht="15" x14ac:dyDescent="0.25">
      <c r="A67">
        <v>1.95</v>
      </c>
      <c r="B67">
        <v>3.34</v>
      </c>
      <c r="C67">
        <v>4.05</v>
      </c>
      <c r="D67" s="20">
        <f t="shared" si="3"/>
        <v>5.91352906722169E-2</v>
      </c>
      <c r="E67" s="17">
        <f>IF(OR($A67="",$B67="",$C67=""),"",A67*'MPTO_working_3-way'!$I66)</f>
        <v>2.0653138168108227</v>
      </c>
      <c r="F67" s="21">
        <f>IF(OR($A67="",$B67="",$C67=""),"",B67*'MPTO_working_3-way'!$I66)</f>
        <v>3.5375118708452042</v>
      </c>
      <c r="G67" s="22">
        <f>IF(OR($A67="",$B67="",$C67=""),"",C67*'MPTO_working_3-way'!$I66)</f>
        <v>4.2894979272224782</v>
      </c>
      <c r="H67" s="17">
        <f>IF(OR($A67="",$B67="",$C67=""),"",'MPTO_working_3-way'!E66)</f>
        <v>2.0279502269922851</v>
      </c>
      <c r="I67" s="21">
        <f>IF(OR($A67="",$B67="",$C67=""),"",'MPTO_working_3-way'!F66)</f>
        <v>3.575394270455639</v>
      </c>
      <c r="J67" s="22">
        <f>IF(OR($A67="",$B67="",$C67=""),"",'MPTO_working_3-way'!G66)</f>
        <v>4.4013732573564379</v>
      </c>
      <c r="K67" s="17">
        <f>IF(OR($A67="",$B67="",$C67=""),"",'OddsRatio_working_3-way'!H66)</f>
        <v>2.0423717508942762</v>
      </c>
      <c r="L67" s="21">
        <f>IF(OR($A67="",$B67="",$C67=""),"",'OddsRatio_working_3-way'!I66)</f>
        <v>3.5675262074659018</v>
      </c>
      <c r="M67" s="22">
        <f>IF(OR($A67="",$B67="",$C67=""),"",'OddsRatio_working_3-way'!J66)</f>
        <v>4.3465619370816242</v>
      </c>
      <c r="N67" s="23">
        <f t="shared" si="25"/>
        <v>48.418791946308723</v>
      </c>
      <c r="O67" s="24">
        <f t="shared" si="26"/>
        <v>28.268456375838923</v>
      </c>
      <c r="P67" s="24">
        <f t="shared" si="27"/>
        <v>23.312751677852347</v>
      </c>
      <c r="Q67" t="s">
        <v>188</v>
      </c>
      <c r="R67" t="s">
        <v>189</v>
      </c>
      <c r="S67" s="48" t="s">
        <v>426</v>
      </c>
      <c r="T67" s="35">
        <v>100</v>
      </c>
      <c r="U67" s="35">
        <f t="shared" si="28"/>
        <v>48.186528497409334</v>
      </c>
      <c r="V67" s="35">
        <f t="shared" si="29"/>
        <v>69.78851963746223</v>
      </c>
      <c r="W67" s="35">
        <f t="shared" si="30"/>
        <v>76.019184652278184</v>
      </c>
      <c r="X67" s="35">
        <f t="shared" si="31"/>
        <v>54.192295710259586</v>
      </c>
      <c r="Y67" s="35">
        <f t="shared" si="32"/>
        <v>75.794286850312503</v>
      </c>
      <c r="Z67" s="35">
        <f t="shared" si="33"/>
        <v>82.024951865128443</v>
      </c>
      <c r="AA67" s="35">
        <f t="shared" si="34"/>
        <v>-6.0057672128502517</v>
      </c>
      <c r="AB67" s="35">
        <f t="shared" si="35"/>
        <v>-6.005767212850273</v>
      </c>
      <c r="AC67" s="35">
        <f t="shared" si="36"/>
        <v>-6.0057672128502588</v>
      </c>
      <c r="AF67">
        <v>2.34</v>
      </c>
      <c r="AG67">
        <v>1.59</v>
      </c>
      <c r="AJ67" t="s">
        <v>376</v>
      </c>
    </row>
    <row r="68" spans="1:36" ht="15" x14ac:dyDescent="0.25">
      <c r="A68">
        <v>1.93</v>
      </c>
      <c r="B68">
        <v>3.31</v>
      </c>
      <c r="C68">
        <v>4.17</v>
      </c>
      <c r="D68" s="20">
        <f t="shared" ref="D68:D131" si="37">IF(OR($A68="",$B68="",$C68=""),"",(1/A68)+(1/B68)+(1/C68)-1)</f>
        <v>6.0057672128502659E-2</v>
      </c>
      <c r="E68" s="17">
        <f>IF(OR($A68="",$B68="",$C68=""),"",A68*'MPTO_working_3-way'!$I67)</f>
        <v>2.04591130720801</v>
      </c>
      <c r="F68" s="21">
        <f>IF(OR($A68="",$B68="",$C68=""),"",B68*'MPTO_working_3-way'!$I67)</f>
        <v>3.5087908947453439</v>
      </c>
      <c r="G68" s="22">
        <f>IF(OR($A68="",$B68="",$C68=""),"",C68*'MPTO_working_3-way'!$I67)</f>
        <v>4.4204404927758558</v>
      </c>
      <c r="H68" s="17">
        <f>IF(OR($A68="",$B68="",$C68=""),"",'MPTO_working_3-way'!E67)</f>
        <v>2.0075665545482564</v>
      </c>
      <c r="I68" s="21">
        <f>IF(OR($A68="",$B68="",$C68=""),"",'MPTO_working_3-way'!F67)</f>
        <v>3.5448978019430184</v>
      </c>
      <c r="J68" s="22">
        <f>IF(OR($A68="",$B68="",$C68=""),"",'MPTO_working_3-way'!G67)</f>
        <v>4.549819695529937</v>
      </c>
      <c r="K68" s="17">
        <f>IF(OR($A68="",$B68="",$C68=""),"",'OddsRatio_working_3-way'!H67)</f>
        <v>2.0223260404590935</v>
      </c>
      <c r="L68" s="21">
        <f>IF(OR($A68="",$B68="",$C68=""),"",'OddsRatio_working_3-way'!I67)</f>
        <v>3.5393259714629113</v>
      </c>
      <c r="M68" s="22">
        <f>IF(OR($A68="",$B68="",$C68=""),"",'OddsRatio_working_3-way'!J67)</f>
        <v>4.4847027400594932</v>
      </c>
      <c r="N68" s="23">
        <f t="shared" si="25"/>
        <v>48.877974156400171</v>
      </c>
      <c r="O68" s="24">
        <f t="shared" si="26"/>
        <v>28.499845958263542</v>
      </c>
      <c r="P68" s="24">
        <f t="shared" si="27"/>
        <v>22.622179885336287</v>
      </c>
      <c r="Q68" t="s">
        <v>297</v>
      </c>
      <c r="R68" t="s">
        <v>299</v>
      </c>
      <c r="S68" s="48" t="s">
        <v>426</v>
      </c>
      <c r="T68" s="35">
        <v>100</v>
      </c>
      <c r="U68" s="35">
        <f t="shared" si="28"/>
        <v>85.007496251874073</v>
      </c>
      <c r="V68" s="35">
        <f t="shared" si="29"/>
        <v>76.525821596244128</v>
      </c>
      <c r="W68" s="35">
        <f t="shared" si="30"/>
        <v>32.432432432432435</v>
      </c>
      <c r="X68" s="35">
        <f t="shared" si="31"/>
        <v>91.041745971323436</v>
      </c>
      <c r="Y68" s="35">
        <f t="shared" si="32"/>
        <v>82.560071315693506</v>
      </c>
      <c r="Z68" s="35">
        <f t="shared" si="33"/>
        <v>38.466682151881805</v>
      </c>
      <c r="AA68" s="35">
        <f t="shared" si="34"/>
        <v>-6.0342497194493632</v>
      </c>
      <c r="AB68" s="35">
        <f t="shared" si="35"/>
        <v>-6.0342497194493774</v>
      </c>
      <c r="AC68" s="35">
        <f t="shared" si="36"/>
        <v>-6.0342497194493703</v>
      </c>
      <c r="AF68">
        <v>2.0299999999999998</v>
      </c>
      <c r="AG68">
        <v>1.79</v>
      </c>
      <c r="AJ68" t="s">
        <v>376</v>
      </c>
    </row>
    <row r="69" spans="1:36" ht="15" x14ac:dyDescent="0.25">
      <c r="A69">
        <v>6.67</v>
      </c>
      <c r="B69">
        <v>4.26</v>
      </c>
      <c r="C69">
        <v>1.48</v>
      </c>
      <c r="D69" s="20">
        <f t="shared" si="37"/>
        <v>6.0342497194493694E-2</v>
      </c>
      <c r="E69" s="17">
        <f>IF(OR($A69="",$B69="",$C69=""),"",A69*'MPTO_working_3-way'!$I68)</f>
        <v>7.0724844562872731</v>
      </c>
      <c r="F69" s="21">
        <f>IF(OR($A69="",$B69="",$C69=""),"",B69*'MPTO_working_3-way'!$I68)</f>
        <v>4.5170590380485427</v>
      </c>
      <c r="G69" s="22">
        <f>IF(OR($A69="",$B69="",$C69=""),"",C69*'MPTO_working_3-way'!$I68)</f>
        <v>1.5693068958478507</v>
      </c>
      <c r="H69" s="17">
        <f>IF(OR($A69="",$B69="",$C69=""),"",'MPTO_working_3-way'!E68)</f>
        <v>7.7035150178154277</v>
      </c>
      <c r="I69" s="21">
        <f>IF(OR($A69="",$B69="",$C69=""),"",'MPTO_working_3-way'!F68)</f>
        <v>4.6592326183016741</v>
      </c>
      <c r="J69" s="22">
        <f>IF(OR($A69="",$B69="",$C69=""),"",'MPTO_working_3-way'!G68)</f>
        <v>1.5254098735680068</v>
      </c>
      <c r="K69" s="17">
        <f>IF(OR($A69="",$B69="",$C69=""),"",'OddsRatio_working_3-way'!H68)</f>
        <v>7.3678534980510877</v>
      </c>
      <c r="L69" s="21">
        <f>IF(OR($A69="",$B69="",$C69=""),"",'OddsRatio_working_3-way'!I68)</f>
        <v>4.661234991824788</v>
      </c>
      <c r="M69" s="22">
        <f>IF(OR($A69="",$B69="",$C69=""),"",'OddsRatio_working_3-way'!J68)</f>
        <v>1.5390775448085576</v>
      </c>
      <c r="N69" s="23">
        <f t="shared" si="25"/>
        <v>14.13930290240544</v>
      </c>
      <c r="O69" s="24">
        <f t="shared" si="26"/>
        <v>22.138298206348423</v>
      </c>
      <c r="P69" s="24">
        <f t="shared" si="27"/>
        <v>63.722398891246137</v>
      </c>
      <c r="Q69" t="s">
        <v>294</v>
      </c>
      <c r="R69" t="s">
        <v>296</v>
      </c>
      <c r="S69" s="48" t="s">
        <v>426</v>
      </c>
      <c r="T69" s="35">
        <v>100</v>
      </c>
      <c r="U69" s="35">
        <f t="shared" si="28"/>
        <v>18.032786885245901</v>
      </c>
      <c r="V69" s="35">
        <f t="shared" si="29"/>
        <v>85.815602836879435</v>
      </c>
      <c r="W69" s="35">
        <f t="shared" si="30"/>
        <v>93.002099370188958</v>
      </c>
      <c r="X69" s="35">
        <f t="shared" si="31"/>
        <v>21.182297792931625</v>
      </c>
      <c r="Y69" s="35">
        <f t="shared" si="32"/>
        <v>88.965113744565159</v>
      </c>
      <c r="Z69" s="35">
        <f t="shared" si="33"/>
        <v>96.151610277874667</v>
      </c>
      <c r="AA69" s="35">
        <f t="shared" si="34"/>
        <v>-3.1495109076857233</v>
      </c>
      <c r="AB69" s="35">
        <f t="shared" si="35"/>
        <v>-3.1495109076857233</v>
      </c>
      <c r="AC69" s="35">
        <f t="shared" si="36"/>
        <v>-3.1495109076857091</v>
      </c>
      <c r="AF69">
        <v>1.9</v>
      </c>
      <c r="AG69">
        <v>1.9</v>
      </c>
      <c r="AJ69" t="s">
        <v>376</v>
      </c>
    </row>
    <row r="70" spans="1:36" ht="15" x14ac:dyDescent="0.25">
      <c r="A70">
        <v>1.22</v>
      </c>
      <c r="B70">
        <v>7.05</v>
      </c>
      <c r="C70">
        <v>14.29</v>
      </c>
      <c r="D70" s="20">
        <f t="shared" si="37"/>
        <v>3.1495109076857153E-2</v>
      </c>
      <c r="E70" s="17">
        <f>IF(OR($A70="",$B70="",$C70=""),"",A70*'MPTO_working_3-way'!$I69)</f>
        <v>1.2584240330737657</v>
      </c>
      <c r="F70" s="21">
        <f>IF(OR($A70="",$B70="",$C70=""),"",B70*'MPTO_working_3-way'!$I69)</f>
        <v>7.2720405189918429</v>
      </c>
      <c r="G70" s="22">
        <f>IF(OR($A70="",$B70="",$C70=""),"",C70*'MPTO_working_3-way'!$I69)</f>
        <v>14.740065108708288</v>
      </c>
      <c r="H70" s="17">
        <f>IF(OR($A70="",$B70="",$C70=""),"",'MPTO_working_3-way'!E69)</f>
        <v>1.2358285051180529</v>
      </c>
      <c r="I70" s="21">
        <f>IF(OR($A70="",$B70="",$C70=""),"",'MPTO_working_3-way'!F69)</f>
        <v>7.6135019767546765</v>
      </c>
      <c r="J70" s="22">
        <f>IF(OR($A70="",$B70="",$C70=""),"",'MPTO_working_3-way'!G69)</f>
        <v>16.812193968718745</v>
      </c>
      <c r="K70" s="17">
        <f>IF(OR($A70="",$B70="",$C70=""),"",'OddsRatio_working_3-way'!H69)</f>
        <v>1.2418617025146448</v>
      </c>
      <c r="L70" s="21">
        <f>IF(OR($A70="",$B70="",$C70=""),"",'OddsRatio_working_3-way'!I69)</f>
        <v>7.6511968191527302</v>
      </c>
      <c r="M70" s="22">
        <f>IF(OR($A70="",$B70="",$C70=""),"",'OddsRatio_working_3-way'!J69)</f>
        <v>15.610645574634676</v>
      </c>
      <c r="N70" s="23">
        <f t="shared" ref="N70:N133" si="38">(1/E70)* 100</f>
        <v>79.464470934923924</v>
      </c>
      <c r="O70" s="24">
        <f t="shared" ref="O70:O133" si="39">(1/F70)* 100</f>
        <v>13.751298516398183</v>
      </c>
      <c r="P70" s="24">
        <f t="shared" ref="P70:P133" si="40">(1/G70)* 100</f>
        <v>6.7842305486778995</v>
      </c>
      <c r="Q70" t="s">
        <v>304</v>
      </c>
      <c r="R70" t="s">
        <v>127</v>
      </c>
      <c r="S70" s="48" t="s">
        <v>426</v>
      </c>
      <c r="T70" s="35">
        <v>100</v>
      </c>
      <c r="U70" s="35">
        <f t="shared" ref="U70:U133" si="41">(1/A71)*((T70*A71)-T70)</f>
        <v>74.554707379134854</v>
      </c>
      <c r="V70" s="35">
        <f t="shared" ref="V70:V133" si="42">(1/B71)*((T70*B71)-T70)</f>
        <v>73.333333333333329</v>
      </c>
      <c r="W70" s="35">
        <f t="shared" ref="W70:W133" si="43">(1/C71)*((T70*C71)-T70)</f>
        <v>49.748743718592962</v>
      </c>
      <c r="X70" s="35">
        <f t="shared" ref="X70:X133" si="44">((1/B71)+(1/C71))*T70</f>
        <v>76.917922948073695</v>
      </c>
      <c r="Y70" s="35">
        <f t="shared" ref="Y70:Y133" si="45">((1/A71)+(1/C71))*T70</f>
        <v>75.69654890227217</v>
      </c>
      <c r="Z70" s="35">
        <f t="shared" ref="Z70:Z133" si="46">((1/A71)+(1/B71))*T70</f>
        <v>52.111959287531803</v>
      </c>
      <c r="AA70" s="35">
        <f t="shared" ref="AA70:AA133" si="47">U70-X70</f>
        <v>-2.3632155689388412</v>
      </c>
      <c r="AB70" s="35">
        <f t="shared" ref="AB70:AB133" si="48">V70-Y70</f>
        <v>-2.3632155689388412</v>
      </c>
      <c r="AC70" s="35">
        <f t="shared" ref="AC70:AC133" si="49">W70-Z70</f>
        <v>-2.3632155689388412</v>
      </c>
      <c r="AF70">
        <v>1.52</v>
      </c>
      <c r="AG70">
        <v>2.65</v>
      </c>
      <c r="AJ70" t="s">
        <v>368</v>
      </c>
    </row>
    <row r="71" spans="1:36" ht="15" x14ac:dyDescent="0.25">
      <c r="A71">
        <v>3.93</v>
      </c>
      <c r="B71">
        <v>3.75</v>
      </c>
      <c r="C71">
        <v>1.99</v>
      </c>
      <c r="D71" s="20">
        <f t="shared" si="37"/>
        <v>2.3632155689388368E-2</v>
      </c>
      <c r="E71" s="17">
        <f>IF(OR($A71="",$B71="",$C71=""),"",A71*'MPTO_working_3-way'!$I70)</f>
        <v>4.0228743718592961</v>
      </c>
      <c r="F71" s="21">
        <f>IF(OR($A71="",$B71="",$C71=""),"",B71*'MPTO_working_3-way'!$I70)</f>
        <v>3.8386205838352065</v>
      </c>
      <c r="G71" s="22">
        <f>IF(OR($A71="",$B71="",$C71=""),"",C71*'MPTO_working_3-way'!$I70)</f>
        <v>2.0370279898218828</v>
      </c>
      <c r="H71" s="17">
        <f>IF(OR($A71="",$B71="",$C71=""),"",'MPTO_working_3-way'!E70)</f>
        <v>4.0555522905078147</v>
      </c>
      <c r="I71" s="21">
        <f>IF(OR($A71="",$B71="",$C71=""),"",'MPTO_working_3-way'!F70)</f>
        <v>3.8641476743075298</v>
      </c>
      <c r="J71" s="22">
        <f>IF(OR($A71="",$B71="",$C71=""),"",'MPTO_working_3-way'!G70)</f>
        <v>2.0216920375211758</v>
      </c>
      <c r="K71" s="17">
        <f>IF(OR($A71="",$B71="",$C71=""),"",'OddsRatio_working_3-way'!H70)</f>
        <v>4.0416728667194182</v>
      </c>
      <c r="L71" s="21">
        <f>IF(OR($A71="",$B71="",$C71=""),"",'OddsRatio_working_3-way'!I70)</f>
        <v>3.8548124175694189</v>
      </c>
      <c r="M71" s="22">
        <f>IF(OR($A71="",$B71="",$C71=""),"",'OddsRatio_working_3-way'!J70)</f>
        <v>2.0277324703249913</v>
      </c>
      <c r="N71" s="23">
        <f t="shared" si="38"/>
        <v>24.857848084821477</v>
      </c>
      <c r="O71" s="24">
        <f t="shared" si="39"/>
        <v>26.051024792892903</v>
      </c>
      <c r="P71" s="24">
        <f t="shared" si="40"/>
        <v>49.091127122285627</v>
      </c>
      <c r="Q71" t="s">
        <v>308</v>
      </c>
      <c r="R71" t="s">
        <v>200</v>
      </c>
      <c r="S71" s="48" t="s">
        <v>426</v>
      </c>
      <c r="T71" s="35">
        <v>100</v>
      </c>
      <c r="U71" s="35">
        <f t="shared" si="41"/>
        <v>60.317460317460316</v>
      </c>
      <c r="V71" s="35">
        <f t="shared" si="42"/>
        <v>72.14484679665739</v>
      </c>
      <c r="W71" s="35">
        <f t="shared" si="43"/>
        <v>65.277777777777771</v>
      </c>
      <c r="X71" s="35">
        <f t="shared" si="44"/>
        <v>62.577375425564838</v>
      </c>
      <c r="Y71" s="35">
        <f t="shared" si="45"/>
        <v>74.404761904761912</v>
      </c>
      <c r="Z71" s="35">
        <f t="shared" si="46"/>
        <v>67.537692885882294</v>
      </c>
      <c r="AA71" s="35">
        <f t="shared" si="47"/>
        <v>-2.2599151081045221</v>
      </c>
      <c r="AB71" s="35">
        <f t="shared" si="48"/>
        <v>-2.2599151081045221</v>
      </c>
      <c r="AC71" s="35">
        <f t="shared" si="49"/>
        <v>-2.2599151081045221</v>
      </c>
      <c r="AF71">
        <v>1.73</v>
      </c>
      <c r="AG71">
        <v>2.2200000000000002</v>
      </c>
      <c r="AJ71" t="s">
        <v>368</v>
      </c>
    </row>
    <row r="72" spans="1:36" ht="15" x14ac:dyDescent="0.25">
      <c r="A72">
        <v>2.52</v>
      </c>
      <c r="B72">
        <v>3.59</v>
      </c>
      <c r="C72">
        <v>2.88</v>
      </c>
      <c r="D72" s="20">
        <f t="shared" si="37"/>
        <v>2.2599151081045044E-2</v>
      </c>
      <c r="E72" s="17">
        <f>IF(OR($A72="",$B72="",$C72=""),"",A72*'MPTO_working_3-way'!$I71)</f>
        <v>2.5769498607242336</v>
      </c>
      <c r="F72" s="21">
        <f>IF(OR($A72="",$B72="",$C72=""),"",B72*'MPTO_working_3-way'!$I71)</f>
        <v>3.6711309523809517</v>
      </c>
      <c r="G72" s="22">
        <f>IF(OR($A72="",$B72="",$C72=""),"",C72*'MPTO_working_3-way'!$I71)</f>
        <v>2.9450855551134096</v>
      </c>
      <c r="H72" s="17">
        <f>IF(OR($A72="",$B72="",$C72=""),"",'MPTO_working_3-way'!E71)</f>
        <v>2.5687635759614973</v>
      </c>
      <c r="I72" s="21">
        <f>IF(OR($A72="",$B72="",$C72=""),"",'MPTO_working_3-way'!F71)</f>
        <v>3.6897852641882651</v>
      </c>
      <c r="J72" s="22">
        <f>IF(OR($A72="",$B72="",$C72=""),"",'MPTO_working_3-way'!G71)</f>
        <v>2.9438677556864401</v>
      </c>
      <c r="K72" s="17">
        <f>IF(OR($A72="",$B72="",$C72=""),"",'OddsRatio_working_3-way'!H71)</f>
        <v>2.5726723121756336</v>
      </c>
      <c r="L72" s="21">
        <f>IF(OR($A72="",$B72="",$C72=""),"",'OddsRatio_working_3-way'!I71)</f>
        <v>3.6797508477203222</v>
      </c>
      <c r="M72" s="22">
        <f>IF(OR($A72="",$B72="",$C72=""),"",'OddsRatio_working_3-way'!J71)</f>
        <v>2.9451473334803895</v>
      </c>
      <c r="N72" s="23">
        <f t="shared" si="38"/>
        <v>38.805566815295236</v>
      </c>
      <c r="O72" s="24">
        <f t="shared" si="39"/>
        <v>27.239562221321449</v>
      </c>
      <c r="P72" s="24">
        <f t="shared" si="40"/>
        <v>33.954870963383335</v>
      </c>
      <c r="Q72" t="s">
        <v>310</v>
      </c>
      <c r="R72" t="s">
        <v>198</v>
      </c>
      <c r="S72" s="48" t="s">
        <v>426</v>
      </c>
      <c r="T72" s="35">
        <v>100</v>
      </c>
      <c r="U72" s="35">
        <f t="shared" si="41"/>
        <v>37.888198757763973</v>
      </c>
      <c r="V72" s="35">
        <f t="shared" si="42"/>
        <v>73.890339425587456</v>
      </c>
      <c r="W72" s="35">
        <f t="shared" si="43"/>
        <v>85.11904761904762</v>
      </c>
      <c r="X72" s="35">
        <f t="shared" si="44"/>
        <v>40.990612955364917</v>
      </c>
      <c r="Y72" s="35">
        <f t="shared" si="45"/>
        <v>76.992753623188406</v>
      </c>
      <c r="Z72" s="35">
        <f t="shared" si="46"/>
        <v>88.221461816648556</v>
      </c>
      <c r="AA72" s="35">
        <f t="shared" si="47"/>
        <v>-3.1024141976009432</v>
      </c>
      <c r="AB72" s="35">
        <f t="shared" si="48"/>
        <v>-3.1024141976009503</v>
      </c>
      <c r="AC72" s="35">
        <f t="shared" si="49"/>
        <v>-3.1024141976009361</v>
      </c>
      <c r="AF72">
        <v>1.68</v>
      </c>
      <c r="AG72">
        <v>2.29</v>
      </c>
      <c r="AJ72" t="s">
        <v>368</v>
      </c>
    </row>
    <row r="73" spans="1:36" ht="15" x14ac:dyDescent="0.25">
      <c r="A73">
        <v>1.61</v>
      </c>
      <c r="B73">
        <v>3.83</v>
      </c>
      <c r="C73">
        <v>6.72</v>
      </c>
      <c r="D73" s="20">
        <f t="shared" si="37"/>
        <v>3.1024141976009334E-2</v>
      </c>
      <c r="E73" s="17">
        <f>IF(OR($A73="",$B73="",$C73=""),"",A73*'MPTO_working_3-way'!$I72)</f>
        <v>1.659948868581375</v>
      </c>
      <c r="F73" s="21">
        <f>IF(OR($A73="",$B73="",$C73=""),"",B73*'MPTO_working_3-way'!$I72)</f>
        <v>3.9488224637681157</v>
      </c>
      <c r="G73" s="22">
        <f>IF(OR($A73="",$B73="",$C73=""),"",C73*'MPTO_working_3-way'!$I72)</f>
        <v>6.9284822340787828</v>
      </c>
      <c r="H73" s="17">
        <f>IF(OR($A73="",$B73="",$C73=""),"",'MPTO_working_3-way'!E72)</f>
        <v>1.63725975748676</v>
      </c>
      <c r="I73" s="21">
        <f>IF(OR($A73="",$B73="",$C73=""),"",'MPTO_working_3-way'!F72)</f>
        <v>3.9879527920473334</v>
      </c>
      <c r="J73" s="22">
        <f>IF(OR($A73="",$B73="",$C73=""),"",'MPTO_working_3-way'!G72)</f>
        <v>7.2218777347981806</v>
      </c>
      <c r="K73" s="17">
        <f>IF(OR($A73="",$B73="",$C73=""),"",'OddsRatio_working_3-way'!H72)</f>
        <v>1.6453066008521953</v>
      </c>
      <c r="L73" s="21">
        <f>IF(OR($A73="",$B73="",$C73=""),"",'OddsRatio_working_3-way'!I72)</f>
        <v>3.9937994760847744</v>
      </c>
      <c r="M73" s="22">
        <f>IF(OR($A73="",$B73="",$C73=""),"",'OddsRatio_working_3-way'!J72)</f>
        <v>7.0510717325812378</v>
      </c>
      <c r="N73" s="23">
        <f t="shared" si="38"/>
        <v>60.242819458325826</v>
      </c>
      <c r="O73" s="24">
        <f t="shared" si="39"/>
        <v>25.324005046450281</v>
      </c>
      <c r="P73" s="24">
        <f t="shared" si="40"/>
        <v>14.433175495223896</v>
      </c>
      <c r="Q73" t="s">
        <v>205</v>
      </c>
      <c r="R73" t="s">
        <v>210</v>
      </c>
      <c r="S73" s="48" t="s">
        <v>426</v>
      </c>
      <c r="T73" s="35">
        <v>100</v>
      </c>
      <c r="U73" s="35">
        <f t="shared" si="41"/>
        <v>76.24703087885986</v>
      </c>
      <c r="V73" s="35">
        <f t="shared" si="42"/>
        <v>69.6048632218845</v>
      </c>
      <c r="W73" s="35">
        <f t="shared" si="43"/>
        <v>51.219512195121943</v>
      </c>
      <c r="X73" s="35">
        <f t="shared" si="44"/>
        <v>79.175624582993549</v>
      </c>
      <c r="Y73" s="35">
        <f t="shared" si="45"/>
        <v>72.533456926018204</v>
      </c>
      <c r="Z73" s="35">
        <f t="shared" si="46"/>
        <v>54.148105899255647</v>
      </c>
      <c r="AA73" s="35">
        <f t="shared" si="47"/>
        <v>-2.9285937041336894</v>
      </c>
      <c r="AB73" s="35">
        <f t="shared" si="48"/>
        <v>-2.9285937041337036</v>
      </c>
      <c r="AC73" s="35">
        <f t="shared" si="49"/>
        <v>-2.9285937041337036</v>
      </c>
      <c r="AF73">
        <v>1.99</v>
      </c>
      <c r="AG73">
        <v>1.9</v>
      </c>
      <c r="AJ73" t="s">
        <v>369</v>
      </c>
    </row>
    <row r="74" spans="1:36" ht="15" x14ac:dyDescent="0.25">
      <c r="A74">
        <v>4.21</v>
      </c>
      <c r="B74">
        <v>3.29</v>
      </c>
      <c r="C74">
        <v>2.0499999999999998</v>
      </c>
      <c r="D74" s="20">
        <f t="shared" si="37"/>
        <v>2.9285937041336974E-2</v>
      </c>
      <c r="E74" s="17">
        <f>IF(OR($A74="",$B74="",$C74=""),"",A74*'MPTO_working_3-way'!$I73)</f>
        <v>4.3332937949440282</v>
      </c>
      <c r="F74" s="21">
        <f>IF(OR($A74="",$B74="",$C74=""),"",B74*'MPTO_working_3-way'!$I73)</f>
        <v>3.3863507328659987</v>
      </c>
      <c r="G74" s="22">
        <f>IF(OR($A74="",$B74="",$C74=""),"",C74*'MPTO_working_3-way'!$I73)</f>
        <v>2.1100361709347406</v>
      </c>
      <c r="H74" s="17">
        <f>IF(OR($A74="",$B74="",$C74=""),"",'MPTO_working_3-way'!E73)</f>
        <v>4.3904379174355972</v>
      </c>
      <c r="I74" s="21">
        <f>IF(OR($A74="",$B74="",$C74=""),"",'MPTO_working_3-way'!F73)</f>
        <v>3.3991708680924884</v>
      </c>
      <c r="J74" s="22">
        <f>IF(OR($A74="",$B74="",$C74=""),"",'MPTO_working_3-way'!G73)</f>
        <v>2.0918624709594975</v>
      </c>
      <c r="K74" s="17">
        <f>IF(OR($A74="",$B74="",$C74=""),"",'OddsRatio_working_3-way'!H73)</f>
        <v>4.3607255854012461</v>
      </c>
      <c r="L74" s="21">
        <f>IF(OR($A74="",$B74="",$C74=""),"",'OddsRatio_working_3-way'!I73)</f>
        <v>3.3975269752550954</v>
      </c>
      <c r="M74" s="22">
        <f>IF(OR($A74="",$B74="",$C74=""),"",'OddsRatio_working_3-way'!J73)</f>
        <v>2.0993027615798465</v>
      </c>
      <c r="N74" s="23">
        <f t="shared" si="38"/>
        <v>23.077133638313963</v>
      </c>
      <c r="O74" s="24">
        <f t="shared" si="39"/>
        <v>29.530313865441265</v>
      </c>
      <c r="P74" s="24">
        <f t="shared" si="40"/>
        <v>47.392552496244775</v>
      </c>
      <c r="Q74" t="s">
        <v>207</v>
      </c>
      <c r="R74" t="s">
        <v>202</v>
      </c>
      <c r="S74" s="48" t="s">
        <v>426</v>
      </c>
      <c r="T74" s="35">
        <v>100</v>
      </c>
      <c r="U74" s="35">
        <f t="shared" si="41"/>
        <v>58.50622406639004</v>
      </c>
      <c r="V74" s="35">
        <f t="shared" si="42"/>
        <v>68.944099378881987</v>
      </c>
      <c r="W74" s="35">
        <f t="shared" si="43"/>
        <v>69.696969696969703</v>
      </c>
      <c r="X74" s="35">
        <f t="shared" si="44"/>
        <v>61.358930924148311</v>
      </c>
      <c r="Y74" s="35">
        <f t="shared" si="45"/>
        <v>71.796806236640265</v>
      </c>
      <c r="Z74" s="35">
        <f t="shared" si="46"/>
        <v>72.549676554727967</v>
      </c>
      <c r="AA74" s="35">
        <f t="shared" si="47"/>
        <v>-2.852706857758271</v>
      </c>
      <c r="AB74" s="35">
        <f t="shared" si="48"/>
        <v>-2.8527068577582781</v>
      </c>
      <c r="AC74" s="35">
        <f t="shared" si="49"/>
        <v>-2.8527068577582639</v>
      </c>
      <c r="AF74">
        <v>2.14</v>
      </c>
      <c r="AG74">
        <v>1.76</v>
      </c>
      <c r="AJ74" t="s">
        <v>369</v>
      </c>
    </row>
    <row r="75" spans="1:36" ht="15" x14ac:dyDescent="0.25">
      <c r="A75">
        <v>2.41</v>
      </c>
      <c r="B75">
        <v>3.22</v>
      </c>
      <c r="C75">
        <v>3.3</v>
      </c>
      <c r="D75" s="20">
        <f t="shared" si="37"/>
        <v>2.8527068577582693E-2</v>
      </c>
      <c r="E75" s="17">
        <f>IF(OR($A75="",$B75="",$C75=""),"",A75*'MPTO_working_3-way'!$I74)</f>
        <v>2.4787502352719746</v>
      </c>
      <c r="F75" s="21">
        <f>IF(OR($A75="",$B75="",$C75=""),"",B75*'MPTO_working_3-way'!$I74)</f>
        <v>3.3118571608198164</v>
      </c>
      <c r="G75" s="22">
        <f>IF(OR($A75="",$B75="",$C75=""),"",C75*'MPTO_working_3-way'!$I74)</f>
        <v>3.3941393263060227</v>
      </c>
      <c r="H75" s="17">
        <f>IF(OR($A75="",$B75="",$C75=""),"",'MPTO_working_3-way'!E74)</f>
        <v>2.4665247182274253</v>
      </c>
      <c r="I75" s="21">
        <f>IF(OR($A75="",$B75="",$C75=""),"",'MPTO_working_3-way'!F74)</f>
        <v>3.3217075412716626</v>
      </c>
      <c r="J75" s="22">
        <f>IF(OR($A75="",$B75="",$C75=""),"",'MPTO_working_3-way'!G74)</f>
        <v>3.4069080082270284</v>
      </c>
      <c r="K75" s="17">
        <f>IF(OR($A75="",$B75="",$C75=""),"",'OddsRatio_working_3-way'!H74)</f>
        <v>2.4719361898923475</v>
      </c>
      <c r="L75" s="21">
        <f>IF(OR($A75="",$B75="",$C75=""),"",'OddsRatio_working_3-way'!I74)</f>
        <v>3.3175165542985905</v>
      </c>
      <c r="M75" s="22">
        <f>IF(OR($A75="",$B75="",$C75=""),"",'OddsRatio_working_3-way'!J74)</f>
        <v>3.4010306643634038</v>
      </c>
      <c r="N75" s="23">
        <f t="shared" si="38"/>
        <v>40.342910946422059</v>
      </c>
      <c r="O75" s="24">
        <f t="shared" si="39"/>
        <v>30.194538938160616</v>
      </c>
      <c r="P75" s="24">
        <f t="shared" si="40"/>
        <v>29.462550115417329</v>
      </c>
      <c r="Q75" t="s">
        <v>128</v>
      </c>
      <c r="R75" t="s">
        <v>208</v>
      </c>
      <c r="S75" s="48" t="s">
        <v>426</v>
      </c>
      <c r="T75" s="35">
        <v>100</v>
      </c>
      <c r="U75" s="35">
        <f t="shared" si="41"/>
        <v>45.355191256830594</v>
      </c>
      <c r="V75" s="35">
        <f t="shared" si="42"/>
        <v>72.527472527472526</v>
      </c>
      <c r="W75" s="35">
        <f t="shared" si="43"/>
        <v>78.94736842105263</v>
      </c>
      <c r="X75" s="35">
        <f t="shared" si="44"/>
        <v>48.525159051474837</v>
      </c>
      <c r="Y75" s="35">
        <f t="shared" si="45"/>
        <v>75.697440322116762</v>
      </c>
      <c r="Z75" s="35">
        <f t="shared" si="46"/>
        <v>82.117336215696852</v>
      </c>
      <c r="AA75" s="35">
        <f t="shared" si="47"/>
        <v>-3.1699677946442435</v>
      </c>
      <c r="AB75" s="35">
        <f t="shared" si="48"/>
        <v>-3.1699677946442364</v>
      </c>
      <c r="AC75" s="35">
        <f t="shared" si="49"/>
        <v>-3.1699677946442222</v>
      </c>
      <c r="AF75">
        <v>2.02</v>
      </c>
      <c r="AG75">
        <v>1.88</v>
      </c>
      <c r="AJ75" t="s">
        <v>369</v>
      </c>
    </row>
    <row r="76" spans="1:36" ht="15" x14ac:dyDescent="0.25">
      <c r="A76">
        <v>1.83</v>
      </c>
      <c r="B76">
        <v>3.64</v>
      </c>
      <c r="C76">
        <v>4.75</v>
      </c>
      <c r="D76" s="20">
        <f t="shared" si="37"/>
        <v>3.169967794644224E-2</v>
      </c>
      <c r="E76" s="17">
        <f>IF(OR($A76="",$B76="",$C76=""),"",A76*'MPTO_working_3-way'!$I75)</f>
        <v>1.8880104106419893</v>
      </c>
      <c r="F76" s="21">
        <f>IF(OR($A76="",$B76="",$C76=""),"",B76*'MPTO_working_3-way'!$I75)</f>
        <v>3.7553868277250499</v>
      </c>
      <c r="G76" s="22">
        <f>IF(OR($A76="",$B76="",$C76=""),"",C76*'MPTO_working_3-way'!$I75)</f>
        <v>4.9005734702456003</v>
      </c>
      <c r="H76" s="17">
        <f>IF(OR($A76="",$B76="",$C76=""),"",'MPTO_working_3-way'!E75)</f>
        <v>1.8660841016769221</v>
      </c>
      <c r="I76" s="21">
        <f>IF(OR($A76="",$B76="",$C76=""),"",'MPTO_working_3-way'!F75)</f>
        <v>3.7856029033480221</v>
      </c>
      <c r="J76" s="22">
        <f>IF(OR($A76="",$B76="",$C76=""),"",'MPTO_working_3-way'!G75)</f>
        <v>5.001006290633593</v>
      </c>
      <c r="K76" s="17">
        <f>IF(OR($A76="",$B76="",$C76=""),"",'OddsRatio_working_3-way'!H75)</f>
        <v>1.874348364180612</v>
      </c>
      <c r="L76" s="21">
        <f>IF(OR($A76="",$B76="",$C76=""),"",'OddsRatio_working_3-way'!I75)</f>
        <v>3.7810598571527896</v>
      </c>
      <c r="M76" s="22">
        <f>IF(OR($A76="",$B76="",$C76=""),"",'OddsRatio_working_3-way'!J75)</f>
        <v>4.9503691152738485</v>
      </c>
      <c r="N76" s="23">
        <f t="shared" si="38"/>
        <v>52.965809635549896</v>
      </c>
      <c r="O76" s="24">
        <f t="shared" si="39"/>
        <v>26.628415283806678</v>
      </c>
      <c r="P76" s="24">
        <f t="shared" si="40"/>
        <v>20.405775080643437</v>
      </c>
      <c r="Q76" t="s">
        <v>209</v>
      </c>
      <c r="R76" t="s">
        <v>131</v>
      </c>
      <c r="S76" s="48" t="s">
        <v>426</v>
      </c>
      <c r="T76" s="35">
        <v>100</v>
      </c>
      <c r="U76" s="35">
        <f t="shared" si="41"/>
        <v>39.393939393939398</v>
      </c>
      <c r="V76" s="35">
        <f t="shared" si="42"/>
        <v>74.747474747474755</v>
      </c>
      <c r="W76" s="35">
        <f t="shared" si="43"/>
        <v>82.668977469670722</v>
      </c>
      <c r="X76" s="35">
        <f t="shared" si="44"/>
        <v>42.583547782854545</v>
      </c>
      <c r="Y76" s="35">
        <f t="shared" si="45"/>
        <v>77.937083136389901</v>
      </c>
      <c r="Z76" s="35">
        <f t="shared" si="46"/>
        <v>85.858585858585855</v>
      </c>
      <c r="AA76" s="35">
        <f t="shared" si="47"/>
        <v>-3.189608388915147</v>
      </c>
      <c r="AB76" s="35">
        <f t="shared" si="48"/>
        <v>-3.189608388915147</v>
      </c>
      <c r="AC76" s="35">
        <f t="shared" si="49"/>
        <v>-3.1896083889151328</v>
      </c>
      <c r="AF76">
        <v>1.85</v>
      </c>
      <c r="AG76">
        <v>2.04</v>
      </c>
      <c r="AJ76" t="s">
        <v>369</v>
      </c>
    </row>
    <row r="77" spans="1:36" ht="15" x14ac:dyDescent="0.25">
      <c r="A77">
        <v>1.65</v>
      </c>
      <c r="B77">
        <v>3.96</v>
      </c>
      <c r="C77">
        <v>5.77</v>
      </c>
      <c r="D77" s="20">
        <f t="shared" si="37"/>
        <v>3.189608388915155E-2</v>
      </c>
      <c r="E77" s="17">
        <f>IF(OR($A77="",$B77="",$C77=""),"",A77*'MPTO_working_3-way'!$I76)</f>
        <v>1.7026285384171</v>
      </c>
      <c r="F77" s="21">
        <f>IF(OR($A77="",$B77="",$C77=""),"",B77*'MPTO_working_3-way'!$I76)</f>
        <v>4.0863084922010398</v>
      </c>
      <c r="G77" s="22">
        <f>IF(OR($A77="",$B77="",$C77=""),"",C77*'MPTO_working_3-way'!$I76)</f>
        <v>5.9540404040404038</v>
      </c>
      <c r="H77" s="17">
        <f>IF(OR($A77="",$B77="",$C77=""),"",'MPTO_working_3-way'!E76)</f>
        <v>1.6794625531664673</v>
      </c>
      <c r="I77" s="21">
        <f>IF(OR($A77="",$B77="",$C77=""),"",'MPTO_working_3-way'!F76)</f>
        <v>4.1340554362772295</v>
      </c>
      <c r="J77" s="22">
        <f>IF(OR($A77="",$B77="",$C77=""),"",'MPTO_working_3-way'!G76)</f>
        <v>6.1471052442786425</v>
      </c>
      <c r="K77" s="17">
        <f>IF(OR($A77="",$B77="",$C77=""),"",'OddsRatio_working_3-way'!H76)</f>
        <v>1.6876208685906944</v>
      </c>
      <c r="L77" s="21">
        <f>IF(OR($A77="",$B77="",$C77=""),"",'OddsRatio_working_3-way'!I76)</f>
        <v>4.1313196477360856</v>
      </c>
      <c r="M77" s="22">
        <f>IF(OR($A77="",$B77="",$C77=""),"",'OddsRatio_working_3-way'!J76)</f>
        <v>6.046079297196326</v>
      </c>
      <c r="N77" s="23">
        <f t="shared" si="38"/>
        <v>58.732716939519889</v>
      </c>
      <c r="O77" s="24">
        <f t="shared" si="39"/>
        <v>24.471965391466622</v>
      </c>
      <c r="P77" s="24">
        <f t="shared" si="40"/>
        <v>16.795317669013489</v>
      </c>
      <c r="Q77" t="s">
        <v>130</v>
      </c>
      <c r="R77" t="s">
        <v>206</v>
      </c>
      <c r="S77" s="48" t="s">
        <v>426</v>
      </c>
      <c r="T77" s="35">
        <v>100</v>
      </c>
      <c r="U77" s="35">
        <f t="shared" si="41"/>
        <v>36.708860759493668</v>
      </c>
      <c r="V77" s="35">
        <f t="shared" si="42"/>
        <v>77.924944812362028</v>
      </c>
      <c r="W77" s="35">
        <f t="shared" si="43"/>
        <v>82.30088495575221</v>
      </c>
      <c r="X77" s="35">
        <f t="shared" si="44"/>
        <v>39.774170231885755</v>
      </c>
      <c r="Y77" s="35">
        <f t="shared" si="45"/>
        <v>80.990254284754101</v>
      </c>
      <c r="Z77" s="35">
        <f t="shared" si="46"/>
        <v>85.366194428144297</v>
      </c>
      <c r="AA77" s="35">
        <f t="shared" si="47"/>
        <v>-3.0653094723920873</v>
      </c>
      <c r="AB77" s="35">
        <f t="shared" si="48"/>
        <v>-3.0653094723920731</v>
      </c>
      <c r="AC77" s="35">
        <f t="shared" si="49"/>
        <v>-3.0653094723920873</v>
      </c>
      <c r="AF77">
        <v>1.88</v>
      </c>
      <c r="AG77">
        <v>2</v>
      </c>
      <c r="AJ77" t="s">
        <v>369</v>
      </c>
    </row>
    <row r="78" spans="1:36" ht="15" x14ac:dyDescent="0.25">
      <c r="A78">
        <v>1.58</v>
      </c>
      <c r="B78">
        <v>4.53</v>
      </c>
      <c r="C78">
        <v>5.65</v>
      </c>
      <c r="D78" s="20">
        <f t="shared" si="37"/>
        <v>3.0653094723920749E-2</v>
      </c>
      <c r="E78" s="17">
        <f>IF(OR($A78="",$B78="",$C78=""),"",A78*'MPTO_working_3-way'!$I77)</f>
        <v>1.6284318896637948</v>
      </c>
      <c r="F78" s="21">
        <f>IF(OR($A78="",$B78="",$C78=""),"",B78*'MPTO_working_3-way'!$I77)</f>
        <v>4.668858519099361</v>
      </c>
      <c r="G78" s="22">
        <f>IF(OR($A78="",$B78="",$C78=""),"",C78*'MPTO_working_3-way'!$I77)</f>
        <v>5.8231899851901527</v>
      </c>
      <c r="H78" s="17">
        <f>IF(OR($A78="",$B78="",$C78=""),"",'MPTO_working_3-way'!E77)</f>
        <v>1.6059260104487576</v>
      </c>
      <c r="I78" s="21">
        <f>IF(OR($A78="",$B78="",$C78=""),"",'MPTO_working_3-way'!F77)</f>
        <v>4.7498524944394216</v>
      </c>
      <c r="J78" s="22">
        <f>IF(OR($A78="",$B78="",$C78=""),"",'MPTO_working_3-way'!G77)</f>
        <v>5.9961581822612109</v>
      </c>
      <c r="K78" s="17">
        <f>IF(OR($A78="",$B78="",$C78=""),"",'OddsRatio_working_3-way'!H77)</f>
        <v>1.613469539661482</v>
      </c>
      <c r="L78" s="21">
        <f>IF(OR($A78="",$B78="",$C78=""),"",'OddsRatio_working_3-way'!I77)</f>
        <v>4.7337025431121207</v>
      </c>
      <c r="M78" s="22">
        <f>IF(OR($A78="",$B78="",$C78=""),"",'OddsRatio_working_3-way'!J77)</f>
        <v>5.9183333783204981</v>
      </c>
      <c r="N78" s="23">
        <f t="shared" si="38"/>
        <v>61.408770385014968</v>
      </c>
      <c r="O78" s="24">
        <f t="shared" si="39"/>
        <v>21.418511525016257</v>
      </c>
      <c r="P78" s="24">
        <f t="shared" si="40"/>
        <v>17.172718089968786</v>
      </c>
      <c r="Q78" t="s">
        <v>320</v>
      </c>
      <c r="R78" t="s">
        <v>317</v>
      </c>
      <c r="S78" s="48" t="s">
        <v>426</v>
      </c>
      <c r="T78" s="35">
        <v>100</v>
      </c>
      <c r="U78" s="35">
        <f t="shared" si="41"/>
        <v>69.696969696969703</v>
      </c>
      <c r="V78" s="35">
        <f t="shared" si="42"/>
        <v>73.262032085561486</v>
      </c>
      <c r="W78" s="35">
        <f t="shared" si="43"/>
        <v>54.337899543379002</v>
      </c>
      <c r="X78" s="35">
        <f t="shared" si="44"/>
        <v>72.400068371059504</v>
      </c>
      <c r="Y78" s="35">
        <f t="shared" si="45"/>
        <v>75.965130759651316</v>
      </c>
      <c r="Z78" s="35">
        <f t="shared" si="46"/>
        <v>57.040998217468797</v>
      </c>
      <c r="AA78" s="35">
        <f t="shared" si="47"/>
        <v>-2.7030986740898015</v>
      </c>
      <c r="AB78" s="35">
        <f t="shared" si="48"/>
        <v>-2.70309867408983</v>
      </c>
      <c r="AC78" s="35">
        <f t="shared" si="49"/>
        <v>-2.7030986740897944</v>
      </c>
      <c r="AF78">
        <v>1.53</v>
      </c>
      <c r="AG78">
        <v>2.63</v>
      </c>
      <c r="AJ78" t="s">
        <v>370</v>
      </c>
    </row>
    <row r="79" spans="1:36" ht="15" x14ac:dyDescent="0.25">
      <c r="A79">
        <v>3.3</v>
      </c>
      <c r="B79">
        <v>3.74</v>
      </c>
      <c r="C79">
        <v>2.19</v>
      </c>
      <c r="D79" s="20">
        <f t="shared" si="37"/>
        <v>2.7030986740897989E-2</v>
      </c>
      <c r="E79" s="17">
        <f>IF(OR($A79="",$B79="",$C79=""),"",A79*'MPTO_working_3-way'!$I78)</f>
        <v>3.3892022562449631</v>
      </c>
      <c r="F79" s="21">
        <f>IF(OR($A79="",$B79="",$C79=""),"",B79*'MPTO_working_3-way'!$I78)</f>
        <v>3.8410958904109589</v>
      </c>
      <c r="G79" s="22">
        <f>IF(OR($A79="",$B79="",$C79=""),"",C79*'MPTO_working_3-way'!$I78)</f>
        <v>2.2491978609625667</v>
      </c>
      <c r="H79" s="17">
        <f>IF(OR($A79="",$B79="",$C79=""),"",'MPTO_working_3-way'!E78)</f>
        <v>3.4011294742961535</v>
      </c>
      <c r="I79" s="21">
        <f>IF(OR($A79="",$B79="",$C79=""),"",'MPTO_working_3-way'!F78)</f>
        <v>3.870428125886022</v>
      </c>
      <c r="J79" s="22">
        <f>IF(OR($A79="",$B79="",$C79=""),"",'MPTO_working_3-way'!G78)</f>
        <v>2.2340843380066553</v>
      </c>
      <c r="K79" s="17">
        <f>IF(OR($A79="",$B79="",$C79=""),"",'OddsRatio_working_3-way'!H78)</f>
        <v>3.3974989102740736</v>
      </c>
      <c r="L79" s="21">
        <f>IF(OR($A79="",$B79="",$C79=""),"",'OddsRatio_working_3-way'!I78)</f>
        <v>3.8561508757178102</v>
      </c>
      <c r="M79" s="22">
        <f>IF(OR($A79="",$B79="",$C79=""),"",'OddsRatio_working_3-way'!J78)</f>
        <v>2.2404450883591944</v>
      </c>
      <c r="N79" s="23">
        <f t="shared" si="38"/>
        <v>29.505468378506901</v>
      </c>
      <c r="O79" s="24">
        <f t="shared" si="39"/>
        <v>26.034236804564909</v>
      </c>
      <c r="P79" s="24">
        <f t="shared" si="40"/>
        <v>44.460294816928204</v>
      </c>
      <c r="Q79" t="s">
        <v>133</v>
      </c>
      <c r="R79" t="s">
        <v>321</v>
      </c>
      <c r="S79" s="48" t="s">
        <v>426</v>
      </c>
      <c r="T79" s="35">
        <v>100</v>
      </c>
      <c r="U79" s="35">
        <f t="shared" si="41"/>
        <v>52.606635071090047</v>
      </c>
      <c r="V79" s="35">
        <f t="shared" si="42"/>
        <v>72.826086956521735</v>
      </c>
      <c r="W79" s="35">
        <f t="shared" si="43"/>
        <v>71.590909090909093</v>
      </c>
      <c r="X79" s="35">
        <f t="shared" si="44"/>
        <v>55.583003952569165</v>
      </c>
      <c r="Y79" s="35">
        <f t="shared" si="45"/>
        <v>75.802455838000867</v>
      </c>
      <c r="Z79" s="35">
        <f t="shared" si="46"/>
        <v>74.567277972388212</v>
      </c>
      <c r="AA79" s="35">
        <f t="shared" si="47"/>
        <v>-2.976368881479118</v>
      </c>
      <c r="AB79" s="35">
        <f t="shared" si="48"/>
        <v>-2.9763688814791323</v>
      </c>
      <c r="AC79" s="35">
        <f t="shared" si="49"/>
        <v>-2.976368881479118</v>
      </c>
      <c r="AF79">
        <v>1.74</v>
      </c>
      <c r="AG79">
        <v>2.19</v>
      </c>
      <c r="AJ79" t="s">
        <v>370</v>
      </c>
    </row>
    <row r="80" spans="1:36" ht="15" x14ac:dyDescent="0.25">
      <c r="A80">
        <v>2.11</v>
      </c>
      <c r="B80">
        <v>3.68</v>
      </c>
      <c r="C80">
        <v>3.52</v>
      </c>
      <c r="D80" s="20">
        <f t="shared" si="37"/>
        <v>2.9763688814791189E-2</v>
      </c>
      <c r="E80" s="17">
        <f>IF(OR($A80="",$B80="",$C80=""),"",A80*'MPTO_working_3-way'!$I79)</f>
        <v>2.1728013833992095</v>
      </c>
      <c r="F80" s="21">
        <f>IF(OR($A80="",$B80="",$C80=""),"",B80*'MPTO_working_3-way'!$I79)</f>
        <v>3.7895303748384319</v>
      </c>
      <c r="G80" s="22">
        <f>IF(OR($A80="",$B80="",$C80=""),"",C80*'MPTO_working_3-way'!$I79)</f>
        <v>3.6247681846280648</v>
      </c>
      <c r="H80" s="17">
        <f>IF(OR($A80="",$B80="",$C80=""),"",'MPTO_working_3-way'!E79)</f>
        <v>2.1551147287838801</v>
      </c>
      <c r="I80" s="21">
        <f>IF(OR($A80="",$B80="",$C80=""),"",'MPTO_working_3-way'!F79)</f>
        <v>3.8194485435503926</v>
      </c>
      <c r="J80" s="22">
        <f>IF(OR($A80="",$B80="",$C80=""),"",'MPTO_working_3-way'!G79)</f>
        <v>3.647376332331238</v>
      </c>
      <c r="K80" s="17">
        <f>IF(OR($A80="",$B80="",$C80=""),"",'OddsRatio_working_3-way'!H79)</f>
        <v>2.1623279387900451</v>
      </c>
      <c r="L80" s="21">
        <f>IF(OR($A80="",$B80="",$C80=""),"",'OddsRatio_working_3-way'!I79)</f>
        <v>3.8063413296912807</v>
      </c>
      <c r="M80" s="22">
        <f>IF(OR($A80="",$B80="",$C80=""),"",'OddsRatio_working_3-way'!J79)</f>
        <v>3.6387985637395626</v>
      </c>
      <c r="N80" s="23">
        <f t="shared" si="38"/>
        <v>46.023534762094251</v>
      </c>
      <c r="O80" s="24">
        <f t="shared" si="39"/>
        <v>26.388494116309474</v>
      </c>
      <c r="P80" s="24">
        <f t="shared" si="40"/>
        <v>27.587971121596272</v>
      </c>
      <c r="Q80" t="s">
        <v>318</v>
      </c>
      <c r="R80" t="s">
        <v>319</v>
      </c>
      <c r="S80" s="48" t="s">
        <v>426</v>
      </c>
      <c r="T80" s="35">
        <v>100</v>
      </c>
      <c r="U80" s="35">
        <f t="shared" si="41"/>
        <v>56.709956709956707</v>
      </c>
      <c r="V80" s="35">
        <f t="shared" si="42"/>
        <v>69.78851963746223</v>
      </c>
      <c r="W80" s="35">
        <f t="shared" si="43"/>
        <v>70.760233918128648</v>
      </c>
      <c r="X80" s="35">
        <f t="shared" si="44"/>
        <v>59.451246444409108</v>
      </c>
      <c r="Y80" s="35">
        <f t="shared" si="45"/>
        <v>72.529809371914638</v>
      </c>
      <c r="Z80" s="35">
        <f t="shared" si="46"/>
        <v>73.501523652581042</v>
      </c>
      <c r="AA80" s="35">
        <f t="shared" si="47"/>
        <v>-2.7412897344524012</v>
      </c>
      <c r="AB80" s="35">
        <f t="shared" si="48"/>
        <v>-2.7412897344524083</v>
      </c>
      <c r="AC80" s="35">
        <f t="shared" si="49"/>
        <v>-2.7412897344523941</v>
      </c>
      <c r="AF80">
        <v>1.79</v>
      </c>
      <c r="AG80">
        <v>2.1</v>
      </c>
      <c r="AJ80" t="s">
        <v>370</v>
      </c>
    </row>
    <row r="81" spans="1:36" ht="15" x14ac:dyDescent="0.25">
      <c r="A81">
        <v>2.31</v>
      </c>
      <c r="B81">
        <v>3.31</v>
      </c>
      <c r="C81">
        <v>3.42</v>
      </c>
      <c r="D81" s="20">
        <f t="shared" si="37"/>
        <v>2.7412897344524012E-2</v>
      </c>
      <c r="E81" s="17">
        <f>IF(OR($A81="",$B81="",$C81=""),"",A81*'MPTO_working_3-way'!$I80)</f>
        <v>2.3733237928658504</v>
      </c>
      <c r="F81" s="21">
        <f>IF(OR($A81="",$B81="",$C81=""),"",B81*'MPTO_working_3-way'!$I80)</f>
        <v>3.4007366902103744</v>
      </c>
      <c r="G81" s="22">
        <f>IF(OR($A81="",$B81="",$C81=""),"",C81*'MPTO_working_3-way'!$I80)</f>
        <v>3.5137521089182719</v>
      </c>
      <c r="H81" s="17">
        <f>IF(OR($A81="",$B81="",$C81=""),"",'MPTO_working_3-way'!E80)</f>
        <v>2.3598107217829316</v>
      </c>
      <c r="I81" s="21">
        <f>IF(OR($A81="",$B81="",$C81=""),"",'MPTO_working_3-way'!F80)</f>
        <v>3.4132352223278328</v>
      </c>
      <c r="J81" s="22">
        <f>IF(OR($A81="",$B81="",$C81=""),"",'MPTO_working_3-way'!G80)</f>
        <v>3.5303251424231221</v>
      </c>
      <c r="K81" s="17">
        <f>IF(OR($A81="",$B81="",$C81=""),"",'OddsRatio_working_3-way'!H80)</f>
        <v>2.3656449084069493</v>
      </c>
      <c r="L81" s="21">
        <f>IF(OR($A81="",$B81="",$C81=""),"",'OddsRatio_working_3-way'!I80)</f>
        <v>3.4081219377252308</v>
      </c>
      <c r="M81" s="22">
        <f>IF(OR($A81="",$B81="",$C81=""),"",'OddsRatio_working_3-way'!J80)</f>
        <v>3.522794410950242</v>
      </c>
      <c r="N81" s="23">
        <f t="shared" si="38"/>
        <v>42.13500083747418</v>
      </c>
      <c r="O81" s="24">
        <f t="shared" si="39"/>
        <v>29.405393333705543</v>
      </c>
      <c r="P81" s="24">
        <f t="shared" si="40"/>
        <v>28.45960582882028</v>
      </c>
      <c r="Q81" t="s">
        <v>223</v>
      </c>
      <c r="R81" t="s">
        <v>323</v>
      </c>
      <c r="S81" s="48" t="s">
        <v>426</v>
      </c>
      <c r="T81" s="35">
        <v>100</v>
      </c>
      <c r="U81" s="35">
        <f t="shared" si="41"/>
        <v>67.845659163987136</v>
      </c>
      <c r="V81" s="35">
        <f t="shared" si="42"/>
        <v>69.418960244648318</v>
      </c>
      <c r="W81" s="35">
        <f t="shared" si="43"/>
        <v>60</v>
      </c>
      <c r="X81" s="35">
        <f t="shared" si="44"/>
        <v>70.581039755351682</v>
      </c>
      <c r="Y81" s="35">
        <f t="shared" si="45"/>
        <v>72.154340836012864</v>
      </c>
      <c r="Z81" s="35">
        <f t="shared" si="46"/>
        <v>62.735380591364546</v>
      </c>
      <c r="AA81" s="35">
        <f t="shared" si="47"/>
        <v>-2.7353805913645459</v>
      </c>
      <c r="AB81" s="35">
        <f t="shared" si="48"/>
        <v>-2.7353805913645459</v>
      </c>
      <c r="AC81" s="35">
        <f t="shared" si="49"/>
        <v>-2.7353805913645459</v>
      </c>
      <c r="AF81">
        <v>2.4300000000000002</v>
      </c>
      <c r="AG81">
        <v>1.61</v>
      </c>
      <c r="AJ81" t="s">
        <v>371</v>
      </c>
    </row>
    <row r="82" spans="1:36" ht="15" x14ac:dyDescent="0.25">
      <c r="A82">
        <v>3.11</v>
      </c>
      <c r="B82">
        <v>3.27</v>
      </c>
      <c r="C82">
        <v>2.5</v>
      </c>
      <c r="D82" s="20">
        <f t="shared" si="37"/>
        <v>2.7353805913645335E-2</v>
      </c>
      <c r="E82" s="17">
        <f>IF(OR($A82="",$B82="",$C82=""),"",A82*'MPTO_working_3-way'!$I81)</f>
        <v>3.1950703363914368</v>
      </c>
      <c r="F82" s="21">
        <f>IF(OR($A82="",$B82="",$C82=""),"",B82*'MPTO_working_3-way'!$I81)</f>
        <v>3.3594469453376203</v>
      </c>
      <c r="G82" s="22">
        <f>IF(OR($A82="",$B82="",$C82=""),"",C82*'MPTO_working_3-way'!$I81)</f>
        <v>2.5683845147841131</v>
      </c>
      <c r="H82" s="17">
        <f>IF(OR($A82="",$B82="",$C82=""),"",'MPTO_working_3-way'!E81)</f>
        <v>3.2007633379564444</v>
      </c>
      <c r="I82" s="21">
        <f>IF(OR($A82="",$B82="",$C82=""),"",'MPTO_working_3-way'!F81)</f>
        <v>3.3704934477265343</v>
      </c>
      <c r="J82" s="22">
        <f>IF(OR($A82="",$B82="",$C82=""),"",'MPTO_working_3-way'!G81)</f>
        <v>2.5583164087590746</v>
      </c>
      <c r="K82" s="17">
        <f>IF(OR($A82="",$B82="",$C82=""),"",'OddsRatio_working_3-way'!H81)</f>
        <v>3.1984518507447106</v>
      </c>
      <c r="L82" s="21">
        <f>IF(OR($A82="",$B82="",$C82=""),"",'OddsRatio_working_3-way'!I81)</f>
        <v>3.3651591000902821</v>
      </c>
      <c r="M82" s="22">
        <f>IF(OR($A82="",$B82="",$C82=""),"",'OddsRatio_working_3-way'!J81)</f>
        <v>2.5628804626147232</v>
      </c>
      <c r="N82" s="23">
        <f t="shared" si="38"/>
        <v>31.298215523149196</v>
      </c>
      <c r="O82" s="24">
        <f t="shared" si="39"/>
        <v>29.766804366053211</v>
      </c>
      <c r="P82" s="24">
        <f t="shared" si="40"/>
        <v>38.934980110797603</v>
      </c>
      <c r="Q82" t="s">
        <v>324</v>
      </c>
      <c r="R82" t="s">
        <v>327</v>
      </c>
      <c r="S82" s="48" t="s">
        <v>426</v>
      </c>
      <c r="T82" s="35">
        <v>100</v>
      </c>
      <c r="U82" s="35">
        <f t="shared" si="41"/>
        <v>49.238578680203041</v>
      </c>
      <c r="V82" s="35">
        <f t="shared" si="42"/>
        <v>71.346704871060169</v>
      </c>
      <c r="W82" s="35">
        <f t="shared" si="43"/>
        <v>76.415094339622627</v>
      </c>
      <c r="X82" s="35">
        <f t="shared" si="44"/>
        <v>52.238200789317176</v>
      </c>
      <c r="Y82" s="35">
        <f t="shared" si="45"/>
        <v>74.346326980174311</v>
      </c>
      <c r="Z82" s="35">
        <f t="shared" si="46"/>
        <v>79.414716448736783</v>
      </c>
      <c r="AA82" s="35">
        <f t="shared" si="47"/>
        <v>-2.9996221091141351</v>
      </c>
      <c r="AB82" s="35">
        <f t="shared" si="48"/>
        <v>-2.9996221091141422</v>
      </c>
      <c r="AC82" s="35">
        <f t="shared" si="49"/>
        <v>-2.9996221091141564</v>
      </c>
      <c r="AF82">
        <v>2.29</v>
      </c>
      <c r="AG82">
        <v>1.68</v>
      </c>
      <c r="AJ82" t="s">
        <v>371</v>
      </c>
    </row>
    <row r="83" spans="1:36" ht="15" x14ac:dyDescent="0.25">
      <c r="A83">
        <v>1.97</v>
      </c>
      <c r="B83">
        <v>3.49</v>
      </c>
      <c r="C83">
        <v>4.24</v>
      </c>
      <c r="D83" s="20">
        <f t="shared" si="37"/>
        <v>2.9996221091141306E-2</v>
      </c>
      <c r="E83" s="17">
        <f>IF(OR($A83="",$B83="",$C83=""),"",A83*'MPTO_working_3-way'!$I82)</f>
        <v>2.0290925555495485</v>
      </c>
      <c r="F83" s="21">
        <f>IF(OR($A83="",$B83="",$C83=""),"",B83*'MPTO_working_3-way'!$I82)</f>
        <v>3.5946868116080832</v>
      </c>
      <c r="G83" s="22">
        <f>IF(OR($A83="",$B83="",$C83=""),"",C83*'MPTO_working_3-way'!$I82)</f>
        <v>4.3671839774264392</v>
      </c>
      <c r="H83" s="17">
        <f>IF(OR($A83="",$B83="",$C83=""),"",'MPTO_working_3-way'!E82)</f>
        <v>2.0095838143945275</v>
      </c>
      <c r="I83" s="21">
        <f>IF(OR($A83="",$B83="",$C83=""),"",'MPTO_working_3-way'!F82)</f>
        <v>3.6161891024352819</v>
      </c>
      <c r="J83" s="22">
        <f>IF(OR($A83="",$B83="",$C83=""),"",'MPTO_working_3-way'!G82)</f>
        <v>4.427711311845516</v>
      </c>
      <c r="K83" s="17">
        <f>IF(OR($A83="",$B83="",$C83=""),"",'OddsRatio_working_3-way'!H82)</f>
        <v>2.0172805279205543</v>
      </c>
      <c r="L83" s="21">
        <f>IF(OR($A83="",$B83="",$C83=""),"",'OddsRatio_working_3-way'!I82)</f>
        <v>3.6113696026001869</v>
      </c>
      <c r="M83" s="22">
        <f>IF(OR($A83="",$B83="",$C83=""),"",'OddsRatio_working_3-way'!J82)</f>
        <v>4.397926711817111</v>
      </c>
      <c r="N83" s="23">
        <f t="shared" si="38"/>
        <v>49.283114132226729</v>
      </c>
      <c r="O83" s="24">
        <f t="shared" si="39"/>
        <v>27.818835197847179</v>
      </c>
      <c r="P83" s="24">
        <f t="shared" si="40"/>
        <v>22.8980506699261</v>
      </c>
      <c r="Q83" t="s">
        <v>331</v>
      </c>
      <c r="R83" t="s">
        <v>228</v>
      </c>
      <c r="S83" s="48" t="s">
        <v>426</v>
      </c>
      <c r="T83" s="35">
        <v>100</v>
      </c>
      <c r="U83" s="35">
        <f t="shared" si="41"/>
        <v>44.134078212290497</v>
      </c>
      <c r="V83" s="35">
        <f t="shared" si="42"/>
        <v>74.619289340101517</v>
      </c>
      <c r="W83" s="35">
        <f t="shared" si="43"/>
        <v>78.308026030368765</v>
      </c>
      <c r="X83" s="35">
        <f t="shared" si="44"/>
        <v>47.072684629529711</v>
      </c>
      <c r="Y83" s="35">
        <f t="shared" si="45"/>
        <v>77.557895757340731</v>
      </c>
      <c r="Z83" s="35">
        <f t="shared" si="46"/>
        <v>81.246632447607965</v>
      </c>
      <c r="AA83" s="35">
        <f t="shared" si="47"/>
        <v>-2.9386064172392139</v>
      </c>
      <c r="AB83" s="35">
        <f t="shared" si="48"/>
        <v>-2.9386064172392139</v>
      </c>
      <c r="AC83" s="35">
        <f t="shared" si="49"/>
        <v>-2.9386064172391997</v>
      </c>
      <c r="AF83">
        <v>2.37</v>
      </c>
      <c r="AG83">
        <v>1.64</v>
      </c>
      <c r="AJ83" t="s">
        <v>112</v>
      </c>
    </row>
    <row r="84" spans="1:36" ht="15" x14ac:dyDescent="0.25">
      <c r="A84">
        <v>1.79</v>
      </c>
      <c r="B84">
        <v>3.94</v>
      </c>
      <c r="C84">
        <v>4.6100000000000003</v>
      </c>
      <c r="D84" s="20">
        <f t="shared" si="37"/>
        <v>2.9386064172391979E-2</v>
      </c>
      <c r="E84" s="17">
        <f>IF(OR($A84="",$B84="",$C84=""),"",A84*'MPTO_working_3-way'!$I83)</f>
        <v>1.8426010548685816</v>
      </c>
      <c r="F84" s="21">
        <f>IF(OR($A84="",$B84="",$C84=""),"",B84*'MPTO_working_3-way'!$I83)</f>
        <v>4.0557810928392239</v>
      </c>
      <c r="G84" s="22">
        <f>IF(OR($A84="",$B84="",$C84=""),"",C84*'MPTO_working_3-way'!$I83)</f>
        <v>4.7454697558347272</v>
      </c>
      <c r="H84" s="17">
        <f>IF(OR($A84="",$B84="",$C84=""),"",'MPTO_working_3-way'!E83)</f>
        <v>1.8219454169481504</v>
      </c>
      <c r="I84" s="21">
        <f>IF(OR($A84="",$B84="",$C84=""),"",'MPTO_working_3-way'!F83)</f>
        <v>4.0981632741724194</v>
      </c>
      <c r="J84" s="22">
        <f>IF(OR($A84="",$B84="",$C84=""),"",'MPTO_working_3-way'!G83)</f>
        <v>4.828016750100705</v>
      </c>
      <c r="K84" s="17">
        <f>IF(OR($A84="",$B84="",$C84=""),"",'OddsRatio_working_3-way'!H83)</f>
        <v>1.8295307442586448</v>
      </c>
      <c r="L84" s="21">
        <f>IF(OR($A84="",$B84="",$C84=""),"",'OddsRatio_working_3-way'!I83)</f>
        <v>4.0871144153422971</v>
      </c>
      <c r="M84" s="22">
        <f>IF(OR($A84="",$B84="",$C84=""),"",'OddsRatio_working_3-way'!J83)</f>
        <v>4.7906404895869699</v>
      </c>
      <c r="N84" s="23">
        <f t="shared" si="38"/>
        <v>54.271107538865607</v>
      </c>
      <c r="O84" s="24">
        <f t="shared" si="39"/>
        <v>24.656163069687675</v>
      </c>
      <c r="P84" s="24">
        <f t="shared" si="40"/>
        <v>21.072729391446732</v>
      </c>
      <c r="Q84" t="s">
        <v>115</v>
      </c>
      <c r="R84" t="s">
        <v>226</v>
      </c>
      <c r="S84" s="48" t="s">
        <v>426</v>
      </c>
      <c r="T84" s="35">
        <v>100</v>
      </c>
      <c r="U84" s="35">
        <f t="shared" si="41"/>
        <v>15.254237288135595</v>
      </c>
      <c r="V84" s="35">
        <f t="shared" si="42"/>
        <v>86.789960369881101</v>
      </c>
      <c r="W84" s="35">
        <f t="shared" si="43"/>
        <v>94.764397905759168</v>
      </c>
      <c r="X84" s="35">
        <f t="shared" si="44"/>
        <v>18.445641724359728</v>
      </c>
      <c r="Y84" s="35">
        <f t="shared" si="45"/>
        <v>89.981364806105248</v>
      </c>
      <c r="Z84" s="35">
        <f t="shared" si="46"/>
        <v>97.955802341983301</v>
      </c>
      <c r="AA84" s="35">
        <f t="shared" si="47"/>
        <v>-3.1914044362241327</v>
      </c>
      <c r="AB84" s="35">
        <f t="shared" si="48"/>
        <v>-3.1914044362241469</v>
      </c>
      <c r="AC84" s="35">
        <f t="shared" si="49"/>
        <v>-3.1914044362241327</v>
      </c>
      <c r="AF84">
        <v>2</v>
      </c>
      <c r="AG84">
        <v>1.89</v>
      </c>
      <c r="AJ84" t="s">
        <v>112</v>
      </c>
    </row>
    <row r="85" spans="1:36" ht="15" x14ac:dyDescent="0.25">
      <c r="A85">
        <v>1.18</v>
      </c>
      <c r="B85">
        <v>7.57</v>
      </c>
      <c r="C85">
        <v>19.100000000000001</v>
      </c>
      <c r="D85" s="20">
        <f t="shared" si="37"/>
        <v>3.1914044362241434E-2</v>
      </c>
      <c r="E85" s="17">
        <f>IF(OR($A85="",$B85="",$C85=""),"",A85*'MPTO_working_3-way'!$I84)</f>
        <v>1.2176585723474449</v>
      </c>
      <c r="F85" s="21">
        <f>IF(OR($A85="",$B85="",$C85=""),"",B85*'MPTO_working_3-way'!$I84)</f>
        <v>7.8115893158221681</v>
      </c>
      <c r="G85" s="22">
        <f>IF(OR($A85="",$B85="",$C85=""),"",C85*'MPTO_working_3-way'!$I84)</f>
        <v>19.709558247318814</v>
      </c>
      <c r="H85" s="17">
        <f>IF(OR($A85="",$B85="",$C85=""),"",'MPTO_working_3-way'!E84)</f>
        <v>1.1950006731010741</v>
      </c>
      <c r="I85" s="21">
        <f>IF(OR($A85="",$B85="",$C85=""),"",'MPTO_working_3-way'!F84)</f>
        <v>8.2330017536054143</v>
      </c>
      <c r="J85" s="22">
        <f>IF(OR($A85="",$B85="",$C85=""),"",'MPTO_working_3-way'!G84)</f>
        <v>23.970464846395302</v>
      </c>
      <c r="K85" s="17">
        <f>IF(OR($A85="",$B85="",$C85=""),"",'OddsRatio_working_3-way'!H84)</f>
        <v>1.2008182233261104</v>
      </c>
      <c r="L85" s="21">
        <f>IF(OR($A85="",$B85="",$C85=""),"",'OddsRatio_working_3-way'!I84)</f>
        <v>8.3298651514030251</v>
      </c>
      <c r="M85" s="22">
        <f>IF(OR($A85="",$B85="",$C85=""),"",'OddsRatio_working_3-way'!J84)</f>
        <v>21.19338801223665</v>
      </c>
      <c r="N85" s="23">
        <f t="shared" si="38"/>
        <v>82.124827329237689</v>
      </c>
      <c r="O85" s="24">
        <f t="shared" si="39"/>
        <v>12.801492238903631</v>
      </c>
      <c r="P85" s="24">
        <f t="shared" si="40"/>
        <v>5.073680431858663</v>
      </c>
      <c r="Q85" t="s">
        <v>329</v>
      </c>
      <c r="R85" t="s">
        <v>225</v>
      </c>
      <c r="S85" s="48" t="s">
        <v>426</v>
      </c>
      <c r="T85" s="35">
        <v>100</v>
      </c>
      <c r="U85" s="35">
        <f t="shared" si="41"/>
        <v>57.081545064377686</v>
      </c>
      <c r="V85" s="35">
        <f t="shared" si="42"/>
        <v>69.040247678018574</v>
      </c>
      <c r="W85" s="35">
        <f t="shared" si="43"/>
        <v>71.098265895953759</v>
      </c>
      <c r="X85" s="35">
        <f t="shared" si="44"/>
        <v>59.861486426027668</v>
      </c>
      <c r="Y85" s="35">
        <f t="shared" si="45"/>
        <v>71.820189039668563</v>
      </c>
      <c r="Z85" s="35">
        <f t="shared" si="46"/>
        <v>73.878207257603748</v>
      </c>
      <c r="AA85" s="35">
        <f t="shared" si="47"/>
        <v>-2.779941361649982</v>
      </c>
      <c r="AB85" s="35">
        <f t="shared" si="48"/>
        <v>-2.7799413616499891</v>
      </c>
      <c r="AC85" s="35">
        <f t="shared" si="49"/>
        <v>-2.7799413616499891</v>
      </c>
      <c r="AF85">
        <v>1.5</v>
      </c>
      <c r="AG85">
        <v>2.66</v>
      </c>
      <c r="AJ85" t="s">
        <v>112</v>
      </c>
    </row>
    <row r="86" spans="1:36" ht="15" x14ac:dyDescent="0.25">
      <c r="A86">
        <v>2.33</v>
      </c>
      <c r="B86">
        <v>3.23</v>
      </c>
      <c r="C86">
        <v>3.46</v>
      </c>
      <c r="D86" s="20">
        <f t="shared" si="37"/>
        <v>2.7799413616499846E-2</v>
      </c>
      <c r="E86" s="17">
        <f>IF(OR($A86="",$B86="",$C86=""),"",A86*'MPTO_working_3-way'!$I85)</f>
        <v>2.3947726337264448</v>
      </c>
      <c r="F86" s="21">
        <f>IF(OR($A86="",$B86="",$C86=""),"",B86*'MPTO_working_3-way'!$I85)</f>
        <v>3.3197921059812945</v>
      </c>
      <c r="G86" s="22">
        <f>IF(OR($A86="",$B86="",$C86=""),"",C86*'MPTO_working_3-way'!$I85)</f>
        <v>3.5561859711130896</v>
      </c>
      <c r="H86" s="17">
        <f>IF(OR($A86="",$B86="",$C86=""),"",'MPTO_working_3-way'!E85)</f>
        <v>2.381416881130479</v>
      </c>
      <c r="I86" s="21">
        <f>IF(OR($A86="",$B86="",$C86=""),"",'MPTO_working_3-way'!F85)</f>
        <v>3.3296590322346629</v>
      </c>
      <c r="J86" s="22">
        <f>IF(OR($A86="",$B86="",$C86=""),"",'MPTO_working_3-way'!G85)</f>
        <v>3.5746090819661958</v>
      </c>
      <c r="K86" s="17">
        <f>IF(OR($A86="",$B86="",$C86=""),"",'OddsRatio_working_3-way'!H85)</f>
        <v>2.3872270520544956</v>
      </c>
      <c r="L86" s="21">
        <f>IF(OR($A86="",$B86="",$C86=""),"",'OddsRatio_working_3-way'!I85)</f>
        <v>3.3259521248733268</v>
      </c>
      <c r="M86" s="22">
        <f>IF(OR($A86="",$B86="",$C86=""),"",'OddsRatio_working_3-way'!J85)</f>
        <v>3.5658485323714726</v>
      </c>
      <c r="N86" s="23">
        <f t="shared" si="38"/>
        <v>41.757617650905146</v>
      </c>
      <c r="O86" s="24">
        <f t="shared" si="39"/>
        <v>30.122368150652939</v>
      </c>
      <c r="P86" s="24">
        <f t="shared" si="40"/>
        <v>28.120014198441908</v>
      </c>
      <c r="Q86" t="s">
        <v>230</v>
      </c>
      <c r="R86" t="s">
        <v>114</v>
      </c>
      <c r="S86" s="48" t="s">
        <v>426</v>
      </c>
      <c r="T86" s="35">
        <v>100</v>
      </c>
      <c r="U86" s="35">
        <f t="shared" si="41"/>
        <v>59.514170040485837</v>
      </c>
      <c r="V86" s="35">
        <f t="shared" si="42"/>
        <v>69.696969696969703</v>
      </c>
      <c r="W86" s="35">
        <f t="shared" si="43"/>
        <v>65.277777777777771</v>
      </c>
      <c r="X86" s="35">
        <f t="shared" si="44"/>
        <v>65.025252525252526</v>
      </c>
      <c r="Y86" s="35">
        <f t="shared" si="45"/>
        <v>75.208052181736377</v>
      </c>
      <c r="Z86" s="35">
        <f t="shared" si="46"/>
        <v>70.788860262544475</v>
      </c>
      <c r="AA86" s="35">
        <f t="shared" si="47"/>
        <v>-5.511082484766689</v>
      </c>
      <c r="AB86" s="35">
        <f t="shared" si="48"/>
        <v>-5.5110824847666748</v>
      </c>
      <c r="AC86" s="35">
        <f t="shared" si="49"/>
        <v>-5.5110824847667033</v>
      </c>
      <c r="AF86">
        <v>2.5299999999999998</v>
      </c>
      <c r="AG86">
        <v>1.57</v>
      </c>
      <c r="AJ86" t="s">
        <v>112</v>
      </c>
    </row>
    <row r="87" spans="1:36" ht="15" x14ac:dyDescent="0.25">
      <c r="A87">
        <v>2.4700000000000002</v>
      </c>
      <c r="B87">
        <v>3.3</v>
      </c>
      <c r="C87">
        <v>2.88</v>
      </c>
      <c r="D87" s="20">
        <f t="shared" si="37"/>
        <v>5.511082484766705E-2</v>
      </c>
      <c r="E87" s="17">
        <f>IF(OR($A87="",$B87="",$C87=""),"",A87*'MPTO_working_3-way'!$I86)</f>
        <v>2.6061237373737378</v>
      </c>
      <c r="F87" s="21">
        <f>IF(OR($A87="",$B87="",$C87=""),"",B87*'MPTO_working_3-way'!$I86)</f>
        <v>3.481865721997301</v>
      </c>
      <c r="G87" s="22">
        <f>IF(OR($A87="",$B87="",$C87=""),"",C87*'MPTO_working_3-way'!$I86)</f>
        <v>3.038719175561281</v>
      </c>
      <c r="H87" s="17">
        <f>IF(OR($A87="",$B87="",$C87=""),"",'MPTO_working_3-way'!E86)</f>
        <v>2.5874022899316196</v>
      </c>
      <c r="I87" s="21">
        <f>IF(OR($A87="",$B87="",$C87=""),"",'MPTO_working_3-way'!F86)</f>
        <v>3.5129624863072326</v>
      </c>
      <c r="J87" s="22">
        <f>IF(OR($A87="",$B87="",$C87=""),"",'MPTO_working_3-way'!G86)</f>
        <v>3.0408820999616575</v>
      </c>
      <c r="K87" s="17">
        <f>IF(OR($A87="",$B87="",$C87=""),"",'OddsRatio_working_3-way'!H86)</f>
        <v>2.5959504961031996</v>
      </c>
      <c r="L87" s="21">
        <f>IF(OR($A87="",$B87="",$C87=""),"",'OddsRatio_working_3-way'!I86)</f>
        <v>3.4970654020662297</v>
      </c>
      <c r="M87" s="22">
        <f>IF(OR($A87="",$B87="",$C87=""),"",'OddsRatio_working_3-way'!J86)</f>
        <v>3.0410795460367446</v>
      </c>
      <c r="N87" s="23">
        <f t="shared" si="38"/>
        <v>38.371163489256553</v>
      </c>
      <c r="O87" s="24">
        <f t="shared" si="39"/>
        <v>28.720234490443548</v>
      </c>
      <c r="P87" s="24">
        <f t="shared" si="40"/>
        <v>32.908602020299895</v>
      </c>
      <c r="Q87" t="s">
        <v>401</v>
      </c>
      <c r="R87" t="s">
        <v>402</v>
      </c>
      <c r="S87" s="48" t="s">
        <v>426</v>
      </c>
      <c r="T87" s="35">
        <v>100</v>
      </c>
      <c r="U87" s="35">
        <f t="shared" si="41"/>
        <v>59.839357429718881</v>
      </c>
      <c r="V87" s="35">
        <f t="shared" si="42"/>
        <v>72.14484679665739</v>
      </c>
      <c r="W87" s="35">
        <f t="shared" si="43"/>
        <v>62.546816479400754</v>
      </c>
      <c r="X87" s="35">
        <f t="shared" si="44"/>
        <v>65.308336723941878</v>
      </c>
      <c r="Y87" s="35">
        <f t="shared" si="45"/>
        <v>77.613826090880366</v>
      </c>
      <c r="Z87" s="35">
        <f t="shared" si="46"/>
        <v>68.015795773623736</v>
      </c>
      <c r="AA87" s="35">
        <f t="shared" si="47"/>
        <v>-5.4689792942229971</v>
      </c>
      <c r="AB87" s="35">
        <f t="shared" si="48"/>
        <v>-5.4689792942229758</v>
      </c>
      <c r="AC87" s="35">
        <f t="shared" si="49"/>
        <v>-5.4689792942229829</v>
      </c>
      <c r="AF87">
        <v>2.06</v>
      </c>
      <c r="AG87">
        <v>1.75</v>
      </c>
      <c r="AJ87" t="s">
        <v>430</v>
      </c>
    </row>
    <row r="88" spans="1:36" ht="15" x14ac:dyDescent="0.25">
      <c r="A88">
        <v>2.4900000000000002</v>
      </c>
      <c r="B88">
        <v>3.59</v>
      </c>
      <c r="C88">
        <v>2.67</v>
      </c>
      <c r="D88" s="20">
        <f t="shared" si="37"/>
        <v>5.4689792942229865E-2</v>
      </c>
      <c r="E88" s="17">
        <f>IF(OR($A88="",$B88="",$C88=""),"",A88*'MPTO_working_3-way'!$I87)</f>
        <v>2.6261775844261526</v>
      </c>
      <c r="F88" s="21">
        <f>IF(OR($A88="",$B88="",$C88=""),"",B88*'MPTO_working_3-way'!$I87)</f>
        <v>3.7863363566626052</v>
      </c>
      <c r="G88" s="22">
        <f>IF(OR($A88="",$B88="",$C88=""),"",C88*'MPTO_working_3-way'!$I87)</f>
        <v>2.8160217471557538</v>
      </c>
      <c r="H88" s="17">
        <f>IF(OR($A88="",$B88="",$C88=""),"",'MPTO_working_3-way'!E87)</f>
        <v>2.6084019593453651</v>
      </c>
      <c r="I88" s="21">
        <f>IF(OR($A88="",$B88="",$C88=""),"",'MPTO_working_3-way'!F87)</f>
        <v>3.8414023114340932</v>
      </c>
      <c r="J88" s="22">
        <f>IF(OR($A88="",$B88="",$C88=""),"",'MPTO_working_3-way'!G87)</f>
        <v>2.8066086320094814</v>
      </c>
      <c r="K88" s="17">
        <f>IF(OR($A88="",$B88="",$C88=""),"",'OddsRatio_working_3-way'!H87)</f>
        <v>2.6172635903376973</v>
      </c>
      <c r="L88" s="21">
        <f>IF(OR($A88="",$B88="",$C88=""),"",'OddsRatio_working_3-way'!I87)</f>
        <v>3.811216576493043</v>
      </c>
      <c r="M88" s="22">
        <f>IF(OR($A88="",$B88="",$C88=""),"",'OddsRatio_working_3-way'!J87)</f>
        <v>2.8126377153449349</v>
      </c>
      <c r="N88" s="23">
        <f t="shared" si="38"/>
        <v>38.078156097677244</v>
      </c>
      <c r="O88" s="24">
        <f t="shared" si="39"/>
        <v>26.410754507859707</v>
      </c>
      <c r="P88" s="24">
        <f t="shared" si="40"/>
        <v>35.511089394463049</v>
      </c>
      <c r="Q88" t="s">
        <v>403</v>
      </c>
      <c r="R88" t="s">
        <v>404</v>
      </c>
      <c r="S88" s="48" t="s">
        <v>426</v>
      </c>
      <c r="T88" s="35">
        <v>100</v>
      </c>
      <c r="U88" s="35">
        <f t="shared" si="41"/>
        <v>56.896551724137922</v>
      </c>
      <c r="V88" s="35">
        <f t="shared" si="42"/>
        <v>69.418960244648318</v>
      </c>
      <c r="W88" s="35">
        <f t="shared" si="43"/>
        <v>68.152866242038215</v>
      </c>
      <c r="X88" s="35">
        <f t="shared" si="44"/>
        <v>62.428173513313467</v>
      </c>
      <c r="Y88" s="35">
        <f t="shared" si="45"/>
        <v>74.950582033823849</v>
      </c>
      <c r="Z88" s="35">
        <f t="shared" si="46"/>
        <v>73.684488031213746</v>
      </c>
      <c r="AA88" s="35">
        <f t="shared" si="47"/>
        <v>-5.5316217891755457</v>
      </c>
      <c r="AB88" s="35">
        <f t="shared" si="48"/>
        <v>-5.5316217891755315</v>
      </c>
      <c r="AC88" s="35">
        <f t="shared" si="49"/>
        <v>-5.5316217891755315</v>
      </c>
      <c r="AF88">
        <v>2.0099999999999998</v>
      </c>
      <c r="AG88">
        <v>1.81</v>
      </c>
      <c r="AJ88" t="s">
        <v>430</v>
      </c>
    </row>
    <row r="89" spans="1:36" ht="15" x14ac:dyDescent="0.25">
      <c r="A89">
        <v>2.3199999999999998</v>
      </c>
      <c r="B89">
        <v>3.27</v>
      </c>
      <c r="C89">
        <v>3.14</v>
      </c>
      <c r="D89" s="20">
        <f t="shared" si="37"/>
        <v>5.5316217891755226E-2</v>
      </c>
      <c r="E89" s="17">
        <f>IF(OR($A89="",$B89="",$C89=""),"",A89*'MPTO_working_3-way'!$I88)</f>
        <v>2.4483336255088721</v>
      </c>
      <c r="F89" s="21">
        <f>IF(OR($A89="",$B89="",$C89=""),"",B89*'MPTO_working_3-way'!$I88)</f>
        <v>3.4508840325060395</v>
      </c>
      <c r="G89" s="22">
        <f>IF(OR($A89="",$B89="",$C89=""),"",C89*'MPTO_working_3-way'!$I88)</f>
        <v>3.3136929241801116</v>
      </c>
      <c r="H89" s="17">
        <f>IF(OR($A89="",$B89="",$C89=""),"",'MPTO_working_3-way'!E88)</f>
        <v>2.4236798751503099</v>
      </c>
      <c r="I89" s="21">
        <f>IF(OR($A89="",$B89="",$C89=""),"",'MPTO_working_3-way'!F88)</f>
        <v>3.4798142797653524</v>
      </c>
      <c r="J89" s="22">
        <f>IF(OR($A89="",$B89="",$C89=""),"",'MPTO_working_3-way'!G88)</f>
        <v>3.3329711695489901</v>
      </c>
      <c r="K89" s="17">
        <f>IF(OR($A89="",$B89="",$C89=""),"",'OddsRatio_working_3-way'!H88)</f>
        <v>2.4342789473831465</v>
      </c>
      <c r="L89" s="21">
        <f>IF(OR($A89="",$B89="",$C89=""),"",'OddsRatio_working_3-way'!I88)</f>
        <v>3.4665251595149571</v>
      </c>
      <c r="M89" s="22">
        <f>IF(OR($A89="",$B89="",$C89=""),"",'OddsRatio_working_3-way'!J88)</f>
        <v>3.3252704146969188</v>
      </c>
      <c r="N89" s="23">
        <f t="shared" si="38"/>
        <v>40.844106766378943</v>
      </c>
      <c r="O89" s="24">
        <f t="shared" si="39"/>
        <v>28.978081864831541</v>
      </c>
      <c r="P89" s="24">
        <f t="shared" si="40"/>
        <v>30.177811368789531</v>
      </c>
      <c r="Q89" t="s">
        <v>405</v>
      </c>
      <c r="R89" t="s">
        <v>406</v>
      </c>
      <c r="S89" s="48" t="s">
        <v>426</v>
      </c>
      <c r="T89" s="35">
        <v>100</v>
      </c>
      <c r="U89" s="35">
        <f t="shared" si="41"/>
        <v>75.490196078431367</v>
      </c>
      <c r="V89" s="35">
        <f t="shared" si="42"/>
        <v>71.590909090909093</v>
      </c>
      <c r="W89" s="35">
        <f t="shared" si="43"/>
        <v>47.089947089947096</v>
      </c>
      <c r="X89" s="35">
        <f t="shared" si="44"/>
        <v>81.319143819143818</v>
      </c>
      <c r="Y89" s="35">
        <f t="shared" si="45"/>
        <v>77.419856831621544</v>
      </c>
      <c r="Z89" s="35">
        <f t="shared" si="46"/>
        <v>52.918894830659532</v>
      </c>
      <c r="AA89" s="35">
        <f t="shared" si="47"/>
        <v>-5.8289477407124508</v>
      </c>
      <c r="AB89" s="35">
        <f t="shared" si="48"/>
        <v>-5.8289477407124508</v>
      </c>
      <c r="AC89" s="35">
        <f t="shared" si="49"/>
        <v>-5.8289477407124366</v>
      </c>
      <c r="AF89">
        <v>2.2200000000000002</v>
      </c>
      <c r="AG89">
        <v>1.65</v>
      </c>
      <c r="AJ89" t="s">
        <v>430</v>
      </c>
    </row>
    <row r="90" spans="1:36" ht="15" x14ac:dyDescent="0.25">
      <c r="A90">
        <v>4.08</v>
      </c>
      <c r="B90">
        <v>3.52</v>
      </c>
      <c r="C90">
        <v>1.89</v>
      </c>
      <c r="D90" s="20">
        <f t="shared" si="37"/>
        <v>5.8289477407124535E-2</v>
      </c>
      <c r="E90" s="17">
        <f>IF(OR($A90="",$B90="",$C90=""),"",A90*'MPTO_working_3-way'!$I89)</f>
        <v>4.3178210678210682</v>
      </c>
      <c r="F90" s="21">
        <f>IF(OR($A90="",$B90="",$C90=""),"",B90*'MPTO_working_3-way'!$I89)</f>
        <v>3.7251789604730785</v>
      </c>
      <c r="G90" s="22">
        <f>IF(OR($A90="",$B90="",$C90=""),"",C90*'MPTO_working_3-way'!$I89)</f>
        <v>2.0001671122994651</v>
      </c>
      <c r="H90" s="17">
        <f>IF(OR($A90="",$B90="",$C90=""),"",'MPTO_working_3-way'!E89)</f>
        <v>4.4312842507797034</v>
      </c>
      <c r="I90" s="21">
        <f>IF(OR($A90="",$B90="",$C90=""),"",'MPTO_working_3-way'!F89)</f>
        <v>3.7784172405498593</v>
      </c>
      <c r="J90" s="22">
        <f>IF(OR($A90="",$B90="",$C90=""),"",'MPTO_working_3-way'!G89)</f>
        <v>1.9620511705476744</v>
      </c>
      <c r="K90" s="17">
        <f>IF(OR($A90="",$B90="",$C90=""),"",'OddsRatio_working_3-way'!H89)</f>
        <v>4.3787996468642394</v>
      </c>
      <c r="L90" s="21">
        <f>IF(OR($A90="",$B90="",$C90=""),"",'OddsRatio_working_3-way'!I89)</f>
        <v>3.7644724383434682</v>
      </c>
      <c r="M90" s="22">
        <f>IF(OR($A90="",$B90="",$C90=""),"",'OddsRatio_working_3-way'!J89)</f>
        <v>1.9763414563990815</v>
      </c>
      <c r="N90" s="23">
        <f t="shared" si="38"/>
        <v>23.159829559695879</v>
      </c>
      <c r="O90" s="24">
        <f t="shared" si="39"/>
        <v>26.844347898738402</v>
      </c>
      <c r="P90" s="24">
        <f t="shared" si="40"/>
        <v>49.995822541565715</v>
      </c>
      <c r="Q90" t="s">
        <v>407</v>
      </c>
      <c r="R90" t="s">
        <v>408</v>
      </c>
      <c r="S90" s="48" t="s">
        <v>426</v>
      </c>
      <c r="T90" s="35">
        <v>100</v>
      </c>
      <c r="U90" s="35">
        <f t="shared" si="41"/>
        <v>59.677419354838712</v>
      </c>
      <c r="V90" s="35">
        <f t="shared" si="42"/>
        <v>70.414201183431956</v>
      </c>
      <c r="W90" s="35">
        <f t="shared" si="43"/>
        <v>59.514170040485837</v>
      </c>
      <c r="X90" s="35">
        <f t="shared" si="44"/>
        <v>70.071628776082221</v>
      </c>
      <c r="Y90" s="35">
        <f t="shared" si="45"/>
        <v>80.808410604675458</v>
      </c>
      <c r="Z90" s="35">
        <f t="shared" si="46"/>
        <v>69.908379461729339</v>
      </c>
      <c r="AA90" s="35">
        <f t="shared" si="47"/>
        <v>-10.394209421243509</v>
      </c>
      <c r="AB90" s="35">
        <f t="shared" si="48"/>
        <v>-10.394209421243502</v>
      </c>
      <c r="AC90" s="35">
        <f t="shared" si="49"/>
        <v>-10.394209421243502</v>
      </c>
      <c r="AF90">
        <v>1.91</v>
      </c>
      <c r="AG90">
        <v>1.89</v>
      </c>
      <c r="AJ90" t="s">
        <v>430</v>
      </c>
    </row>
    <row r="91" spans="1:36" ht="15" x14ac:dyDescent="0.25">
      <c r="A91">
        <v>2.48</v>
      </c>
      <c r="B91">
        <v>3.38</v>
      </c>
      <c r="C91">
        <v>2.4700000000000002</v>
      </c>
      <c r="D91" s="20">
        <f t="shared" si="37"/>
        <v>0.10394209421243517</v>
      </c>
      <c r="E91" s="17">
        <f>IF(OR($A91="",$B91="",$C91=""),"",A91*'MPTO_working_3-way'!$I90)</f>
        <v>2.7377763936468393</v>
      </c>
      <c r="F91" s="21">
        <f>IF(OR($A91="",$B91="",$C91=""),"",B91*'MPTO_working_3-way'!$I90)</f>
        <v>3.7313242784380307</v>
      </c>
      <c r="G91" s="22">
        <f>IF(OR($A91="",$B91="",$C91=""),"",C91*'MPTO_working_3-way'!$I90)</f>
        <v>2.7267369727047153</v>
      </c>
      <c r="H91" s="17">
        <f>IF(OR($A91="",$B91="",$C91=""),"",'MPTO_working_3-way'!E90)</f>
        <v>2.713126669452874</v>
      </c>
      <c r="I91" s="21">
        <f>IF(OR($A91="",$B91="",$C91=""),"",'MPTO_working_3-way'!F90)</f>
        <v>3.8283282160415886</v>
      </c>
      <c r="J91" s="22">
        <f>IF(OR($A91="",$B91="",$C91=""),"",'MPTO_working_3-way'!G90)</f>
        <v>2.7011627854387248</v>
      </c>
      <c r="K91" s="17">
        <f>IF(OR($A91="",$B91="",$C91=""),"",'OddsRatio_working_3-way'!H90)</f>
        <v>2.7262898878883663</v>
      </c>
      <c r="L91" s="21">
        <f>IF(OR($A91="",$B91="",$C91=""),"",'OddsRatio_working_3-way'!I90)</f>
        <v>3.7760607656583187</v>
      </c>
      <c r="M91" s="22">
        <f>IF(OR($A91="",$B91="",$C91=""),"",'OddsRatio_working_3-way'!J90)</f>
        <v>2.714625767024256</v>
      </c>
      <c r="N91" s="23">
        <f t="shared" si="38"/>
        <v>36.525992492321691</v>
      </c>
      <c r="O91" s="24">
        <f t="shared" si="39"/>
        <v>26.800136503241951</v>
      </c>
      <c r="P91" s="24">
        <f t="shared" si="40"/>
        <v>36.67387100443635</v>
      </c>
      <c r="Q91" t="s">
        <v>409</v>
      </c>
      <c r="R91" t="s">
        <v>410</v>
      </c>
      <c r="S91" s="48" t="s">
        <v>426</v>
      </c>
      <c r="T91" s="35">
        <v>100</v>
      </c>
      <c r="U91" s="35">
        <f t="shared" si="41"/>
        <v>30.069930069930074</v>
      </c>
      <c r="V91" s="35">
        <f t="shared" si="42"/>
        <v>77.064220183486242</v>
      </c>
      <c r="W91" s="35">
        <f t="shared" si="43"/>
        <v>85.11904761904762</v>
      </c>
      <c r="X91" s="35">
        <f t="shared" si="44"/>
        <v>37.816732197466138</v>
      </c>
      <c r="Y91" s="35">
        <f t="shared" si="45"/>
        <v>84.811022311022327</v>
      </c>
      <c r="Z91" s="35">
        <f t="shared" si="46"/>
        <v>92.865849746583692</v>
      </c>
      <c r="AA91" s="35">
        <f t="shared" si="47"/>
        <v>-7.7468021275360641</v>
      </c>
      <c r="AB91" s="35">
        <f t="shared" si="48"/>
        <v>-7.7468021275360854</v>
      </c>
      <c r="AC91" s="35">
        <f t="shared" si="49"/>
        <v>-7.7468021275360712</v>
      </c>
      <c r="AF91">
        <v>1.73</v>
      </c>
      <c r="AG91">
        <v>1.98</v>
      </c>
      <c r="AJ91" t="s">
        <v>432</v>
      </c>
    </row>
    <row r="92" spans="1:36" ht="15" x14ac:dyDescent="0.25">
      <c r="A92">
        <v>1.43</v>
      </c>
      <c r="B92">
        <v>4.3600000000000003</v>
      </c>
      <c r="C92">
        <v>6.72</v>
      </c>
      <c r="D92" s="20">
        <f t="shared" si="37"/>
        <v>7.7468021275360677E-2</v>
      </c>
      <c r="E92" s="17">
        <f>IF(OR($A92="",$B92="",$C92=""),"",A92*'MPTO_working_3-way'!$I91)</f>
        <v>1.5407792704237657</v>
      </c>
      <c r="F92" s="21">
        <f>IF(OR($A92="",$B92="",$C92=""),"",B92*'MPTO_working_3-way'!$I91)</f>
        <v>4.6977605727605729</v>
      </c>
      <c r="G92" s="22">
        <f>IF(OR($A92="",$B92="",$C92=""),"",C92*'MPTO_working_3-way'!$I91)</f>
        <v>7.2405851029704236</v>
      </c>
      <c r="H92" s="17">
        <f>IF(OR($A92="",$B92="",$C92=""),"",'MPTO_working_3-way'!E91)</f>
        <v>1.484829440715393</v>
      </c>
      <c r="I92" s="21">
        <f>IF(OR($A92="",$B92="",$C92=""),"",'MPTO_working_3-way'!F91)</f>
        <v>4.9131568957203555</v>
      </c>
      <c r="J92" s="22">
        <f>IF(OR($A92="",$B92="",$C92=""),"",'MPTO_working_3-way'!G91)</f>
        <v>8.130950581991085</v>
      </c>
      <c r="K92" s="17">
        <f>IF(OR($A92="",$B92="",$C92=""),"",'OddsRatio_working_3-way'!H91)</f>
        <v>1.5011632776615809</v>
      </c>
      <c r="L92" s="21">
        <f>IF(OR($A92="",$B92="",$C92=""),"",'OddsRatio_working_3-way'!I91)</f>
        <v>4.9160665417277016</v>
      </c>
      <c r="M92" s="22">
        <f>IF(OR($A92="",$B92="",$C92=""),"",'OddsRatio_working_3-way'!J91)</f>
        <v>7.6666370888935873</v>
      </c>
      <c r="N92" s="23">
        <f t="shared" si="38"/>
        <v>64.902223127973841</v>
      </c>
      <c r="O92" s="24">
        <f t="shared" si="39"/>
        <v>21.286738319496006</v>
      </c>
      <c r="P92" s="24">
        <f t="shared" si="40"/>
        <v>13.81103855253015</v>
      </c>
      <c r="Q92" t="s">
        <v>411</v>
      </c>
      <c r="R92" t="s">
        <v>412</v>
      </c>
      <c r="S92" s="48" t="s">
        <v>426</v>
      </c>
      <c r="T92" s="35">
        <v>100</v>
      </c>
      <c r="U92" s="35">
        <f t="shared" si="41"/>
        <v>64.539007092198588</v>
      </c>
      <c r="V92" s="35">
        <f t="shared" si="42"/>
        <v>71.751412429378533</v>
      </c>
      <c r="W92" s="35">
        <f t="shared" si="43"/>
        <v>55.947136563876647</v>
      </c>
      <c r="X92" s="35">
        <f t="shared" si="44"/>
        <v>72.301451006744813</v>
      </c>
      <c r="Y92" s="35">
        <f t="shared" si="45"/>
        <v>79.513856343924758</v>
      </c>
      <c r="Z92" s="35">
        <f t="shared" si="46"/>
        <v>63.709580478422886</v>
      </c>
      <c r="AA92" s="35">
        <f t="shared" si="47"/>
        <v>-7.7624439145462247</v>
      </c>
      <c r="AB92" s="35">
        <f t="shared" si="48"/>
        <v>-7.7624439145462247</v>
      </c>
      <c r="AC92" s="35">
        <f t="shared" si="49"/>
        <v>-7.7624439145462389</v>
      </c>
      <c r="AF92">
        <v>1.67</v>
      </c>
      <c r="AG92">
        <v>2.14</v>
      </c>
      <c r="AJ92" t="s">
        <v>432</v>
      </c>
    </row>
    <row r="93" spans="1:36" ht="15" x14ac:dyDescent="0.25">
      <c r="A93">
        <v>2.82</v>
      </c>
      <c r="B93">
        <v>3.54</v>
      </c>
      <c r="C93">
        <v>2.27</v>
      </c>
      <c r="D93" s="20">
        <f t="shared" si="37"/>
        <v>7.7624439145462354E-2</v>
      </c>
      <c r="E93" s="17">
        <f>IF(OR($A93="",$B93="",$C93=""),"",A93*'MPTO_working_3-way'!$I92)</f>
        <v>3.0389009183902038</v>
      </c>
      <c r="F93" s="21">
        <f>IF(OR($A93="",$B93="",$C93=""),"",B93*'MPTO_working_3-way'!$I92)</f>
        <v>3.8147905145749368</v>
      </c>
      <c r="G93" s="22">
        <f>IF(OR($A93="",$B93="",$C93=""),"",C93*'MPTO_working_3-way'!$I92)</f>
        <v>2.4462074768601996</v>
      </c>
      <c r="H93" s="17">
        <f>IF(OR($A93="",$B93="",$C93=""),"",'MPTO_working_3-way'!E92)</f>
        <v>3.0419628182046141</v>
      </c>
      <c r="I93" s="21">
        <f>IF(OR($A93="",$B93="",$C93=""),"",'MPTO_working_3-way'!F92)</f>
        <v>3.8969481270330864</v>
      </c>
      <c r="J93" s="22">
        <f>IF(OR($A93="",$B93="",$C93=""),"",'MPTO_working_3-way'!G92)</f>
        <v>2.4116502696975415</v>
      </c>
      <c r="K93" s="17">
        <f>IF(OR($A93="",$B93="",$C93=""),"",'OddsRatio_working_3-way'!H92)</f>
        <v>3.0447113579557823</v>
      </c>
      <c r="L93" s="21">
        <f>IF(OR($A93="",$B93="",$C93=""),"",'OddsRatio_working_3-way'!I92)</f>
        <v>3.8536081589053217</v>
      </c>
      <c r="M93" s="22">
        <f>IF(OR($A93="",$B93="",$C93=""),"",'OddsRatio_working_3-way'!J92)</f>
        <v>2.4268040794526611</v>
      </c>
      <c r="N93" s="23">
        <f t="shared" si="38"/>
        <v>32.906633906633907</v>
      </c>
      <c r="O93" s="24">
        <f t="shared" si="39"/>
        <v>26.213759213759214</v>
      </c>
      <c r="P93" s="24">
        <f t="shared" si="40"/>
        <v>40.879606879606875</v>
      </c>
      <c r="Q93" t="s">
        <v>413</v>
      </c>
      <c r="R93" t="s">
        <v>414</v>
      </c>
      <c r="S93" s="48" t="s">
        <v>426</v>
      </c>
      <c r="T93" s="35">
        <v>100</v>
      </c>
      <c r="U93" s="35">
        <f t="shared" si="41"/>
        <v>52.153110047846894</v>
      </c>
      <c r="V93" s="35">
        <f t="shared" si="42"/>
        <v>70.414201183431956</v>
      </c>
      <c r="W93" s="35">
        <f t="shared" si="43"/>
        <v>66.88741721854305</v>
      </c>
      <c r="X93" s="35">
        <f t="shared" si="44"/>
        <v>62.698381598025009</v>
      </c>
      <c r="Y93" s="35">
        <f t="shared" si="45"/>
        <v>80.95947273361007</v>
      </c>
      <c r="Z93" s="35">
        <f t="shared" si="46"/>
        <v>77.432688768721164</v>
      </c>
      <c r="AA93" s="35">
        <f t="shared" si="47"/>
        <v>-10.545271550178114</v>
      </c>
      <c r="AB93" s="35">
        <f t="shared" si="48"/>
        <v>-10.545271550178114</v>
      </c>
      <c r="AC93" s="35">
        <f t="shared" si="49"/>
        <v>-10.545271550178114</v>
      </c>
      <c r="AF93">
        <v>1.7</v>
      </c>
      <c r="AG93">
        <v>2.09</v>
      </c>
      <c r="AJ93" t="s">
        <v>432</v>
      </c>
    </row>
    <row r="94" spans="1:36" ht="15" x14ac:dyDescent="0.25">
      <c r="A94">
        <v>2.09</v>
      </c>
      <c r="B94">
        <v>3.38</v>
      </c>
      <c r="C94">
        <v>3.02</v>
      </c>
      <c r="D94" s="20">
        <f t="shared" si="37"/>
        <v>0.10545271550178104</v>
      </c>
      <c r="E94" s="17">
        <f>IF(OR($A94="",$B94="",$C94=""),"",A94*'MPTO_working_3-way'!$I93)</f>
        <v>2.3103961753987221</v>
      </c>
      <c r="F94" s="21">
        <f>IF(OR($A94="",$B94="",$C94=""),"",B94*'MPTO_working_3-way'!$I93)</f>
        <v>3.7364301783960197</v>
      </c>
      <c r="G94" s="22">
        <f>IF(OR($A94="",$B94="",$C94=""),"",C94*'MPTO_working_3-way'!$I93)</f>
        <v>3.3384672008153786</v>
      </c>
      <c r="H94" s="17">
        <f>IF(OR($A94="",$B94="",$C94=""),"",'MPTO_working_3-way'!E93)</f>
        <v>2.2557171437549752</v>
      </c>
      <c r="I94" s="21">
        <f>IF(OR($A94="",$B94="",$C94=""),"",'MPTO_working_3-way'!F93)</f>
        <v>3.835722407304369</v>
      </c>
      <c r="J94" s="22">
        <f>IF(OR($A94="",$B94="",$C94=""),"",'MPTO_working_3-way'!G93)</f>
        <v>3.3786646215011396</v>
      </c>
      <c r="K94" s="17">
        <f>IF(OR($A94="",$B94="",$C94=""),"",'OddsRatio_working_3-way'!H93)</f>
        <v>2.2773621354731861</v>
      </c>
      <c r="L94" s="21">
        <f>IF(OR($A94="",$B94="",$C94=""),"",'OddsRatio_working_3-way'!I93)</f>
        <v>3.7891026444276914</v>
      </c>
      <c r="M94" s="22">
        <f>IF(OR($A94="",$B94="",$C94=""),"",'OddsRatio_working_3-way'!J93)</f>
        <v>3.3672215721613168</v>
      </c>
      <c r="N94" s="23">
        <f t="shared" si="38"/>
        <v>43.282620125850173</v>
      </c>
      <c r="O94" s="24">
        <f t="shared" si="39"/>
        <v>26.763513628114456</v>
      </c>
      <c r="P94" s="24">
        <f t="shared" si="40"/>
        <v>29.953866246035382</v>
      </c>
      <c r="Q94" t="s">
        <v>415</v>
      </c>
      <c r="R94" t="s">
        <v>416</v>
      </c>
      <c r="S94" s="48" t="s">
        <v>426</v>
      </c>
      <c r="T94" s="35">
        <v>100</v>
      </c>
      <c r="U94" s="35">
        <f t="shared" si="41"/>
        <v>73.890339425587456</v>
      </c>
      <c r="V94" s="35">
        <f t="shared" si="42"/>
        <v>71.83098591549296</v>
      </c>
      <c r="W94" s="35">
        <f t="shared" si="43"/>
        <v>46.236559139784944</v>
      </c>
      <c r="X94" s="35">
        <f t="shared" si="44"/>
        <v>81.932454944722096</v>
      </c>
      <c r="Y94" s="35">
        <f t="shared" si="45"/>
        <v>79.873101434627586</v>
      </c>
      <c r="Z94" s="35">
        <f t="shared" si="46"/>
        <v>54.278674658919577</v>
      </c>
      <c r="AA94" s="35">
        <f t="shared" si="47"/>
        <v>-8.0421155191346401</v>
      </c>
      <c r="AB94" s="35">
        <f t="shared" si="48"/>
        <v>-8.0421155191346259</v>
      </c>
      <c r="AC94" s="35">
        <f t="shared" si="49"/>
        <v>-8.042115519134633</v>
      </c>
      <c r="AF94">
        <v>1.85</v>
      </c>
      <c r="AG94">
        <v>1.94</v>
      </c>
      <c r="AJ94" t="s">
        <v>432</v>
      </c>
    </row>
    <row r="95" spans="1:36" ht="15" x14ac:dyDescent="0.25">
      <c r="A95">
        <v>3.83</v>
      </c>
      <c r="B95">
        <v>3.55</v>
      </c>
      <c r="C95">
        <v>1.86</v>
      </c>
      <c r="D95" s="20">
        <f t="shared" si="37"/>
        <v>8.0421155191346294E-2</v>
      </c>
      <c r="E95" s="17">
        <f>IF(OR($A95="",$B95="",$C95=""),"",A95*'MPTO_working_3-way'!$I94)</f>
        <v>4.1380130243828566</v>
      </c>
      <c r="F95" s="21">
        <f>IF(OR($A95="",$B95="",$C95=""),"",B95*'MPTO_working_3-way'!$I94)</f>
        <v>3.835495100929279</v>
      </c>
      <c r="G95" s="22">
        <f>IF(OR($A95="",$B95="",$C95=""),"",C95*'MPTO_working_3-way'!$I94)</f>
        <v>2.0095833486559043</v>
      </c>
      <c r="H95" s="17">
        <f>IF(OR($A95="",$B95="",$C95=""),"",'MPTO_working_3-way'!E94)</f>
        <v>4.2682227306712335</v>
      </c>
      <c r="I95" s="21">
        <f>IF(OR($A95="",$B95="",$C95=""),"",'MPTO_working_3-way'!F94)</f>
        <v>3.9233673896281793</v>
      </c>
      <c r="J95" s="22">
        <f>IF(OR($A95="",$B95="",$C95=""),"",'MPTO_working_3-way'!G94)</f>
        <v>1.9576085472868627</v>
      </c>
      <c r="K95" s="17">
        <f>IF(OR($A95="",$B95="",$C95=""),"",'OddsRatio_working_3-way'!H94)</f>
        <v>4.2133427078709502</v>
      </c>
      <c r="L95" s="21">
        <f>IF(OR($A95="",$B95="",$C95=""),"",'OddsRatio_working_3-way'!I94)</f>
        <v>3.8954148074455546</v>
      </c>
      <c r="M95" s="22">
        <f>IF(OR($A95="",$B95="",$C95=""),"",'OddsRatio_working_3-way'!J94)</f>
        <v>1.9764928370208541</v>
      </c>
      <c r="N95" s="23">
        <f t="shared" si="38"/>
        <v>24.166187832362855</v>
      </c>
      <c r="O95" s="24">
        <f t="shared" si="39"/>
        <v>26.072253351535142</v>
      </c>
      <c r="P95" s="24">
        <f t="shared" si="40"/>
        <v>49.761558816102003</v>
      </c>
      <c r="Q95" t="s">
        <v>417</v>
      </c>
      <c r="R95" t="s">
        <v>418</v>
      </c>
      <c r="S95" s="48" t="s">
        <v>426</v>
      </c>
      <c r="T95" s="35">
        <v>100</v>
      </c>
      <c r="U95" s="35">
        <f t="shared" si="41"/>
        <v>71.509971509971507</v>
      </c>
      <c r="V95" s="35">
        <f t="shared" si="42"/>
        <v>70.149253731343279</v>
      </c>
      <c r="W95" s="35">
        <f t="shared" si="43"/>
        <v>50.495049504950494</v>
      </c>
      <c r="X95" s="35">
        <f t="shared" si="44"/>
        <v>79.35569676370622</v>
      </c>
      <c r="Y95" s="35">
        <f t="shared" si="45"/>
        <v>77.994978985077992</v>
      </c>
      <c r="Z95" s="35">
        <f t="shared" si="46"/>
        <v>58.3407747586852</v>
      </c>
      <c r="AA95" s="35">
        <f t="shared" si="47"/>
        <v>-7.8457252537347131</v>
      </c>
      <c r="AB95" s="35">
        <f t="shared" si="48"/>
        <v>-7.8457252537347131</v>
      </c>
      <c r="AC95" s="35">
        <f t="shared" si="49"/>
        <v>-7.845725253734706</v>
      </c>
      <c r="AF95">
        <v>1.76</v>
      </c>
      <c r="AG95">
        <v>2.0099999999999998</v>
      </c>
      <c r="AJ95" t="s">
        <v>431</v>
      </c>
    </row>
    <row r="96" spans="1:36" ht="15" x14ac:dyDescent="0.25">
      <c r="A96">
        <v>3.51</v>
      </c>
      <c r="B96">
        <v>3.35</v>
      </c>
      <c r="C96">
        <v>2.02</v>
      </c>
      <c r="D96" s="20">
        <f t="shared" si="37"/>
        <v>7.8457252537347033E-2</v>
      </c>
      <c r="E96" s="17">
        <f>IF(OR($A96="",$B96="",$C96=""),"",A96*'MPTO_working_3-way'!$I95)</f>
        <v>3.7853849564060877</v>
      </c>
      <c r="F96" s="21">
        <f>IF(OR($A96="",$B96="",$C96=""),"",B96*'MPTO_working_3-way'!$I95)</f>
        <v>3.6128317960001128</v>
      </c>
      <c r="G96" s="22">
        <f>IF(OR($A96="",$B96="",$C96=""),"",C96*'MPTO_working_3-way'!$I95)</f>
        <v>2.178483650125441</v>
      </c>
      <c r="H96" s="17">
        <f>IF(OR($A96="",$B96="",$C96=""),"",'MPTO_working_3-way'!E95)</f>
        <v>3.8647661528398412</v>
      </c>
      <c r="I96" s="21">
        <f>IF(OR($A96="",$B96="",$C96=""),"",'MPTO_working_3-way'!F95)</f>
        <v>3.6716778988275922</v>
      </c>
      <c r="J96" s="22">
        <f>IF(OR($A96="",$B96="",$C96=""),"",'MPTO_working_3-way'!G95)</f>
        <v>2.1326641320460902</v>
      </c>
      <c r="K96" s="17">
        <f>IF(OR($A96="",$B96="",$C96=""),"",'OddsRatio_working_3-way'!H95)</f>
        <v>3.8309136317671273</v>
      </c>
      <c r="L96" s="21">
        <f>IF(OR($A96="",$B96="",$C96=""),"",'OddsRatio_working_3-way'!I95)</f>
        <v>3.650456985917431</v>
      </c>
      <c r="M96" s="22">
        <f>IF(OR($A96="",$B96="",$C96=""),"",'OddsRatio_working_3-way'!J95)</f>
        <v>2.1504111172918212</v>
      </c>
      <c r="N96" s="23">
        <f t="shared" si="38"/>
        <v>26.417392458531296</v>
      </c>
      <c r="O96" s="24">
        <f t="shared" si="39"/>
        <v>27.679118665505918</v>
      </c>
      <c r="P96" s="24">
        <f t="shared" si="40"/>
        <v>45.903488875962793</v>
      </c>
      <c r="Q96" t="s">
        <v>419</v>
      </c>
      <c r="R96" t="s">
        <v>420</v>
      </c>
      <c r="S96" s="48" t="s">
        <v>426</v>
      </c>
      <c r="T96" s="35">
        <v>100</v>
      </c>
      <c r="U96" s="35">
        <f t="shared" si="41"/>
        <v>56.331877729257641</v>
      </c>
      <c r="V96" s="35">
        <f t="shared" si="42"/>
        <v>70.588235294117652</v>
      </c>
      <c r="W96" s="35">
        <f t="shared" si="43"/>
        <v>65.397923875432525</v>
      </c>
      <c r="X96" s="35">
        <f t="shared" si="44"/>
        <v>64.013840830449837</v>
      </c>
      <c r="Y96" s="35">
        <f t="shared" si="45"/>
        <v>78.270198395309833</v>
      </c>
      <c r="Z96" s="35">
        <f t="shared" si="46"/>
        <v>73.079886976624707</v>
      </c>
      <c r="AA96" s="35">
        <f t="shared" si="47"/>
        <v>-7.6819631011921956</v>
      </c>
      <c r="AB96" s="35">
        <f t="shared" si="48"/>
        <v>-7.6819631011921814</v>
      </c>
      <c r="AC96" s="35">
        <f t="shared" si="49"/>
        <v>-7.6819631011921814</v>
      </c>
      <c r="AF96">
        <v>1.93</v>
      </c>
      <c r="AG96">
        <v>1.85</v>
      </c>
      <c r="AJ96" t="s">
        <v>431</v>
      </c>
    </row>
    <row r="97" spans="1:36" ht="15" x14ac:dyDescent="0.25">
      <c r="A97">
        <v>2.29</v>
      </c>
      <c r="B97">
        <v>3.4</v>
      </c>
      <c r="C97">
        <v>2.89</v>
      </c>
      <c r="D97" s="20">
        <f t="shared" si="37"/>
        <v>7.6819631011921796E-2</v>
      </c>
      <c r="E97" s="17">
        <f>IF(OR($A97="",$B97="",$C97=""),"",A97*'MPTO_working_3-way'!$I96)</f>
        <v>2.4659169550173008</v>
      </c>
      <c r="F97" s="21">
        <f>IF(OR($A97="",$B97="",$C97=""),"",B97*'MPTO_working_3-way'!$I96)</f>
        <v>3.661186745440534</v>
      </c>
      <c r="G97" s="22">
        <f>IF(OR($A97="",$B97="",$C97=""),"",C97*'MPTO_working_3-way'!$I96)</f>
        <v>3.112008733624454</v>
      </c>
      <c r="H97" s="17">
        <f>IF(OR($A97="",$B97="",$C97=""),"",'MPTO_working_3-way'!E96)</f>
        <v>2.4326480101940793</v>
      </c>
      <c r="I97" s="21">
        <f>IF(OR($A97="",$B97="",$C97=""),"",'MPTO_working_3-way'!F96)</f>
        <v>3.7242407758248763</v>
      </c>
      <c r="J97" s="22">
        <f>IF(OR($A97="",$B97="",$C97=""),"",'MPTO_working_3-way'!G96)</f>
        <v>3.1209601358148888</v>
      </c>
      <c r="K97" s="17">
        <f>IF(OR($A97="",$B97="",$C97=""),"",'OddsRatio_working_3-way'!H96)</f>
        <v>2.4470510626801505</v>
      </c>
      <c r="L97" s="21">
        <f>IF(OR($A97="",$B97="",$C97=""),"",'OddsRatio_working_3-way'!I96)</f>
        <v>3.6921880235909783</v>
      </c>
      <c r="M97" s="22">
        <f>IF(OR($A97="",$B97="",$C97=""),"",'OddsRatio_working_3-way'!J96)</f>
        <v>3.1200980685778954</v>
      </c>
      <c r="N97" s="23">
        <f t="shared" si="38"/>
        <v>40.552866063284924</v>
      </c>
      <c r="O97" s="24">
        <f t="shared" si="39"/>
        <v>27.313548024977202</v>
      </c>
      <c r="P97" s="24">
        <f t="shared" si="40"/>
        <v>32.133585911737882</v>
      </c>
      <c r="Q97" t="s">
        <v>421</v>
      </c>
      <c r="R97" t="s">
        <v>422</v>
      </c>
      <c r="S97" s="48" t="s">
        <v>426</v>
      </c>
      <c r="T97" s="35">
        <v>100</v>
      </c>
      <c r="U97" s="35">
        <f t="shared" si="41"/>
        <v>51.219512195121943</v>
      </c>
      <c r="V97" s="35">
        <f t="shared" si="42"/>
        <v>70.674486803519059</v>
      </c>
      <c r="W97" s="35">
        <f t="shared" si="43"/>
        <v>75.786924939467312</v>
      </c>
      <c r="X97" s="35">
        <f t="shared" si="44"/>
        <v>53.538588257013622</v>
      </c>
      <c r="Y97" s="35">
        <f t="shared" si="45"/>
        <v>72.993562865410738</v>
      </c>
      <c r="Z97" s="35">
        <f t="shared" si="46"/>
        <v>78.106001001358976</v>
      </c>
      <c r="AA97" s="35">
        <f t="shared" si="47"/>
        <v>-2.3190760618916784</v>
      </c>
      <c r="AB97" s="35">
        <f t="shared" si="48"/>
        <v>-2.3190760618916784</v>
      </c>
      <c r="AC97" s="35">
        <f t="shared" si="49"/>
        <v>-2.3190760618916642</v>
      </c>
      <c r="AF97">
        <v>1.84</v>
      </c>
      <c r="AG97">
        <v>1.94</v>
      </c>
      <c r="AJ97" t="s">
        <v>431</v>
      </c>
    </row>
    <row r="98" spans="1:36" ht="15" x14ac:dyDescent="0.25">
      <c r="A98">
        <v>2.0499999999999998</v>
      </c>
      <c r="B98">
        <v>3.41</v>
      </c>
      <c r="C98">
        <v>4.13</v>
      </c>
      <c r="D98" s="20">
        <f t="shared" si="37"/>
        <v>2.3190760618916784E-2</v>
      </c>
      <c r="E98" s="17">
        <f>IF(OR($A98="",$B98="",$C98=""),"",A98*'MPTO_working_3-way'!$I97)</f>
        <v>2.0975410592687793</v>
      </c>
      <c r="F98" s="21">
        <f>IF(OR($A98="",$B98="",$C98=""),"",B98*'MPTO_working_3-way'!$I97)</f>
        <v>3.4890804937105062</v>
      </c>
      <c r="G98" s="22">
        <f>IF(OR($A98="",$B98="",$C98=""),"",C98*'MPTO_working_3-way'!$I97)</f>
        <v>4.225777841356126</v>
      </c>
      <c r="H98" s="17">
        <f>IF(OR($A98="",$B98="",$C98=""),"",'MPTO_working_3-way'!E97)</f>
        <v>2.0830094925814144</v>
      </c>
      <c r="I98" s="21">
        <f>IF(OR($A98="",$B98="",$C98=""),"",'MPTO_working_3-way'!F97)</f>
        <v>3.5023217784578344</v>
      </c>
      <c r="J98" s="22">
        <f>IF(OR($A98="",$B98="",$C98=""),"",'MPTO_working_3-way'!G97)</f>
        <v>4.266202557240149</v>
      </c>
      <c r="K98" s="17">
        <f>IF(OR($A98="",$B98="",$C98=""),"",'OddsRatio_working_3-way'!H97)</f>
        <v>2.0889199213418888</v>
      </c>
      <c r="L98" s="21">
        <f>IF(OR($A98="",$B98="",$C98=""),"",'OddsRatio_working_3-way'!I97)</f>
        <v>3.4993304861275751</v>
      </c>
      <c r="M98" s="22">
        <f>IF(OR($A98="",$B98="",$C98=""),"",'OddsRatio_working_3-way'!J97)</f>
        <v>4.2460184321905841</v>
      </c>
      <c r="N98" s="23">
        <f t="shared" si="38"/>
        <v>47.674871277542884</v>
      </c>
      <c r="O98" s="24">
        <f t="shared" si="39"/>
        <v>28.660846369197333</v>
      </c>
      <c r="P98" s="24">
        <f t="shared" si="40"/>
        <v>23.664282353259786</v>
      </c>
      <c r="Q98" t="s">
        <v>339</v>
      </c>
      <c r="R98" t="s">
        <v>237</v>
      </c>
      <c r="S98" s="48" t="s">
        <v>426</v>
      </c>
      <c r="T98" s="35">
        <v>100</v>
      </c>
      <c r="U98" s="35">
        <f t="shared" si="41"/>
        <v>34.21052631578948</v>
      </c>
      <c r="V98" s="35">
        <f t="shared" si="42"/>
        <v>79.166666666666671</v>
      </c>
      <c r="W98" s="35">
        <f t="shared" si="43"/>
        <v>84.076433121019107</v>
      </c>
      <c r="X98" s="35">
        <f t="shared" si="44"/>
        <v>36.756900212314228</v>
      </c>
      <c r="Y98" s="35">
        <f t="shared" si="45"/>
        <v>81.713040563191413</v>
      </c>
      <c r="Z98" s="35">
        <f t="shared" si="46"/>
        <v>86.622807017543863</v>
      </c>
      <c r="AA98" s="35">
        <f t="shared" si="47"/>
        <v>-2.5463738965247487</v>
      </c>
      <c r="AB98" s="35">
        <f t="shared" si="48"/>
        <v>-2.5463738965247416</v>
      </c>
      <c r="AC98" s="35">
        <f t="shared" si="49"/>
        <v>-2.5463738965247558</v>
      </c>
      <c r="AF98">
        <v>2.12</v>
      </c>
      <c r="AG98">
        <v>1.79</v>
      </c>
      <c r="AJ98" t="s">
        <v>372</v>
      </c>
    </row>
    <row r="99" spans="1:36" ht="15" x14ac:dyDescent="0.25">
      <c r="A99">
        <v>1.52</v>
      </c>
      <c r="B99">
        <v>4.8</v>
      </c>
      <c r="C99">
        <v>6.28</v>
      </c>
      <c r="D99" s="20">
        <f t="shared" si="37"/>
        <v>2.5463738965247673E-2</v>
      </c>
      <c r="E99" s="17">
        <f>IF(OR($A99="",$B99="",$C99=""),"",A99*'MPTO_working_3-way'!$I98)</f>
        <v>1.5587048832271764</v>
      </c>
      <c r="F99" s="21">
        <f>IF(OR($A99="",$B99="",$C99=""),"",B99*'MPTO_working_3-way'!$I98)</f>
        <v>4.9222259470331888</v>
      </c>
      <c r="G99" s="22">
        <f>IF(OR($A99="",$B99="",$C99=""),"",C99*'MPTO_working_3-way'!$I98)</f>
        <v>6.4399122807017557</v>
      </c>
      <c r="H99" s="17">
        <f>IF(OR($A99="",$B99="",$C99=""),"",'MPTO_working_3-way'!E98)</f>
        <v>1.5398667880725856</v>
      </c>
      <c r="I99" s="21">
        <f>IF(OR($A99="",$B99="",$C99=""),"",'MPTO_working_3-way'!F98)</f>
        <v>5.0038674805461083</v>
      </c>
      <c r="J99" s="22">
        <f>IF(OR($A99="",$B99="",$C99=""),"",'MPTO_working_3-way'!G98)</f>
        <v>6.6335979244525456</v>
      </c>
      <c r="K99" s="17">
        <f>IF(OR($A99="",$B99="",$C99=""),"",'OddsRatio_working_3-way'!H98)</f>
        <v>1.5460453858707428</v>
      </c>
      <c r="L99" s="21">
        <f>IF(OR($A99="",$B99="",$C99=""),"",'OddsRatio_working_3-way'!I98)</f>
        <v>4.9903316659785038</v>
      </c>
      <c r="M99" s="22">
        <f>IF(OR($A99="",$B99="",$C99=""),"",'OddsRatio_working_3-way'!J98)</f>
        <v>6.5444608411490801</v>
      </c>
      <c r="N99" s="23">
        <f t="shared" si="38"/>
        <v>64.155826465981065</v>
      </c>
      <c r="O99" s="24">
        <f t="shared" si="39"/>
        <v>20.316011714227333</v>
      </c>
      <c r="P99" s="24">
        <f t="shared" si="40"/>
        <v>15.528161819791592</v>
      </c>
      <c r="Q99" t="s">
        <v>238</v>
      </c>
      <c r="R99" t="s">
        <v>332</v>
      </c>
      <c r="S99" s="48" t="s">
        <v>426</v>
      </c>
      <c r="T99" s="35">
        <v>100</v>
      </c>
      <c r="U99" s="35">
        <f t="shared" si="41"/>
        <v>24.81203007518797</v>
      </c>
      <c r="V99" s="35">
        <f t="shared" si="42"/>
        <v>81.273408239700387</v>
      </c>
      <c r="W99" s="35">
        <f t="shared" si="43"/>
        <v>91.532599491955963</v>
      </c>
      <c r="X99" s="35">
        <f t="shared" si="44"/>
        <v>27.19399226834366</v>
      </c>
      <c r="Y99" s="35">
        <f t="shared" si="45"/>
        <v>83.65537043285606</v>
      </c>
      <c r="Z99" s="35">
        <f t="shared" si="46"/>
        <v>93.91456168511165</v>
      </c>
      <c r="AA99" s="35">
        <f t="shared" si="47"/>
        <v>-2.3819621931556902</v>
      </c>
      <c r="AB99" s="35">
        <f t="shared" si="48"/>
        <v>-2.3819621931556725</v>
      </c>
      <c r="AC99" s="35">
        <f t="shared" si="49"/>
        <v>-2.3819621931556867</v>
      </c>
      <c r="AF99">
        <v>1.5</v>
      </c>
      <c r="AG99">
        <v>2.72</v>
      </c>
      <c r="AJ99" t="s">
        <v>372</v>
      </c>
    </row>
    <row r="100" spans="1:36" ht="15" x14ac:dyDescent="0.25">
      <c r="A100">
        <v>1.33</v>
      </c>
      <c r="B100">
        <v>5.34</v>
      </c>
      <c r="C100">
        <v>11.81</v>
      </c>
      <c r="D100" s="20">
        <f t="shared" si="37"/>
        <v>2.3819621931556734E-2</v>
      </c>
      <c r="E100" s="17">
        <f>IF(OR($A100="",$B100="",$C100=""),"",A100*'MPTO_working_3-way'!$I99)</f>
        <v>1.3616800971689704</v>
      </c>
      <c r="F100" s="21">
        <f>IF(OR($A100="",$B100="",$C100=""),"",B100*'MPTO_working_3-way'!$I99)</f>
        <v>5.467196781114513</v>
      </c>
      <c r="G100" s="22">
        <f>IF(OR($A100="",$B100="",$C100=""),"",C100*'MPTO_working_3-way'!$I99)</f>
        <v>12.091309735011686</v>
      </c>
      <c r="H100" s="17">
        <f>IF(OR($A100="",$B100="",$C100=""),"",'MPTO_working_3-way'!E99)</f>
        <v>1.3441947399923253</v>
      </c>
      <c r="I100" s="21">
        <f>IF(OR($A100="",$B100="",$C100=""),"",'MPTO_working_3-way'!F99)</f>
        <v>5.5764348545303459</v>
      </c>
      <c r="J100" s="22">
        <f>IF(OR($A100="",$B100="",$C100=""),"",'MPTO_working_3-way'!G99)</f>
        <v>13.032010470730206</v>
      </c>
      <c r="K100" s="17">
        <f>IF(OR($A100="",$B100="",$C100=""),"",'OddsRatio_working_3-way'!H99)</f>
        <v>1.3495245279739234</v>
      </c>
      <c r="L100" s="21">
        <f>IF(OR($A100="",$B100="",$C100=""),"",'OddsRatio_working_3-way'!I99)</f>
        <v>5.5967771254752341</v>
      </c>
      <c r="M100" s="22">
        <f>IF(OR($A100="",$B100="",$C100=""),"",'OddsRatio_working_3-way'!J99)</f>
        <v>12.449576204236703</v>
      </c>
      <c r="N100" s="23">
        <f t="shared" si="38"/>
        <v>73.438688138210367</v>
      </c>
      <c r="O100" s="24">
        <f t="shared" si="39"/>
        <v>18.290909217943778</v>
      </c>
      <c r="P100" s="24">
        <f t="shared" si="40"/>
        <v>8.2704026438458733</v>
      </c>
      <c r="Q100" t="s">
        <v>337</v>
      </c>
      <c r="R100" t="s">
        <v>235</v>
      </c>
      <c r="S100" s="48" t="s">
        <v>426</v>
      </c>
      <c r="T100" s="35">
        <v>100</v>
      </c>
      <c r="U100" s="35">
        <f t="shared" si="41"/>
        <v>69.78851963746223</v>
      </c>
      <c r="V100" s="35">
        <f t="shared" si="42"/>
        <v>72.067039106145245</v>
      </c>
      <c r="W100" s="35">
        <f t="shared" si="43"/>
        <v>55.947136563876647</v>
      </c>
      <c r="X100" s="35">
        <f t="shared" si="44"/>
        <v>71.985824329978087</v>
      </c>
      <c r="Y100" s="35">
        <f t="shared" si="45"/>
        <v>74.264343798661116</v>
      </c>
      <c r="Z100" s="35">
        <f t="shared" si="46"/>
        <v>58.144441256392511</v>
      </c>
      <c r="AA100" s="35">
        <f t="shared" si="47"/>
        <v>-2.197304692515857</v>
      </c>
      <c r="AB100" s="35">
        <f t="shared" si="48"/>
        <v>-2.1973046925158712</v>
      </c>
      <c r="AC100" s="35">
        <f t="shared" si="49"/>
        <v>-2.1973046925158641</v>
      </c>
      <c r="AF100">
        <v>1.96</v>
      </c>
      <c r="AG100">
        <v>1.94</v>
      </c>
      <c r="AJ100" t="s">
        <v>372</v>
      </c>
    </row>
    <row r="101" spans="1:36" ht="15" x14ac:dyDescent="0.25">
      <c r="A101">
        <v>3.31</v>
      </c>
      <c r="B101">
        <v>3.58</v>
      </c>
      <c r="C101">
        <v>2.27</v>
      </c>
      <c r="D101" s="20">
        <f t="shared" si="37"/>
        <v>2.1973046925158446E-2</v>
      </c>
      <c r="E101" s="17">
        <f>IF(OR($A101="",$B101="",$C101=""),"",A101*'MPTO_working_3-way'!$I100)</f>
        <v>3.3827307853222743</v>
      </c>
      <c r="F101" s="21">
        <f>IF(OR($A101="",$B101="",$C101=""),"",B101*'MPTO_working_3-way'!$I100)</f>
        <v>3.6586635079920673</v>
      </c>
      <c r="G101" s="22">
        <f>IF(OR($A101="",$B101="",$C101=""),"",C101*'MPTO_working_3-way'!$I100)</f>
        <v>2.3198788165201099</v>
      </c>
      <c r="H101" s="17">
        <f>IF(OR($A101="",$B101="",$C101=""),"",'MPTO_working_3-way'!E100)</f>
        <v>3.3922400953795537</v>
      </c>
      <c r="I101" s="21">
        <f>IF(OR($A101="",$B101="",$C101=""),"",'MPTO_working_3-way'!F100)</f>
        <v>3.6763994936502633</v>
      </c>
      <c r="J101" s="22">
        <f>IF(OR($A101="",$B101="",$C101=""),"",'MPTO_working_3-way'!G100)</f>
        <v>2.3083797500030463</v>
      </c>
      <c r="K101" s="17">
        <f>IF(OR($A101="",$B101="",$C101=""),"",'OddsRatio_working_3-way'!H100)</f>
        <v>3.3887841246952548</v>
      </c>
      <c r="L101" s="21">
        <f>IF(OR($A101="",$B101="",$C101=""),"",'OddsRatio_working_3-way'!I100)</f>
        <v>3.6679926587505451</v>
      </c>
      <c r="M101" s="22">
        <f>IF(OR($A101="",$B101="",$C101=""),"",'OddsRatio_working_3-way'!J100)</f>
        <v>2.3133142157415469</v>
      </c>
      <c r="N101" s="23">
        <f t="shared" si="38"/>
        <v>29.561915016678736</v>
      </c>
      <c r="O101" s="24">
        <f t="shared" si="39"/>
        <v>27.332385113186202</v>
      </c>
      <c r="P101" s="24">
        <f t="shared" si="40"/>
        <v>43.105699870135069</v>
      </c>
      <c r="Q101" t="s">
        <v>335</v>
      </c>
      <c r="R101" t="s">
        <v>338</v>
      </c>
      <c r="S101" s="48" t="s">
        <v>426</v>
      </c>
      <c r="T101" s="35">
        <v>100</v>
      </c>
      <c r="U101" s="35">
        <f t="shared" si="41"/>
        <v>72.899728997289984</v>
      </c>
      <c r="V101" s="35">
        <f t="shared" si="42"/>
        <v>69.6048632218845</v>
      </c>
      <c r="W101" s="35">
        <f t="shared" si="43"/>
        <v>53.703703703703695</v>
      </c>
      <c r="X101" s="35">
        <f t="shared" si="44"/>
        <v>76.69143307441179</v>
      </c>
      <c r="Y101" s="35">
        <f t="shared" si="45"/>
        <v>73.396567299006321</v>
      </c>
      <c r="Z101" s="35">
        <f t="shared" si="46"/>
        <v>57.495407780825538</v>
      </c>
      <c r="AA101" s="35">
        <f t="shared" si="47"/>
        <v>-3.7917040771218069</v>
      </c>
      <c r="AB101" s="35">
        <f t="shared" si="48"/>
        <v>-3.7917040771218211</v>
      </c>
      <c r="AC101" s="35">
        <f t="shared" si="49"/>
        <v>-3.7917040771218424</v>
      </c>
      <c r="AF101">
        <v>1.97</v>
      </c>
      <c r="AG101">
        <v>1.93</v>
      </c>
      <c r="AJ101" t="s">
        <v>372</v>
      </c>
    </row>
    <row r="102" spans="1:36" ht="15" x14ac:dyDescent="0.25">
      <c r="A102">
        <v>3.69</v>
      </c>
      <c r="B102">
        <v>3.29</v>
      </c>
      <c r="C102">
        <v>2.16</v>
      </c>
      <c r="D102" s="20">
        <f t="shared" si="37"/>
        <v>3.7917040771218158E-2</v>
      </c>
      <c r="E102" s="17">
        <f>IF(OR($A102="",$B102="",$C102=""),"",A102*'MPTO_working_3-way'!$I101)</f>
        <v>3.8299138804457948</v>
      </c>
      <c r="F102" s="21">
        <f>IF(OR($A102="",$B102="",$C102=""),"",B102*'MPTO_working_3-way'!$I101)</f>
        <v>3.4147470641373077</v>
      </c>
      <c r="G102" s="22">
        <f>IF(OR($A102="",$B102="",$C102=""),"",C102*'MPTO_working_3-way'!$I101)</f>
        <v>2.2419008080658314</v>
      </c>
      <c r="H102" s="17">
        <f>IF(OR($A102="",$B102="",$C102=""),"",'MPTO_working_3-way'!E101)</f>
        <v>3.8705128227836214</v>
      </c>
      <c r="I102" s="21">
        <f>IF(OR($A102="",$B102="",$C102=""),"",'MPTO_working_3-way'!F101)</f>
        <v>3.4327414735909492</v>
      </c>
      <c r="J102" s="22">
        <f>IF(OR($A102="",$B102="",$C102=""),"",'MPTO_working_3-way'!G101)</f>
        <v>2.2206236230458427</v>
      </c>
      <c r="K102" s="17">
        <f>IF(OR($A102="",$B102="",$C102=""),"",'OddsRatio_working_3-way'!H101)</f>
        <v>3.8510608869771783</v>
      </c>
      <c r="L102" s="21">
        <f>IF(OR($A102="",$B102="",$C102=""),"",'OddsRatio_working_3-way'!I101)</f>
        <v>3.4271113127054793</v>
      </c>
      <c r="M102" s="22">
        <f>IF(OR($A102="",$B102="",$C102=""),"",'OddsRatio_working_3-way'!J101)</f>
        <v>2.2294537653879281</v>
      </c>
      <c r="N102" s="23">
        <f t="shared" si="38"/>
        <v>26.110247676994813</v>
      </c>
      <c r="O102" s="24">
        <f t="shared" si="39"/>
        <v>29.284745874805729</v>
      </c>
      <c r="P102" s="24">
        <f t="shared" si="40"/>
        <v>44.605006448199461</v>
      </c>
      <c r="Q102" t="s">
        <v>244</v>
      </c>
      <c r="R102" t="s">
        <v>241</v>
      </c>
      <c r="S102" s="48" t="s">
        <v>426</v>
      </c>
      <c r="T102" s="35">
        <v>100</v>
      </c>
      <c r="U102" s="35">
        <f t="shared" si="41"/>
        <v>57.805907172995774</v>
      </c>
      <c r="V102" s="35">
        <f t="shared" si="42"/>
        <v>70.930232558139537</v>
      </c>
      <c r="W102" s="35">
        <f t="shared" si="43"/>
        <v>68.55345911949685</v>
      </c>
      <c r="X102" s="35">
        <f t="shared" si="44"/>
        <v>60.516308322363614</v>
      </c>
      <c r="Y102" s="35">
        <f t="shared" si="45"/>
        <v>73.640633707507348</v>
      </c>
      <c r="Z102" s="35">
        <f t="shared" si="46"/>
        <v>71.26386026886469</v>
      </c>
      <c r="AA102" s="35">
        <f t="shared" si="47"/>
        <v>-2.7104011493678399</v>
      </c>
      <c r="AB102" s="35">
        <f t="shared" si="48"/>
        <v>-2.7104011493678115</v>
      </c>
      <c r="AC102" s="35">
        <f t="shared" si="49"/>
        <v>-2.7104011493678399</v>
      </c>
      <c r="AF102">
        <v>2.16</v>
      </c>
      <c r="AG102">
        <v>1.72</v>
      </c>
      <c r="AJ102" t="s">
        <v>373</v>
      </c>
    </row>
    <row r="103" spans="1:36" ht="15" x14ac:dyDescent="0.25">
      <c r="A103">
        <v>2.37</v>
      </c>
      <c r="B103">
        <v>3.44</v>
      </c>
      <c r="C103">
        <v>3.18</v>
      </c>
      <c r="D103" s="20">
        <f t="shared" si="37"/>
        <v>2.7104011493678248E-2</v>
      </c>
      <c r="E103" s="17">
        <f>IF(OR($A103="",$B103="",$C103=""),"",A103*'MPTO_working_3-way'!$I102)</f>
        <v>2.4342365072400174</v>
      </c>
      <c r="F103" s="21">
        <f>IF(OR($A103="",$B103="",$C103=""),"",B103*'MPTO_working_3-way'!$I102)</f>
        <v>3.5332377995382531</v>
      </c>
      <c r="G103" s="22">
        <f>IF(OR($A103="",$B103="",$C103=""),"",C103*'MPTO_working_3-way'!$I102)</f>
        <v>3.2661907565498969</v>
      </c>
      <c r="H103" s="17">
        <f>IF(OR($A103="",$B103="",$C103=""),"",'MPTO_working_3-way'!E102)</f>
        <v>2.4218572162009262</v>
      </c>
      <c r="I103" s="21">
        <f>IF(OR($A103="",$B103="",$C103=""),"",'MPTO_working_3-way'!F102)</f>
        <v>3.5503420260386767</v>
      </c>
      <c r="J103" s="22">
        <f>IF(OR($A103="",$B103="",$C103=""),"",'MPTO_working_3-way'!G102)</f>
        <v>3.2740647046284126</v>
      </c>
      <c r="K103" s="17">
        <f>IF(OR($A103="",$B103="",$C103=""),"",'OddsRatio_working_3-way'!H102)</f>
        <v>2.427306149465922</v>
      </c>
      <c r="L103" s="21">
        <f>IF(OR($A103="",$B103="",$C103=""),"",'OddsRatio_working_3-way'!I102)</f>
        <v>3.5420635070779922</v>
      </c>
      <c r="M103" s="22">
        <f>IF(OR($A103="",$B103="",$C103=""),"",'OddsRatio_working_3-way'!J102)</f>
        <v>3.2711878874713207</v>
      </c>
      <c r="N103" s="23">
        <f t="shared" si="38"/>
        <v>41.080642617336252</v>
      </c>
      <c r="O103" s="24">
        <f t="shared" si="39"/>
        <v>28.30265203578108</v>
      </c>
      <c r="P103" s="24">
        <f t="shared" si="40"/>
        <v>30.616705346882679</v>
      </c>
      <c r="Q103" t="s">
        <v>248</v>
      </c>
      <c r="R103" t="s">
        <v>352</v>
      </c>
      <c r="S103" s="48" t="s">
        <v>426</v>
      </c>
      <c r="T103" s="35">
        <v>100</v>
      </c>
      <c r="U103" s="35">
        <f t="shared" si="41"/>
        <v>45.054945054945051</v>
      </c>
      <c r="V103" s="35">
        <f t="shared" si="42"/>
        <v>74.937343358395992</v>
      </c>
      <c r="W103" s="35">
        <f t="shared" si="43"/>
        <v>77.011494252873561</v>
      </c>
      <c r="X103" s="35">
        <f t="shared" si="44"/>
        <v>48.051162388730454</v>
      </c>
      <c r="Y103" s="35">
        <f t="shared" si="45"/>
        <v>77.933560692181373</v>
      </c>
      <c r="Z103" s="35">
        <f t="shared" si="46"/>
        <v>80.007711586658942</v>
      </c>
      <c r="AA103" s="35">
        <f t="shared" si="47"/>
        <v>-2.9962173337854026</v>
      </c>
      <c r="AB103" s="35">
        <f t="shared" si="48"/>
        <v>-2.9962173337853812</v>
      </c>
      <c r="AC103" s="35">
        <f t="shared" si="49"/>
        <v>-2.9962173337853812</v>
      </c>
      <c r="AF103">
        <v>2.0299999999999998</v>
      </c>
      <c r="AG103">
        <v>1.86</v>
      </c>
      <c r="AJ103" t="s">
        <v>374</v>
      </c>
    </row>
    <row r="104" spans="1:36" ht="15" x14ac:dyDescent="0.25">
      <c r="A104">
        <v>1.82</v>
      </c>
      <c r="B104">
        <v>3.99</v>
      </c>
      <c r="C104">
        <v>4.3499999999999996</v>
      </c>
      <c r="D104" s="20">
        <f t="shared" si="37"/>
        <v>2.9962173337853892E-2</v>
      </c>
      <c r="E104" s="17">
        <f>IF(OR($A104="",$B104="",$C104=""),"",A104*'MPTO_working_3-way'!$I103)</f>
        <v>1.8745311554748942</v>
      </c>
      <c r="F104" s="21">
        <f>IF(OR($A104="",$B104="",$C104=""),"",B104*'MPTO_working_3-way'!$I103)</f>
        <v>4.1095490716180372</v>
      </c>
      <c r="G104" s="22">
        <f>IF(OR($A104="",$B104="",$C104=""),"",C104*'MPTO_working_3-way'!$I103)</f>
        <v>4.4803354540196638</v>
      </c>
      <c r="H104" s="17">
        <f>IF(OR($A104="",$B104="",$C104=""),"",'MPTO_working_3-way'!E103)</f>
        <v>1.8536947047152721</v>
      </c>
      <c r="I104" s="21">
        <f>IF(OR($A104="",$B104="",$C104=""),"",'MPTO_working_3-way'!F103)</f>
        <v>4.1555993480242739</v>
      </c>
      <c r="J104" s="22">
        <f>IF(OR($A104="",$B104="",$C104=""),"",'MPTO_working_3-way'!G103)</f>
        <v>4.5475698608325859</v>
      </c>
      <c r="K104" s="17">
        <f>IF(OR($A104="",$B104="",$C104=""),"",'OddsRatio_working_3-way'!H103)</f>
        <v>1.8614019251815503</v>
      </c>
      <c r="L104" s="21">
        <f>IF(OR($A104="",$B104="",$C104=""),"",'OddsRatio_working_3-way'!I103)</f>
        <v>4.1409655564546775</v>
      </c>
      <c r="M104" s="22">
        <f>IF(OR($A104="",$B104="",$C104=""),"",'OddsRatio_working_3-way'!J103)</f>
        <v>4.5191420114124305</v>
      </c>
      <c r="N104" s="23">
        <f t="shared" si="38"/>
        <v>53.34667269089266</v>
      </c>
      <c r="O104" s="24">
        <f t="shared" si="39"/>
        <v>24.333569999354545</v>
      </c>
      <c r="P104" s="24">
        <f t="shared" si="40"/>
        <v>22.319757309752795</v>
      </c>
      <c r="Q104" t="s">
        <v>351</v>
      </c>
      <c r="R104" t="s">
        <v>141</v>
      </c>
      <c r="S104" s="48" t="s">
        <v>426</v>
      </c>
      <c r="T104" s="35">
        <v>100</v>
      </c>
      <c r="U104" s="35">
        <f t="shared" si="41"/>
        <v>32.432432432432435</v>
      </c>
      <c r="V104" s="35">
        <f t="shared" si="42"/>
        <v>78.81355932203391</v>
      </c>
      <c r="W104" s="35">
        <f t="shared" si="43"/>
        <v>85.795454545454547</v>
      </c>
      <c r="X104" s="35">
        <f t="shared" si="44"/>
        <v>35.390986132511557</v>
      </c>
      <c r="Y104" s="35">
        <f t="shared" si="45"/>
        <v>81.772113022113018</v>
      </c>
      <c r="Z104" s="35">
        <f t="shared" si="46"/>
        <v>88.754008245533669</v>
      </c>
      <c r="AA104" s="35">
        <f t="shared" si="47"/>
        <v>-2.958553700079122</v>
      </c>
      <c r="AB104" s="35">
        <f t="shared" si="48"/>
        <v>-2.9585537000791078</v>
      </c>
      <c r="AC104" s="35">
        <f t="shared" si="49"/>
        <v>-2.958553700079122</v>
      </c>
      <c r="AF104">
        <v>1.71</v>
      </c>
      <c r="AG104">
        <v>2.23</v>
      </c>
      <c r="AJ104" t="s">
        <v>374</v>
      </c>
    </row>
    <row r="105" spans="1:36" ht="15" x14ac:dyDescent="0.25">
      <c r="A105">
        <v>1.48</v>
      </c>
      <c r="B105">
        <v>4.72</v>
      </c>
      <c r="C105">
        <v>7.04</v>
      </c>
      <c r="D105" s="20">
        <f t="shared" si="37"/>
        <v>2.958553700079114E-2</v>
      </c>
      <c r="E105" s="17">
        <f>IF(OR($A105="",$B105="",$C105=""),"",A105*'MPTO_working_3-way'!$I104)</f>
        <v>1.5237865947611708</v>
      </c>
      <c r="F105" s="21">
        <f>IF(OR($A105="",$B105="",$C105=""),"",B105*'MPTO_working_3-way'!$I104)</f>
        <v>4.8596437346437336</v>
      </c>
      <c r="G105" s="22">
        <f>IF(OR($A105="",$B105="",$C105=""),"",C105*'MPTO_working_3-way'!$I104)</f>
        <v>7.2482821804855693</v>
      </c>
      <c r="H105" s="17">
        <f>IF(OR($A105="",$B105="",$C105=""),"",'MPTO_working_3-way'!E104)</f>
        <v>1.5019213403645657</v>
      </c>
      <c r="I105" s="21">
        <f>IF(OR($A105="",$B105="",$C105=""),"",'MPTO_working_3-way'!F104)</f>
        <v>4.9504322840834414</v>
      </c>
      <c r="J105" s="22">
        <f>IF(OR($A105="",$B105="",$C105=""),"",'MPTO_working_3-way'!G104)</f>
        <v>7.565234513448587</v>
      </c>
      <c r="K105" s="17">
        <f>IF(OR($A105="",$B105="",$C105=""),"",'OddsRatio_working_3-way'!H104)</f>
        <v>1.508970198118907</v>
      </c>
      <c r="L105" s="21">
        <f>IF(OR($A105="",$B105="",$C105=""),"",'OddsRatio_working_3-way'!I104)</f>
        <v>4.9445190354215276</v>
      </c>
      <c r="M105" s="22">
        <f>IF(OR($A105="",$B105="",$C105=""),"",'OddsRatio_working_3-way'!J104)</f>
        <v>7.4045416596629101</v>
      </c>
      <c r="N105" s="23">
        <f t="shared" si="38"/>
        <v>65.625987486570196</v>
      </c>
      <c r="O105" s="24">
        <f t="shared" si="39"/>
        <v>20.577640144094044</v>
      </c>
      <c r="P105" s="24">
        <f t="shared" si="40"/>
        <v>13.79637236933578</v>
      </c>
      <c r="Q105" t="s">
        <v>355</v>
      </c>
      <c r="R105" t="s">
        <v>144</v>
      </c>
      <c r="S105" s="48" t="s">
        <v>426</v>
      </c>
      <c r="T105" s="35">
        <v>100</v>
      </c>
      <c r="U105" s="35">
        <f t="shared" si="41"/>
        <v>65.517241379310349</v>
      </c>
      <c r="V105" s="35">
        <f t="shared" si="42"/>
        <v>72.602739726027394</v>
      </c>
      <c r="W105" s="35">
        <f t="shared" si="43"/>
        <v>57.446808510638299</v>
      </c>
      <c r="X105" s="35">
        <f t="shared" si="44"/>
        <v>69.9504517633343</v>
      </c>
      <c r="Y105" s="35">
        <f t="shared" si="45"/>
        <v>77.03595011005136</v>
      </c>
      <c r="Z105" s="35">
        <f t="shared" si="46"/>
        <v>61.880018894662257</v>
      </c>
      <c r="AA105" s="35">
        <f t="shared" si="47"/>
        <v>-4.4332103840239512</v>
      </c>
      <c r="AB105" s="35">
        <f t="shared" si="48"/>
        <v>-4.4332103840239654</v>
      </c>
      <c r="AC105" s="35">
        <f t="shared" si="49"/>
        <v>-4.4332103840239583</v>
      </c>
      <c r="AF105">
        <v>1.66</v>
      </c>
      <c r="AG105">
        <v>2.31</v>
      </c>
      <c r="AJ105" t="s">
        <v>374</v>
      </c>
    </row>
    <row r="106" spans="1:36" ht="15" x14ac:dyDescent="0.25">
      <c r="A106">
        <v>2.9</v>
      </c>
      <c r="B106">
        <v>3.65</v>
      </c>
      <c r="C106">
        <v>2.35</v>
      </c>
      <c r="D106" s="20">
        <f t="shared" si="37"/>
        <v>4.4332103840239556E-2</v>
      </c>
      <c r="E106" s="17">
        <f>IF(OR($A106="",$B106="",$C106=""),"",A106*'MPTO_working_3-way'!$I105)</f>
        <v>3.0285631011366947</v>
      </c>
      <c r="F106" s="21">
        <f>IF(OR($A106="",$B106="",$C106=""),"",B106*'MPTO_working_3-way'!$I105)</f>
        <v>3.8118121790168744</v>
      </c>
      <c r="G106" s="22">
        <f>IF(OR($A106="",$B106="",$C106=""),"",C106*'MPTO_working_3-way'!$I105)</f>
        <v>2.4541804440245629</v>
      </c>
      <c r="H106" s="17">
        <f>IF(OR($A106="",$B106="",$C106=""),"",'MPTO_working_3-way'!E105)</f>
        <v>3.0298419594189951</v>
      </c>
      <c r="I106" s="21">
        <f>IF(OR($A106="",$B106="",$C106=""),"",'MPTO_working_3-way'!F105)</f>
        <v>3.8580956196926413</v>
      </c>
      <c r="J106" s="22">
        <f>IF(OR($A106="",$B106="",$C106=""),"",'MPTO_working_3-way'!G105)</f>
        <v>2.434543956805781</v>
      </c>
      <c r="K106" s="17">
        <f>IF(OR($A106="",$B106="",$C106=""),"",'OddsRatio_working_3-way'!H105)</f>
        <v>3.0314821517975368</v>
      </c>
      <c r="L106" s="21">
        <f>IF(OR($A106="",$B106="",$C106=""),"",'OddsRatio_working_3-way'!I105)</f>
        <v>3.8333830011913022</v>
      </c>
      <c r="M106" s="22">
        <f>IF(OR($A106="",$B106="",$C106=""),"",'OddsRatio_working_3-way'!J105)</f>
        <v>2.4434215289087766</v>
      </c>
      <c r="N106" s="23">
        <f t="shared" si="38"/>
        <v>33.018958714271967</v>
      </c>
      <c r="O106" s="24">
        <f t="shared" si="39"/>
        <v>26.234241170243482</v>
      </c>
      <c r="P106" s="24">
        <f t="shared" si="40"/>
        <v>40.746800115484554</v>
      </c>
      <c r="Q106" t="s">
        <v>256</v>
      </c>
      <c r="R106" t="s">
        <v>259</v>
      </c>
      <c r="S106" s="48" t="s">
        <v>427</v>
      </c>
      <c r="T106" s="35">
        <v>100</v>
      </c>
      <c r="U106" s="35">
        <f t="shared" si="41"/>
        <v>18.032786885245901</v>
      </c>
      <c r="V106" s="35">
        <f t="shared" si="42"/>
        <v>84.472049689440993</v>
      </c>
      <c r="W106" s="35">
        <f t="shared" si="43"/>
        <v>91.987179487179475</v>
      </c>
      <c r="X106" s="35">
        <f t="shared" si="44"/>
        <v>23.540770823379518</v>
      </c>
      <c r="Y106" s="35">
        <f t="shared" si="45"/>
        <v>89.980033627574613</v>
      </c>
      <c r="Z106" s="35">
        <f t="shared" si="46"/>
        <v>97.495163425313109</v>
      </c>
      <c r="AA106" s="35">
        <f t="shared" si="47"/>
        <v>-5.5079839381336164</v>
      </c>
      <c r="AB106" s="35">
        <f t="shared" si="48"/>
        <v>-5.50798393813362</v>
      </c>
      <c r="AC106" s="35">
        <f t="shared" si="49"/>
        <v>-5.5079839381336342</v>
      </c>
      <c r="AF106">
        <v>1.74</v>
      </c>
      <c r="AG106">
        <v>2.11</v>
      </c>
      <c r="AJ106" t="s">
        <v>365</v>
      </c>
    </row>
    <row r="107" spans="1:36" ht="15" x14ac:dyDescent="0.25">
      <c r="A107">
        <v>1.22</v>
      </c>
      <c r="B107">
        <v>6.44</v>
      </c>
      <c r="C107">
        <v>12.48</v>
      </c>
      <c r="D107" s="20">
        <f t="shared" si="37"/>
        <v>5.5079839381336093E-2</v>
      </c>
      <c r="E107" s="17">
        <f>IF(OR($A107="",$B107="",$C107=""),"",A107*'MPTO_working_3-way'!$I106)</f>
        <v>1.2871974040452301</v>
      </c>
      <c r="F107" s="21">
        <f>IF(OR($A107="",$B107="",$C107=""),"",B107*'MPTO_working_3-way'!$I106)</f>
        <v>6.7947141656158045</v>
      </c>
      <c r="G107" s="22">
        <f>IF(OR($A107="",$B107="",$C107=""),"",C107*'MPTO_working_3-way'!$I106)</f>
        <v>13.167396395479075</v>
      </c>
      <c r="H107" s="17">
        <f>IF(OR($A107="",$B107="",$C107=""),"",'MPTO_working_3-way'!E106)</f>
        <v>1.247953068866025</v>
      </c>
      <c r="I107" s="21">
        <f>IF(OR($A107="",$B107="",$C107=""),"",'MPTO_working_3-way'!F106)</f>
        <v>7.3035585602406421</v>
      </c>
      <c r="J107" s="22">
        <f>IF(OR($A107="",$B107="",$C107=""),"",'MPTO_working_3-way'!G106)</f>
        <v>16.189544947006166</v>
      </c>
      <c r="K107" s="17">
        <f>IF(OR($A107="",$B107="",$C107=""),"",'OddsRatio_working_3-way'!H106)</f>
        <v>1.2576729732324663</v>
      </c>
      <c r="L107" s="21">
        <f>IF(OR($A107="",$B107="",$C107=""),"",'OddsRatio_working_3-way'!I106)</f>
        <v>7.3715498835664377</v>
      </c>
      <c r="M107" s="22">
        <f>IF(OR($A107="",$B107="",$C107=""),"",'OddsRatio_working_3-way'!J106)</f>
        <v>14.445844239585057</v>
      </c>
      <c r="N107" s="23">
        <f t="shared" si="38"/>
        <v>77.688161649280445</v>
      </c>
      <c r="O107" s="24">
        <f t="shared" si="39"/>
        <v>14.717322548466171</v>
      </c>
      <c r="P107" s="24">
        <f t="shared" si="40"/>
        <v>7.5945158022533779</v>
      </c>
      <c r="Q107" t="s">
        <v>152</v>
      </c>
      <c r="R107" t="s">
        <v>255</v>
      </c>
      <c r="S107" s="48" t="s">
        <v>427</v>
      </c>
      <c r="T107" s="35">
        <v>100</v>
      </c>
      <c r="U107" s="35">
        <f t="shared" si="41"/>
        <v>56.709956709956707</v>
      </c>
      <c r="V107" s="35">
        <f t="shared" si="42"/>
        <v>74.226804123711347</v>
      </c>
      <c r="W107" s="35">
        <f t="shared" si="43"/>
        <v>64.539007092198588</v>
      </c>
      <c r="X107" s="35">
        <f t="shared" si="44"/>
        <v>61.23418878409008</v>
      </c>
      <c r="Y107" s="35">
        <f t="shared" si="45"/>
        <v>78.751036197844712</v>
      </c>
      <c r="Z107" s="35">
        <f t="shared" si="46"/>
        <v>69.063239166331954</v>
      </c>
      <c r="AA107" s="35">
        <f t="shared" si="47"/>
        <v>-4.5242320741333728</v>
      </c>
      <c r="AB107" s="35">
        <f t="shared" si="48"/>
        <v>-4.5242320741333657</v>
      </c>
      <c r="AC107" s="35">
        <f t="shared" si="49"/>
        <v>-4.5242320741333657</v>
      </c>
      <c r="AF107">
        <v>1.43</v>
      </c>
      <c r="AG107">
        <v>2.8</v>
      </c>
      <c r="AJ107" t="s">
        <v>365</v>
      </c>
    </row>
    <row r="108" spans="1:36" s="35" customFormat="1" ht="15" x14ac:dyDescent="0.25">
      <c r="A108">
        <v>2.31</v>
      </c>
      <c r="B108">
        <v>3.88</v>
      </c>
      <c r="C108">
        <v>2.82</v>
      </c>
      <c r="D108" s="20">
        <f t="shared" si="37"/>
        <v>4.5242320741333719E-2</v>
      </c>
      <c r="E108" s="17">
        <f>IF(OR($A108="",$B108="",$C108=""),"",A108*'MPTO_working_3-way'!$I107)</f>
        <v>2.4145097609124808</v>
      </c>
      <c r="F108" s="21">
        <f>IF(OR($A108="",$B108="",$C108=""),"",B108*'MPTO_working_3-way'!$I107)</f>
        <v>4.0555402044763751</v>
      </c>
      <c r="G108" s="22">
        <f>IF(OR($A108="",$B108="",$C108=""),"",C108*'MPTO_working_3-way'!$I107)</f>
        <v>2.9475833444905608</v>
      </c>
      <c r="H108" s="17">
        <f>IF(OR($A108="",$B108="",$C108=""),"",'MPTO_working_3-way'!E107)</f>
        <v>2.3933770891190815</v>
      </c>
      <c r="I108" s="21">
        <f>IF(OR($A108="",$B108="",$C108=""),"",'MPTO_working_3-way'!F107)</f>
        <v>4.1211420387175544</v>
      </c>
      <c r="J108" s="22">
        <f>IF(OR($A108="",$B108="",$C108=""),"",'MPTO_working_3-way'!G107)</f>
        <v>2.9452551682477175</v>
      </c>
      <c r="K108" s="17">
        <f>IF(OR($A108="",$B108="",$C108=""),"",'OddsRatio_working_3-way'!H107)</f>
        <v>2.4031104229606641</v>
      </c>
      <c r="L108" s="21">
        <f>IF(OR($A108="",$B108="",$C108=""),"",'OddsRatio_working_3-way'!I107)</f>
        <v>4.0847007771959634</v>
      </c>
      <c r="M108" s="22">
        <f>IF(OR($A108="",$B108="",$C108=""),"",'OddsRatio_working_3-way'!J107)</f>
        <v>2.9493595189224493</v>
      </c>
      <c r="N108" s="23">
        <f t="shared" si="38"/>
        <v>41.416274897231496</v>
      </c>
      <c r="O108" s="24">
        <f t="shared" si="39"/>
        <v>24.657627580568235</v>
      </c>
      <c r="P108" s="24">
        <f t="shared" si="40"/>
        <v>33.926097522200273</v>
      </c>
      <c r="Q108" t="s">
        <v>258</v>
      </c>
      <c r="R108" t="s">
        <v>151</v>
      </c>
      <c r="S108" s="48" t="s">
        <v>427</v>
      </c>
      <c r="T108" s="35">
        <v>100</v>
      </c>
      <c r="U108" s="35">
        <f t="shared" si="41"/>
        <v>65.635738831615114</v>
      </c>
      <c r="V108" s="35">
        <f t="shared" si="42"/>
        <v>74.811083123425689</v>
      </c>
      <c r="W108" s="35">
        <f t="shared" si="43"/>
        <v>55.156950672645742</v>
      </c>
      <c r="X108" s="35">
        <f t="shared" si="44"/>
        <v>70.031966203928576</v>
      </c>
      <c r="Y108" s="35">
        <f t="shared" si="45"/>
        <v>79.207310495739151</v>
      </c>
      <c r="Z108" s="35">
        <f t="shared" si="46"/>
        <v>59.553178044959189</v>
      </c>
      <c r="AA108" s="35">
        <f t="shared" si="47"/>
        <v>-4.3962273723134615</v>
      </c>
      <c r="AB108" s="35">
        <f t="shared" si="48"/>
        <v>-4.3962273723134615</v>
      </c>
      <c r="AC108" s="35">
        <f t="shared" si="49"/>
        <v>-4.3962273723134473</v>
      </c>
      <c r="AD108" s="36"/>
      <c r="AE108" s="36"/>
      <c r="AF108">
        <v>1.78</v>
      </c>
      <c r="AG108">
        <v>2.0699999999999998</v>
      </c>
      <c r="AH108" s="36"/>
      <c r="AI108" s="36"/>
      <c r="AJ108" t="s">
        <v>365</v>
      </c>
    </row>
    <row r="109" spans="1:36" ht="15" x14ac:dyDescent="0.25">
      <c r="A109">
        <v>2.91</v>
      </c>
      <c r="B109">
        <v>3.97</v>
      </c>
      <c r="C109">
        <v>2.23</v>
      </c>
      <c r="D109" s="20">
        <f t="shared" si="37"/>
        <v>4.3962273723134437E-2</v>
      </c>
      <c r="E109" s="17">
        <f>IF(OR($A109="",$B109="",$C109=""),"",A109*'MPTO_working_3-way'!$I108)</f>
        <v>3.0379302165343214</v>
      </c>
      <c r="F109" s="21">
        <f>IF(OR($A109="",$B109="",$C109=""),"",B109*'MPTO_working_3-way'!$I108)</f>
        <v>4.1445302266808435</v>
      </c>
      <c r="G109" s="22">
        <f>IF(OR($A109="",$B109="",$C109=""),"",C109*'MPTO_working_3-way'!$I108)</f>
        <v>2.3280358704025899</v>
      </c>
      <c r="H109" s="17">
        <f>IF(OR($A109="",$B109="",$C109=""),"",'MPTO_working_3-way'!E108)</f>
        <v>3.0396197370474942</v>
      </c>
      <c r="I109" s="21">
        <f>IF(OR($A109="",$B109="",$C109=""),"",'MPTO_working_3-way'!F108)</f>
        <v>4.2152282471629485</v>
      </c>
      <c r="J109" s="22">
        <f>IF(OR($A109="",$B109="",$C109=""),"",'MPTO_working_3-way'!G108)</f>
        <v>2.305335180324267</v>
      </c>
      <c r="K109" s="17">
        <f>IF(OR($A109="",$B109="",$C109=""),"",'OddsRatio_working_3-way'!H108)</f>
        <v>3.0426358865237799</v>
      </c>
      <c r="L109" s="21">
        <f>IF(OR($A109="",$B109="",$C109=""),"",'OddsRatio_working_3-way'!I108)</f>
        <v>4.1762453314008514</v>
      </c>
      <c r="M109" s="22">
        <f>IF(OR($A109="",$B109="",$C109=""),"",'OddsRatio_working_3-way'!J108)</f>
        <v>2.315414733206413</v>
      </c>
      <c r="N109" s="23">
        <f t="shared" si="38"/>
        <v>32.917148476860099</v>
      </c>
      <c r="O109" s="24">
        <f t="shared" si="39"/>
        <v>24.128186918806772</v>
      </c>
      <c r="P109" s="24">
        <f t="shared" si="40"/>
        <v>42.954664604333132</v>
      </c>
      <c r="Q109" t="s">
        <v>148</v>
      </c>
      <c r="R109" t="s">
        <v>253</v>
      </c>
      <c r="S109" s="48" t="s">
        <v>427</v>
      </c>
      <c r="T109" s="35">
        <v>100</v>
      </c>
      <c r="U109" s="35">
        <f t="shared" si="41"/>
        <v>56.709956709956707</v>
      </c>
      <c r="V109" s="35">
        <f t="shared" si="42"/>
        <v>70.845481049562679</v>
      </c>
      <c r="W109" s="35">
        <f t="shared" si="43"/>
        <v>70.149253731343279</v>
      </c>
      <c r="X109" s="35">
        <f t="shared" si="44"/>
        <v>59.005265219094028</v>
      </c>
      <c r="Y109" s="35">
        <f t="shared" si="45"/>
        <v>73.140789558700007</v>
      </c>
      <c r="Z109" s="35">
        <f t="shared" si="46"/>
        <v>72.444562240480607</v>
      </c>
      <c r="AA109" s="35">
        <f t="shared" si="47"/>
        <v>-2.2953085091373211</v>
      </c>
      <c r="AB109" s="35">
        <f t="shared" si="48"/>
        <v>-2.2953085091373282</v>
      </c>
      <c r="AC109" s="35">
        <f t="shared" si="49"/>
        <v>-2.2953085091373282</v>
      </c>
      <c r="AF109">
        <v>1.54</v>
      </c>
      <c r="AG109">
        <v>2.5099999999999998</v>
      </c>
      <c r="AJ109" t="s">
        <v>365</v>
      </c>
    </row>
    <row r="110" spans="1:36" ht="15" x14ac:dyDescent="0.25">
      <c r="A110">
        <v>2.31</v>
      </c>
      <c r="B110">
        <v>3.43</v>
      </c>
      <c r="C110">
        <v>3.35</v>
      </c>
      <c r="D110" s="20">
        <f t="shared" si="37"/>
        <v>2.2953085091373282E-2</v>
      </c>
      <c r="E110" s="17">
        <f>IF(OR($A110="",$B110="",$C110=""),"",A110*'MPTO_working_3-way'!$I109)</f>
        <v>2.3630216265610722</v>
      </c>
      <c r="F110" s="21">
        <f>IF(OR($A110="",$B110="",$C110=""),"",B110*'MPTO_working_3-way'!$I109)</f>
        <v>3.5087290818634105</v>
      </c>
      <c r="G110" s="22">
        <f>IF(OR($A110="",$B110="",$C110=""),"",C110*'MPTO_working_3-way'!$I109)</f>
        <v>3.4268928350561008</v>
      </c>
      <c r="H110" s="17">
        <f>IF(OR($A110="",$B110="",$C110=""),"",'MPTO_working_3-way'!E109)</f>
        <v>2.3515611999259942</v>
      </c>
      <c r="I110" s="21">
        <f>IF(OR($A110="",$B110="",$C110=""),"",'MPTO_working_3-way'!F109)</f>
        <v>3.5224394752691239</v>
      </c>
      <c r="J110" s="22">
        <f>IF(OR($A110="",$B110="",$C110=""),"",'MPTO_working_3-way'!G109)</f>
        <v>3.438122324260692</v>
      </c>
      <c r="K110" s="17">
        <f>IF(OR($A110="",$B110="",$C110=""),"",'OddsRatio_working_3-way'!H109)</f>
        <v>2.3565138951396327</v>
      </c>
      <c r="L110" s="21">
        <f>IF(OR($A110="",$B110="",$C110=""),"",'OddsRatio_working_3-way'!I109)</f>
        <v>3.51628150014451</v>
      </c>
      <c r="M110" s="22">
        <f>IF(OR($A110="",$B110="",$C110=""),"",'OddsRatio_working_3-way'!J109)</f>
        <v>3.4334409569298758</v>
      </c>
      <c r="N110" s="23">
        <f t="shared" si="38"/>
        <v>42.318698600118594</v>
      </c>
      <c r="O110" s="24">
        <f t="shared" si="39"/>
        <v>28.500348036814561</v>
      </c>
      <c r="P110" s="24">
        <f t="shared" si="40"/>
        <v>29.180953363066848</v>
      </c>
      <c r="Q110" t="s">
        <v>118</v>
      </c>
      <c r="R110" t="s">
        <v>159</v>
      </c>
      <c r="S110" s="48" t="s">
        <v>427</v>
      </c>
      <c r="T110" s="35">
        <v>100</v>
      </c>
      <c r="U110" s="35">
        <f t="shared" si="41"/>
        <v>46.808510638297875</v>
      </c>
      <c r="V110" s="35">
        <f t="shared" si="42"/>
        <v>73.68421052631578</v>
      </c>
      <c r="W110" s="35">
        <f t="shared" si="43"/>
        <v>76.905311778290994</v>
      </c>
      <c r="X110" s="35">
        <f t="shared" si="44"/>
        <v>49.410477695393219</v>
      </c>
      <c r="Y110" s="35">
        <f t="shared" si="45"/>
        <v>76.286177583411131</v>
      </c>
      <c r="Z110" s="35">
        <f t="shared" si="46"/>
        <v>79.50727883538633</v>
      </c>
      <c r="AA110" s="35">
        <f t="shared" si="47"/>
        <v>-2.6019670570953437</v>
      </c>
      <c r="AB110" s="35">
        <f t="shared" si="48"/>
        <v>-2.6019670570953508</v>
      </c>
      <c r="AC110" s="35">
        <f t="shared" si="49"/>
        <v>-2.6019670570953366</v>
      </c>
      <c r="AF110">
        <v>2.0299999999999998</v>
      </c>
      <c r="AG110">
        <v>1.88</v>
      </c>
      <c r="AJ110" t="s">
        <v>366</v>
      </c>
    </row>
    <row r="111" spans="1:36" ht="15" x14ac:dyDescent="0.25">
      <c r="A111">
        <v>1.88</v>
      </c>
      <c r="B111">
        <v>3.8</v>
      </c>
      <c r="C111">
        <v>4.33</v>
      </c>
      <c r="D111" s="20">
        <f t="shared" si="37"/>
        <v>2.6019670570953446E-2</v>
      </c>
      <c r="E111" s="17">
        <f>IF(OR($A111="",$B111="",$C111=""),"",A111*'MPTO_working_3-way'!$I110)</f>
        <v>1.9289169806733923</v>
      </c>
      <c r="F111" s="21">
        <f>IF(OR($A111="",$B111="",$C111=""),"",B111*'MPTO_working_3-way'!$I110)</f>
        <v>3.8988747481696229</v>
      </c>
      <c r="G111" s="22">
        <f>IF(OR($A111="",$B111="",$C111=""),"",C111*'MPTO_working_3-way'!$I110)</f>
        <v>4.4426651735722285</v>
      </c>
      <c r="H111" s="17">
        <f>IF(OR($A111="",$B111="",$C111=""),"",'MPTO_working_3-way'!E110)</f>
        <v>1.9111627707738843</v>
      </c>
      <c r="I111" s="21">
        <f>IF(OR($A111="",$B111="",$C111=""),"",'MPTO_working_3-way'!F110)</f>
        <v>3.9295097627403419</v>
      </c>
      <c r="J111" s="22">
        <f>IF(OR($A111="",$B111="",$C111=""),"",'MPTO_working_3-way'!G110)</f>
        <v>4.4989586524924468</v>
      </c>
      <c r="K111" s="17">
        <f>IF(OR($A111="",$B111="",$C111=""),"",'OddsRatio_working_3-way'!H110)</f>
        <v>1.9179149293743809</v>
      </c>
      <c r="L111" s="21">
        <f>IF(OR($A111="",$B111="",$C111=""),"",'OddsRatio_working_3-way'!I110)</f>
        <v>3.9206384116457569</v>
      </c>
      <c r="M111" s="22">
        <f>IF(OR($A111="",$B111="",$C111=""),"",'OddsRatio_working_3-way'!J110)</f>
        <v>4.4734735395644192</v>
      </c>
      <c r="N111" s="23">
        <f t="shared" si="38"/>
        <v>51.842562952133697</v>
      </c>
      <c r="O111" s="24">
        <f t="shared" si="39"/>
        <v>25.648425881581932</v>
      </c>
      <c r="P111" s="24">
        <f t="shared" si="40"/>
        <v>22.509011166284374</v>
      </c>
      <c r="Q111" t="s">
        <v>156</v>
      </c>
      <c r="R111" t="s">
        <v>154</v>
      </c>
      <c r="S111" s="48" t="s">
        <v>427</v>
      </c>
      <c r="T111" s="35">
        <v>100</v>
      </c>
      <c r="U111" s="35">
        <f t="shared" si="41"/>
        <v>64.02877697841727</v>
      </c>
      <c r="V111" s="35">
        <f t="shared" si="42"/>
        <v>70.760233918128648</v>
      </c>
      <c r="W111" s="35">
        <f t="shared" si="43"/>
        <v>62.406015037593981</v>
      </c>
      <c r="X111" s="35">
        <f t="shared" si="44"/>
        <v>66.833751044277363</v>
      </c>
      <c r="Y111" s="35">
        <f t="shared" si="45"/>
        <v>73.565207983988756</v>
      </c>
      <c r="Z111" s="35">
        <f t="shared" si="46"/>
        <v>65.210989103454082</v>
      </c>
      <c r="AA111" s="35">
        <f t="shared" si="47"/>
        <v>-2.8049740658600939</v>
      </c>
      <c r="AB111" s="35">
        <f t="shared" si="48"/>
        <v>-2.8049740658601081</v>
      </c>
      <c r="AC111" s="35">
        <f t="shared" si="49"/>
        <v>-2.804974065860101</v>
      </c>
      <c r="AF111">
        <v>1.77</v>
      </c>
      <c r="AG111">
        <v>2.16</v>
      </c>
      <c r="AJ111" t="s">
        <v>366</v>
      </c>
    </row>
    <row r="112" spans="1:36" ht="15" x14ac:dyDescent="0.25">
      <c r="A112">
        <v>2.78</v>
      </c>
      <c r="B112">
        <v>3.42</v>
      </c>
      <c r="C112">
        <v>2.66</v>
      </c>
      <c r="D112" s="20">
        <f t="shared" si="37"/>
        <v>2.8049740658600886E-2</v>
      </c>
      <c r="E112" s="17">
        <f>IF(OR($A112="",$B112="",$C112=""),"",A112*'MPTO_working_3-way'!$I111)</f>
        <v>2.8579782790309101</v>
      </c>
      <c r="F112" s="21">
        <f>IF(OR($A112="",$B112="",$C112=""),"",B112*'MPTO_working_3-way'!$I111)</f>
        <v>3.515930113052415</v>
      </c>
      <c r="G112" s="22">
        <f>IF(OR($A112="",$B112="",$C112=""),"",C112*'MPTO_working_3-way'!$I111)</f>
        <v>2.7346123101518787</v>
      </c>
      <c r="H112" s="17">
        <f>IF(OR($A112="",$B112="",$C112=""),"",'MPTO_working_3-way'!E111)</f>
        <v>2.8541882287014744</v>
      </c>
      <c r="I112" s="21">
        <f>IF(OR($A112="",$B112="",$C112=""),"",'MPTO_working_3-way'!F111)</f>
        <v>3.5329728275871828</v>
      </c>
      <c r="J112" s="22">
        <f>IF(OR($A112="",$B112="",$C112=""),"",'MPTO_working_3-way'!G111)</f>
        <v>2.7278435701677206</v>
      </c>
      <c r="K112" s="17">
        <f>IF(OR($A112="",$B112="",$C112=""),"",'OddsRatio_working_3-way'!H111)</f>
        <v>2.8564077374328654</v>
      </c>
      <c r="L112" s="21">
        <f>IF(OR($A112="",$B112="",$C112=""),"",'OddsRatio_working_3-way'!I111)</f>
        <v>3.5238801823525479</v>
      </c>
      <c r="M112" s="22">
        <f>IF(OR($A112="",$B112="",$C112=""),"",'OddsRatio_working_3-way'!J111)</f>
        <v>2.7312566540104259</v>
      </c>
      <c r="N112" s="23">
        <f t="shared" si="38"/>
        <v>34.989769073370361</v>
      </c>
      <c r="O112" s="24">
        <f t="shared" si="39"/>
        <v>28.441976030400468</v>
      </c>
      <c r="P112" s="24">
        <f t="shared" si="40"/>
        <v>36.56825489622917</v>
      </c>
      <c r="Q112" t="s">
        <v>123</v>
      </c>
      <c r="R112" t="s">
        <v>167</v>
      </c>
      <c r="S112" s="48" t="s">
        <v>427</v>
      </c>
      <c r="T112" s="35">
        <v>100</v>
      </c>
      <c r="U112" s="35">
        <f t="shared" si="41"/>
        <v>73.753280839895012</v>
      </c>
      <c r="V112" s="35">
        <f t="shared" si="42"/>
        <v>73.333333333333329</v>
      </c>
      <c r="W112" s="35">
        <f t="shared" si="43"/>
        <v>50</v>
      </c>
      <c r="X112" s="35">
        <f t="shared" si="44"/>
        <v>76.666666666666657</v>
      </c>
      <c r="Y112" s="35">
        <f t="shared" si="45"/>
        <v>76.246719160104988</v>
      </c>
      <c r="Z112" s="35">
        <f t="shared" si="46"/>
        <v>52.913385826771652</v>
      </c>
      <c r="AA112" s="35">
        <f t="shared" si="47"/>
        <v>-2.9133858267716448</v>
      </c>
      <c r="AB112" s="35">
        <f t="shared" si="48"/>
        <v>-2.913385826771659</v>
      </c>
      <c r="AC112" s="35">
        <f t="shared" si="49"/>
        <v>-2.9133858267716519</v>
      </c>
      <c r="AF112">
        <v>2.0099999999999998</v>
      </c>
      <c r="AG112">
        <v>1.88</v>
      </c>
      <c r="AJ112" t="s">
        <v>110</v>
      </c>
    </row>
    <row r="113" spans="1:36" ht="15" x14ac:dyDescent="0.25">
      <c r="A113">
        <v>3.81</v>
      </c>
      <c r="B113">
        <v>3.75</v>
      </c>
      <c r="C113">
        <v>2</v>
      </c>
      <c r="D113" s="20">
        <f t="shared" si="37"/>
        <v>2.9133858267716528E-2</v>
      </c>
      <c r="E113" s="17">
        <f>IF(OR($A113="",$B113="",$C113=""),"",A113*'MPTO_working_3-way'!$I112)</f>
        <v>3.9209999999999998</v>
      </c>
      <c r="F113" s="21">
        <f>IF(OR($A113="",$B113="",$C113=""),"",B113*'MPTO_working_3-way'!$I112)</f>
        <v>3.859251968503937</v>
      </c>
      <c r="G113" s="22">
        <f>IF(OR($A113="",$B113="",$C113=""),"",C113*'MPTO_working_3-way'!$I112)</f>
        <v>2.0582677165354331</v>
      </c>
      <c r="H113" s="17">
        <f>IF(OR($A113="",$B113="",$C113=""),"",'MPTO_working_3-way'!E112)</f>
        <v>3.9563862928348907</v>
      </c>
      <c r="I113" s="21">
        <f>IF(OR($A113="",$B113="",$C113=""),"",'MPTO_working_3-way'!F112)</f>
        <v>3.8917262512768129</v>
      </c>
      <c r="J113" s="22">
        <f>IF(OR($A113="",$B113="",$C113=""),"",'MPTO_working_3-way'!G112)</f>
        <v>2.0396145610278373</v>
      </c>
      <c r="K113" s="17">
        <f>IF(OR($A113="",$B113="",$C113=""),"",'OddsRatio_working_3-way'!H112)</f>
        <v>3.9419552359921761</v>
      </c>
      <c r="L113" s="21">
        <f>IF(OR($A113="",$B113="",$C113=""),"",'OddsRatio_working_3-way'!I112)</f>
        <v>3.8791376864692113</v>
      </c>
      <c r="M113" s="22">
        <f>IF(OR($A113="",$B113="",$C113=""),"",'OddsRatio_working_3-way'!J112)</f>
        <v>2.0469591587160769</v>
      </c>
      <c r="N113" s="23">
        <f t="shared" si="38"/>
        <v>25.503698036215251</v>
      </c>
      <c r="O113" s="24">
        <f t="shared" si="39"/>
        <v>25.911757204794693</v>
      </c>
      <c r="P113" s="24">
        <f t="shared" si="40"/>
        <v>48.584544758990056</v>
      </c>
      <c r="Q113" t="s">
        <v>168</v>
      </c>
      <c r="R113" t="s">
        <v>265</v>
      </c>
      <c r="S113" s="48" t="s">
        <v>427</v>
      </c>
      <c r="T113" s="35">
        <v>100</v>
      </c>
      <c r="U113" s="35">
        <f t="shared" si="41"/>
        <v>52.153110047846894</v>
      </c>
      <c r="V113" s="35">
        <f t="shared" si="42"/>
        <v>73.333333333333329</v>
      </c>
      <c r="W113" s="35">
        <f t="shared" si="43"/>
        <v>71.671388101982998</v>
      </c>
      <c r="X113" s="35">
        <f t="shared" si="44"/>
        <v>54.995278564683673</v>
      </c>
      <c r="Y113" s="35">
        <f t="shared" si="45"/>
        <v>76.175501850170107</v>
      </c>
      <c r="Z113" s="35">
        <f t="shared" si="46"/>
        <v>74.513556618819777</v>
      </c>
      <c r="AA113" s="35">
        <f t="shared" si="47"/>
        <v>-2.8421685168367787</v>
      </c>
      <c r="AB113" s="35">
        <f t="shared" si="48"/>
        <v>-2.8421685168367787</v>
      </c>
      <c r="AC113" s="35">
        <f t="shared" si="49"/>
        <v>-2.8421685168367787</v>
      </c>
      <c r="AF113">
        <v>1.68</v>
      </c>
      <c r="AG113">
        <v>2.27</v>
      </c>
      <c r="AJ113" t="s">
        <v>110</v>
      </c>
    </row>
    <row r="114" spans="1:36" ht="15" x14ac:dyDescent="0.25">
      <c r="A114">
        <v>2.09</v>
      </c>
      <c r="B114">
        <v>3.75</v>
      </c>
      <c r="C114">
        <v>3.53</v>
      </c>
      <c r="D114" s="20">
        <f t="shared" si="37"/>
        <v>2.8421685168367627E-2</v>
      </c>
      <c r="E114" s="17">
        <f>IF(OR($A114="",$B114="",$C114=""),"",A114*'MPTO_working_3-way'!$I113)</f>
        <v>2.1494013220018884</v>
      </c>
      <c r="F114" s="21">
        <f>IF(OR($A114="",$B114="",$C114=""),"",B114*'MPTO_working_3-way'!$I113)</f>
        <v>3.8565813193813785</v>
      </c>
      <c r="G114" s="22">
        <f>IF(OR($A114="",$B114="",$C114=""),"",C114*'MPTO_working_3-way'!$I113)</f>
        <v>3.6303285486443375</v>
      </c>
      <c r="H114" s="17">
        <f>IF(OR($A114="",$B114="",$C114=""),"",'MPTO_working_3-way'!E113)</f>
        <v>2.1322188732902729</v>
      </c>
      <c r="I114" s="21">
        <f>IF(OR($A114="",$B114="",$C114=""),"",'MPTO_working_3-way'!F113)</f>
        <v>3.8881341560961777</v>
      </c>
      <c r="J114" s="22">
        <f>IF(OR($A114="",$B114="",$C114=""),"",'MPTO_working_3-way'!G113)</f>
        <v>3.6521378982604853</v>
      </c>
      <c r="K114" s="17">
        <f>IF(OR($A114="",$B114="",$C114=""),"",'OddsRatio_working_3-way'!H113)</f>
        <v>2.1391925773682514</v>
      </c>
      <c r="L114" s="21">
        <f>IF(OR($A114="",$B114="",$C114=""),"",'OddsRatio_working_3-way'!I113)</f>
        <v>3.8741097135437546</v>
      </c>
      <c r="M114" s="22">
        <f>IF(OR($A114="",$B114="",$C114=""),"",'OddsRatio_working_3-way'!J113)</f>
        <v>3.6441809364602546</v>
      </c>
      <c r="N114" s="23">
        <f t="shared" si="38"/>
        <v>46.524582904258651</v>
      </c>
      <c r="O114" s="24">
        <f t="shared" si="39"/>
        <v>25.929700871973488</v>
      </c>
      <c r="P114" s="24">
        <f t="shared" si="40"/>
        <v>27.545716223767876</v>
      </c>
      <c r="Q114" t="s">
        <v>121</v>
      </c>
      <c r="R114" t="s">
        <v>122</v>
      </c>
      <c r="S114" s="48" t="s">
        <v>427</v>
      </c>
      <c r="T114" s="35">
        <v>100</v>
      </c>
      <c r="U114" s="35">
        <f t="shared" si="41"/>
        <v>49.494949494949495</v>
      </c>
      <c r="V114" s="35">
        <f t="shared" si="42"/>
        <v>72.451790633608823</v>
      </c>
      <c r="W114" s="35">
        <f t="shared" si="43"/>
        <v>75.786924939467312</v>
      </c>
      <c r="X114" s="35">
        <f t="shared" si="44"/>
        <v>51.761284426923872</v>
      </c>
      <c r="Y114" s="35">
        <f t="shared" si="45"/>
        <v>74.718125565583193</v>
      </c>
      <c r="Z114" s="35">
        <f t="shared" si="46"/>
        <v>78.053259871441696</v>
      </c>
      <c r="AA114" s="35">
        <f t="shared" si="47"/>
        <v>-2.2663349319743773</v>
      </c>
      <c r="AB114" s="35">
        <f t="shared" si="48"/>
        <v>-2.2663349319743702</v>
      </c>
      <c r="AC114" s="35">
        <f t="shared" si="49"/>
        <v>-2.2663349319743844</v>
      </c>
      <c r="AF114">
        <v>1.83</v>
      </c>
      <c r="AG114">
        <v>2.0499999999999998</v>
      </c>
      <c r="AJ114" t="s">
        <v>110</v>
      </c>
    </row>
    <row r="115" spans="1:36" ht="15" x14ac:dyDescent="0.25">
      <c r="A115">
        <v>1.98</v>
      </c>
      <c r="B115">
        <v>3.63</v>
      </c>
      <c r="C115">
        <v>4.13</v>
      </c>
      <c r="D115" s="20">
        <f t="shared" si="37"/>
        <v>2.2663349319743897E-2</v>
      </c>
      <c r="E115" s="17">
        <f>IF(OR($A115="",$B115="",$C115=""),"",A115*'MPTO_working_3-way'!$I114)</f>
        <v>2.0248734316530927</v>
      </c>
      <c r="F115" s="21">
        <f>IF(OR($A115="",$B115="",$C115=""),"",B115*'MPTO_working_3-way'!$I114)</f>
        <v>3.7122679580306701</v>
      </c>
      <c r="G115" s="22">
        <f>IF(OR($A115="",$B115="",$C115=""),"",C115*'MPTO_working_3-way'!$I114)</f>
        <v>4.2235996326905418</v>
      </c>
      <c r="H115" s="17">
        <f>IF(OR($A115="",$B115="",$C115=""),"",'MPTO_working_3-way'!E114)</f>
        <v>2.0100661892538922</v>
      </c>
      <c r="I115" s="21">
        <f>IF(OR($A115="",$B115="",$C115=""),"",'MPTO_working_3-way'!F114)</f>
        <v>3.7323509641583712</v>
      </c>
      <c r="J115" s="22">
        <f>IF(OR($A115="",$B115="",$C115=""),"",'MPTO_working_3-way'!G114)</f>
        <v>4.2630052415902346</v>
      </c>
      <c r="K115" s="17">
        <f>IF(OR($A115="",$B115="",$C115=""),"",'OddsRatio_working_3-way'!H114)</f>
        <v>2.0159097784894322</v>
      </c>
      <c r="L115" s="21">
        <f>IF(OR($A115="",$B115="",$C115=""),"",'OddsRatio_working_3-way'!I114)</f>
        <v>3.7263701198236814</v>
      </c>
      <c r="M115" s="22">
        <f>IF(OR($A115="",$B115="",$C115=""),"",'OddsRatio_working_3-way'!J114)</f>
        <v>4.2446914353795142</v>
      </c>
      <c r="N115" s="23">
        <f t="shared" si="38"/>
        <v>49.385802804652677</v>
      </c>
      <c r="O115" s="24">
        <f t="shared" si="39"/>
        <v>26.937710620719642</v>
      </c>
      <c r="P115" s="24">
        <f t="shared" si="40"/>
        <v>23.676486574627674</v>
      </c>
      <c r="Q115" t="s">
        <v>181</v>
      </c>
      <c r="R115" t="s">
        <v>270</v>
      </c>
      <c r="S115" s="48" t="s">
        <v>427</v>
      </c>
      <c r="T115" s="35">
        <v>100</v>
      </c>
      <c r="U115" s="35">
        <f t="shared" si="41"/>
        <v>37.106918238993707</v>
      </c>
      <c r="V115" s="35">
        <f t="shared" si="42"/>
        <v>75.786924939467312</v>
      </c>
      <c r="W115" s="35">
        <f t="shared" si="43"/>
        <v>84.520123839009301</v>
      </c>
      <c r="X115" s="35">
        <f t="shared" si="44"/>
        <v>39.692951221523401</v>
      </c>
      <c r="Y115" s="35">
        <f t="shared" si="45"/>
        <v>78.372957921996999</v>
      </c>
      <c r="Z115" s="35">
        <f t="shared" si="46"/>
        <v>87.106156821538974</v>
      </c>
      <c r="AA115" s="35">
        <f t="shared" si="47"/>
        <v>-2.5860329825296944</v>
      </c>
      <c r="AB115" s="35">
        <f t="shared" si="48"/>
        <v>-2.5860329825296873</v>
      </c>
      <c r="AC115" s="35">
        <f t="shared" si="49"/>
        <v>-2.5860329825296731</v>
      </c>
      <c r="AF115">
        <v>1.95</v>
      </c>
      <c r="AG115">
        <v>1.95</v>
      </c>
      <c r="AJ115" t="s">
        <v>375</v>
      </c>
    </row>
    <row r="116" spans="1:36" ht="15" x14ac:dyDescent="0.25">
      <c r="A116">
        <v>1.59</v>
      </c>
      <c r="B116">
        <v>4.13</v>
      </c>
      <c r="C116">
        <v>6.46</v>
      </c>
      <c r="D116" s="20">
        <f t="shared" si="37"/>
        <v>2.5860329825296846E-2</v>
      </c>
      <c r="E116" s="17">
        <f>IF(OR($A116="",$B116="",$C116=""),"",A116*'MPTO_working_3-way'!$I115)</f>
        <v>1.631117924422222</v>
      </c>
      <c r="F116" s="21">
        <f>IF(OR($A116="",$B116="",$C116=""),"",B116*'MPTO_working_3-way'!$I115)</f>
        <v>4.2368031621784761</v>
      </c>
      <c r="G116" s="22">
        <f>IF(OR($A116="",$B116="",$C116=""),"",C116*'MPTO_working_3-way'!$I115)</f>
        <v>6.6270577306714173</v>
      </c>
      <c r="H116" s="17">
        <f>IF(OR($A116="",$B116="",$C116=""),"",'MPTO_working_3-way'!E115)</f>
        <v>1.6120953380910146</v>
      </c>
      <c r="I116" s="21">
        <f>IF(OR($A116="",$B116="",$C116=""),"",'MPTO_working_3-way'!F115)</f>
        <v>4.2824600932887922</v>
      </c>
      <c r="J116" s="22">
        <f>IF(OR($A116="",$B116="",$C116=""),"",'MPTO_working_3-way'!G115)</f>
        <v>6.840944204836596</v>
      </c>
      <c r="K116" s="17">
        <f>IF(OR($A116="",$B116="",$C116=""),"",'OddsRatio_working_3-way'!H115)</f>
        <v>1.6186853433542852</v>
      </c>
      <c r="L116" s="21">
        <f>IF(OR($A116="",$B116="",$C116=""),"",'OddsRatio_working_3-way'!I115)</f>
        <v>4.2821781774557826</v>
      </c>
      <c r="M116" s="22">
        <f>IF(OR($A116="",$B116="",$C116=""),"",'OddsRatio_working_3-way'!J115)</f>
        <v>6.7254609740921945</v>
      </c>
      <c r="N116" s="23">
        <f t="shared" si="38"/>
        <v>61.307645819306543</v>
      </c>
      <c r="O116" s="24">
        <f t="shared" si="39"/>
        <v>23.602701417118013</v>
      </c>
      <c r="P116" s="24">
        <f t="shared" si="40"/>
        <v>15.089652763575451</v>
      </c>
      <c r="Q116" t="s">
        <v>279</v>
      </c>
      <c r="R116" t="s">
        <v>174</v>
      </c>
      <c r="S116" s="48" t="s">
        <v>427</v>
      </c>
      <c r="T116" s="35">
        <v>100</v>
      </c>
      <c r="U116" s="35">
        <f t="shared" si="41"/>
        <v>30.069930069930074</v>
      </c>
      <c r="V116" s="35">
        <f t="shared" si="42"/>
        <v>79.591836734693885</v>
      </c>
      <c r="W116" s="35">
        <f t="shared" si="43"/>
        <v>87.922705314009661</v>
      </c>
      <c r="X116" s="35">
        <f t="shared" si="44"/>
        <v>32.485457951296461</v>
      </c>
      <c r="Y116" s="35">
        <f t="shared" si="45"/>
        <v>82.007364616060272</v>
      </c>
      <c r="Z116" s="35">
        <f t="shared" si="46"/>
        <v>90.338233195376063</v>
      </c>
      <c r="AA116" s="35">
        <f t="shared" si="47"/>
        <v>-2.415527881366387</v>
      </c>
      <c r="AB116" s="35">
        <f t="shared" si="48"/>
        <v>-2.415527881366387</v>
      </c>
      <c r="AC116" s="35">
        <f t="shared" si="49"/>
        <v>-2.4155278813664012</v>
      </c>
      <c r="AF116">
        <v>1.78</v>
      </c>
      <c r="AG116">
        <v>2.14</v>
      </c>
      <c r="AJ116" t="s">
        <v>375</v>
      </c>
    </row>
    <row r="117" spans="1:36" ht="15" x14ac:dyDescent="0.25">
      <c r="A117">
        <v>1.43</v>
      </c>
      <c r="B117">
        <v>4.9000000000000004</v>
      </c>
      <c r="C117">
        <v>8.2799999999999994</v>
      </c>
      <c r="D117" s="20">
        <f t="shared" si="37"/>
        <v>2.4155278813664083E-2</v>
      </c>
      <c r="E117" s="17">
        <f>IF(OR($A117="",$B117="",$C117=""),"",A117*'MPTO_working_3-way'!$I116)</f>
        <v>1.4645420487035397</v>
      </c>
      <c r="F117" s="21">
        <f>IF(OR($A117="",$B117="",$C117=""),"",B117*'MPTO_working_3-way'!$I116)</f>
        <v>5.0183608661869545</v>
      </c>
      <c r="G117" s="22">
        <f>IF(OR($A117="",$B117="",$C117=""),"",C117*'MPTO_working_3-way'!$I116)</f>
        <v>8.4800057085771385</v>
      </c>
      <c r="H117" s="17">
        <f>IF(OR($A117="",$B117="",$C117=""),"",'MPTO_working_3-way'!E116)</f>
        <v>1.4466568302290264</v>
      </c>
      <c r="I117" s="21">
        <f>IF(OR($A117="",$B117="",$C117=""),"",'MPTO_working_3-way'!F116)</f>
        <v>5.1012633148650544</v>
      </c>
      <c r="J117" s="22">
        <f>IF(OR($A117="",$B117="",$C117=""),"",'MPTO_working_3-way'!G116)</f>
        <v>8.8714466583348486</v>
      </c>
      <c r="K117" s="17">
        <f>IF(OR($A117="",$B117="",$C117=""),"",'OddsRatio_working_3-way'!H116)</f>
        <v>1.4523580997338996</v>
      </c>
      <c r="L117" s="21">
        <f>IF(OR($A117="",$B117="",$C117=""),"",'OddsRatio_working_3-way'!I116)</f>
        <v>5.102782765028393</v>
      </c>
      <c r="M117" s="22">
        <f>IF(OR($A117="",$B117="",$C117=""),"",'OddsRatio_working_3-way'!J116)</f>
        <v>8.6585278280529998</v>
      </c>
      <c r="N117" s="23">
        <f t="shared" si="38"/>
        <v>68.280729862637443</v>
      </c>
      <c r="O117" s="24">
        <f t="shared" si="39"/>
        <v>19.926825245626844</v>
      </c>
      <c r="P117" s="24">
        <f t="shared" si="40"/>
        <v>11.792444891735695</v>
      </c>
      <c r="Q117" t="s">
        <v>273</v>
      </c>
      <c r="R117" t="s">
        <v>178</v>
      </c>
      <c r="S117" s="48" t="s">
        <v>427</v>
      </c>
      <c r="T117" s="35">
        <v>100</v>
      </c>
      <c r="U117" s="35">
        <f t="shared" si="41"/>
        <v>57.983193277310924</v>
      </c>
      <c r="V117" s="35">
        <f t="shared" si="42"/>
        <v>71.346704871060169</v>
      </c>
      <c r="W117" s="35">
        <f t="shared" si="43"/>
        <v>68.454258675078862</v>
      </c>
      <c r="X117" s="35">
        <f t="shared" si="44"/>
        <v>60.199036453860955</v>
      </c>
      <c r="Y117" s="35">
        <f t="shared" si="45"/>
        <v>73.562548047610207</v>
      </c>
      <c r="Z117" s="35">
        <f t="shared" si="46"/>
        <v>70.6701018516289</v>
      </c>
      <c r="AA117" s="35">
        <f t="shared" si="47"/>
        <v>-2.215843176550031</v>
      </c>
      <c r="AB117" s="35">
        <f t="shared" si="48"/>
        <v>-2.2158431765500382</v>
      </c>
      <c r="AC117" s="35">
        <f t="shared" si="49"/>
        <v>-2.2158431765500382</v>
      </c>
      <c r="AF117">
        <v>1.9</v>
      </c>
      <c r="AG117">
        <v>2.0099999999999998</v>
      </c>
      <c r="AJ117" t="s">
        <v>375</v>
      </c>
    </row>
    <row r="118" spans="1:36" ht="15" x14ac:dyDescent="0.25">
      <c r="A118">
        <v>2.38</v>
      </c>
      <c r="B118">
        <v>3.49</v>
      </c>
      <c r="C118">
        <v>3.17</v>
      </c>
      <c r="D118" s="20">
        <f t="shared" si="37"/>
        <v>2.2158431765500364E-2</v>
      </c>
      <c r="E118" s="17">
        <f>IF(OR($A118="",$B118="",$C118=""),"",A118*'MPTO_working_3-way'!$I117)</f>
        <v>2.4327370676018907</v>
      </c>
      <c r="F118" s="21">
        <f>IF(OR($A118="",$B118="",$C118=""),"",B118*'MPTO_working_3-way'!$I117)</f>
        <v>3.5673329268615963</v>
      </c>
      <c r="G118" s="22">
        <f>IF(OR($A118="",$B118="",$C118=""),"",C118*'MPTO_working_3-way'!$I117)</f>
        <v>3.2402422286966361</v>
      </c>
      <c r="H118" s="17">
        <f>IF(OR($A118="",$B118="",$C118=""),"",'MPTO_working_3-way'!E117)</f>
        <v>2.4225867063005375</v>
      </c>
      <c r="I118" s="21">
        <f>IF(OR($A118="",$B118="",$C118=""),"",'MPTO_working_3-way'!F117)</f>
        <v>3.5823443922941101</v>
      </c>
      <c r="J118" s="22">
        <f>IF(OR($A118="",$B118="",$C118=""),"",'MPTO_working_3-way'!G117)</f>
        <v>3.2460021415931863</v>
      </c>
      <c r="K118" s="17">
        <f>IF(OR($A118="",$B118="",$C118=""),"",'OddsRatio_working_3-way'!H117)</f>
        <v>2.4270809355880543</v>
      </c>
      <c r="L118" s="21">
        <f>IF(OR($A118="",$B118="",$C118=""),"",'OddsRatio_working_3-way'!I117)</f>
        <v>3.5749503837784458</v>
      </c>
      <c r="M118" s="22">
        <f>IF(OR($A118="",$B118="",$C118=""),"",'OddsRatio_working_3-way'!J117)</f>
        <v>3.2440330653812159</v>
      </c>
      <c r="N118" s="23">
        <f t="shared" si="38"/>
        <v>41.105963045392571</v>
      </c>
      <c r="O118" s="24">
        <f t="shared" si="39"/>
        <v>28.032146718634472</v>
      </c>
      <c r="P118" s="24">
        <f t="shared" si="40"/>
        <v>30.861890235972965</v>
      </c>
      <c r="Q118" t="s">
        <v>175</v>
      </c>
      <c r="R118" t="s">
        <v>274</v>
      </c>
      <c r="S118" s="48" t="s">
        <v>427</v>
      </c>
      <c r="T118" s="35">
        <v>100</v>
      </c>
      <c r="U118" s="35">
        <f t="shared" si="41"/>
        <v>57.264957264957268</v>
      </c>
      <c r="V118" s="35">
        <f t="shared" si="42"/>
        <v>70.760233918128648</v>
      </c>
      <c r="W118" s="35">
        <f t="shared" si="43"/>
        <v>69.230769230769241</v>
      </c>
      <c r="X118" s="35">
        <f t="shared" si="44"/>
        <v>60.008996851102111</v>
      </c>
      <c r="Y118" s="35">
        <f t="shared" si="45"/>
        <v>73.504273504273513</v>
      </c>
      <c r="Z118" s="35">
        <f t="shared" si="46"/>
        <v>71.974808816914077</v>
      </c>
      <c r="AA118" s="35">
        <f t="shared" si="47"/>
        <v>-2.7440395861448437</v>
      </c>
      <c r="AB118" s="35">
        <f t="shared" si="48"/>
        <v>-2.744039586144865</v>
      </c>
      <c r="AC118" s="35">
        <f t="shared" si="49"/>
        <v>-2.7440395861448366</v>
      </c>
      <c r="AF118">
        <v>1.92</v>
      </c>
      <c r="AG118">
        <v>1.99</v>
      </c>
      <c r="AJ118" t="s">
        <v>375</v>
      </c>
    </row>
    <row r="119" spans="1:36" ht="15" x14ac:dyDescent="0.25">
      <c r="A119">
        <v>2.34</v>
      </c>
      <c r="B119">
        <v>3.42</v>
      </c>
      <c r="C119">
        <v>3.25</v>
      </c>
      <c r="D119" s="20">
        <f t="shared" si="37"/>
        <v>2.7440395861448419E-2</v>
      </c>
      <c r="E119" s="17">
        <f>IF(OR($A119="",$B119="",$C119=""),"",A119*'MPTO_working_3-way'!$I118)</f>
        <v>2.4042105263157891</v>
      </c>
      <c r="F119" s="21">
        <f>IF(OR($A119="",$B119="",$C119=""),"",B119*'MPTO_working_3-way'!$I118)</f>
        <v>3.5138461538461536</v>
      </c>
      <c r="G119" s="22">
        <f>IF(OR($A119="",$B119="",$C119=""),"",C119*'MPTO_working_3-way'!$I118)</f>
        <v>3.3391812865497075</v>
      </c>
      <c r="H119" s="17">
        <f>IF(OR($A119="",$B119="",$C119=""),"",'MPTO_working_3-way'!E118)</f>
        <v>2.3911796342775187</v>
      </c>
      <c r="I119" s="21">
        <f>IF(OR($A119="",$B119="",$C119=""),"",'MPTO_working_3-way'!F118)</f>
        <v>3.5304393859184753</v>
      </c>
      <c r="J119" s="22">
        <f>IF(OR($A119="",$B119="",$C119=""),"",'MPTO_working_3-way'!G118)</f>
        <v>3.3495730788548466</v>
      </c>
      <c r="K119" s="17">
        <f>IF(OR($A119="",$B119="",$C119=""),"",'OddsRatio_working_3-way'!H118)</f>
        <v>2.3968557655703555</v>
      </c>
      <c r="L119" s="21">
        <f>IF(OR($A119="",$B119="",$C119=""),"",'OddsRatio_working_3-way'!I118)</f>
        <v>3.5226798154330319</v>
      </c>
      <c r="M119" s="22">
        <f>IF(OR($A119="",$B119="",$C119=""),"",'OddsRatio_working_3-way'!J118)</f>
        <v>3.345466770547239</v>
      </c>
      <c r="N119" s="23">
        <f t="shared" si="38"/>
        <v>41.593695271453598</v>
      </c>
      <c r="O119" s="24">
        <f t="shared" si="39"/>
        <v>28.458844133099824</v>
      </c>
      <c r="P119" s="24">
        <f t="shared" si="40"/>
        <v>29.947460595446586</v>
      </c>
      <c r="Q119" t="s">
        <v>83</v>
      </c>
      <c r="R119" t="s">
        <v>102</v>
      </c>
      <c r="S119" s="48" t="s">
        <v>427</v>
      </c>
      <c r="T119" s="35">
        <v>100</v>
      </c>
      <c r="U119" s="35">
        <f t="shared" si="41"/>
        <v>76.798143851508115</v>
      </c>
      <c r="V119" s="35">
        <f t="shared" si="42"/>
        <v>74.226804123711347</v>
      </c>
      <c r="W119" s="35">
        <f t="shared" si="43"/>
        <v>46.808510638297875</v>
      </c>
      <c r="X119" s="35">
        <f t="shared" si="44"/>
        <v>78.964685237990778</v>
      </c>
      <c r="Y119" s="35">
        <f t="shared" si="45"/>
        <v>76.39334551019401</v>
      </c>
      <c r="Z119" s="35">
        <f t="shared" si="46"/>
        <v>48.975052024780538</v>
      </c>
      <c r="AA119" s="35">
        <f t="shared" si="47"/>
        <v>-2.1665413864826633</v>
      </c>
      <c r="AB119" s="35">
        <f t="shared" si="48"/>
        <v>-2.1665413864826633</v>
      </c>
      <c r="AC119" s="35">
        <f t="shared" si="49"/>
        <v>-2.1665413864826633</v>
      </c>
      <c r="AF119">
        <v>2.0699999999999998</v>
      </c>
      <c r="AG119">
        <v>1.83</v>
      </c>
      <c r="AJ119" t="s">
        <v>111</v>
      </c>
    </row>
    <row r="120" spans="1:36" ht="15" x14ac:dyDescent="0.25">
      <c r="A120">
        <v>4.3099999999999996</v>
      </c>
      <c r="B120">
        <v>3.88</v>
      </c>
      <c r="C120">
        <v>1.88</v>
      </c>
      <c r="D120" s="20">
        <f t="shared" si="37"/>
        <v>2.1665413864826677E-2</v>
      </c>
      <c r="E120" s="17">
        <f>IF(OR($A120="",$B120="",$C120=""),"",A120*'MPTO_working_3-way'!$I119)</f>
        <v>4.4033779337574028</v>
      </c>
      <c r="F120" s="21">
        <f>IF(OR($A120="",$B120="",$C120=""),"",B120*'MPTO_working_3-way'!$I119)</f>
        <v>3.9640618057955272</v>
      </c>
      <c r="G120" s="22">
        <f>IF(OR($A120="",$B120="",$C120=""),"",C120*'MPTO_working_3-way'!$I119)</f>
        <v>1.9207309780658741</v>
      </c>
      <c r="H120" s="17">
        <f>IF(OR($A120="",$B120="",$C120=""),"",'MPTO_working_3-way'!E119)</f>
        <v>4.4484627534375898</v>
      </c>
      <c r="I120" s="21">
        <f>IF(OR($A120="",$B120="",$C120=""),"",'MPTO_working_3-way'!F119)</f>
        <v>3.991854156283182</v>
      </c>
      <c r="J120" s="22">
        <f>IF(OR($A120="",$B120="",$C120=""),"",'MPTO_working_3-way'!G119)</f>
        <v>1.9058760654054343</v>
      </c>
      <c r="K120" s="17">
        <f>IF(OR($A120="",$B120="",$C120=""),"",'OddsRatio_working_3-way'!H119)</f>
        <v>4.4286040495475794</v>
      </c>
      <c r="L120" s="21">
        <f>IF(OR($A120="",$B120="",$C120=""),"",'OddsRatio_working_3-way'!I119)</f>
        <v>3.9831962727181351</v>
      </c>
      <c r="M120" s="22">
        <f>IF(OR($A120="",$B120="",$C120=""),"",'OddsRatio_working_3-way'!J119)</f>
        <v>1.9115321944416526</v>
      </c>
      <c r="N120" s="23">
        <f t="shared" si="38"/>
        <v>22.709838107098381</v>
      </c>
      <c r="O120" s="24">
        <f t="shared" si="39"/>
        <v>25.226650062266504</v>
      </c>
      <c r="P120" s="24">
        <f t="shared" si="40"/>
        <v>52.063511830635122</v>
      </c>
      <c r="Q120" t="s">
        <v>280</v>
      </c>
      <c r="R120" t="s">
        <v>285</v>
      </c>
      <c r="S120" s="48" t="s">
        <v>427</v>
      </c>
      <c r="T120" s="35">
        <v>100</v>
      </c>
      <c r="U120" s="35">
        <f t="shared" si="41"/>
        <v>66.442953020134226</v>
      </c>
      <c r="V120" s="35">
        <f t="shared" si="42"/>
        <v>67.845659163987136</v>
      </c>
      <c r="W120" s="35">
        <f t="shared" si="43"/>
        <v>63.503649635036496</v>
      </c>
      <c r="X120" s="35">
        <f t="shared" si="44"/>
        <v>68.650691200976368</v>
      </c>
      <c r="Y120" s="35">
        <f t="shared" si="45"/>
        <v>70.053397344829278</v>
      </c>
      <c r="Z120" s="35">
        <f t="shared" si="46"/>
        <v>65.711387815878638</v>
      </c>
      <c r="AA120" s="35">
        <f t="shared" si="47"/>
        <v>-2.2077381808421421</v>
      </c>
      <c r="AB120" s="35">
        <f t="shared" si="48"/>
        <v>-2.2077381808421421</v>
      </c>
      <c r="AC120" s="35">
        <f t="shared" si="49"/>
        <v>-2.2077381808421421</v>
      </c>
      <c r="AF120">
        <v>1.87</v>
      </c>
      <c r="AG120">
        <v>2.0499999999999998</v>
      </c>
      <c r="AJ120" t="s">
        <v>367</v>
      </c>
    </row>
    <row r="121" spans="1:36" ht="15" x14ac:dyDescent="0.25">
      <c r="A121">
        <v>2.98</v>
      </c>
      <c r="B121">
        <v>3.11</v>
      </c>
      <c r="C121">
        <v>2.74</v>
      </c>
      <c r="D121" s="20">
        <f t="shared" si="37"/>
        <v>2.2077381808421448E-2</v>
      </c>
      <c r="E121" s="17">
        <f>IF(OR($A121="",$B121="",$C121=""),"",A121*'MPTO_working_3-way'!$I120)</f>
        <v>3.0457905977890958</v>
      </c>
      <c r="F121" s="21">
        <f>IF(OR($A121="",$B121="",$C121=""),"",B121*'MPTO_working_3-way'!$I120)</f>
        <v>3.1786606574241905</v>
      </c>
      <c r="G121" s="22">
        <f>IF(OR($A121="",$B121="",$C121=""),"",C121*'MPTO_working_3-way'!$I120)</f>
        <v>2.8004920261550752</v>
      </c>
      <c r="H121" s="17">
        <f>IF(OR($A121="",$B121="",$C121=""),"",'MPTO_working_3-way'!E120)</f>
        <v>3.0468173107426408</v>
      </c>
      <c r="I121" s="21">
        <f>IF(OR($A121="",$B121="",$C121=""),"",'MPTO_working_3-way'!F120)</f>
        <v>3.1828454196645812</v>
      </c>
      <c r="J121" s="22">
        <f>IF(OR($A121="",$B121="",$C121=""),"",'MPTO_working_3-way'!G120)</f>
        <v>2.7963863589211853</v>
      </c>
      <c r="K121" s="17">
        <f>IF(OR($A121="",$B121="",$C121=""),"",'OddsRatio_working_3-way'!H120)</f>
        <v>3.0463995723944417</v>
      </c>
      <c r="L121" s="21">
        <f>IF(OR($A121="",$B121="",$C121=""),"",'OddsRatio_working_3-way'!I120)</f>
        <v>3.1807591402789259</v>
      </c>
      <c r="M121" s="22">
        <f>IF(OR($A121="",$B121="",$C121=""),"",'OddsRatio_working_3-way'!J120)</f>
        <v>2.7983511393769342</v>
      </c>
      <c r="N121" s="23">
        <f t="shared" si="38"/>
        <v>32.83219800881546</v>
      </c>
      <c r="O121" s="24">
        <f t="shared" si="39"/>
        <v>31.45979101809327</v>
      </c>
      <c r="P121" s="24">
        <f t="shared" si="40"/>
        <v>35.708010973091255</v>
      </c>
      <c r="Q121" t="s">
        <v>284</v>
      </c>
      <c r="R121" t="s">
        <v>184</v>
      </c>
      <c r="S121" s="48" t="s">
        <v>427</v>
      </c>
      <c r="T121" s="35">
        <v>100</v>
      </c>
      <c r="U121" s="35">
        <f t="shared" si="41"/>
        <v>28.057553956834536</v>
      </c>
      <c r="V121" s="35">
        <f t="shared" si="42"/>
        <v>80.769230769230759</v>
      </c>
      <c r="W121" s="35">
        <f t="shared" si="43"/>
        <v>88.776655443322113</v>
      </c>
      <c r="X121" s="35">
        <f t="shared" si="44"/>
        <v>30.454113787447117</v>
      </c>
      <c r="Y121" s="35">
        <f t="shared" si="45"/>
        <v>83.165790599843376</v>
      </c>
      <c r="Z121" s="35">
        <f t="shared" si="46"/>
        <v>91.173215273934701</v>
      </c>
      <c r="AA121" s="35">
        <f t="shared" si="47"/>
        <v>-2.3965598306125813</v>
      </c>
      <c r="AB121" s="35">
        <f t="shared" si="48"/>
        <v>-2.3965598306126168</v>
      </c>
      <c r="AC121" s="35">
        <f t="shared" si="49"/>
        <v>-2.3965598306125884</v>
      </c>
      <c r="AF121">
        <v>2.29</v>
      </c>
      <c r="AG121">
        <v>1.68</v>
      </c>
      <c r="AJ121" t="s">
        <v>367</v>
      </c>
    </row>
    <row r="122" spans="1:36" ht="15" x14ac:dyDescent="0.25">
      <c r="A122">
        <v>1.39</v>
      </c>
      <c r="B122">
        <v>5.2</v>
      </c>
      <c r="C122">
        <v>8.91</v>
      </c>
      <c r="D122" s="20">
        <f t="shared" si="37"/>
        <v>2.396559830612599E-2</v>
      </c>
      <c r="E122" s="17">
        <f>IF(OR($A122="",$B122="",$C122=""),"",A122*'MPTO_working_3-way'!$I121)</f>
        <v>1.423312181645515</v>
      </c>
      <c r="F122" s="21">
        <f>IF(OR($A122="",$B122="",$C122=""),"",B122*'MPTO_working_3-way'!$I121)</f>
        <v>5.3246211111918553</v>
      </c>
      <c r="G122" s="22">
        <f>IF(OR($A122="",$B122="",$C122=""),"",C122*'MPTO_working_3-way'!$I121)</f>
        <v>9.1235334809075823</v>
      </c>
      <c r="H122" s="17">
        <f>IF(OR($A122="",$B122="",$C122=""),"",'MPTO_working_3-way'!E121)</f>
        <v>1.4056079558492101</v>
      </c>
      <c r="I122" s="21">
        <f>IF(OR($A122="",$B122="",$C122=""),"",'MPTO_working_3-way'!F121)</f>
        <v>5.4253719607944468</v>
      </c>
      <c r="J122" s="22">
        <f>IF(OR($A122="",$B122="",$C122=""),"",'MPTO_working_3-way'!G121)</f>
        <v>9.5927942492222211</v>
      </c>
      <c r="K122" s="17">
        <f>IF(OR($A122="",$B122="",$C122=""),"",'OddsRatio_working_3-way'!H121)</f>
        <v>1.4111117223883778</v>
      </c>
      <c r="L122" s="21">
        <f>IF(OR($A122="",$B122="",$C122=""),"",'OddsRatio_working_3-way'!I121)</f>
        <v>5.4273570103363777</v>
      </c>
      <c r="M122" s="22">
        <f>IF(OR($A122="",$B122="",$C122=""),"",'OddsRatio_working_3-way'!J121)</f>
        <v>9.3381890361335085</v>
      </c>
      <c r="N122" s="23">
        <f t="shared" si="38"/>
        <v>70.258655331951374</v>
      </c>
      <c r="O122" s="24">
        <f t="shared" si="39"/>
        <v>18.780679021425463</v>
      </c>
      <c r="P122" s="24">
        <f t="shared" si="40"/>
        <v>10.960665646623164</v>
      </c>
      <c r="Q122" t="s">
        <v>286</v>
      </c>
      <c r="R122" t="s">
        <v>186</v>
      </c>
      <c r="S122" s="48" t="s">
        <v>427</v>
      </c>
      <c r="T122" s="35">
        <v>100</v>
      </c>
      <c r="U122" s="35">
        <f t="shared" si="41"/>
        <v>54.128440366972484</v>
      </c>
      <c r="V122" s="35">
        <f t="shared" si="42"/>
        <v>72.826086956521735</v>
      </c>
      <c r="W122" s="35">
        <f t="shared" si="43"/>
        <v>70.930232558139537</v>
      </c>
      <c r="X122" s="35">
        <f t="shared" si="44"/>
        <v>56.243680485338722</v>
      </c>
      <c r="Y122" s="35">
        <f t="shared" si="45"/>
        <v>74.941327074887994</v>
      </c>
      <c r="Z122" s="35">
        <f t="shared" si="46"/>
        <v>73.045472676505781</v>
      </c>
      <c r="AA122" s="35">
        <f t="shared" si="47"/>
        <v>-2.1152401183662377</v>
      </c>
      <c r="AB122" s="35">
        <f t="shared" si="48"/>
        <v>-2.115240118366259</v>
      </c>
      <c r="AC122" s="35">
        <f t="shared" si="49"/>
        <v>-2.1152401183662448</v>
      </c>
      <c r="AF122">
        <v>1.74</v>
      </c>
      <c r="AG122">
        <v>2.2000000000000002</v>
      </c>
      <c r="AJ122" t="s">
        <v>367</v>
      </c>
    </row>
    <row r="123" spans="1:36" ht="15" x14ac:dyDescent="0.25">
      <c r="A123">
        <v>2.1800000000000002</v>
      </c>
      <c r="B123">
        <v>3.68</v>
      </c>
      <c r="C123">
        <v>3.44</v>
      </c>
      <c r="D123" s="20">
        <f t="shared" si="37"/>
        <v>2.1152401183662572E-2</v>
      </c>
      <c r="E123" s="17">
        <f>IF(OR($A123="",$B123="",$C123=""),"",A123*'MPTO_working_3-way'!$I122)</f>
        <v>2.2261122345803845</v>
      </c>
      <c r="F123" s="21">
        <f>IF(OR($A123="",$B123="",$C123=""),"",B123*'MPTO_working_3-way'!$I122)</f>
        <v>3.7578408363558786</v>
      </c>
      <c r="G123" s="22">
        <f>IF(OR($A123="",$B123="",$C123=""),"",C123*'MPTO_working_3-way'!$I122)</f>
        <v>3.512764260071799</v>
      </c>
      <c r="H123" s="17">
        <f>IF(OR($A123="",$B123="",$C123=""),"",'MPTO_working_3-way'!E122)</f>
        <v>2.2140313103842519</v>
      </c>
      <c r="I123" s="21">
        <f>IF(OR($A123="",$B123="",$C123=""),"",'MPTO_working_3-way'!F122)</f>
        <v>3.7780282940619863</v>
      </c>
      <c r="J123" s="22">
        <f>IF(OR($A123="",$B123="",$C123=""),"",'MPTO_working_3-way'!G122)</f>
        <v>3.5255103848428444</v>
      </c>
      <c r="K123" s="17">
        <f>IF(OR($A123="",$B123="",$C123=""),"",'OddsRatio_working_3-way'!H122)</f>
        <v>2.2190841506160193</v>
      </c>
      <c r="L123" s="21">
        <f>IF(OR($A123="",$B123="",$C123=""),"",'OddsRatio_working_3-way'!I122)</f>
        <v>3.7687673929245187</v>
      </c>
      <c r="M123" s="22">
        <f>IF(OR($A123="",$B123="",$C123=""),"",'OddsRatio_working_3-way'!J122)</f>
        <v>3.5208180741551578</v>
      </c>
      <c r="N123" s="23">
        <f t="shared" si="38"/>
        <v>44.921364900925447</v>
      </c>
      <c r="O123" s="24">
        <f t="shared" si="39"/>
        <v>26.611025946743876</v>
      </c>
      <c r="P123" s="24">
        <f t="shared" si="40"/>
        <v>28.467609152330663</v>
      </c>
      <c r="Q123" t="s">
        <v>290</v>
      </c>
      <c r="R123" t="s">
        <v>289</v>
      </c>
      <c r="S123" s="48" t="s">
        <v>427</v>
      </c>
      <c r="T123" s="35">
        <v>100</v>
      </c>
      <c r="U123" s="35">
        <f t="shared" si="41"/>
        <v>59.677419354838712</v>
      </c>
      <c r="V123" s="35">
        <f t="shared" si="42"/>
        <v>67.426710097719877</v>
      </c>
      <c r="W123" s="35">
        <f t="shared" si="43"/>
        <v>70.845481049562679</v>
      </c>
      <c r="X123" s="35">
        <f t="shared" si="44"/>
        <v>61.727808852717445</v>
      </c>
      <c r="Y123" s="35">
        <f t="shared" si="45"/>
        <v>69.477099595598602</v>
      </c>
      <c r="Z123" s="35">
        <f t="shared" si="46"/>
        <v>72.895870547441419</v>
      </c>
      <c r="AA123" s="35">
        <f t="shared" si="47"/>
        <v>-2.0503894978787329</v>
      </c>
      <c r="AB123" s="35">
        <f t="shared" si="48"/>
        <v>-2.0503894978787258</v>
      </c>
      <c r="AC123" s="35">
        <f t="shared" si="49"/>
        <v>-2.05038949787874</v>
      </c>
      <c r="AF123">
        <v>1.76</v>
      </c>
      <c r="AG123">
        <v>2.1800000000000002</v>
      </c>
      <c r="AJ123" t="s">
        <v>367</v>
      </c>
    </row>
    <row r="124" spans="1:36" ht="15" x14ac:dyDescent="0.25">
      <c r="A124">
        <v>2.48</v>
      </c>
      <c r="B124">
        <v>3.07</v>
      </c>
      <c r="C124">
        <v>3.43</v>
      </c>
      <c r="D124" s="20">
        <f t="shared" si="37"/>
        <v>2.050389497878724E-2</v>
      </c>
      <c r="E124" s="17">
        <f>IF(OR($A124="",$B124="",$C124=""),"",A124*'MPTO_working_3-way'!$I123)</f>
        <v>2.5308496595473922</v>
      </c>
      <c r="F124" s="21">
        <f>IF(OR($A124="",$B124="",$C124=""),"",B124*'MPTO_working_3-way'!$I123)</f>
        <v>3.1329469575848767</v>
      </c>
      <c r="G124" s="22">
        <f>IF(OR($A124="",$B124="",$C124=""),"",C124*'MPTO_working_3-way'!$I123)</f>
        <v>3.5003283597772405</v>
      </c>
      <c r="H124" s="17">
        <f>IF(OR($A124="",$B124="",$C124=""),"",'MPTO_working_3-way'!E123)</f>
        <v>2.5227605042536347</v>
      </c>
      <c r="I124" s="21">
        <f>IF(OR($A124="",$B124="",$C124=""),"",'MPTO_working_3-way'!F123)</f>
        <v>3.1357962784446904</v>
      </c>
      <c r="J124" s="22">
        <f>IF(OR($A124="",$B124="",$C124=""),"",'MPTO_working_3-way'!G123)</f>
        <v>3.5123390139441</v>
      </c>
      <c r="K124" s="17">
        <f>IF(OR($A124="",$B124="",$C124=""),"",'OddsRatio_working_3-way'!H123)</f>
        <v>2.5264467771416039</v>
      </c>
      <c r="L124" s="21">
        <f>IF(OR($A124="",$B124="",$C124=""),"",'OddsRatio_working_3-way'!I123)</f>
        <v>3.1349627220831895</v>
      </c>
      <c r="M124" s="22">
        <f>IF(OR($A124="",$B124="",$C124=""),"",'OddsRatio_working_3-way'!J123)</f>
        <v>3.5062605867933097</v>
      </c>
      <c r="N124" s="23">
        <f t="shared" si="38"/>
        <v>39.512422092224803</v>
      </c>
      <c r="O124" s="24">
        <f t="shared" si="39"/>
        <v>31.918829572872156</v>
      </c>
      <c r="P124" s="24">
        <f t="shared" si="40"/>
        <v>28.568748334903059</v>
      </c>
      <c r="Q124" t="s">
        <v>288</v>
      </c>
      <c r="R124" t="s">
        <v>125</v>
      </c>
      <c r="S124" s="48" t="s">
        <v>427</v>
      </c>
      <c r="T124" s="35">
        <v>100</v>
      </c>
      <c r="U124" s="35">
        <f t="shared" si="41"/>
        <v>47.643979057591622</v>
      </c>
      <c r="V124" s="35">
        <f t="shared" si="42"/>
        <v>72.602739726027394</v>
      </c>
      <c r="W124" s="35">
        <f t="shared" si="43"/>
        <v>77.528089887640448</v>
      </c>
      <c r="X124" s="35">
        <f t="shared" si="44"/>
        <v>49.869170386332151</v>
      </c>
      <c r="Y124" s="35">
        <f t="shared" si="45"/>
        <v>74.82793105476793</v>
      </c>
      <c r="Z124" s="35">
        <f t="shared" si="46"/>
        <v>79.753281216380984</v>
      </c>
      <c r="AA124" s="35">
        <f t="shared" si="47"/>
        <v>-2.2251913287405287</v>
      </c>
      <c r="AB124" s="35">
        <f t="shared" si="48"/>
        <v>-2.2251913287405358</v>
      </c>
      <c r="AC124" s="35">
        <f t="shared" si="49"/>
        <v>-2.2251913287405358</v>
      </c>
      <c r="AF124">
        <v>2.69</v>
      </c>
      <c r="AG124">
        <v>1.52</v>
      </c>
      <c r="AJ124" t="s">
        <v>367</v>
      </c>
    </row>
    <row r="125" spans="1:36" ht="15" x14ac:dyDescent="0.25">
      <c r="A125">
        <v>1.91</v>
      </c>
      <c r="B125">
        <v>3.65</v>
      </c>
      <c r="C125">
        <v>4.45</v>
      </c>
      <c r="D125" s="20">
        <f t="shared" si="37"/>
        <v>2.2251913287405278E-2</v>
      </c>
      <c r="E125" s="17">
        <f>IF(OR($A125="",$B125="",$C125=""),"",A125*'MPTO_working_3-way'!$I124)</f>
        <v>1.9525011543789439</v>
      </c>
      <c r="F125" s="21">
        <f>IF(OR($A125="",$B125="",$C125=""),"",B125*'MPTO_working_3-way'!$I124)</f>
        <v>3.7312194834990291</v>
      </c>
      <c r="G125" s="22">
        <f>IF(OR($A125="",$B125="",$C125=""),"",C125*'MPTO_working_3-way'!$I124)</f>
        <v>4.5490210141289538</v>
      </c>
      <c r="H125" s="17">
        <f>IF(OR($A125="",$B125="",$C125=""),"",'MPTO_working_3-way'!E124)</f>
        <v>1.9374479244460148</v>
      </c>
      <c r="I125" s="21">
        <f>IF(OR($A125="",$B125="",$C125=""),"",'MPTO_working_3-way'!F124)</f>
        <v>3.7515667718403303</v>
      </c>
      <c r="J125" s="22">
        <f>IF(OR($A125="",$B125="",$C125=""),"",'MPTO_working_3-way'!G124)</f>
        <v>4.6018947620854753</v>
      </c>
      <c r="K125" s="17">
        <f>IF(OR($A125="",$B125="",$C125=""),"",'OddsRatio_working_3-way'!H124)</f>
        <v>1.9432852666799265</v>
      </c>
      <c r="L125" s="21">
        <f>IF(OR($A125="",$B125="",$C125=""),"",'OddsRatio_working_3-way'!I124)</f>
        <v>3.7469296227492381</v>
      </c>
      <c r="M125" s="22">
        <f>IF(OR($A125="",$B125="",$C125=""),"",'OddsRatio_working_3-way'!J124)</f>
        <v>4.5761913956546687</v>
      </c>
      <c r="N125" s="23">
        <f t="shared" si="38"/>
        <v>51.216358963848208</v>
      </c>
      <c r="O125" s="24">
        <f t="shared" si="39"/>
        <v>26.800889211219197</v>
      </c>
      <c r="P125" s="24">
        <f t="shared" si="40"/>
        <v>21.982751824932599</v>
      </c>
      <c r="Q125" t="s">
        <v>185</v>
      </c>
      <c r="R125" t="s">
        <v>287</v>
      </c>
      <c r="S125" s="48" t="s">
        <v>427</v>
      </c>
      <c r="T125" s="35">
        <v>100</v>
      </c>
      <c r="U125" s="35">
        <f t="shared" si="41"/>
        <v>78.991596638655466</v>
      </c>
      <c r="V125" s="35">
        <f t="shared" si="42"/>
        <v>76.958525345622121</v>
      </c>
      <c r="W125" s="35">
        <f t="shared" si="43"/>
        <v>41.520467836257311</v>
      </c>
      <c r="X125" s="35">
        <f t="shared" si="44"/>
        <v>81.521006818120568</v>
      </c>
      <c r="Y125" s="35">
        <f t="shared" si="45"/>
        <v>79.487935525087224</v>
      </c>
      <c r="Z125" s="35">
        <f t="shared" si="46"/>
        <v>44.04987801572242</v>
      </c>
      <c r="AA125" s="35">
        <f t="shared" si="47"/>
        <v>-2.5294101794651027</v>
      </c>
      <c r="AB125" s="35">
        <f t="shared" si="48"/>
        <v>-2.5294101794651027</v>
      </c>
      <c r="AC125" s="35">
        <f t="shared" si="49"/>
        <v>-2.5294101794651098</v>
      </c>
      <c r="AF125">
        <v>1.92</v>
      </c>
      <c r="AG125">
        <v>1.99</v>
      </c>
      <c r="AJ125" t="s">
        <v>367</v>
      </c>
    </row>
    <row r="126" spans="1:36" ht="15" x14ac:dyDescent="0.25">
      <c r="A126">
        <v>4.76</v>
      </c>
      <c r="B126">
        <v>4.34</v>
      </c>
      <c r="C126">
        <v>1.71</v>
      </c>
      <c r="D126" s="20">
        <f t="shared" si="37"/>
        <v>2.529410179465108E-2</v>
      </c>
      <c r="E126" s="17">
        <f>IF(OR($A126="",$B126="",$C126=""),"",A126*'MPTO_working_3-way'!$I125)</f>
        <v>4.8803999245425391</v>
      </c>
      <c r="F126" s="21">
        <f>IF(OR($A126="",$B126="",$C126=""),"",B126*'MPTO_working_3-way'!$I125)</f>
        <v>4.4497764017887853</v>
      </c>
      <c r="G126" s="22">
        <f>IF(OR($A126="",$B126="",$C126=""),"",C126*'MPTO_working_3-way'!$I125)</f>
        <v>1.7532529140688533</v>
      </c>
      <c r="H126" s="17">
        <f>IF(OR($A126="",$B126="",$C126=""),"",'MPTO_working_3-way'!E125)</f>
        <v>4.9590219564539506</v>
      </c>
      <c r="I126" s="21">
        <f>IF(OR($A126="",$B126="",$C126=""),"",'MPTO_working_3-way'!F125)</f>
        <v>4.5048417735078345</v>
      </c>
      <c r="J126" s="22">
        <f>IF(OR($A126="",$B126="",$C126=""),"",'MPTO_working_3-way'!G125)</f>
        <v>1.7350148155754237</v>
      </c>
      <c r="K126" s="17">
        <f>IF(OR($A126="",$B126="",$C126=""),"",'OddsRatio_working_3-way'!H125)</f>
        <v>4.9267880606686685</v>
      </c>
      <c r="L126" s="21">
        <f>IF(OR($A126="",$B126="",$C126=""),"",'OddsRatio_working_3-way'!I125)</f>
        <v>4.4881574794237631</v>
      </c>
      <c r="M126" s="22">
        <f>IF(OR($A126="",$B126="",$C126=""),"",'OddsRatio_working_3-way'!J125)</f>
        <v>1.7414945540092437</v>
      </c>
      <c r="N126" s="23">
        <f t="shared" si="38"/>
        <v>20.490124077152025</v>
      </c>
      <c r="O126" s="24">
        <f t="shared" si="39"/>
        <v>22.473039310424802</v>
      </c>
      <c r="P126" s="24">
        <f t="shared" si="40"/>
        <v>57.03683661242318</v>
      </c>
      <c r="Q126" t="s">
        <v>282</v>
      </c>
      <c r="R126" t="s">
        <v>291</v>
      </c>
      <c r="S126" s="48" t="s">
        <v>427</v>
      </c>
      <c r="T126" s="35">
        <v>100</v>
      </c>
      <c r="U126" s="35">
        <f t="shared" si="41"/>
        <v>84.051036682615631</v>
      </c>
      <c r="V126" s="35">
        <f t="shared" si="42"/>
        <v>75.247524752475243</v>
      </c>
      <c r="W126" s="35">
        <f t="shared" si="43"/>
        <v>34.640522875816991</v>
      </c>
      <c r="X126" s="35">
        <f t="shared" si="44"/>
        <v>90.111952371707758</v>
      </c>
      <c r="Y126" s="35">
        <f t="shared" si="45"/>
        <v>81.30844044156737</v>
      </c>
      <c r="Z126" s="35">
        <f t="shared" si="46"/>
        <v>40.701438564909118</v>
      </c>
      <c r="AA126" s="35">
        <f t="shared" si="47"/>
        <v>-6.060915689092127</v>
      </c>
      <c r="AB126" s="35">
        <f t="shared" si="48"/>
        <v>-6.060915689092127</v>
      </c>
      <c r="AC126" s="35">
        <f t="shared" si="49"/>
        <v>-6.060915689092127</v>
      </c>
      <c r="AF126">
        <v>1.54</v>
      </c>
      <c r="AG126">
        <v>2.61</v>
      </c>
      <c r="AJ126" t="s">
        <v>367</v>
      </c>
    </row>
    <row r="127" spans="1:36" ht="15" x14ac:dyDescent="0.25">
      <c r="A127">
        <v>6.27</v>
      </c>
      <c r="B127">
        <v>4.04</v>
      </c>
      <c r="C127">
        <v>1.53</v>
      </c>
      <c r="D127" s="20">
        <f t="shared" si="37"/>
        <v>6.0609156890921279E-2</v>
      </c>
      <c r="E127" s="17">
        <f>IF(OR($A127="",$B127="",$C127=""),"",A127*'MPTO_working_3-way'!$I126)</f>
        <v>6.650019413706076</v>
      </c>
      <c r="F127" s="21">
        <f>IF(OR($A127="",$B127="",$C127=""),"",B127*'MPTO_working_3-way'!$I126)</f>
        <v>4.2848609938393221</v>
      </c>
      <c r="G127" s="22">
        <f>IF(OR($A127="",$B127="",$C127=""),"",C127*'MPTO_working_3-way'!$I126)</f>
        <v>1.6227320100431095</v>
      </c>
      <c r="H127" s="17">
        <f>IF(OR($A127="",$B127="",$C127=""),"",'MPTO_working_3-way'!E126)</f>
        <v>7.1794425112926357</v>
      </c>
      <c r="I127" s="21">
        <f>IF(OR($A127="",$B127="",$C127=""),"",'MPTO_working_3-way'!F126)</f>
        <v>4.3990520888052682</v>
      </c>
      <c r="J127" s="22">
        <f>IF(OR($A127="",$B127="",$C127=""),"",'MPTO_working_3-way'!G126)</f>
        <v>1.5788018221423274</v>
      </c>
      <c r="K127" s="17">
        <f>IF(OR($A127="",$B127="",$C127=""),"",'OddsRatio_working_3-way'!H126)</f>
        <v>6.8958970870898337</v>
      </c>
      <c r="L127" s="21">
        <f>IF(OR($A127="",$B127="",$C127=""),"",'OddsRatio_working_3-way'!I126)</f>
        <v>4.4010487940707952</v>
      </c>
      <c r="M127" s="22">
        <f>IF(OR($A127="",$B127="",$C127=""),"",'OddsRatio_working_3-way'!J126)</f>
        <v>1.5929460068610264</v>
      </c>
      <c r="N127" s="23">
        <f t="shared" si="38"/>
        <v>15.037550085025947</v>
      </c>
      <c r="O127" s="24">
        <f t="shared" si="39"/>
        <v>23.337979958691257</v>
      </c>
      <c r="P127" s="24">
        <f t="shared" si="40"/>
        <v>61.624469956282802</v>
      </c>
      <c r="Q127" t="s">
        <v>295</v>
      </c>
      <c r="R127" t="s">
        <v>300</v>
      </c>
      <c r="S127" s="48" t="s">
        <v>427</v>
      </c>
      <c r="T127" s="35">
        <v>100</v>
      </c>
      <c r="U127" s="35">
        <f t="shared" si="41"/>
        <v>46.236559139784944</v>
      </c>
      <c r="V127" s="35">
        <f t="shared" si="42"/>
        <v>72.14484679665739</v>
      </c>
      <c r="W127" s="35">
        <f t="shared" si="43"/>
        <v>75.728155339805824</v>
      </c>
      <c r="X127" s="35">
        <f t="shared" si="44"/>
        <v>52.126997863536793</v>
      </c>
      <c r="Y127" s="35">
        <f t="shared" si="45"/>
        <v>78.035285520409232</v>
      </c>
      <c r="Z127" s="35">
        <f t="shared" si="46"/>
        <v>81.618594063557666</v>
      </c>
      <c r="AA127" s="35">
        <f t="shared" si="47"/>
        <v>-5.8904387237518492</v>
      </c>
      <c r="AB127" s="35">
        <f t="shared" si="48"/>
        <v>-5.8904387237518421</v>
      </c>
      <c r="AC127" s="35">
        <f t="shared" si="49"/>
        <v>-5.8904387237518421</v>
      </c>
      <c r="AF127">
        <v>2.04</v>
      </c>
      <c r="AG127">
        <v>1.76</v>
      </c>
      <c r="AJ127" t="s">
        <v>376</v>
      </c>
    </row>
    <row r="128" spans="1:36" ht="15" x14ac:dyDescent="0.25">
      <c r="A128">
        <v>1.86</v>
      </c>
      <c r="B128">
        <v>3.59</v>
      </c>
      <c r="C128">
        <v>4.12</v>
      </c>
      <c r="D128" s="20">
        <f t="shared" si="37"/>
        <v>5.8904387237518563E-2</v>
      </c>
      <c r="E128" s="17">
        <f>IF(OR($A128="",$B128="",$C128=""),"",A128*'MPTO_working_3-way'!$I127)</f>
        <v>1.9695621602617845</v>
      </c>
      <c r="F128" s="21">
        <f>IF(OR($A128="",$B128="",$C128=""),"",B128*'MPTO_working_3-way'!$I127)</f>
        <v>3.8014667501826915</v>
      </c>
      <c r="G128" s="22">
        <f>IF(OR($A128="",$B128="",$C128=""),"",C128*'MPTO_working_3-way'!$I127)</f>
        <v>4.3626860754185763</v>
      </c>
      <c r="H128" s="17">
        <f>IF(OR($A128="",$B128="",$C128=""),"",'MPTO_working_3-way'!E127)</f>
        <v>1.9305033733247059</v>
      </c>
      <c r="I128" s="21">
        <f>IF(OR($A128="",$B128="",$C128=""),"",'MPTO_working_3-way'!F127)</f>
        <v>3.8622455015394204</v>
      </c>
      <c r="J128" s="22">
        <f>IF(OR($A128="",$B128="",$C128=""),"",'MPTO_working_3-way'!G127)</f>
        <v>4.4826234292043194</v>
      </c>
      <c r="K128" s="17">
        <f>IF(OR($A128="",$B128="",$C128=""),"",'OddsRatio_working_3-way'!H127)</f>
        <v>1.9449488790892047</v>
      </c>
      <c r="L128" s="21">
        <f>IF(OR($A128="",$B128="",$C128=""),"",'OddsRatio_working_3-way'!I127)</f>
        <v>3.8458344149314407</v>
      </c>
      <c r="M128" s="22">
        <f>IF(OR($A128="",$B128="",$C128=""),"",'OddsRatio_working_3-way'!J127)</f>
        <v>4.4281866311143219</v>
      </c>
      <c r="N128" s="23">
        <f t="shared" si="38"/>
        <v>50.772705740197857</v>
      </c>
      <c r="O128" s="24">
        <f t="shared" si="39"/>
        <v>26.305635843110871</v>
      </c>
      <c r="P128" s="24">
        <f t="shared" si="40"/>
        <v>22.921658416691269</v>
      </c>
      <c r="Q128" t="s">
        <v>192</v>
      </c>
      <c r="R128" t="s">
        <v>298</v>
      </c>
      <c r="S128" s="48" t="s">
        <v>427</v>
      </c>
      <c r="T128" s="35">
        <v>100</v>
      </c>
      <c r="U128" s="35">
        <f t="shared" si="41"/>
        <v>42.528735632183903</v>
      </c>
      <c r="V128" s="35">
        <f t="shared" si="42"/>
        <v>72.067039106145245</v>
      </c>
      <c r="W128" s="35">
        <f t="shared" si="43"/>
        <v>79.633401221995925</v>
      </c>
      <c r="X128" s="35">
        <f t="shared" si="44"/>
        <v>48.299559671858816</v>
      </c>
      <c r="Y128" s="35">
        <f t="shared" si="45"/>
        <v>77.837863145820165</v>
      </c>
      <c r="Z128" s="35">
        <f t="shared" si="46"/>
        <v>85.404225261670845</v>
      </c>
      <c r="AA128" s="35">
        <f t="shared" si="47"/>
        <v>-5.7708240396749133</v>
      </c>
      <c r="AB128" s="35">
        <f t="shared" si="48"/>
        <v>-5.7708240396749204</v>
      </c>
      <c r="AC128" s="35">
        <f t="shared" si="49"/>
        <v>-5.7708240396749204</v>
      </c>
      <c r="AF128">
        <v>2.21</v>
      </c>
      <c r="AG128">
        <v>1.66</v>
      </c>
      <c r="AJ128" t="s">
        <v>376</v>
      </c>
    </row>
    <row r="129" spans="1:36" ht="15" x14ac:dyDescent="0.25">
      <c r="A129">
        <v>1.74</v>
      </c>
      <c r="B129">
        <v>3.58</v>
      </c>
      <c r="C129">
        <v>4.91</v>
      </c>
      <c r="D129" s="20">
        <f t="shared" si="37"/>
        <v>5.7708240396749044E-2</v>
      </c>
      <c r="E129" s="17">
        <f>IF(OR($A129="",$B129="",$C129=""),"",A129*'MPTO_working_3-way'!$I128)</f>
        <v>1.8404123382903432</v>
      </c>
      <c r="F129" s="21">
        <f>IF(OR($A129="",$B129="",$C129=""),"",B129*'MPTO_working_3-way'!$I128)</f>
        <v>3.7865955006203618</v>
      </c>
      <c r="G129" s="22">
        <f>IF(OR($A129="",$B129="",$C129=""),"",C129*'MPTO_working_3-way'!$I128)</f>
        <v>5.1933474603480381</v>
      </c>
      <c r="H129" s="17">
        <f>IF(OR($A129="",$B129="",$C129=""),"",'MPTO_working_3-way'!E128)</f>
        <v>1.8002559705065719</v>
      </c>
      <c r="I129" s="21">
        <f>IF(OR($A129="",$B129="",$C129=""),"",'MPTO_working_3-way'!F128)</f>
        <v>3.8447707814550842</v>
      </c>
      <c r="J129" s="22">
        <f>IF(OR($A129="",$B129="",$C129=""),"",'MPTO_working_3-way'!G128)</f>
        <v>5.4221140852584337</v>
      </c>
      <c r="K129" s="17">
        <f>IF(OR($A129="",$B129="",$C129=""),"",'OddsRatio_working_3-way'!H128)</f>
        <v>1.8146370576308677</v>
      </c>
      <c r="L129" s="21">
        <f>IF(OR($A129="",$B129="",$C129=""),"",'OddsRatio_working_3-way'!I128)</f>
        <v>3.8402210928211331</v>
      </c>
      <c r="M129" s="22">
        <f>IF(OR($A129="",$B129="",$C129=""),"",'OddsRatio_working_3-way'!J128)</f>
        <v>5.3043660747793142</v>
      </c>
      <c r="N129" s="23">
        <f t="shared" si="38"/>
        <v>54.335649636480539</v>
      </c>
      <c r="O129" s="24">
        <f t="shared" si="39"/>
        <v>26.408947030021267</v>
      </c>
      <c r="P129" s="24">
        <f t="shared" si="40"/>
        <v>19.255403333498194</v>
      </c>
      <c r="Q129" t="s">
        <v>301</v>
      </c>
      <c r="R129" t="s">
        <v>187</v>
      </c>
      <c r="S129" s="48" t="s">
        <v>427</v>
      </c>
      <c r="T129" s="35">
        <v>100</v>
      </c>
      <c r="U129" s="35">
        <f t="shared" si="41"/>
        <v>66.329966329966325</v>
      </c>
      <c r="V129" s="35">
        <f t="shared" si="42"/>
        <v>69.418960244648318</v>
      </c>
      <c r="W129" s="35">
        <f t="shared" si="43"/>
        <v>62.121212121212118</v>
      </c>
      <c r="X129" s="35">
        <f t="shared" si="44"/>
        <v>68.459827634139558</v>
      </c>
      <c r="Y129" s="35">
        <f t="shared" si="45"/>
        <v>71.548821548821536</v>
      </c>
      <c r="Z129" s="35">
        <f t="shared" si="46"/>
        <v>64.251073425385343</v>
      </c>
      <c r="AA129" s="35">
        <f t="shared" si="47"/>
        <v>-2.1298613041732324</v>
      </c>
      <c r="AB129" s="35">
        <f t="shared" si="48"/>
        <v>-2.1298613041732182</v>
      </c>
      <c r="AC129" s="35">
        <f t="shared" si="49"/>
        <v>-2.1298613041732253</v>
      </c>
      <c r="AF129">
        <v>2.3199999999999998</v>
      </c>
      <c r="AG129">
        <v>1.6</v>
      </c>
      <c r="AJ129" t="s">
        <v>376</v>
      </c>
    </row>
    <row r="130" spans="1:36" ht="15" x14ac:dyDescent="0.25">
      <c r="A130">
        <v>2.97</v>
      </c>
      <c r="B130">
        <v>3.27</v>
      </c>
      <c r="C130">
        <v>2.64</v>
      </c>
      <c r="D130" s="20">
        <f t="shared" si="37"/>
        <v>2.1298613041732306E-2</v>
      </c>
      <c r="E130" s="17">
        <f>IF(OR($A130="",$B130="",$C130=""),"",A130*'MPTO_working_3-way'!$I129)</f>
        <v>3.0332568807339451</v>
      </c>
      <c r="F130" s="21">
        <f>IF(OR($A130="",$B130="",$C130=""),"",B130*'MPTO_working_3-way'!$I129)</f>
        <v>3.3396464646464645</v>
      </c>
      <c r="G130" s="22">
        <f>IF(OR($A130="",$B130="",$C130=""),"",C130*'MPTO_working_3-way'!$I129)</f>
        <v>2.6962283384301733</v>
      </c>
      <c r="H130" s="17">
        <f>IF(OR($A130="",$B130="",$C130=""),"",'MPTO_working_3-way'!E129)</f>
        <v>3.0339732275347151</v>
      </c>
      <c r="I130" s="21">
        <f>IF(OR($A130="",$B130="",$C130=""),"",'MPTO_working_3-way'!F129)</f>
        <v>3.3477189293531651</v>
      </c>
      <c r="J130" s="22">
        <f>IF(OR($A130="",$B130="",$C130=""),"",'MPTO_working_3-way'!G129)</f>
        <v>2.6904260623857277</v>
      </c>
      <c r="K130" s="17">
        <f>IF(OR($A130="",$B130="",$C130=""),"",'OddsRatio_working_3-way'!H129)</f>
        <v>3.0338721027895206</v>
      </c>
      <c r="L130" s="21">
        <f>IF(OR($A130="",$B130="",$C130=""),"",'OddsRatio_working_3-way'!I129)</f>
        <v>3.3435988189503614</v>
      </c>
      <c r="M130" s="22">
        <f>IF(OR($A130="",$B130="",$C130=""),"",'OddsRatio_working_3-way'!J129)</f>
        <v>2.6931727150125964</v>
      </c>
      <c r="N130" s="23">
        <f t="shared" si="38"/>
        <v>32.967863894139889</v>
      </c>
      <c r="O130" s="24">
        <f t="shared" si="39"/>
        <v>29.943289224952739</v>
      </c>
      <c r="P130" s="24">
        <f t="shared" si="40"/>
        <v>37.088846880907376</v>
      </c>
      <c r="Q130" t="s">
        <v>307</v>
      </c>
      <c r="R130" t="s">
        <v>194</v>
      </c>
      <c r="S130" s="48" t="s">
        <v>427</v>
      </c>
      <c r="T130" s="35">
        <v>100</v>
      </c>
      <c r="U130" s="35">
        <f t="shared" si="41"/>
        <v>71.264367816091948</v>
      </c>
      <c r="V130" s="35">
        <f t="shared" si="42"/>
        <v>74.358974358974365</v>
      </c>
      <c r="W130" s="35">
        <f t="shared" si="43"/>
        <v>52.153110047846894</v>
      </c>
      <c r="X130" s="35">
        <f t="shared" si="44"/>
        <v>73.487915593178755</v>
      </c>
      <c r="Y130" s="35">
        <f t="shared" si="45"/>
        <v>76.582522136061158</v>
      </c>
      <c r="Z130" s="35">
        <f t="shared" si="46"/>
        <v>54.37665782493368</v>
      </c>
      <c r="AA130" s="35">
        <f t="shared" si="47"/>
        <v>-2.2235477770868073</v>
      </c>
      <c r="AB130" s="35">
        <f t="shared" si="48"/>
        <v>-2.2235477770867931</v>
      </c>
      <c r="AC130" s="35">
        <f t="shared" si="49"/>
        <v>-2.223547777086786</v>
      </c>
      <c r="AF130">
        <v>1.87</v>
      </c>
      <c r="AG130">
        <v>2.04</v>
      </c>
      <c r="AJ130" t="s">
        <v>368</v>
      </c>
    </row>
    <row r="131" spans="1:36" ht="15" x14ac:dyDescent="0.25">
      <c r="A131">
        <v>3.48</v>
      </c>
      <c r="B131">
        <v>3.9</v>
      </c>
      <c r="C131">
        <v>2.09</v>
      </c>
      <c r="D131" s="20">
        <f t="shared" si="37"/>
        <v>2.2235477770867984E-2</v>
      </c>
      <c r="E131" s="17">
        <f>IF(OR($A131="",$B131="",$C131=""),"",A131*'MPTO_working_3-way'!$I130)</f>
        <v>3.5573794626426207</v>
      </c>
      <c r="F131" s="21">
        <f>IF(OR($A131="",$B131="",$C131=""),"",B131*'MPTO_working_3-way'!$I130)</f>
        <v>3.9867183633063852</v>
      </c>
      <c r="G131" s="22">
        <f>IF(OR($A131="",$B131="",$C131=""),"",C131*'MPTO_working_3-way'!$I130)</f>
        <v>2.136472148541114</v>
      </c>
      <c r="H131" s="17">
        <f>IF(OR($A131="",$B131="",$C131=""),"",'MPTO_working_3-way'!E130)</f>
        <v>3.5721366720565793</v>
      </c>
      <c r="I131" s="21">
        <f>IF(OR($A131="",$B131="",$C131=""),"",'MPTO_working_3-way'!F130)</f>
        <v>4.0160895715110945</v>
      </c>
      <c r="J131" s="22">
        <f>IF(OR($A131="",$B131="",$C131=""),"",'MPTO_working_3-way'!G130)</f>
        <v>2.1228850091604698</v>
      </c>
      <c r="K131" s="17">
        <f>IF(OR($A131="",$B131="",$C131=""),"",'OddsRatio_working_3-way'!H130)</f>
        <v>3.5674488422332575</v>
      </c>
      <c r="L131" s="21">
        <f>IF(OR($A131="",$B131="",$C131=""),"",'OddsRatio_working_3-way'!I130)</f>
        <v>4.0022587268050174</v>
      </c>
      <c r="M131" s="22">
        <f>IF(OR($A131="",$B131="",$C131=""),"",'OddsRatio_working_3-way'!J130)</f>
        <v>2.1284351766267138</v>
      </c>
      <c r="N131" s="23">
        <f t="shared" si="38"/>
        <v>28.110580007035402</v>
      </c>
      <c r="O131" s="24">
        <f t="shared" si="39"/>
        <v>25.083286775508512</v>
      </c>
      <c r="P131" s="24">
        <f t="shared" si="40"/>
        <v>46.806133217456079</v>
      </c>
      <c r="Q131" t="s">
        <v>306</v>
      </c>
      <c r="R131" t="s">
        <v>305</v>
      </c>
      <c r="S131" s="48" t="s">
        <v>427</v>
      </c>
      <c r="T131" s="35">
        <v>100</v>
      </c>
      <c r="U131" s="35">
        <f t="shared" si="41"/>
        <v>74.811083123425689</v>
      </c>
      <c r="V131" s="35">
        <f t="shared" si="42"/>
        <v>71.751412429378533</v>
      </c>
      <c r="W131" s="35">
        <f t="shared" si="43"/>
        <v>51.219512195121943</v>
      </c>
      <c r="X131" s="35">
        <f t="shared" si="44"/>
        <v>77.029075375499517</v>
      </c>
      <c r="Y131" s="35">
        <f t="shared" si="45"/>
        <v>73.96940468145236</v>
      </c>
      <c r="Z131" s="35">
        <f t="shared" si="46"/>
        <v>53.437504447195771</v>
      </c>
      <c r="AA131" s="35">
        <f t="shared" si="47"/>
        <v>-2.2179922520738273</v>
      </c>
      <c r="AB131" s="35">
        <f t="shared" si="48"/>
        <v>-2.2179922520738273</v>
      </c>
      <c r="AC131" s="35">
        <f t="shared" si="49"/>
        <v>-2.2179922520738273</v>
      </c>
      <c r="AF131">
        <v>1.59</v>
      </c>
      <c r="AG131">
        <v>2.4900000000000002</v>
      </c>
      <c r="AJ131" t="s">
        <v>368</v>
      </c>
    </row>
    <row r="132" spans="1:36" ht="15" x14ac:dyDescent="0.25">
      <c r="A132">
        <v>3.97</v>
      </c>
      <c r="B132">
        <v>3.54</v>
      </c>
      <c r="C132">
        <v>2.0499999999999998</v>
      </c>
      <c r="D132" s="20">
        <f t="shared" ref="D132:D172" si="50">IF(OR($A132="",$B132="",$C132=""),"",(1/A132)+(1/B132)+(1/C132)-1)</f>
        <v>2.2179922520738193E-2</v>
      </c>
      <c r="E132" s="17">
        <f>IF(OR($A132="",$B132="",$C132=""),"",A132*'MPTO_working_3-way'!$I131)</f>
        <v>4.0580542924073306</v>
      </c>
      <c r="F132" s="21">
        <f>IF(OR($A132="",$B132="",$C132=""),"",B132*'MPTO_working_3-way'!$I131)</f>
        <v>3.6185169257234131</v>
      </c>
      <c r="G132" s="22">
        <f>IF(OR($A132="",$B132="",$C132=""),"",C132*'MPTO_working_3-way'!$I131)</f>
        <v>2.0954688411675133</v>
      </c>
      <c r="H132" s="17">
        <f>IF(OR($A132="",$B132="",$C132=""),"",'MPTO_working_3-way'!E131)</f>
        <v>4.0900487838580268</v>
      </c>
      <c r="I132" s="21">
        <f>IF(OR($A132="",$B132="",$C132=""),"",'MPTO_working_3-way'!F131)</f>
        <v>3.6351400059470511</v>
      </c>
      <c r="J132" s="22">
        <f>IF(OR($A132="",$B132="",$C132=""),"",'MPTO_working_3-way'!G131)</f>
        <v>2.0815485332130446</v>
      </c>
      <c r="K132" s="17">
        <f>IF(OR($A132="",$B132="",$C132=""),"",'OddsRatio_working_3-way'!H131)</f>
        <v>4.0751214610805864</v>
      </c>
      <c r="L132" s="21">
        <f>IF(OR($A132="",$B132="",$C132=""),"",'OddsRatio_working_3-way'!I131)</f>
        <v>3.6299018556042726</v>
      </c>
      <c r="M132" s="22">
        <f>IF(OR($A132="",$B132="",$C132=""),"",'OddsRatio_working_3-way'!J131)</f>
        <v>2.087164152907278</v>
      </c>
      <c r="N132" s="23">
        <f t="shared" si="38"/>
        <v>24.642351431103627</v>
      </c>
      <c r="O132" s="24">
        <f t="shared" si="39"/>
        <v>27.635631407198137</v>
      </c>
      <c r="P132" s="24">
        <f t="shared" si="40"/>
        <v>47.722017161698247</v>
      </c>
      <c r="Q132" t="s">
        <v>199</v>
      </c>
      <c r="R132" t="s">
        <v>196</v>
      </c>
      <c r="S132" s="48" t="s">
        <v>427</v>
      </c>
      <c r="T132" s="35">
        <v>100</v>
      </c>
      <c r="U132" s="35">
        <f t="shared" si="41"/>
        <v>71.590909090909093</v>
      </c>
      <c r="V132" s="35">
        <f t="shared" si="42"/>
        <v>73.890339425587456</v>
      </c>
      <c r="W132" s="35">
        <f t="shared" si="43"/>
        <v>52.153110047846894</v>
      </c>
      <c r="X132" s="35">
        <f t="shared" si="44"/>
        <v>73.95655052656565</v>
      </c>
      <c r="Y132" s="35">
        <f t="shared" si="45"/>
        <v>76.255980861244026</v>
      </c>
      <c r="Z132" s="35">
        <f t="shared" si="46"/>
        <v>54.518751483503451</v>
      </c>
      <c r="AA132" s="35">
        <f t="shared" si="47"/>
        <v>-2.3656414356565563</v>
      </c>
      <c r="AB132" s="35">
        <f t="shared" si="48"/>
        <v>-2.3656414356565705</v>
      </c>
      <c r="AC132" s="35">
        <f t="shared" si="49"/>
        <v>-2.3656414356565563</v>
      </c>
      <c r="AF132">
        <v>1.98</v>
      </c>
      <c r="AG132">
        <v>1.92</v>
      </c>
      <c r="AJ132" t="s">
        <v>368</v>
      </c>
    </row>
    <row r="133" spans="1:36" ht="15" x14ac:dyDescent="0.25">
      <c r="A133">
        <v>3.52</v>
      </c>
      <c r="B133">
        <v>3.83</v>
      </c>
      <c r="C133">
        <v>2.09</v>
      </c>
      <c r="D133" s="20">
        <f t="shared" si="50"/>
        <v>2.3656414356565625E-2</v>
      </c>
      <c r="E133" s="17">
        <f>IF(OR($A133="",$B133="",$C133=""),"",A133*'MPTO_working_3-way'!$I132)</f>
        <v>3.6032705785351111</v>
      </c>
      <c r="F133" s="21">
        <f>IF(OR($A133="",$B133="",$C133=""),"",B133*'MPTO_working_3-way'!$I132)</f>
        <v>3.9206040669856463</v>
      </c>
      <c r="G133" s="22">
        <f>IF(OR($A133="",$B133="",$C133=""),"",C133*'MPTO_working_3-way'!$I132)</f>
        <v>2.1394419060052221</v>
      </c>
      <c r="H133" s="17">
        <f>IF(OR($A133="",$B133="",$C133=""),"",'MPTO_working_3-way'!E132)</f>
        <v>3.6204935302831003</v>
      </c>
      <c r="I133" s="21">
        <f>IF(OR($A133="",$B133="",$C133=""),"",'MPTO_working_3-way'!F132)</f>
        <v>3.9492734108882503</v>
      </c>
      <c r="J133" s="22">
        <f>IF(OR($A133="",$B133="",$C133=""),"",'MPTO_working_3-way'!G132)</f>
        <v>2.1250217078461282</v>
      </c>
      <c r="K133" s="17">
        <f>IF(OR($A133="",$B133="",$C133=""),"",'OddsRatio_working_3-way'!H132)</f>
        <v>3.6145458297369952</v>
      </c>
      <c r="L133" s="21">
        <f>IF(OR($A133="",$B133="",$C133=""),"",'OddsRatio_working_3-way'!I132)</f>
        <v>3.9361764675221012</v>
      </c>
      <c r="M133" s="22">
        <f>IF(OR($A133="",$B133="",$C133=""),"",'OddsRatio_working_3-way'!J132)</f>
        <v>2.1308948231798905</v>
      </c>
      <c r="N133" s="23">
        <f t="shared" si="38"/>
        <v>27.752564738186948</v>
      </c>
      <c r="O133" s="24">
        <f t="shared" si="39"/>
        <v>25.506273597498186</v>
      </c>
      <c r="P133" s="24">
        <f t="shared" si="40"/>
        <v>46.741161664314859</v>
      </c>
      <c r="Q133" t="s">
        <v>195</v>
      </c>
      <c r="R133" t="s">
        <v>311</v>
      </c>
      <c r="S133" s="48" t="s">
        <v>427</v>
      </c>
      <c r="T133" s="35">
        <v>100</v>
      </c>
      <c r="U133" s="35">
        <f t="shared" si="41"/>
        <v>20.634920634920633</v>
      </c>
      <c r="V133" s="35">
        <f t="shared" si="42"/>
        <v>83.948635634028889</v>
      </c>
      <c r="W133" s="35">
        <f t="shared" si="43"/>
        <v>92.41274658573596</v>
      </c>
      <c r="X133" s="35">
        <f t="shared" si="44"/>
        <v>23.638617780235144</v>
      </c>
      <c r="Y133" s="35">
        <f t="shared" si="45"/>
        <v>86.952332779343394</v>
      </c>
      <c r="Z133" s="35">
        <f t="shared" si="46"/>
        <v>95.416443731050464</v>
      </c>
      <c r="AA133" s="35">
        <f t="shared" si="47"/>
        <v>-3.0036971453145114</v>
      </c>
      <c r="AB133" s="35">
        <f t="shared" si="48"/>
        <v>-3.0036971453145043</v>
      </c>
      <c r="AC133" s="35">
        <f t="shared" si="49"/>
        <v>-3.0036971453145043</v>
      </c>
      <c r="AF133">
        <v>1.67</v>
      </c>
      <c r="AG133">
        <v>2.33</v>
      </c>
      <c r="AJ133" t="s">
        <v>368</v>
      </c>
    </row>
    <row r="134" spans="1:36" ht="15" x14ac:dyDescent="0.25">
      <c r="A134">
        <v>1.26</v>
      </c>
      <c r="B134">
        <v>6.23</v>
      </c>
      <c r="C134">
        <v>13.18</v>
      </c>
      <c r="D134" s="20">
        <f t="shared" si="50"/>
        <v>3.0036971453144989E-2</v>
      </c>
      <c r="E134" s="17">
        <f>IF(OR($A134="",$B134="",$C134=""),"",A134*'MPTO_working_3-way'!$I133)</f>
        <v>1.2978465840309628</v>
      </c>
      <c r="F134" s="21">
        <f>IF(OR($A134="",$B134="",$C134=""),"",B134*'MPTO_working_3-way'!$I133)</f>
        <v>6.4171303321530937</v>
      </c>
      <c r="G134" s="22">
        <f>IF(OR($A134="",$B134="",$C134=""),"",C134*'MPTO_working_3-way'!$I133)</f>
        <v>13.575887283752451</v>
      </c>
      <c r="H134" s="17">
        <f>IF(OR($A134="",$B134="",$C134=""),"",'MPTO_working_3-way'!E133)</f>
        <v>1.2760986583685818</v>
      </c>
      <c r="I134" s="21">
        <f>IF(OR($A134="",$B134="",$C134=""),"",'MPTO_working_3-way'!F133)</f>
        <v>6.6444600024096188</v>
      </c>
      <c r="J134" s="22">
        <f>IF(OR($A134="",$B134="",$C134=""),"",'MPTO_working_3-way'!G133)</f>
        <v>15.183674559592795</v>
      </c>
      <c r="K134" s="17">
        <f>IF(OR($A134="",$B134="",$C134=""),"",'OddsRatio_working_3-way'!H133)</f>
        <v>1.2822083567558884</v>
      </c>
      <c r="L134" s="21">
        <f>IF(OR($A134="",$B134="",$C134=""),"",'OddsRatio_working_3-way'!I133)</f>
        <v>6.6767296378203698</v>
      </c>
      <c r="M134" s="22">
        <f>IF(OR($A134="",$B134="",$C134=""),"",'OddsRatio_working_3-way'!J133)</f>
        <v>14.220376097256613</v>
      </c>
      <c r="N134" s="23">
        <f t="shared" ref="N134:N172" si="51">(1/E134)* 100</f>
        <v>77.050709406200738</v>
      </c>
      <c r="O134" s="24">
        <f t="shared" ref="O134:O172" si="52">(1/F134)* 100</f>
        <v>15.583289542827117</v>
      </c>
      <c r="P134" s="24">
        <f t="shared" ref="P134:P172" si="53">(1/G134)* 100</f>
        <v>7.3660010509721499</v>
      </c>
      <c r="Q134" t="s">
        <v>197</v>
      </c>
      <c r="R134" t="s">
        <v>303</v>
      </c>
      <c r="S134" s="48" t="s">
        <v>427</v>
      </c>
      <c r="T134" s="35">
        <v>100</v>
      </c>
      <c r="U134" s="35">
        <f t="shared" ref="U134:U172" si="54">(1/A135)*((T134*A135)-T134)</f>
        <v>65.156794425087099</v>
      </c>
      <c r="V134" s="35">
        <f t="shared" ref="V134:V172" si="55">(1/B135)*((T134*B135)-T134)</f>
        <v>68.152866242038215</v>
      </c>
      <c r="W134" s="35">
        <f t="shared" ref="W134:W172" si="56">(1/C135)*((T134*C135)-T134)</f>
        <v>63.898916967509031</v>
      </c>
      <c r="X134" s="35">
        <f t="shared" ref="X134:X172" si="57">((1/B135)+(1/C135))*T134</f>
        <v>67.948216790452747</v>
      </c>
      <c r="Y134" s="35">
        <f t="shared" ref="Y134:Y172" si="58">((1/A135)+(1/C135))*T134</f>
        <v>70.944288607403877</v>
      </c>
      <c r="Z134" s="35">
        <f t="shared" ref="Z134:Z172" si="59">((1/A135)+(1/B135))*T134</f>
        <v>66.690339332874672</v>
      </c>
      <c r="AA134" s="35">
        <f t="shared" ref="AA134:AA172" si="60">U134-X134</f>
        <v>-2.7914223653656478</v>
      </c>
      <c r="AB134" s="35">
        <f t="shared" ref="AB134:AB172" si="61">V134-Y134</f>
        <v>-2.791422365365662</v>
      </c>
      <c r="AC134" s="35">
        <f t="shared" ref="AC134:AC172" si="62">W134-Z134</f>
        <v>-2.7914223653656407</v>
      </c>
      <c r="AF134">
        <v>1.68</v>
      </c>
      <c r="AG134">
        <v>2.29</v>
      </c>
      <c r="AJ134" t="s">
        <v>368</v>
      </c>
    </row>
    <row r="135" spans="1:36" ht="15" x14ac:dyDescent="0.25">
      <c r="A135">
        <v>2.87</v>
      </c>
      <c r="B135">
        <v>3.14</v>
      </c>
      <c r="C135">
        <v>2.77</v>
      </c>
      <c r="D135" s="20">
        <f t="shared" si="50"/>
        <v>2.7914223653656478E-2</v>
      </c>
      <c r="E135" s="17">
        <f>IF(OR($A135="",$B135="",$C135=""),"",A135*'MPTO_working_3-way'!$I134)</f>
        <v>2.9501138218859944</v>
      </c>
      <c r="F135" s="21">
        <f>IF(OR($A135="",$B135="",$C135=""),"",B135*'MPTO_working_3-way'!$I134)</f>
        <v>3.2276506622724814</v>
      </c>
      <c r="G135" s="22">
        <f>IF(OR($A135="",$B135="",$C135=""),"",C135*'MPTO_working_3-way'!$I134)</f>
        <v>2.8473223995206283</v>
      </c>
      <c r="H135" s="17">
        <f>IF(OR($A135="",$B135="",$C135=""),"",'MPTO_working_3-way'!E134)</f>
        <v>2.9487450793583041</v>
      </c>
      <c r="I135" s="21">
        <f>IF(OR($A135="",$B135="",$C135=""),"",'MPTO_working_3-way'!F134)</f>
        <v>3.2345020832392124</v>
      </c>
      <c r="J135" s="22">
        <f>IF(OR($A135="",$B135="",$C135=""),"",'MPTO_working_3-way'!G134)</f>
        <v>2.8432831587846059</v>
      </c>
      <c r="K135" s="17">
        <f>IF(OR($A135="",$B135="",$C135=""),"",'OddsRatio_working_3-way'!H134)</f>
        <v>2.949521659066936</v>
      </c>
      <c r="L135" s="21">
        <f>IF(OR($A135="",$B135="",$C135=""),"",'OddsRatio_working_3-way'!I134)</f>
        <v>3.231003395937563</v>
      </c>
      <c r="M135" s="22">
        <f>IF(OR($A135="",$B135="",$C135=""),"",'OddsRatio_working_3-way'!J134)</f>
        <v>2.8452691639296663</v>
      </c>
      <c r="N135" s="23">
        <f t="shared" si="51"/>
        <v>33.896997213507667</v>
      </c>
      <c r="O135" s="24">
        <f t="shared" si="52"/>
        <v>30.982287262027707</v>
      </c>
      <c r="P135" s="24">
        <f t="shared" si="53"/>
        <v>35.120715524464622</v>
      </c>
      <c r="Q135" t="s">
        <v>203</v>
      </c>
      <c r="R135" t="s">
        <v>313</v>
      </c>
      <c r="S135" s="48" t="s">
        <v>427</v>
      </c>
      <c r="T135" s="35">
        <v>100</v>
      </c>
      <c r="U135" s="35">
        <f t="shared" si="54"/>
        <v>62.406015037593981</v>
      </c>
      <c r="V135" s="35">
        <f t="shared" si="55"/>
        <v>67.845659163987136</v>
      </c>
      <c r="W135" s="35">
        <f t="shared" si="56"/>
        <v>67.10526315789474</v>
      </c>
      <c r="X135" s="35">
        <f t="shared" si="57"/>
        <v>65.049077678118124</v>
      </c>
      <c r="Y135" s="35">
        <f t="shared" si="58"/>
        <v>70.488721804511272</v>
      </c>
      <c r="Z135" s="35">
        <f t="shared" si="59"/>
        <v>69.748325798418875</v>
      </c>
      <c r="AA135" s="35">
        <f t="shared" si="60"/>
        <v>-2.6430626405241426</v>
      </c>
      <c r="AB135" s="35">
        <f t="shared" si="61"/>
        <v>-2.6430626405241355</v>
      </c>
      <c r="AC135" s="35">
        <f t="shared" si="62"/>
        <v>-2.6430626405241355</v>
      </c>
      <c r="AF135">
        <v>2.16</v>
      </c>
      <c r="AG135">
        <v>1.76</v>
      </c>
      <c r="AJ135" t="s">
        <v>369</v>
      </c>
    </row>
    <row r="136" spans="1:36" ht="15" x14ac:dyDescent="0.25">
      <c r="A136">
        <v>2.66</v>
      </c>
      <c r="B136">
        <v>3.11</v>
      </c>
      <c r="C136">
        <v>3.04</v>
      </c>
      <c r="D136" s="20">
        <f t="shared" si="50"/>
        <v>2.6430626405241409E-2</v>
      </c>
      <c r="E136" s="17">
        <f>IF(OR($A136="",$B136="",$C136=""),"",A136*'MPTO_working_3-way'!$I135)</f>
        <v>2.7303054662379425</v>
      </c>
      <c r="F136" s="21">
        <f>IF(OR($A136="",$B136="",$C136=""),"",B136*'MPTO_working_3-way'!$I135)</f>
        <v>3.1921992481203008</v>
      </c>
      <c r="G136" s="22">
        <f>IF(OR($A136="",$B136="",$C136=""),"",C136*'MPTO_working_3-way'!$I135)</f>
        <v>3.1203491042719338</v>
      </c>
      <c r="H136" s="17">
        <f>IF(OR($A136="",$B136="",$C136=""),"",'MPTO_working_3-way'!E135)</f>
        <v>2.7238334604641468</v>
      </c>
      <c r="I136" s="21">
        <f>IF(OR($A136="",$B136="",$C136=""),"",'MPTO_working_3-way'!F135)</f>
        <v>3.1976138171838664</v>
      </c>
      <c r="J136" s="22">
        <f>IF(OR($A136="",$B136="",$C136=""),"",'MPTO_working_3-way'!G135)</f>
        <v>3.1236611244666528</v>
      </c>
      <c r="K136" s="17">
        <f>IF(OR($A136="",$B136="",$C136=""),"",'OddsRatio_working_3-way'!H135)</f>
        <v>2.7268684269441823</v>
      </c>
      <c r="L136" s="21">
        <f>IF(OR($A136="",$B136="",$C136=""),"",'OddsRatio_working_3-way'!I135)</f>
        <v>3.1949954101519431</v>
      </c>
      <c r="M136" s="22">
        <f>IF(OR($A136="",$B136="",$C136=""),"",'OddsRatio_working_3-way'!J135)</f>
        <v>3.1221756572085133</v>
      </c>
      <c r="N136" s="23">
        <f t="shared" si="51"/>
        <v>36.625938466068007</v>
      </c>
      <c r="O136" s="24">
        <f t="shared" si="52"/>
        <v>31.326365376122478</v>
      </c>
      <c r="P136" s="24">
        <f t="shared" si="53"/>
        <v>32.047696157809504</v>
      </c>
      <c r="Q136" t="s">
        <v>312</v>
      </c>
      <c r="R136" t="s">
        <v>212</v>
      </c>
      <c r="S136" s="48" t="s">
        <v>427</v>
      </c>
      <c r="T136" s="35">
        <v>100</v>
      </c>
      <c r="U136" s="35">
        <f t="shared" si="54"/>
        <v>56.331877729257641</v>
      </c>
      <c r="V136" s="35">
        <f t="shared" si="55"/>
        <v>69.6048632218845</v>
      </c>
      <c r="W136" s="35">
        <f t="shared" si="56"/>
        <v>71.264367816091948</v>
      </c>
      <c r="X136" s="35">
        <f t="shared" si="57"/>
        <v>59.130768962023538</v>
      </c>
      <c r="Y136" s="35">
        <f t="shared" si="58"/>
        <v>72.403754454650411</v>
      </c>
      <c r="Z136" s="35">
        <f t="shared" si="59"/>
        <v>74.063259048857873</v>
      </c>
      <c r="AA136" s="35">
        <f t="shared" si="60"/>
        <v>-2.7988912327658966</v>
      </c>
      <c r="AB136" s="35">
        <f t="shared" si="61"/>
        <v>-2.7988912327659108</v>
      </c>
      <c r="AC136" s="35">
        <f t="shared" si="62"/>
        <v>-2.798891232765925</v>
      </c>
      <c r="AF136">
        <v>2.0699999999999998</v>
      </c>
      <c r="AG136">
        <v>1.83</v>
      </c>
      <c r="AJ136" t="s">
        <v>369</v>
      </c>
    </row>
    <row r="137" spans="1:36" ht="15" x14ac:dyDescent="0.25">
      <c r="A137">
        <v>2.29</v>
      </c>
      <c r="B137">
        <v>3.29</v>
      </c>
      <c r="C137">
        <v>3.48</v>
      </c>
      <c r="D137" s="20">
        <f t="shared" si="50"/>
        <v>2.7988912327659099E-2</v>
      </c>
      <c r="E137" s="17">
        <f>IF(OR($A137="",$B137="",$C137=""),"",A137*'MPTO_working_3-way'!$I136)</f>
        <v>2.3540946092303394</v>
      </c>
      <c r="F137" s="21">
        <f>IF(OR($A137="",$B137="",$C137=""),"",B137*'MPTO_working_3-way'!$I136)</f>
        <v>3.3820835215579983</v>
      </c>
      <c r="G137" s="22">
        <f>IF(OR($A137="",$B137="",$C137=""),"",C137*'MPTO_working_3-way'!$I136)</f>
        <v>3.5774014149002538</v>
      </c>
      <c r="H137" s="17">
        <f>IF(OR($A137="",$B137="",$C137=""),"",'MPTO_working_3-way'!E136)</f>
        <v>2.3399936597408542</v>
      </c>
      <c r="I137" s="21">
        <f>IF(OR($A137="",$B137="",$C137=""),"",'MPTO_working_3-way'!F136)</f>
        <v>3.3941827673427993</v>
      </c>
      <c r="J137" s="22">
        <f>IF(OR($A137="",$B137="",$C137=""),"",'MPTO_working_3-way'!G136)</f>
        <v>3.5967770581825853</v>
      </c>
      <c r="K137" s="17">
        <f>IF(OR($A137="",$B137="",$C137=""),"",'OddsRatio_working_3-way'!H136)</f>
        <v>2.3460561860716354</v>
      </c>
      <c r="L137" s="21">
        <f>IF(OR($A137="",$B137="",$C137=""),"",'OddsRatio_working_3-way'!I136)</f>
        <v>3.3895105938791068</v>
      </c>
      <c r="M137" s="22">
        <f>IF(OR($A137="",$B137="",$C137=""),"",'OddsRatio_working_3-way'!J136)</f>
        <v>3.5877669313625256</v>
      </c>
      <c r="N137" s="23">
        <f t="shared" si="51"/>
        <v>42.47917632872646</v>
      </c>
      <c r="O137" s="24">
        <f t="shared" si="52"/>
        <v>29.567572581393193</v>
      </c>
      <c r="P137" s="24">
        <f t="shared" si="53"/>
        <v>27.953251089880343</v>
      </c>
      <c r="Q137" t="s">
        <v>211</v>
      </c>
      <c r="R137" t="s">
        <v>204</v>
      </c>
      <c r="S137" s="48" t="s">
        <v>427</v>
      </c>
      <c r="T137" s="35">
        <v>100</v>
      </c>
      <c r="U137" s="35">
        <f t="shared" si="54"/>
        <v>65.517241379310349</v>
      </c>
      <c r="V137" s="35">
        <f t="shared" si="55"/>
        <v>65.870307167235495</v>
      </c>
      <c r="W137" s="35">
        <f t="shared" si="56"/>
        <v>65.277777777777771</v>
      </c>
      <c r="X137" s="35">
        <f t="shared" si="57"/>
        <v>68.851915054986719</v>
      </c>
      <c r="Y137" s="35">
        <f t="shared" si="58"/>
        <v>69.20498084291188</v>
      </c>
      <c r="Z137" s="35">
        <f t="shared" si="59"/>
        <v>68.612451453454156</v>
      </c>
      <c r="AA137" s="35">
        <f t="shared" si="60"/>
        <v>-3.3346736756763704</v>
      </c>
      <c r="AB137" s="35">
        <f t="shared" si="61"/>
        <v>-3.3346736756763846</v>
      </c>
      <c r="AC137" s="35">
        <f t="shared" si="62"/>
        <v>-3.3346736756763846</v>
      </c>
      <c r="AF137">
        <v>2.12</v>
      </c>
      <c r="AG137">
        <v>1.78</v>
      </c>
      <c r="AJ137" t="s">
        <v>369</v>
      </c>
    </row>
    <row r="138" spans="1:36" ht="15" x14ac:dyDescent="0.25">
      <c r="A138">
        <v>2.9</v>
      </c>
      <c r="B138">
        <v>2.93</v>
      </c>
      <c r="C138">
        <v>2.88</v>
      </c>
      <c r="D138" s="20">
        <f t="shared" si="50"/>
        <v>3.3346736756763917E-2</v>
      </c>
      <c r="E138" s="17">
        <f>IF(OR($A138="",$B138="",$C138=""),"",A138*'MPTO_working_3-way'!$I137)</f>
        <v>2.9967055365946154</v>
      </c>
      <c r="F138" s="21">
        <f>IF(OR($A138="",$B138="",$C138=""),"",B138*'MPTO_working_3-way'!$I137)</f>
        <v>3.0277059386973186</v>
      </c>
      <c r="G138" s="22">
        <f>IF(OR($A138="",$B138="",$C138=""),"",C138*'MPTO_working_3-way'!$I137)</f>
        <v>2.97603860185948</v>
      </c>
      <c r="H138" s="17">
        <f>IF(OR($A138="",$B138="",$C138=""),"",'MPTO_working_3-way'!E137)</f>
        <v>2.9965958016519751</v>
      </c>
      <c r="I138" s="21">
        <f>IF(OR($A138="",$B138="",$C138=""),"",'MPTO_working_3-way'!F137)</f>
        <v>3.0286386611199037</v>
      </c>
      <c r="J138" s="22">
        <f>IF(OR($A138="",$B138="",$C138=""),"",'MPTO_working_3-way'!G137)</f>
        <v>2.9752461604800984</v>
      </c>
      <c r="K138" s="17">
        <f>IF(OR($A138="",$B138="",$C138=""),"",'OddsRatio_working_3-way'!H137)</f>
        <v>2.9966522536671283</v>
      </c>
      <c r="L138" s="21">
        <f>IF(OR($A138="",$B138="",$C138=""),"",'OddsRatio_working_3-way'!I137)</f>
        <v>3.0281783418829256</v>
      </c>
      <c r="M138" s="22">
        <f>IF(OR($A138="",$B138="",$C138=""),"",'OddsRatio_working_3-way'!J137)</f>
        <v>2.9756348615232642</v>
      </c>
      <c r="N138" s="23">
        <f t="shared" si="51"/>
        <v>33.369978724582197</v>
      </c>
      <c r="O138" s="24">
        <f t="shared" si="52"/>
        <v>33.028306587470432</v>
      </c>
      <c r="P138" s="24">
        <f t="shared" si="53"/>
        <v>33.601714687947357</v>
      </c>
      <c r="Q138" t="s">
        <v>201</v>
      </c>
      <c r="R138" t="s">
        <v>214</v>
      </c>
      <c r="S138" s="48" t="s">
        <v>427</v>
      </c>
      <c r="T138" s="35">
        <v>100</v>
      </c>
      <c r="U138" s="35">
        <f t="shared" si="54"/>
        <v>66.442953020134226</v>
      </c>
      <c r="V138" s="35">
        <f t="shared" si="55"/>
        <v>72.602739726027394</v>
      </c>
      <c r="W138" s="35">
        <f t="shared" si="56"/>
        <v>58.15899581589958</v>
      </c>
      <c r="X138" s="35">
        <f t="shared" si="57"/>
        <v>69.238264458073019</v>
      </c>
      <c r="Y138" s="35">
        <f t="shared" si="58"/>
        <v>75.398051163966187</v>
      </c>
      <c r="Z138" s="35">
        <f t="shared" si="59"/>
        <v>60.954307253838365</v>
      </c>
      <c r="AA138" s="35">
        <f t="shared" si="60"/>
        <v>-2.7953114379387927</v>
      </c>
      <c r="AB138" s="35">
        <f t="shared" si="61"/>
        <v>-2.7953114379387927</v>
      </c>
      <c r="AC138" s="35">
        <f t="shared" si="62"/>
        <v>-2.7953114379387856</v>
      </c>
      <c r="AF138">
        <v>2.2999999999999998</v>
      </c>
      <c r="AG138">
        <v>1.66</v>
      </c>
      <c r="AJ138" t="s">
        <v>369</v>
      </c>
    </row>
    <row r="139" spans="1:36" ht="15" x14ac:dyDescent="0.25">
      <c r="A139">
        <v>2.98</v>
      </c>
      <c r="B139">
        <v>3.65</v>
      </c>
      <c r="C139">
        <v>2.39</v>
      </c>
      <c r="D139" s="20">
        <f t="shared" si="50"/>
        <v>2.7953114379387856E-2</v>
      </c>
      <c r="E139" s="17">
        <f>IF(OR($A139="",$B139="",$C139=""),"",A139*'MPTO_working_3-way'!$I138)</f>
        <v>3.0633002808505756</v>
      </c>
      <c r="F139" s="21">
        <f>IF(OR($A139="",$B139="",$C139=""),"",B139*'MPTO_working_3-way'!$I138)</f>
        <v>3.7520288674847655</v>
      </c>
      <c r="G139" s="22">
        <f>IF(OR($A139="",$B139="",$C139=""),"",C139*'MPTO_working_3-way'!$I138)</f>
        <v>2.4568079433667371</v>
      </c>
      <c r="H139" s="17">
        <f>IF(OR($A139="",$B139="",$C139=""),"",'MPTO_working_3-way'!E138)</f>
        <v>3.0651081224799879</v>
      </c>
      <c r="I139" s="21">
        <f>IF(OR($A139="",$B139="",$C139=""),"",'MPTO_working_3-way'!F138)</f>
        <v>3.7785055472571849</v>
      </c>
      <c r="J139" s="22">
        <f>IF(OR($A139="",$B139="",$C139=""),"",'MPTO_working_3-way'!G138)</f>
        <v>2.4444359119906292</v>
      </c>
      <c r="K139" s="17">
        <f>IF(OR($A139="",$B139="",$C139=""),"",'OddsRatio_working_3-way'!H138)</f>
        <v>3.0655468084442443</v>
      </c>
      <c r="L139" s="21">
        <f>IF(OR($A139="",$B139="",$C139=""),"",'OddsRatio_working_3-way'!I138)</f>
        <v>3.7644944658470956</v>
      </c>
      <c r="M139" s="22">
        <f>IF(OR($A139="",$B139="",$C139=""),"",'OddsRatio_working_3-way'!J138)</f>
        <v>2.4500555877462125</v>
      </c>
      <c r="N139" s="23">
        <f t="shared" si="51"/>
        <v>32.644530679908847</v>
      </c>
      <c r="O139" s="24">
        <f t="shared" si="52"/>
        <v>26.652246966062563</v>
      </c>
      <c r="P139" s="24">
        <f t="shared" si="53"/>
        <v>40.703222354028597</v>
      </c>
      <c r="Q139" t="s">
        <v>218</v>
      </c>
      <c r="R139" t="s">
        <v>132</v>
      </c>
      <c r="S139" s="48" t="s">
        <v>427</v>
      </c>
      <c r="T139" s="35">
        <v>100</v>
      </c>
      <c r="U139" s="35">
        <f t="shared" si="54"/>
        <v>33.333333333333329</v>
      </c>
      <c r="V139" s="35">
        <f t="shared" si="55"/>
        <v>77.168949771689498</v>
      </c>
      <c r="W139" s="35">
        <f t="shared" si="56"/>
        <v>86.431478968792391</v>
      </c>
      <c r="X139" s="35">
        <f t="shared" si="57"/>
        <v>36.399571259518105</v>
      </c>
      <c r="Y139" s="35">
        <f t="shared" si="58"/>
        <v>80.235187697874252</v>
      </c>
      <c r="Z139" s="35">
        <f t="shared" si="59"/>
        <v>89.49771689497716</v>
      </c>
      <c r="AA139" s="35">
        <f t="shared" si="60"/>
        <v>-3.0662379261847761</v>
      </c>
      <c r="AB139" s="35">
        <f t="shared" si="61"/>
        <v>-3.0662379261847548</v>
      </c>
      <c r="AC139" s="35">
        <f t="shared" si="62"/>
        <v>-3.066237926184769</v>
      </c>
      <c r="AF139">
        <v>1.91</v>
      </c>
      <c r="AG139">
        <v>1.98</v>
      </c>
      <c r="AJ139" t="s">
        <v>370</v>
      </c>
    </row>
    <row r="140" spans="1:36" ht="15" x14ac:dyDescent="0.25">
      <c r="A140">
        <v>1.5</v>
      </c>
      <c r="B140">
        <v>4.38</v>
      </c>
      <c r="C140">
        <v>7.37</v>
      </c>
      <c r="D140" s="20">
        <f t="shared" si="50"/>
        <v>3.0662379261847672E-2</v>
      </c>
      <c r="E140" s="17">
        <f>IF(OR($A140="",$B140="",$C140=""),"",A140*'MPTO_working_3-way'!$I139)</f>
        <v>1.5459935688927715</v>
      </c>
      <c r="F140" s="21">
        <f>IF(OR($A140="",$B140="",$C140=""),"",B140*'MPTO_working_3-way'!$I139)</f>
        <v>4.5143012211668925</v>
      </c>
      <c r="G140" s="22">
        <f>IF(OR($A140="",$B140="",$C140=""),"",C140*'MPTO_working_3-way'!$I139)</f>
        <v>7.5959817351598176</v>
      </c>
      <c r="H140" s="17">
        <f>IF(OR($A140="",$B140="",$C140=""),"",'MPTO_working_3-way'!E139)</f>
        <v>1.5233548419572323</v>
      </c>
      <c r="I140" s="21">
        <f>IF(OR($A140="",$B140="",$C140=""),"",'MPTO_working_3-way'!F139)</f>
        <v>4.5852690788912982</v>
      </c>
      <c r="J140" s="22">
        <f>IF(OR($A140="",$B140="",$C140=""),"",'MPTO_working_3-way'!G139)</f>
        <v>7.9703873187272638</v>
      </c>
      <c r="K140" s="17">
        <f>IF(OR($A140="",$B140="",$C140=""),"",'OddsRatio_working_3-way'!H139)</f>
        <v>1.5308307367487031</v>
      </c>
      <c r="L140" s="21">
        <f>IF(OR($A140="",$B140="",$C140=""),"",'OddsRatio_working_3-way'!I139)</f>
        <v>4.5884157804212311</v>
      </c>
      <c r="M140" s="22">
        <f>IF(OR($A140="",$B140="",$C140=""),"",'OddsRatio_working_3-way'!J139)</f>
        <v>7.7627835861784762</v>
      </c>
      <c r="N140" s="23">
        <f t="shared" si="51"/>
        <v>64.683322112147735</v>
      </c>
      <c r="O140" s="24">
        <f t="shared" si="52"/>
        <v>22.151822641146488</v>
      </c>
      <c r="P140" s="24">
        <f t="shared" si="53"/>
        <v>13.16485524670578</v>
      </c>
      <c r="Q140" t="s">
        <v>322</v>
      </c>
      <c r="R140" t="s">
        <v>314</v>
      </c>
      <c r="S140" s="48" t="s">
        <v>427</v>
      </c>
      <c r="T140" s="35">
        <v>100</v>
      </c>
      <c r="U140" s="35">
        <f t="shared" si="54"/>
        <v>67.10526315789474</v>
      </c>
      <c r="V140" s="35">
        <f t="shared" si="55"/>
        <v>71.988795518207283</v>
      </c>
      <c r="W140" s="35">
        <f t="shared" si="56"/>
        <v>58.15899581589958</v>
      </c>
      <c r="X140" s="35">
        <f t="shared" si="57"/>
        <v>69.85220866589313</v>
      </c>
      <c r="Y140" s="35">
        <f t="shared" si="58"/>
        <v>74.735741026205687</v>
      </c>
      <c r="Z140" s="35">
        <f t="shared" si="59"/>
        <v>60.905941323897984</v>
      </c>
      <c r="AA140" s="35">
        <f t="shared" si="60"/>
        <v>-2.7469455079983902</v>
      </c>
      <c r="AB140" s="35">
        <f t="shared" si="61"/>
        <v>-2.7469455079984044</v>
      </c>
      <c r="AC140" s="35">
        <f t="shared" si="62"/>
        <v>-2.7469455079984044</v>
      </c>
      <c r="AF140">
        <v>1.88</v>
      </c>
      <c r="AG140">
        <v>2.0099999999999998</v>
      </c>
      <c r="AJ140" t="s">
        <v>370</v>
      </c>
    </row>
    <row r="141" spans="1:36" ht="15" x14ac:dyDescent="0.25">
      <c r="A141">
        <v>3.04</v>
      </c>
      <c r="B141">
        <v>3.57</v>
      </c>
      <c r="C141">
        <v>2.39</v>
      </c>
      <c r="D141" s="20">
        <f t="shared" si="50"/>
        <v>2.7469455079983884E-2</v>
      </c>
      <c r="E141" s="17">
        <f>IF(OR($A141="",$B141="",$C141=""),"",A141*'MPTO_working_3-way'!$I140)</f>
        <v>3.1235071434431512</v>
      </c>
      <c r="F141" s="21">
        <f>IF(OR($A141="",$B141="",$C141=""),"",B141*'MPTO_working_3-way'!$I140)</f>
        <v>3.6680659546355425</v>
      </c>
      <c r="G141" s="22">
        <f>IF(OR($A141="",$B141="",$C141=""),"",C141*'MPTO_working_3-way'!$I140)</f>
        <v>2.4556519976411617</v>
      </c>
      <c r="H141" s="17">
        <f>IF(OR($A141="",$B141="",$C141=""),"",'MPTO_working_3-way'!E140)</f>
        <v>3.1270434897505233</v>
      </c>
      <c r="I141" s="21">
        <f>IF(OR($A141="",$B141="",$C141=""),"",'MPTO_working_3-way'!F140)</f>
        <v>3.6906421140439516</v>
      </c>
      <c r="J141" s="22">
        <f>IF(OR($A141="",$B141="",$C141=""),"",'MPTO_working_3-way'!G140)</f>
        <v>2.4434729603428913</v>
      </c>
      <c r="K141" s="17">
        <f>IF(OR($A141="",$B141="",$C141=""),"",'OddsRatio_working_3-way'!H140)</f>
        <v>3.1265051963494401</v>
      </c>
      <c r="L141" s="21">
        <f>IF(OR($A141="",$B141="",$C141=""),"",'OddsRatio_working_3-way'!I140)</f>
        <v>3.678979585597089</v>
      </c>
      <c r="M141" s="22">
        <f>IF(OR($A141="",$B141="",$C141=""),"",'OddsRatio_working_3-way'!J140)</f>
        <v>2.4489422661400604</v>
      </c>
      <c r="N141" s="23">
        <f t="shared" si="51"/>
        <v>32.015294157376736</v>
      </c>
      <c r="O141" s="24">
        <f t="shared" si="52"/>
        <v>27.262323316085507</v>
      </c>
      <c r="P141" s="24">
        <f t="shared" si="53"/>
        <v>40.722382526537764</v>
      </c>
      <c r="Q141" t="s">
        <v>219</v>
      </c>
      <c r="R141" t="s">
        <v>315</v>
      </c>
      <c r="S141" s="48" t="s">
        <v>427</v>
      </c>
      <c r="T141" s="35">
        <v>100</v>
      </c>
      <c r="U141" s="35">
        <f t="shared" si="54"/>
        <v>18.032786885245901</v>
      </c>
      <c r="V141" s="35">
        <f t="shared" si="55"/>
        <v>84.917043740573149</v>
      </c>
      <c r="W141" s="35">
        <f t="shared" si="56"/>
        <v>93.610223642172514</v>
      </c>
      <c r="X141" s="35">
        <f t="shared" si="57"/>
        <v>21.472732617254323</v>
      </c>
      <c r="Y141" s="35">
        <f t="shared" si="58"/>
        <v>88.356989472581574</v>
      </c>
      <c r="Z141" s="35">
        <f t="shared" si="59"/>
        <v>97.050169374180953</v>
      </c>
      <c r="AA141" s="35">
        <f t="shared" si="60"/>
        <v>-3.4399457320084217</v>
      </c>
      <c r="AB141" s="35">
        <f t="shared" si="61"/>
        <v>-3.4399457320084252</v>
      </c>
      <c r="AC141" s="35">
        <f t="shared" si="62"/>
        <v>-3.4399457320084394</v>
      </c>
      <c r="AF141">
        <v>2</v>
      </c>
      <c r="AG141">
        <v>1.89</v>
      </c>
      <c r="AJ141" t="s">
        <v>370</v>
      </c>
    </row>
    <row r="142" spans="1:36" ht="15" x14ac:dyDescent="0.25">
      <c r="A142">
        <v>1.22</v>
      </c>
      <c r="B142">
        <v>6.63</v>
      </c>
      <c r="C142">
        <v>15.65</v>
      </c>
      <c r="D142" s="20">
        <f t="shared" si="50"/>
        <v>3.4399457320084315E-2</v>
      </c>
      <c r="E142" s="17">
        <f>IF(OR($A142="",$B142="",$C142=""),"",A142*'MPTO_working_3-way'!$I141)</f>
        <v>1.2619673379305028</v>
      </c>
      <c r="F142" s="21">
        <f>IF(OR($A142="",$B142="",$C142=""),"",B142*'MPTO_working_3-way'!$I141)</f>
        <v>6.858068402032159</v>
      </c>
      <c r="G142" s="22">
        <f>IF(OR($A142="",$B142="",$C142=""),"",C142*'MPTO_working_3-way'!$I141)</f>
        <v>16.18835150705932</v>
      </c>
      <c r="H142" s="17">
        <f>IF(OR($A142="",$B142="",$C142=""),"",'MPTO_working_3-way'!E141)</f>
        <v>1.2373088529182747</v>
      </c>
      <c r="I142" s="21">
        <f>IF(OR($A142="",$B142="",$C142=""),"",'MPTO_working_3-way'!F141)</f>
        <v>7.1755017384201549</v>
      </c>
      <c r="J142" s="22">
        <f>IF(OR($A142="",$B142="",$C142=""),"",'MPTO_working_3-way'!G141)</f>
        <v>19.072584950548169</v>
      </c>
      <c r="K142" s="17">
        <f>IF(OR($A142="",$B142="",$C142=""),"",'OddsRatio_working_3-way'!H141)</f>
        <v>1.2439097615191432</v>
      </c>
      <c r="L142" s="21">
        <f>IF(OR($A142="",$B142="",$C142=""),"",'OddsRatio_working_3-way'!I141)</f>
        <v>7.2418725334217129</v>
      </c>
      <c r="M142" s="22">
        <f>IF(OR($A142="",$B142="",$C142=""),"",'OddsRatio_working_3-way'!J141)</f>
        <v>17.242172755706591</v>
      </c>
      <c r="N142" s="23">
        <f t="shared" si="51"/>
        <v>79.241353555148081</v>
      </c>
      <c r="O142" s="24">
        <f t="shared" si="52"/>
        <v>14.581365209242932</v>
      </c>
      <c r="P142" s="24">
        <f t="shared" si="53"/>
        <v>6.1772812356089872</v>
      </c>
      <c r="Q142" t="s">
        <v>316</v>
      </c>
      <c r="R142" t="s">
        <v>215</v>
      </c>
      <c r="S142" s="48" t="s">
        <v>427</v>
      </c>
      <c r="T142" s="35">
        <v>100</v>
      </c>
      <c r="U142" s="35">
        <f t="shared" si="54"/>
        <v>53.051643192488264</v>
      </c>
      <c r="V142" s="35">
        <f t="shared" si="55"/>
        <v>72.14484679665739</v>
      </c>
      <c r="W142" s="35">
        <f t="shared" si="56"/>
        <v>71.910112359550567</v>
      </c>
      <c r="X142" s="35">
        <f t="shared" si="57"/>
        <v>55.945040843792057</v>
      </c>
      <c r="Y142" s="35">
        <f t="shared" si="58"/>
        <v>75.038244447961176</v>
      </c>
      <c r="Z142" s="35">
        <f t="shared" si="59"/>
        <v>74.803510010854353</v>
      </c>
      <c r="AA142" s="35">
        <f t="shared" si="60"/>
        <v>-2.8933976513037933</v>
      </c>
      <c r="AB142" s="35">
        <f t="shared" si="61"/>
        <v>-2.8933976513037862</v>
      </c>
      <c r="AC142" s="35">
        <f t="shared" si="62"/>
        <v>-2.8933976513037862</v>
      </c>
      <c r="AF142">
        <v>1.46</v>
      </c>
      <c r="AG142">
        <v>2.8</v>
      </c>
      <c r="AJ142" t="s">
        <v>370</v>
      </c>
    </row>
    <row r="143" spans="1:36" ht="15" x14ac:dyDescent="0.25">
      <c r="A143">
        <v>2.13</v>
      </c>
      <c r="B143">
        <v>3.59</v>
      </c>
      <c r="C143">
        <v>3.56</v>
      </c>
      <c r="D143" s="20">
        <f t="shared" si="50"/>
        <v>2.8933976513037862E-2</v>
      </c>
      <c r="E143" s="17">
        <f>IF(OR($A143="",$B143="",$C143=""),"",A143*'MPTO_working_3-way'!$I142)</f>
        <v>2.1916293699727705</v>
      </c>
      <c r="F143" s="21">
        <f>IF(OR($A143="",$B143="",$C143=""),"",B143*'MPTO_working_3-way'!$I142)</f>
        <v>3.6938729756818058</v>
      </c>
      <c r="G143" s="22">
        <f>IF(OR($A143="",$B143="",$C143=""),"",C143*'MPTO_working_3-way'!$I142)</f>
        <v>3.6630049563864149</v>
      </c>
      <c r="H143" s="17">
        <f>IF(OR($A143="",$B143="",$C143=""),"",'MPTO_working_3-way'!E142)</f>
        <v>2.1746746086761646</v>
      </c>
      <c r="I143" s="21">
        <f>IF(OR($A143="",$B143="",$C143=""),"",'MPTO_working_3-way'!F142)</f>
        <v>3.7187595397461797</v>
      </c>
      <c r="J143" s="22">
        <f>IF(OR($A143="",$B143="",$C143=""),"",'MPTO_working_3-way'!G142)</f>
        <v>3.6865786234408722</v>
      </c>
      <c r="K143" s="17">
        <f>IF(OR($A143="",$B143="",$C143=""),"",'OddsRatio_working_3-way'!H142)</f>
        <v>2.1816276815621092</v>
      </c>
      <c r="L143" s="21">
        <f>IF(OR($A143="",$B143="",$C143=""),"",'OddsRatio_working_3-way'!I142)</f>
        <v>3.7083324736689045</v>
      </c>
      <c r="M143" s="22">
        <f>IF(OR($A143="",$B143="",$C143=""),"",'OddsRatio_working_3-way'!J142)</f>
        <v>3.6769618272557514</v>
      </c>
      <c r="N143" s="23">
        <f t="shared" si="51"/>
        <v>45.628152903080704</v>
      </c>
      <c r="O143" s="24">
        <f t="shared" si="52"/>
        <v>27.071856736368215</v>
      </c>
      <c r="P143" s="24">
        <f t="shared" si="53"/>
        <v>27.299990360551092</v>
      </c>
      <c r="Q143" t="s">
        <v>357</v>
      </c>
      <c r="R143" t="s">
        <v>222</v>
      </c>
      <c r="S143" s="48" t="s">
        <v>427</v>
      </c>
      <c r="T143" s="35">
        <v>100</v>
      </c>
      <c r="U143" s="35">
        <f t="shared" si="54"/>
        <v>65.986394557823132</v>
      </c>
      <c r="V143" s="35">
        <f t="shared" si="55"/>
        <v>67.741935483870961</v>
      </c>
      <c r="W143" s="35">
        <f t="shared" si="56"/>
        <v>63.503649635036496</v>
      </c>
      <c r="X143" s="35">
        <f t="shared" si="57"/>
        <v>68.754414881092529</v>
      </c>
      <c r="Y143" s="35">
        <f t="shared" si="58"/>
        <v>70.509955807140372</v>
      </c>
      <c r="Z143" s="35">
        <f t="shared" si="59"/>
        <v>66.271669958305907</v>
      </c>
      <c r="AA143" s="35">
        <f t="shared" si="60"/>
        <v>-2.768020323269397</v>
      </c>
      <c r="AB143" s="35">
        <f t="shared" si="61"/>
        <v>-2.7680203232694112</v>
      </c>
      <c r="AC143" s="35">
        <f t="shared" si="62"/>
        <v>-2.7680203232694112</v>
      </c>
      <c r="AF143">
        <v>2.2400000000000002</v>
      </c>
      <c r="AG143">
        <v>1.7</v>
      </c>
      <c r="AJ143" t="s">
        <v>371</v>
      </c>
    </row>
    <row r="144" spans="1:36" ht="15" x14ac:dyDescent="0.25">
      <c r="A144">
        <v>2.94</v>
      </c>
      <c r="B144">
        <v>3.1</v>
      </c>
      <c r="C144">
        <v>2.74</v>
      </c>
      <c r="D144" s="20">
        <f t="shared" si="50"/>
        <v>2.7680203232693934E-2</v>
      </c>
      <c r="E144" s="17">
        <f>IF(OR($A144="",$B144="",$C144=""),"",A144*'MPTO_working_3-way'!$I143)</f>
        <v>3.0213797975041201</v>
      </c>
      <c r="F144" s="21">
        <f>IF(OR($A144="",$B144="",$C144=""),"",B144*'MPTO_working_3-way'!$I143)</f>
        <v>3.1858086300213513</v>
      </c>
      <c r="G144" s="22">
        <f>IF(OR($A144="",$B144="",$C144=""),"",C144*'MPTO_working_3-way'!$I143)</f>
        <v>2.8158437568575816</v>
      </c>
      <c r="H144" s="17">
        <f>IF(OR($A144="",$B144="",$C144=""),"",'MPTO_working_3-way'!E143)</f>
        <v>3.0219759297415645</v>
      </c>
      <c r="I144" s="21">
        <f>IF(OR($A144="",$B144="",$C144=""),"",'MPTO_working_3-way'!F143)</f>
        <v>3.1912797820371481</v>
      </c>
      <c r="J144" s="22">
        <f>IF(OR($A144="",$B144="",$C144=""),"",'MPTO_working_3-way'!G143)</f>
        <v>2.8110673016454313</v>
      </c>
      <c r="K144" s="17">
        <f>IF(OR($A144="",$B144="",$C144=""),"",'OddsRatio_working_3-way'!H143)</f>
        <v>3.0217911995273345</v>
      </c>
      <c r="L144" s="21">
        <f>IF(OR($A144="",$B144="",$C144=""),"",'OddsRatio_working_3-way'!I143)</f>
        <v>3.1885368654677335</v>
      </c>
      <c r="M144" s="22">
        <f>IF(OR($A144="",$B144="",$C144=""),"",'OddsRatio_working_3-way'!J143)</f>
        <v>2.8133591171018364</v>
      </c>
      <c r="N144" s="23">
        <f t="shared" si="51"/>
        <v>33.097460995339709</v>
      </c>
      <c r="O144" s="24">
        <f t="shared" si="52"/>
        <v>31.389204943967336</v>
      </c>
      <c r="P144" s="24">
        <f t="shared" si="53"/>
        <v>35.513334060692969</v>
      </c>
      <c r="Q144" t="s">
        <v>134</v>
      </c>
      <c r="R144" t="s">
        <v>220</v>
      </c>
      <c r="S144" s="48" t="s">
        <v>427</v>
      </c>
      <c r="T144" s="35">
        <v>100</v>
      </c>
      <c r="U144" s="35">
        <f t="shared" si="54"/>
        <v>32.885906040268459</v>
      </c>
      <c r="V144" s="35">
        <f t="shared" si="55"/>
        <v>78.723404255319153</v>
      </c>
      <c r="W144" s="35">
        <f t="shared" si="56"/>
        <v>85.228951255539144</v>
      </c>
      <c r="X144" s="35">
        <f t="shared" si="57"/>
        <v>36.047644489141703</v>
      </c>
      <c r="Y144" s="35">
        <f t="shared" si="58"/>
        <v>81.885142704192404</v>
      </c>
      <c r="Z144" s="35">
        <f t="shared" si="59"/>
        <v>88.390689704412395</v>
      </c>
      <c r="AA144" s="35">
        <f t="shared" si="60"/>
        <v>-3.1617384488732441</v>
      </c>
      <c r="AB144" s="35">
        <f t="shared" si="61"/>
        <v>-3.1617384488732512</v>
      </c>
      <c r="AC144" s="35">
        <f t="shared" si="62"/>
        <v>-3.1617384488732512</v>
      </c>
      <c r="AF144">
        <v>2.2200000000000002</v>
      </c>
      <c r="AG144">
        <v>1.71</v>
      </c>
      <c r="AJ144" t="s">
        <v>371</v>
      </c>
    </row>
    <row r="145" spans="1:38" ht="15" x14ac:dyDescent="0.25">
      <c r="A145">
        <v>1.49</v>
      </c>
      <c r="B145">
        <v>4.7</v>
      </c>
      <c r="C145">
        <v>6.77</v>
      </c>
      <c r="D145" s="20">
        <f t="shared" si="50"/>
        <v>3.1617384488732636E-2</v>
      </c>
      <c r="E145" s="17">
        <f>IF(OR($A145="",$B145="",$C145=""),"",A145*'MPTO_working_3-way'!$I144)</f>
        <v>1.5371099028882116</v>
      </c>
      <c r="F145" s="21">
        <f>IF(OR($A145="",$B145="",$C145=""),"",B145*'MPTO_working_3-way'!$I144)</f>
        <v>4.8486017070970435</v>
      </c>
      <c r="G145" s="22">
        <f>IF(OR($A145="",$B145="",$C145=""),"",C145*'MPTO_working_3-way'!$I144)</f>
        <v>6.9840496929887195</v>
      </c>
      <c r="H145" s="17">
        <f>IF(OR($A145="",$B145="",$C145=""),"",'MPTO_working_3-way'!E144)</f>
        <v>1.5137712048179819</v>
      </c>
      <c r="I145" s="21">
        <f>IF(OR($A145="",$B145="",$C145=""),"",'MPTO_working_3-way'!F144)</f>
        <v>4.9449422885236594</v>
      </c>
      <c r="J145" s="22">
        <f>IF(OR($A145="",$B145="",$C145=""),"",'MPTO_working_3-way'!G144)</f>
        <v>7.2901515683487617</v>
      </c>
      <c r="K145" s="17">
        <f>IF(OR($A145="",$B145="",$C145=""),"",'OddsRatio_working_3-way'!H144)</f>
        <v>1.5212953846415096</v>
      </c>
      <c r="L145" s="21">
        <f>IF(OR($A145="",$B145="",$C145=""),"",'OddsRatio_working_3-way'!I144)</f>
        <v>4.9363120881093616</v>
      </c>
      <c r="M145" s="22">
        <f>IF(OR($A145="",$B145="",$C145=""),"",'OddsRatio_working_3-way'!J144)</f>
        <v>7.1385191211867625</v>
      </c>
      <c r="N145" s="23">
        <f t="shared" si="51"/>
        <v>65.057156818846309</v>
      </c>
      <c r="O145" s="24">
        <f t="shared" si="52"/>
        <v>20.62450290640021</v>
      </c>
      <c r="P145" s="24">
        <f t="shared" si="53"/>
        <v>14.318340274753471</v>
      </c>
      <c r="Q145" t="s">
        <v>364</v>
      </c>
      <c r="R145" t="s">
        <v>356</v>
      </c>
      <c r="S145" s="48" t="s">
        <v>427</v>
      </c>
      <c r="T145" s="35">
        <v>100</v>
      </c>
      <c r="U145" s="35">
        <f t="shared" si="54"/>
        <v>89.539748953974893</v>
      </c>
      <c r="V145" s="35">
        <f t="shared" si="55"/>
        <v>80.119284294234589</v>
      </c>
      <c r="W145" s="35">
        <f t="shared" si="56"/>
        <v>27.007299270072991</v>
      </c>
      <c r="X145" s="35">
        <f t="shared" si="57"/>
        <v>92.87341643569242</v>
      </c>
      <c r="Y145" s="35">
        <f t="shared" si="58"/>
        <v>83.452951775952116</v>
      </c>
      <c r="Z145" s="35">
        <f t="shared" si="59"/>
        <v>30.340966751790511</v>
      </c>
      <c r="AA145" s="35">
        <f t="shared" si="60"/>
        <v>-3.3336674817175265</v>
      </c>
      <c r="AB145" s="35">
        <f t="shared" si="61"/>
        <v>-3.3336674817175265</v>
      </c>
      <c r="AC145" s="35">
        <f t="shared" si="62"/>
        <v>-3.3336674817175194</v>
      </c>
      <c r="AF145">
        <v>1.79</v>
      </c>
      <c r="AG145">
        <v>2.11</v>
      </c>
      <c r="AJ145" t="s">
        <v>371</v>
      </c>
    </row>
    <row r="146" spans="1:38" ht="15" x14ac:dyDescent="0.25">
      <c r="A146">
        <v>9.56</v>
      </c>
      <c r="B146">
        <v>5.03</v>
      </c>
      <c r="C146">
        <v>1.37</v>
      </c>
      <c r="D146" s="20">
        <f t="shared" si="50"/>
        <v>3.3336674817175282E-2</v>
      </c>
      <c r="E146" s="17">
        <f>IF(OR($A146="",$B146="",$C146=""),"",A146*'MPTO_working_3-way'!$I145)</f>
        <v>9.8786986112521955</v>
      </c>
      <c r="F146" s="21">
        <f>IF(OR($A146="",$B146="",$C146=""),"",B146*'MPTO_working_3-way'!$I145)</f>
        <v>5.1976834743303924</v>
      </c>
      <c r="G146" s="22">
        <f>IF(OR($A146="",$B146="",$C146=""),"",C146*'MPTO_working_3-way'!$I145)</f>
        <v>1.4156712444995303</v>
      </c>
      <c r="H146" s="17">
        <f>IF(OR($A146="",$B146="",$C146=""),"",'MPTO_working_3-way'!E145)</f>
        <v>10.696298491604431</v>
      </c>
      <c r="I146" s="21">
        <f>IF(OR($A146="",$B146="",$C146=""),"",'MPTO_working_3-way'!F145)</f>
        <v>5.3277943560465806</v>
      </c>
      <c r="J146" s="22">
        <f>IF(OR($A146="",$B146="",$C146=""),"",'MPTO_working_3-way'!G145)</f>
        <v>1.391178958112858</v>
      </c>
      <c r="K146" s="17">
        <f>IF(OR($A146="",$B146="",$C146=""),"",'OddsRatio_working_3-way'!H145)</f>
        <v>10.222602898275191</v>
      </c>
      <c r="L146" s="21">
        <f>IF(OR($A146="",$B146="",$C146=""),"",'OddsRatio_working_3-way'!I145)</f>
        <v>5.3419497289776894</v>
      </c>
      <c r="M146" s="22">
        <f>IF(OR($A146="",$B146="",$C146=""),"",'OddsRatio_working_3-way'!J145)</f>
        <v>1.3986405458366613</v>
      </c>
      <c r="N146" s="23">
        <f t="shared" si="51"/>
        <v>10.122790858919046</v>
      </c>
      <c r="O146" s="24">
        <f t="shared" si="52"/>
        <v>19.239340081762638</v>
      </c>
      <c r="P146" s="24">
        <f t="shared" si="53"/>
        <v>70.637869059318291</v>
      </c>
      <c r="Q146" t="s">
        <v>229</v>
      </c>
      <c r="R146" t="s">
        <v>330</v>
      </c>
      <c r="S146" s="48" t="s">
        <v>427</v>
      </c>
      <c r="T146" s="35">
        <v>100</v>
      </c>
      <c r="U146" s="35">
        <f t="shared" si="54"/>
        <v>75.961538461538453</v>
      </c>
      <c r="V146" s="35">
        <f t="shared" si="55"/>
        <v>70.501474926253692</v>
      </c>
      <c r="W146" s="35">
        <f t="shared" si="56"/>
        <v>50.73891625615763</v>
      </c>
      <c r="X146" s="35">
        <f t="shared" si="57"/>
        <v>78.759608817588685</v>
      </c>
      <c r="Y146" s="35">
        <f t="shared" si="58"/>
        <v>73.29954528230391</v>
      </c>
      <c r="Z146" s="35">
        <f t="shared" si="59"/>
        <v>53.536986612207848</v>
      </c>
      <c r="AA146" s="35">
        <f t="shared" si="60"/>
        <v>-2.798070356050232</v>
      </c>
      <c r="AB146" s="35">
        <f t="shared" si="61"/>
        <v>-2.7980703560502178</v>
      </c>
      <c r="AC146" s="35">
        <f t="shared" si="62"/>
        <v>-2.7980703560502178</v>
      </c>
      <c r="AF146">
        <v>1.81</v>
      </c>
      <c r="AG146">
        <v>2.0699999999999998</v>
      </c>
      <c r="AJ146" t="s">
        <v>112</v>
      </c>
    </row>
    <row r="147" spans="1:38" ht="15" x14ac:dyDescent="0.25">
      <c r="A147">
        <v>4.16</v>
      </c>
      <c r="B147">
        <v>3.39</v>
      </c>
      <c r="C147">
        <v>2.0299999999999998</v>
      </c>
      <c r="D147" s="20">
        <f t="shared" si="50"/>
        <v>2.7980703560502196E-2</v>
      </c>
      <c r="E147" s="17">
        <f>IF(OR($A147="",$B147="",$C147=""),"",A147*'MPTO_working_3-way'!$I146)</f>
        <v>4.2763997268116896</v>
      </c>
      <c r="F147" s="21">
        <f>IF(OR($A147="",$B147="",$C147=""),"",B147*'MPTO_working_3-way'!$I146)</f>
        <v>3.4848545850701025</v>
      </c>
      <c r="G147" s="22">
        <f>IF(OR($A147="",$B147="",$C147=""),"",C147*'MPTO_working_3-way'!$I146)</f>
        <v>2.0868008282278194</v>
      </c>
      <c r="H147" s="17">
        <f>IF(OR($A147="",$B147="",$C147=""),"",'MPTO_working_3-way'!E146)</f>
        <v>4.3279230190255307</v>
      </c>
      <c r="I147" s="21">
        <f>IF(OR($A147="",$B147="",$C147=""),"",'MPTO_working_3-way'!F146)</f>
        <v>3.5006853521806951</v>
      </c>
      <c r="J147" s="22">
        <f>IF(OR($A147="",$B147="",$C147=""),"",'MPTO_working_3-way'!G146)</f>
        <v>2.0691769889066136</v>
      </c>
      <c r="K147" s="17">
        <f>IF(OR($A147="",$B147="",$C147=""),"",'OddsRatio_working_3-way'!H146)</f>
        <v>4.302032943973253</v>
      </c>
      <c r="L147" s="21">
        <f>IF(OR($A147="",$B147="",$C147=""),"",'OddsRatio_working_3-way'!I146)</f>
        <v>3.4974236506633143</v>
      </c>
      <c r="M147" s="22">
        <f>IF(OR($A147="",$B147="",$C147=""),"",'OddsRatio_working_3-way'!J146)</f>
        <v>2.076295548193813</v>
      </c>
      <c r="N147" s="23">
        <f t="shared" si="51"/>
        <v>23.384156390486901</v>
      </c>
      <c r="O147" s="24">
        <f t="shared" si="52"/>
        <v>28.695601942308407</v>
      </c>
      <c r="P147" s="24">
        <f t="shared" si="53"/>
        <v>47.920241667204685</v>
      </c>
      <c r="Q147" t="s">
        <v>328</v>
      </c>
      <c r="R147" t="s">
        <v>227</v>
      </c>
      <c r="S147" s="48" t="s">
        <v>427</v>
      </c>
      <c r="T147" s="35">
        <v>100</v>
      </c>
      <c r="U147" s="35">
        <f t="shared" si="54"/>
        <v>53.703703703703695</v>
      </c>
      <c r="V147" s="35">
        <f t="shared" si="55"/>
        <v>69.78851963746223</v>
      </c>
      <c r="W147" s="35">
        <f t="shared" si="56"/>
        <v>74.160206718346245</v>
      </c>
      <c r="X147" s="35">
        <f t="shared" si="57"/>
        <v>56.051273644191511</v>
      </c>
      <c r="Y147" s="35">
        <f t="shared" si="58"/>
        <v>72.136089577950031</v>
      </c>
      <c r="Z147" s="35">
        <f t="shared" si="59"/>
        <v>76.507776658834061</v>
      </c>
      <c r="AA147" s="35">
        <f t="shared" si="60"/>
        <v>-2.3475699404878156</v>
      </c>
      <c r="AB147" s="35">
        <f t="shared" si="61"/>
        <v>-2.3475699404878014</v>
      </c>
      <c r="AC147" s="35">
        <f t="shared" si="62"/>
        <v>-2.3475699404878156</v>
      </c>
      <c r="AD147" s="36"/>
      <c r="AE147" s="36"/>
      <c r="AF147">
        <v>2.31</v>
      </c>
      <c r="AG147">
        <v>1.66</v>
      </c>
      <c r="AI147" s="36"/>
      <c r="AJ147" t="s">
        <v>112</v>
      </c>
      <c r="AK147" s="35"/>
      <c r="AL147" s="35"/>
    </row>
    <row r="148" spans="1:38" ht="15" x14ac:dyDescent="0.25">
      <c r="A148">
        <v>2.16</v>
      </c>
      <c r="B148">
        <v>3.31</v>
      </c>
      <c r="C148">
        <v>3.87</v>
      </c>
      <c r="D148" s="20">
        <f t="shared" si="50"/>
        <v>2.3475699404877926E-2</v>
      </c>
      <c r="E148" s="17">
        <f>IF(OR($A148="",$B148="",$C148=""),"",A148*'MPTO_working_3-way'!$I147)</f>
        <v>2.2107075107145366</v>
      </c>
      <c r="F148" s="21">
        <f>IF(OR($A148="",$B148="",$C148=""),"",B148*'MPTO_working_3-way'!$I147)</f>
        <v>3.3877045650301461</v>
      </c>
      <c r="G148" s="22">
        <f>IF(OR($A148="",$B148="",$C148=""),"",C148*'MPTO_working_3-way'!$I147)</f>
        <v>3.9608509566968775</v>
      </c>
      <c r="H148" s="17">
        <f>IF(OR($A148="",$B148="",$C148=""),"",'MPTO_working_3-way'!E147)</f>
        <v>2.1971371179838237</v>
      </c>
      <c r="I148" s="21">
        <f>IF(OR($A148="",$B148="",$C148=""),"",'MPTO_working_3-way'!F147)</f>
        <v>3.3980137261865981</v>
      </c>
      <c r="J148" s="22">
        <f>IF(OR($A148="",$B148="",$C148=""),"",'MPTO_working_3-way'!G147)</f>
        <v>3.9908577481536343</v>
      </c>
      <c r="K148" s="17">
        <f>IF(OR($A148="",$B148="",$C148=""),"",'OddsRatio_working_3-way'!H147)</f>
        <v>2.2028266385264512</v>
      </c>
      <c r="L148" s="21">
        <f>IF(OR($A148="",$B148="",$C148=""),"",'OddsRatio_working_3-way'!I147)</f>
        <v>3.3952840818931911</v>
      </c>
      <c r="M148" s="22">
        <f>IF(OR($A148="",$B148="",$C148=""),"",'OddsRatio_working_3-way'!J147)</f>
        <v>3.9759590108369944</v>
      </c>
      <c r="N148" s="23">
        <f t="shared" si="51"/>
        <v>45.234387414587637</v>
      </c>
      <c r="O148" s="24">
        <f t="shared" si="52"/>
        <v>29.518512633084381</v>
      </c>
      <c r="P148" s="24">
        <f t="shared" si="53"/>
        <v>25.247099952327989</v>
      </c>
      <c r="Q148" t="s">
        <v>234</v>
      </c>
      <c r="R148" t="s">
        <v>334</v>
      </c>
      <c r="S148" s="48" t="s">
        <v>427</v>
      </c>
      <c r="T148" s="35">
        <v>100</v>
      </c>
      <c r="U148" s="35">
        <f t="shared" si="54"/>
        <v>50.495049504950494</v>
      </c>
      <c r="V148" s="35">
        <f t="shared" si="55"/>
        <v>70.238095238095241</v>
      </c>
      <c r="W148" s="35">
        <f t="shared" si="56"/>
        <v>77.064220183486242</v>
      </c>
      <c r="X148" s="35">
        <f t="shared" si="57"/>
        <v>52.697684578418524</v>
      </c>
      <c r="Y148" s="35">
        <f t="shared" si="58"/>
        <v>72.440730311563257</v>
      </c>
      <c r="Z148" s="35">
        <f t="shared" si="59"/>
        <v>79.266855256954273</v>
      </c>
      <c r="AA148" s="35">
        <f t="shared" si="60"/>
        <v>-2.2026350734680307</v>
      </c>
      <c r="AB148" s="35">
        <f t="shared" si="61"/>
        <v>-2.2026350734680165</v>
      </c>
      <c r="AC148" s="35">
        <f t="shared" si="62"/>
        <v>-2.2026350734680307</v>
      </c>
      <c r="AD148" s="36"/>
      <c r="AE148" s="36"/>
      <c r="AF148">
        <v>2.2799999999999998</v>
      </c>
      <c r="AG148">
        <v>1.69</v>
      </c>
      <c r="AI148" s="36"/>
      <c r="AJ148" t="s">
        <v>372</v>
      </c>
      <c r="AK148" s="35"/>
      <c r="AL148" s="35"/>
    </row>
    <row r="149" spans="1:38" ht="15" x14ac:dyDescent="0.25">
      <c r="A149">
        <v>2.02</v>
      </c>
      <c r="B149">
        <v>3.36</v>
      </c>
      <c r="C149">
        <v>4.3600000000000003</v>
      </c>
      <c r="D149" s="20">
        <f t="shared" si="50"/>
        <v>2.2026350734680289E-2</v>
      </c>
      <c r="E149" s="17">
        <f>IF(OR($A149="",$B149="",$C149=""),"",A149*'MPTO_working_3-way'!$I148)</f>
        <v>2.064493228484054</v>
      </c>
      <c r="F149" s="21">
        <f>IF(OR($A149="",$B149="",$C149=""),"",B149*'MPTO_working_3-way'!$I148)</f>
        <v>3.4340085384685257</v>
      </c>
      <c r="G149" s="22">
        <f>IF(OR($A149="",$B149="",$C149=""),"",C149*'MPTO_working_3-way'!$I148)</f>
        <v>4.456034889203206</v>
      </c>
      <c r="H149" s="17">
        <f>IF(OR($A149="",$B149="",$C149=""),"",'MPTO_working_3-way'!E148)</f>
        <v>2.0504097836634934</v>
      </c>
      <c r="I149" s="21">
        <f>IF(OR($A149="",$B149="",$C149=""),"",'MPTO_working_3-way'!F148)</f>
        <v>3.444986129496117</v>
      </c>
      <c r="J149" s="22">
        <f>IF(OR($A149="",$B149="",$C149=""),"",'MPTO_working_3-way'!G148)</f>
        <v>4.5041863455484465</v>
      </c>
      <c r="K149" s="17">
        <f>IF(OR($A149="",$B149="",$C149=""),"",'OddsRatio_working_3-way'!H148)</f>
        <v>2.0561435530672925</v>
      </c>
      <c r="L149" s="21">
        <f>IF(OR($A149="",$B149="",$C149=""),"",'OddsRatio_working_3-way'!I148)</f>
        <v>3.4436262600380489</v>
      </c>
      <c r="M149" s="22">
        <f>IF(OR($A149="",$B149="",$C149=""),"",'OddsRatio_working_3-way'!J148)</f>
        <v>4.479061115986374</v>
      </c>
      <c r="N149" s="23">
        <f t="shared" si="51"/>
        <v>48.438037296653889</v>
      </c>
      <c r="O149" s="24">
        <f t="shared" si="52"/>
        <v>29.120486708107396</v>
      </c>
      <c r="P149" s="24">
        <f t="shared" si="53"/>
        <v>22.441475995238726</v>
      </c>
      <c r="Q149" t="s">
        <v>359</v>
      </c>
      <c r="R149" t="s">
        <v>336</v>
      </c>
      <c r="S149" s="48" t="s">
        <v>427</v>
      </c>
      <c r="T149" s="35">
        <v>100</v>
      </c>
      <c r="U149" s="35">
        <f t="shared" si="54"/>
        <v>60.9375</v>
      </c>
      <c r="V149" s="35">
        <f t="shared" si="55"/>
        <v>69.230769230769241</v>
      </c>
      <c r="W149" s="35">
        <f t="shared" si="56"/>
        <v>67.741935483870961</v>
      </c>
      <c r="X149" s="35">
        <f t="shared" si="57"/>
        <v>63.027295285359799</v>
      </c>
      <c r="Y149" s="35">
        <f t="shared" si="58"/>
        <v>71.320564516129025</v>
      </c>
      <c r="Z149" s="35">
        <f t="shared" si="59"/>
        <v>69.831730769230774</v>
      </c>
      <c r="AA149" s="35">
        <f t="shared" si="60"/>
        <v>-2.0897952853597985</v>
      </c>
      <c r="AB149" s="35">
        <f t="shared" si="61"/>
        <v>-2.0897952853597843</v>
      </c>
      <c r="AC149" s="35">
        <f t="shared" si="62"/>
        <v>-2.0897952853598127</v>
      </c>
      <c r="AD149" s="36"/>
      <c r="AE149" s="36"/>
      <c r="AF149">
        <v>2.67</v>
      </c>
      <c r="AG149">
        <v>1.53</v>
      </c>
      <c r="AI149" s="36"/>
      <c r="AJ149" t="s">
        <v>372</v>
      </c>
      <c r="AK149" s="35"/>
      <c r="AL149" s="35"/>
    </row>
    <row r="150" spans="1:38" ht="15" x14ac:dyDescent="0.25">
      <c r="A150">
        <v>2.56</v>
      </c>
      <c r="B150">
        <v>3.25</v>
      </c>
      <c r="C150">
        <v>3.1</v>
      </c>
      <c r="D150" s="20">
        <f t="shared" si="50"/>
        <v>2.0897952853597968E-2</v>
      </c>
      <c r="E150" s="17">
        <f>IF(OR($A150="",$B150="",$C150=""),"",A150*'MPTO_working_3-way'!$I149)</f>
        <v>2.613498759305211</v>
      </c>
      <c r="F150" s="21">
        <f>IF(OR($A150="",$B150="",$C150=""),"",B150*'MPTO_working_3-way'!$I149)</f>
        <v>3.3179183467741935</v>
      </c>
      <c r="G150" s="22">
        <f>IF(OR($A150="",$B150="",$C150=""),"",C150*'MPTO_working_3-way'!$I149)</f>
        <v>3.164783653846154</v>
      </c>
      <c r="H150" s="17">
        <f>IF(OR($A150="",$B150="",$C150=""),"",'MPTO_working_3-way'!E149)</f>
        <v>2.6064811695748835</v>
      </c>
      <c r="I150" s="21">
        <f>IF(OR($A150="",$B150="",$C150=""),"",'MPTO_working_3-way'!F149)</f>
        <v>3.3252825647857662</v>
      </c>
      <c r="J150" s="22">
        <f>IF(OR($A150="",$B150="",$C150=""),"",'MPTO_working_3-way'!G149)</f>
        <v>3.1684206215961672</v>
      </c>
      <c r="K150" s="17">
        <f>IF(OR($A150="",$B150="",$C150=""),"",'OddsRatio_working_3-way'!H149)</f>
        <v>2.6097093873858244</v>
      </c>
      <c r="L150" s="21">
        <f>IF(OR($A150="",$B150="",$C150=""),"",'OddsRatio_working_3-way'!I149)</f>
        <v>3.3216962318064773</v>
      </c>
      <c r="M150" s="22">
        <f>IF(OR($A150="",$B150="",$C150=""),"",'OddsRatio_working_3-way'!J149)</f>
        <v>3.1669164830193788</v>
      </c>
      <c r="N150" s="23">
        <f t="shared" si="51"/>
        <v>38.262884053017352</v>
      </c>
      <c r="O150" s="24">
        <f t="shared" si="52"/>
        <v>30.13937943868444</v>
      </c>
      <c r="P150" s="24">
        <f t="shared" si="53"/>
        <v>31.597736508298201</v>
      </c>
      <c r="Q150" t="s">
        <v>333</v>
      </c>
      <c r="R150" t="s">
        <v>358</v>
      </c>
      <c r="S150" s="48" t="s">
        <v>427</v>
      </c>
      <c r="T150" s="35">
        <v>100</v>
      </c>
      <c r="U150" s="35">
        <f t="shared" si="54"/>
        <v>53.703703703703695</v>
      </c>
      <c r="V150" s="35">
        <f t="shared" si="55"/>
        <v>70.588235294117652</v>
      </c>
      <c r="W150" s="35">
        <f t="shared" si="56"/>
        <v>73.474801061007966</v>
      </c>
      <c r="X150" s="35">
        <f t="shared" si="57"/>
        <v>55.936963644874396</v>
      </c>
      <c r="Y150" s="35">
        <f t="shared" si="58"/>
        <v>72.821495235288339</v>
      </c>
      <c r="Z150" s="35">
        <f t="shared" si="59"/>
        <v>75.708061002178638</v>
      </c>
      <c r="AA150" s="35">
        <f t="shared" si="60"/>
        <v>-2.2332599411707008</v>
      </c>
      <c r="AB150" s="35">
        <f t="shared" si="61"/>
        <v>-2.2332599411706866</v>
      </c>
      <c r="AC150" s="35">
        <f t="shared" si="62"/>
        <v>-2.2332599411706724</v>
      </c>
      <c r="AD150" s="36"/>
      <c r="AE150" s="36"/>
      <c r="AF150">
        <v>2.27</v>
      </c>
      <c r="AG150">
        <v>1.7</v>
      </c>
      <c r="AI150" s="36"/>
      <c r="AJ150" t="s">
        <v>372</v>
      </c>
      <c r="AK150" s="35"/>
      <c r="AL150" s="35"/>
    </row>
    <row r="151" spans="1:38" ht="15" x14ac:dyDescent="0.25">
      <c r="A151">
        <v>2.16</v>
      </c>
      <c r="B151">
        <v>3.4</v>
      </c>
      <c r="C151">
        <v>3.77</v>
      </c>
      <c r="D151" s="20">
        <f t="shared" si="50"/>
        <v>2.2332599411706955E-2</v>
      </c>
      <c r="E151" s="17">
        <f>IF(OR($A151="",$B151="",$C151=""),"",A151*'MPTO_working_3-way'!$I150)</f>
        <v>2.2082384147292871</v>
      </c>
      <c r="F151" s="21">
        <f>IF(OR($A151="",$B151="",$C151=""),"",B151*'MPTO_working_3-way'!$I150)</f>
        <v>3.4759308379998037</v>
      </c>
      <c r="G151" s="22">
        <f>IF(OR($A151="",$B151="",$C151=""),"",C151*'MPTO_working_3-way'!$I150)</f>
        <v>3.8541938997821354</v>
      </c>
      <c r="H151" s="17">
        <f>IF(OR($A151="",$B151="",$C151=""),"",'MPTO_working_3-way'!E150)</f>
        <v>2.1952992519230525</v>
      </c>
      <c r="I151" s="21">
        <f>IF(OR($A151="",$B151="",$C151=""),"",'MPTO_working_3-way'!F150)</f>
        <v>3.4882895837603018</v>
      </c>
      <c r="J151" s="22">
        <f>IF(OR($A151="",$B151="",$C151=""),"",'MPTO_working_3-way'!G150)</f>
        <v>3.8788587482394439</v>
      </c>
      <c r="K151" s="17">
        <f>IF(OR($A151="",$B151="",$C151=""),"",'OddsRatio_working_3-way'!H150)</f>
        <v>2.2006925585186794</v>
      </c>
      <c r="L151" s="21">
        <f>IF(OR($A151="",$B151="",$C151=""),"",'OddsRatio_working_3-way'!I150)</f>
        <v>3.4841915003834751</v>
      </c>
      <c r="M151" s="22">
        <f>IF(OR($A151="",$B151="",$C151=""),"",'OddsRatio_working_3-way'!J150)</f>
        <v>3.8671710233592602</v>
      </c>
      <c r="N151" s="23">
        <f t="shared" si="51"/>
        <v>45.28496530672809</v>
      </c>
      <c r="O151" s="24">
        <f t="shared" si="52"/>
        <v>28.76927207721549</v>
      </c>
      <c r="P151" s="24">
        <f t="shared" si="53"/>
        <v>25.945762616056413</v>
      </c>
      <c r="Q151" t="s">
        <v>232</v>
      </c>
      <c r="R151" t="s">
        <v>233</v>
      </c>
      <c r="S151" s="48" t="s">
        <v>427</v>
      </c>
      <c r="T151" s="35">
        <v>100</v>
      </c>
      <c r="U151" s="35">
        <f t="shared" si="54"/>
        <v>48.186528497409334</v>
      </c>
      <c r="V151" s="35">
        <f t="shared" si="55"/>
        <v>71.428571428571431</v>
      </c>
      <c r="W151" s="35">
        <f t="shared" si="56"/>
        <v>76.415094339622627</v>
      </c>
      <c r="X151" s="35">
        <f t="shared" si="57"/>
        <v>52.156334231805921</v>
      </c>
      <c r="Y151" s="35">
        <f t="shared" si="58"/>
        <v>75.398377162968032</v>
      </c>
      <c r="Z151" s="35">
        <f t="shared" si="59"/>
        <v>80.384900074019257</v>
      </c>
      <c r="AA151" s="35">
        <f t="shared" si="60"/>
        <v>-3.9698057343965871</v>
      </c>
      <c r="AB151" s="35">
        <f t="shared" si="61"/>
        <v>-3.9698057343966013</v>
      </c>
      <c r="AC151" s="35">
        <f t="shared" si="62"/>
        <v>-3.9698057343966298</v>
      </c>
      <c r="AD151" s="36"/>
      <c r="AE151" s="36"/>
      <c r="AF151">
        <v>2.15</v>
      </c>
      <c r="AG151">
        <v>1.78</v>
      </c>
      <c r="AI151" s="36"/>
      <c r="AJ151" t="s">
        <v>372</v>
      </c>
      <c r="AK151" s="35"/>
      <c r="AL151" s="35"/>
    </row>
    <row r="152" spans="1:38" ht="15" x14ac:dyDescent="0.25">
      <c r="A152">
        <v>1.93</v>
      </c>
      <c r="B152">
        <v>3.5</v>
      </c>
      <c r="C152">
        <v>4.24</v>
      </c>
      <c r="D152" s="20">
        <f t="shared" si="50"/>
        <v>3.9698057343966031E-2</v>
      </c>
      <c r="E152" s="17">
        <f>IF(OR($A152="",$B152="",$C152=""),"",A152*'MPTO_working_3-way'!$I151)</f>
        <v>2.0066172506738544</v>
      </c>
      <c r="F152" s="21">
        <f>IF(OR($A152="",$B152="",$C152=""),"",B152*'MPTO_working_3-way'!$I151)</f>
        <v>3.6389432007038813</v>
      </c>
      <c r="G152" s="22">
        <f>IF(OR($A152="",$B152="",$C152=""),"",C152*'MPTO_working_3-way'!$I151)</f>
        <v>4.4083197631384161</v>
      </c>
      <c r="H152" s="17">
        <f>IF(OR($A152="",$B152="",$C152=""),"",'MPTO_working_3-way'!E151)</f>
        <v>1.9805822557222874</v>
      </c>
      <c r="I152" s="21">
        <f>IF(OR($A152="",$B152="",$C152=""),"",'MPTO_working_3-way'!F151)</f>
        <v>3.6699725788677893</v>
      </c>
      <c r="J152" s="22">
        <f>IF(OR($A152="",$B152="",$C152=""),"",'MPTO_working_3-way'!G151)</f>
        <v>4.4920326223337517</v>
      </c>
      <c r="K152" s="17">
        <f>IF(OR($A152="",$B152="",$C152=""),"",'OddsRatio_working_3-way'!H151)</f>
        <v>1.9906493351615766</v>
      </c>
      <c r="L152" s="21">
        <f>IF(OR($A152="",$B152="",$C152=""),"",'OddsRatio_working_3-way'!I151)</f>
        <v>3.6630358472085391</v>
      </c>
      <c r="M152" s="22">
        <f>IF(OR($A152="",$B152="",$C152=""),"",'OddsRatio_working_3-way'!J151)</f>
        <v>4.4512944579822671</v>
      </c>
      <c r="N152" s="23">
        <f t="shared" si="51"/>
        <v>49.835114278230385</v>
      </c>
      <c r="O152" s="24">
        <f t="shared" si="52"/>
        <v>27.480505873424182</v>
      </c>
      <c r="P152" s="24">
        <f t="shared" si="53"/>
        <v>22.684379848345433</v>
      </c>
      <c r="Q152" t="s">
        <v>345</v>
      </c>
      <c r="R152" t="s">
        <v>139</v>
      </c>
      <c r="S152" s="48" t="s">
        <v>427</v>
      </c>
      <c r="T152" s="35">
        <v>100</v>
      </c>
      <c r="U152" s="35">
        <f t="shared" si="54"/>
        <v>45.355191256830594</v>
      </c>
      <c r="V152" s="35">
        <f t="shared" si="55"/>
        <v>70.238095238095241</v>
      </c>
      <c r="W152" s="35">
        <f t="shared" si="56"/>
        <v>80.276134122287957</v>
      </c>
      <c r="X152" s="35">
        <f t="shared" si="57"/>
        <v>49.485770639616788</v>
      </c>
      <c r="Y152" s="35">
        <f t="shared" si="58"/>
        <v>74.368674620881421</v>
      </c>
      <c r="Z152" s="35">
        <f t="shared" si="59"/>
        <v>84.406713505074165</v>
      </c>
      <c r="AA152" s="35">
        <f t="shared" si="60"/>
        <v>-4.1305793827861947</v>
      </c>
      <c r="AB152" s="35">
        <f t="shared" si="61"/>
        <v>-4.1305793827861805</v>
      </c>
      <c r="AC152" s="35">
        <f t="shared" si="62"/>
        <v>-4.130579382786209</v>
      </c>
      <c r="AD152" s="36"/>
      <c r="AE152" s="36"/>
      <c r="AF152">
        <v>2.21</v>
      </c>
      <c r="AG152">
        <v>1.69</v>
      </c>
      <c r="AI152" s="36"/>
      <c r="AJ152" t="s">
        <v>373</v>
      </c>
      <c r="AK152" s="35"/>
      <c r="AL152" s="35"/>
    </row>
    <row r="153" spans="1:38" ht="15" x14ac:dyDescent="0.25">
      <c r="A153">
        <v>1.83</v>
      </c>
      <c r="B153">
        <v>3.36</v>
      </c>
      <c r="C153">
        <v>5.07</v>
      </c>
      <c r="D153" s="20">
        <f t="shared" si="50"/>
        <v>4.1305793827861814E-2</v>
      </c>
      <c r="E153" s="17">
        <f>IF(OR($A153="",$B153="",$C153=""),"",A153*'MPTO_working_3-way'!$I152)</f>
        <v>1.9055896027049872</v>
      </c>
      <c r="F153" s="21">
        <f>IF(OR($A153="",$B153="",$C153=""),"",B153*'MPTO_working_3-way'!$I152)</f>
        <v>3.4987874672616157</v>
      </c>
      <c r="G153" s="22">
        <f>IF(OR($A153="",$B153="",$C153=""),"",C153*'MPTO_working_3-way'!$I152)</f>
        <v>5.2794203747072599</v>
      </c>
      <c r="H153" s="17">
        <f>IF(OR($A153="",$B153="",$C153=""),"",'MPTO_working_3-way'!E152)</f>
        <v>1.8773014912948185</v>
      </c>
      <c r="I153" s="21">
        <f>IF(OR($A153="",$B153="",$C153=""),"",'MPTO_working_3-way'!F152)</f>
        <v>3.5229819122708519</v>
      </c>
      <c r="J153" s="22">
        <f>IF(OR($A153="",$B153="",$C153=""),"",'MPTO_working_3-way'!G152)</f>
        <v>5.4504805604335429</v>
      </c>
      <c r="K153" s="17">
        <f>IF(OR($A153="",$B153="",$C153=""),"",'OddsRatio_working_3-way'!H152)</f>
        <v>1.888173003340047</v>
      </c>
      <c r="L153" s="21">
        <f>IF(OR($A153="",$B153="",$C153=""),"",'OddsRatio_working_3-way'!I152)</f>
        <v>3.5254075757620611</v>
      </c>
      <c r="M153" s="22">
        <f>IF(OR($A153="",$B153="",$C153=""),"",'OddsRatio_working_3-way'!J152)</f>
        <v>5.3552579802337252</v>
      </c>
      <c r="N153" s="23">
        <f t="shared" si="51"/>
        <v>52.477196484515787</v>
      </c>
      <c r="O153" s="24">
        <f t="shared" si="52"/>
        <v>28.58133022817378</v>
      </c>
      <c r="P153" s="24">
        <f t="shared" si="53"/>
        <v>18.941473287310433</v>
      </c>
      <c r="Q153" t="s">
        <v>240</v>
      </c>
      <c r="R153" t="s">
        <v>342</v>
      </c>
      <c r="S153" s="48" t="s">
        <v>427</v>
      </c>
      <c r="T153" s="35">
        <v>100</v>
      </c>
      <c r="U153" s="35">
        <f t="shared" si="54"/>
        <v>63.235294117647051</v>
      </c>
      <c r="V153" s="35">
        <f t="shared" si="55"/>
        <v>66.555183946488299</v>
      </c>
      <c r="W153" s="35">
        <f t="shared" si="56"/>
        <v>66.329966329966325</v>
      </c>
      <c r="X153" s="35">
        <f t="shared" si="57"/>
        <v>67.114849723545376</v>
      </c>
      <c r="Y153" s="35">
        <f t="shared" si="58"/>
        <v>70.434739552386603</v>
      </c>
      <c r="Z153" s="35">
        <f t="shared" si="59"/>
        <v>70.209521935864643</v>
      </c>
      <c r="AA153" s="35">
        <f t="shared" si="60"/>
        <v>-3.8795556058983252</v>
      </c>
      <c r="AB153" s="35">
        <f t="shared" si="61"/>
        <v>-3.8795556058983038</v>
      </c>
      <c r="AC153" s="35">
        <f t="shared" si="62"/>
        <v>-3.879555605898318</v>
      </c>
      <c r="AD153" s="36"/>
      <c r="AE153" s="36"/>
      <c r="AF153">
        <v>2.33</v>
      </c>
      <c r="AG153">
        <v>1.63</v>
      </c>
      <c r="AI153" s="36"/>
      <c r="AJ153" t="s">
        <v>373</v>
      </c>
      <c r="AK153" s="35"/>
      <c r="AL153" s="35"/>
    </row>
    <row r="154" spans="1:38" s="35" customFormat="1" ht="15" x14ac:dyDescent="0.25">
      <c r="A154">
        <v>2.72</v>
      </c>
      <c r="B154">
        <v>2.99</v>
      </c>
      <c r="C154">
        <v>2.97</v>
      </c>
      <c r="D154" s="20">
        <f t="shared" si="50"/>
        <v>3.8795556058983216E-2</v>
      </c>
      <c r="E154" s="17">
        <f>IF(OR($A154="",$B154="",$C154=""),"",A154*'MPTO_working_3-way'!$I153)</f>
        <v>2.8255239124804343</v>
      </c>
      <c r="F154" s="21">
        <f>IF(OR($A154="",$B154="",$C154=""),"",B154*'MPTO_working_3-way'!$I153)</f>
        <v>3.1059987126163602</v>
      </c>
      <c r="G154" s="22">
        <f>IF(OR($A154="",$B154="",$C154=""),"",C154*'MPTO_working_3-way'!$I153)</f>
        <v>3.0852228014951804</v>
      </c>
      <c r="H154" s="17">
        <f>IF(OR($A154="",$B154="",$C154=""),"",'MPTO_working_3-way'!E153)</f>
        <v>2.8191630378928951</v>
      </c>
      <c r="I154" s="21">
        <f>IF(OR($A154="",$B154="",$C154=""),"",'MPTO_working_3-way'!F153)</f>
        <v>3.1102621345004899</v>
      </c>
      <c r="J154" s="22">
        <f>IF(OR($A154="",$B154="",$C154=""),"",'MPTO_working_3-way'!G153)</f>
        <v>3.0886267419952063</v>
      </c>
      <c r="K154" s="17">
        <f>IF(OR($A154="",$B154="",$C154=""),"",'OddsRatio_working_3-way'!H153)</f>
        <v>2.8221781898352014</v>
      </c>
      <c r="L154" s="21">
        <f>IF(OR($A154="",$B154="",$C154=""),"",'OddsRatio_working_3-way'!I153)</f>
        <v>3.1082177894023544</v>
      </c>
      <c r="M154" s="22">
        <f>IF(OR($A154="",$B154="",$C154=""),"",'OddsRatio_working_3-way'!J153)</f>
        <v>3.0870296709158991</v>
      </c>
      <c r="N154" s="23">
        <f t="shared" si="51"/>
        <v>35.391666500607776</v>
      </c>
      <c r="O154" s="24">
        <f t="shared" si="52"/>
        <v>32.195763505569609</v>
      </c>
      <c r="P154" s="24">
        <f t="shared" si="53"/>
        <v>32.412569993822601</v>
      </c>
      <c r="Q154" t="s">
        <v>138</v>
      </c>
      <c r="R154" t="s">
        <v>344</v>
      </c>
      <c r="S154" s="48" t="s">
        <v>427</v>
      </c>
      <c r="T154" s="35">
        <v>100</v>
      </c>
      <c r="U154" s="35">
        <f t="shared" si="54"/>
        <v>42.196531791907518</v>
      </c>
      <c r="V154" s="35">
        <f t="shared" si="55"/>
        <v>71.751412429378533</v>
      </c>
      <c r="W154" s="35">
        <f t="shared" si="56"/>
        <v>81.851179673321241</v>
      </c>
      <c r="X154" s="35">
        <f t="shared" si="57"/>
        <v>46.397407897300234</v>
      </c>
      <c r="Y154" s="35">
        <f t="shared" si="58"/>
        <v>75.952288534771256</v>
      </c>
      <c r="Z154" s="35">
        <f t="shared" si="59"/>
        <v>86.05205577871395</v>
      </c>
      <c r="AA154" s="35">
        <f t="shared" si="60"/>
        <v>-4.2008761053927159</v>
      </c>
      <c r="AB154" s="35">
        <f t="shared" si="61"/>
        <v>-4.200876105392723</v>
      </c>
      <c r="AC154" s="35">
        <f t="shared" si="62"/>
        <v>-4.2008761053927088</v>
      </c>
      <c r="AD154" s="36"/>
      <c r="AE154" s="36"/>
      <c r="AF154">
        <v>2.58</v>
      </c>
      <c r="AG154">
        <v>1.52</v>
      </c>
      <c r="AH154" s="36"/>
      <c r="AI154" s="36"/>
      <c r="AJ154" t="s">
        <v>373</v>
      </c>
    </row>
    <row r="155" spans="1:38" ht="15" x14ac:dyDescent="0.25">
      <c r="A155">
        <v>1.73</v>
      </c>
      <c r="B155">
        <v>3.54</v>
      </c>
      <c r="C155">
        <v>5.51</v>
      </c>
      <c r="D155" s="20">
        <f t="shared" si="50"/>
        <v>4.2008761053927257E-2</v>
      </c>
      <c r="E155" s="17">
        <f>IF(OR($A155="",$B155="",$C155=""),"",A155*'MPTO_working_3-way'!$I154)</f>
        <v>1.8026751566232941</v>
      </c>
      <c r="F155" s="21">
        <f>IF(OR($A155="",$B155="",$C155=""),"",B155*'MPTO_working_3-way'!$I154)</f>
        <v>3.6887110141309027</v>
      </c>
      <c r="G155" s="22">
        <f>IF(OR($A155="",$B155="",$C155=""),"",C155*'MPTO_working_3-way'!$I154)</f>
        <v>5.7414682734071389</v>
      </c>
      <c r="H155" s="17">
        <f>IF(OR($A155="",$B155="",$C155=""),"",'MPTO_working_3-way'!E154)</f>
        <v>1.77294980150316</v>
      </c>
      <c r="I155" s="21">
        <f>IF(OR($A155="",$B155="",$C155=""),"",'MPTO_working_3-way'!F154)</f>
        <v>3.7246312291151127</v>
      </c>
      <c r="J155" s="22">
        <f>IF(OR($A155="",$B155="",$C155=""),"",'MPTO_working_3-way'!G154)</f>
        <v>5.9706738561897996</v>
      </c>
      <c r="K155" s="17">
        <f>IF(OR($A155="",$B155="",$C155=""),"",'OddsRatio_working_3-way'!H154)</f>
        <v>1.783883647097694</v>
      </c>
      <c r="L155" s="21">
        <f>IF(OR($A155="",$B155="",$C155=""),"",'OddsRatio_working_3-way'!I154)</f>
        <v>3.727485566613896</v>
      </c>
      <c r="M155" s="22">
        <f>IF(OR($A155="",$B155="",$C155=""),"",'OddsRatio_working_3-way'!J154)</f>
        <v>5.842897600562468</v>
      </c>
      <c r="N155" s="23">
        <f t="shared" si="51"/>
        <v>55.473111521277282</v>
      </c>
      <c r="O155" s="24">
        <f t="shared" si="52"/>
        <v>27.10974094118918</v>
      </c>
      <c r="P155" s="24">
        <f t="shared" si="53"/>
        <v>17.417147537533523</v>
      </c>
      <c r="Q155" t="s">
        <v>140</v>
      </c>
      <c r="R155" t="s">
        <v>137</v>
      </c>
      <c r="S155" s="48" t="s">
        <v>427</v>
      </c>
      <c r="T155" s="35">
        <v>100</v>
      </c>
      <c r="U155" s="35">
        <f t="shared" si="54"/>
        <v>57.446808510638299</v>
      </c>
      <c r="V155" s="35">
        <f t="shared" si="55"/>
        <v>66.666666666666657</v>
      </c>
      <c r="W155" s="35">
        <f t="shared" si="56"/>
        <v>72.067039106145245</v>
      </c>
      <c r="X155" s="35">
        <f t="shared" si="57"/>
        <v>61.266294227188077</v>
      </c>
      <c r="Y155" s="35">
        <f t="shared" si="58"/>
        <v>70.486152383216449</v>
      </c>
      <c r="Z155" s="35">
        <f t="shared" si="59"/>
        <v>75.886524822695037</v>
      </c>
      <c r="AA155" s="35">
        <f t="shared" si="60"/>
        <v>-3.819485716549778</v>
      </c>
      <c r="AB155" s="35">
        <f t="shared" si="61"/>
        <v>-3.8194857165497922</v>
      </c>
      <c r="AC155" s="35">
        <f t="shared" si="62"/>
        <v>-3.8194857165497922</v>
      </c>
      <c r="AD155" s="36"/>
      <c r="AE155" s="36"/>
      <c r="AF155">
        <v>2.4700000000000002</v>
      </c>
      <c r="AG155">
        <v>1.57</v>
      </c>
      <c r="AI155" s="36"/>
      <c r="AJ155" t="s">
        <v>373</v>
      </c>
      <c r="AK155" s="35"/>
      <c r="AL155" s="35"/>
    </row>
    <row r="156" spans="1:38" ht="15" x14ac:dyDescent="0.25">
      <c r="A156">
        <v>2.35</v>
      </c>
      <c r="B156">
        <v>3</v>
      </c>
      <c r="C156">
        <v>3.58</v>
      </c>
      <c r="D156" s="20">
        <f t="shared" si="50"/>
        <v>3.8194857165497753E-2</v>
      </c>
      <c r="E156" s="17">
        <f>IF(OR($A156="",$B156="",$C156=""),"",A156*'MPTO_working_3-way'!$I155)</f>
        <v>2.4397579143389199</v>
      </c>
      <c r="F156" s="21">
        <f>IF(OR($A156="",$B156="",$C156=""),"",B156*'MPTO_working_3-way'!$I155)</f>
        <v>3.1145845714964935</v>
      </c>
      <c r="G156" s="22">
        <f>IF(OR($A156="",$B156="",$C156=""),"",C156*'MPTO_working_3-way'!$I155)</f>
        <v>3.716737588652482</v>
      </c>
      <c r="H156" s="17">
        <f>IF(OR($A156="",$B156="",$C156=""),"",'MPTO_working_3-way'!E155)</f>
        <v>2.4224788840542617</v>
      </c>
      <c r="I156" s="21">
        <f>IF(OR($A156="",$B156="",$C156=""),"",'MPTO_working_3-way'!F155)</f>
        <v>3.1191349124613801</v>
      </c>
      <c r="J156" s="22">
        <f>IF(OR($A156="",$B156="",$C156=""),"",'MPTO_working_3-way'!G155)</f>
        <v>3.7509660160507279</v>
      </c>
      <c r="K156" s="17">
        <f>IF(OR($A156="",$B156="",$C156=""),"",'OddsRatio_working_3-way'!H155)</f>
        <v>2.4301672869105788</v>
      </c>
      <c r="L156" s="21">
        <f>IF(OR($A156="",$B156="",$C156=""),"",'OddsRatio_working_3-way'!I155)</f>
        <v>3.118766350978635</v>
      </c>
      <c r="M156" s="22">
        <f>IF(OR($A156="",$B156="",$C156=""),"",'OddsRatio_working_3-way'!J155)</f>
        <v>3.7332085927624399</v>
      </c>
      <c r="N156" s="23">
        <f t="shared" si="51"/>
        <v>40.9876731671946</v>
      </c>
      <c r="O156" s="24">
        <f t="shared" si="52"/>
        <v>32.107010647635768</v>
      </c>
      <c r="P156" s="24">
        <f t="shared" si="53"/>
        <v>26.905316185169635</v>
      </c>
      <c r="Q156" t="s">
        <v>347</v>
      </c>
      <c r="R156" t="s">
        <v>239</v>
      </c>
      <c r="S156" s="48" t="s">
        <v>427</v>
      </c>
      <c r="T156" s="35">
        <v>100</v>
      </c>
      <c r="U156" s="35">
        <f t="shared" si="54"/>
        <v>52.153110047846894</v>
      </c>
      <c r="V156" s="35">
        <f t="shared" si="55"/>
        <v>69.418960244648318</v>
      </c>
      <c r="W156" s="35">
        <f t="shared" si="56"/>
        <v>74.489795918367349</v>
      </c>
      <c r="X156" s="35">
        <f t="shared" si="57"/>
        <v>56.09124383698434</v>
      </c>
      <c r="Y156" s="35">
        <f t="shared" si="58"/>
        <v>73.357094033785756</v>
      </c>
      <c r="Z156" s="35">
        <f t="shared" si="59"/>
        <v>78.427929707504802</v>
      </c>
      <c r="AA156" s="35">
        <f t="shared" si="60"/>
        <v>-3.9381337891374457</v>
      </c>
      <c r="AB156" s="35">
        <f t="shared" si="61"/>
        <v>-3.9381337891374386</v>
      </c>
      <c r="AC156" s="35">
        <f t="shared" si="62"/>
        <v>-3.9381337891374528</v>
      </c>
      <c r="AD156" s="36"/>
      <c r="AE156" s="36"/>
      <c r="AF156">
        <v>2.66</v>
      </c>
      <c r="AG156">
        <v>1.5</v>
      </c>
      <c r="AI156" s="36"/>
      <c r="AJ156" t="s">
        <v>373</v>
      </c>
      <c r="AK156" s="35"/>
      <c r="AL156" s="35"/>
    </row>
    <row r="157" spans="1:38" ht="15" x14ac:dyDescent="0.25">
      <c r="A157">
        <v>2.09</v>
      </c>
      <c r="B157">
        <v>3.27</v>
      </c>
      <c r="C157">
        <v>3.92</v>
      </c>
      <c r="D157" s="20">
        <f t="shared" si="50"/>
        <v>3.9381337891374546E-2</v>
      </c>
      <c r="E157" s="17">
        <f>IF(OR($A157="",$B157="",$C157=""),"",A157*'MPTO_working_3-way'!$I156)</f>
        <v>2.1723069961929728</v>
      </c>
      <c r="F157" s="21">
        <f>IF(OR($A157="",$B157="",$C157=""),"",B157*'MPTO_working_3-way'!$I156)</f>
        <v>3.3987769749047949</v>
      </c>
      <c r="G157" s="22">
        <f>IF(OR($A157="",$B157="",$C157=""),"",C157*'MPTO_working_3-way'!$I156)</f>
        <v>4.0743748445341881</v>
      </c>
      <c r="H157" s="17">
        <f>IF(OR($A157="",$B157="",$C157=""),"",'MPTO_working_3-way'!E156)</f>
        <v>2.1489580952550038</v>
      </c>
      <c r="I157" s="21">
        <f>IF(OR($A157="",$B157="",$C157=""),"",'MPTO_working_3-way'!F156)</f>
        <v>3.4166624864241317</v>
      </c>
      <c r="J157" s="22">
        <f>IF(OR($A157="",$B157="",$C157=""),"",'MPTO_working_3-way'!G156)</f>
        <v>4.1326595589765782</v>
      </c>
      <c r="K157" s="17">
        <f>IF(OR($A157="",$B157="",$C157=""),"",'OddsRatio_working_3-way'!H156)</f>
        <v>2.1585103592728987</v>
      </c>
      <c r="L157" s="21">
        <f>IF(OR($A157="",$B157="",$C157=""),"",'OddsRatio_working_3-way'!I156)</f>
        <v>3.4126775372013594</v>
      </c>
      <c r="M157" s="22">
        <f>IF(OR($A157="",$B157="",$C157=""),"",'OddsRatio_working_3-way'!J156)</f>
        <v>4.1035323386026281</v>
      </c>
      <c r="N157" s="23">
        <f t="shared" si="51"/>
        <v>46.034009085848702</v>
      </c>
      <c r="O157" s="24">
        <f t="shared" si="52"/>
        <v>29.422348314808495</v>
      </c>
      <c r="P157" s="24">
        <f t="shared" si="53"/>
        <v>24.543642599342803</v>
      </c>
      <c r="Q157" t="s">
        <v>341</v>
      </c>
      <c r="R157" t="s">
        <v>243</v>
      </c>
      <c r="S157" s="48" t="s">
        <v>427</v>
      </c>
      <c r="T157" s="35">
        <v>100</v>
      </c>
      <c r="U157" s="35">
        <f t="shared" si="54"/>
        <v>61.832061068702288</v>
      </c>
      <c r="V157" s="35">
        <f t="shared" si="55"/>
        <v>70.501474926253692</v>
      </c>
      <c r="W157" s="35">
        <f t="shared" si="56"/>
        <v>65.03496503496504</v>
      </c>
      <c r="X157" s="35">
        <f t="shared" si="57"/>
        <v>64.463560038781281</v>
      </c>
      <c r="Y157" s="35">
        <f t="shared" si="58"/>
        <v>73.132973896332672</v>
      </c>
      <c r="Z157" s="35">
        <f t="shared" si="59"/>
        <v>67.66646400504402</v>
      </c>
      <c r="AA157" s="35">
        <f t="shared" si="60"/>
        <v>-2.6314989700789937</v>
      </c>
      <c r="AB157" s="35">
        <f t="shared" si="61"/>
        <v>-2.6314989700789795</v>
      </c>
      <c r="AC157" s="35">
        <f t="shared" si="62"/>
        <v>-2.6314989700789795</v>
      </c>
      <c r="AD157" s="36"/>
      <c r="AE157" s="36"/>
      <c r="AF157">
        <v>2.4300000000000002</v>
      </c>
      <c r="AG157">
        <v>1.58</v>
      </c>
      <c r="AI157" s="36"/>
      <c r="AJ157" t="s">
        <v>373</v>
      </c>
      <c r="AK157" s="35"/>
      <c r="AL157" s="35"/>
    </row>
    <row r="158" spans="1:38" ht="15" x14ac:dyDescent="0.25">
      <c r="A158">
        <v>2.62</v>
      </c>
      <c r="B158">
        <v>3.39</v>
      </c>
      <c r="C158">
        <v>2.86</v>
      </c>
      <c r="D158" s="20">
        <f t="shared" si="50"/>
        <v>2.6314989700789937E-2</v>
      </c>
      <c r="E158" s="17">
        <f>IF(OR($A158="",$B158="",$C158=""),"",A158*'MPTO_working_3-way'!$I157)</f>
        <v>2.6889452730160697</v>
      </c>
      <c r="F158" s="21">
        <f>IF(OR($A158="",$B158="",$C158=""),"",B158*'MPTO_working_3-way'!$I157)</f>
        <v>3.4792078150856782</v>
      </c>
      <c r="G158" s="22">
        <f>IF(OR($A158="",$B158="",$C158=""),"",C158*'MPTO_working_3-way'!$I157)</f>
        <v>2.9352608705442589</v>
      </c>
      <c r="H158" s="17">
        <f>IF(OR($A158="",$B158="",$C158=""),"",'MPTO_working_3-way'!E157)</f>
        <v>2.6816285372085082</v>
      </c>
      <c r="I158" s="21">
        <f>IF(OR($A158="",$B158="",$C158=""),"",'MPTO_working_3-way'!F157)</f>
        <v>3.4938942232660111</v>
      </c>
      <c r="J158" s="22">
        <f>IF(OR($A158="",$B158="",$C158=""),"",'MPTO_working_3-way'!G157)</f>
        <v>2.9335949704330164</v>
      </c>
      <c r="K158" s="17">
        <f>IF(OR($A158="",$B158="",$C158=""),"",'OddsRatio_working_3-way'!H157)</f>
        <v>2.6851737360546943</v>
      </c>
      <c r="L158" s="21">
        <f>IF(OR($A158="",$B158="",$C158=""),"",'OddsRatio_working_3-way'!I157)</f>
        <v>3.4861513760313083</v>
      </c>
      <c r="M158" s="22">
        <f>IF(OR($A158="",$B158="",$C158=""),"",'OddsRatio_working_3-way'!J157)</f>
        <v>2.9348291043590926</v>
      </c>
      <c r="N158" s="23">
        <f t="shared" si="51"/>
        <v>37.189302810850613</v>
      </c>
      <c r="O158" s="24">
        <f t="shared" si="52"/>
        <v>28.742175033754751</v>
      </c>
      <c r="P158" s="24">
        <f t="shared" si="53"/>
        <v>34.068522155394625</v>
      </c>
      <c r="Q158" t="s">
        <v>250</v>
      </c>
      <c r="R158" t="s">
        <v>247</v>
      </c>
      <c r="S158" s="48" t="s">
        <v>427</v>
      </c>
      <c r="T158" s="35">
        <v>100</v>
      </c>
      <c r="U158" s="35">
        <f t="shared" si="54"/>
        <v>57.805907172995774</v>
      </c>
      <c r="V158" s="35">
        <f t="shared" si="55"/>
        <v>72.29916897506925</v>
      </c>
      <c r="W158" s="35">
        <f t="shared" si="56"/>
        <v>67.10526315789474</v>
      </c>
      <c r="X158" s="35">
        <f t="shared" si="57"/>
        <v>60.595567867036017</v>
      </c>
      <c r="Y158" s="35">
        <f t="shared" si="58"/>
        <v>75.088829669109487</v>
      </c>
      <c r="Z158" s="35">
        <f t="shared" si="59"/>
        <v>69.894923851934962</v>
      </c>
      <c r="AA158" s="35">
        <f t="shared" si="60"/>
        <v>-2.7896606940402435</v>
      </c>
      <c r="AB158" s="35">
        <f t="shared" si="61"/>
        <v>-2.7896606940402364</v>
      </c>
      <c r="AC158" s="35">
        <f t="shared" si="62"/>
        <v>-2.7896606940402222</v>
      </c>
      <c r="AD158" s="36"/>
      <c r="AE158" s="36"/>
      <c r="AF158">
        <v>2.06</v>
      </c>
      <c r="AG158">
        <v>1.84</v>
      </c>
      <c r="AI158" s="36"/>
      <c r="AJ158" t="s">
        <v>374</v>
      </c>
      <c r="AK158" s="35"/>
      <c r="AL158" s="35"/>
    </row>
    <row r="159" spans="1:38" ht="15" x14ac:dyDescent="0.25">
      <c r="A159">
        <v>2.37</v>
      </c>
      <c r="B159">
        <v>3.61</v>
      </c>
      <c r="C159">
        <v>3.04</v>
      </c>
      <c r="D159" s="20">
        <f t="shared" si="50"/>
        <v>2.7896606940402302E-2</v>
      </c>
      <c r="E159" s="17">
        <f>IF(OR($A159="",$B159="",$C159=""),"",A159*'MPTO_working_3-way'!$I158)</f>
        <v>2.4361149584487536</v>
      </c>
      <c r="F159" s="21">
        <f>IF(OR($A159="",$B159="",$C159=""),"",B159*'MPTO_working_3-way'!$I158)</f>
        <v>3.7107067510548521</v>
      </c>
      <c r="G159" s="22">
        <f>IF(OR($A159="",$B159="",$C159=""),"",C159*'MPTO_working_3-way'!$I158)</f>
        <v>3.1248056850988228</v>
      </c>
      <c r="H159" s="17">
        <f>IF(OR($A159="",$B159="",$C159=""),"",'MPTO_working_3-way'!E158)</f>
        <v>2.4234078361300404</v>
      </c>
      <c r="I159" s="21">
        <f>IF(OR($A159="",$B159="",$C159=""),"",'MPTO_working_3-way'!F158)</f>
        <v>3.7353931010394645</v>
      </c>
      <c r="J159" s="22">
        <f>IF(OR($A159="",$B159="",$C159=""),"",'MPTO_working_3-way'!G158)</f>
        <v>3.1284363973209661</v>
      </c>
      <c r="K159" s="17">
        <f>IF(OR($A159="",$B159="",$C159=""),"",'OddsRatio_working_3-way'!H158)</f>
        <v>2.4290955006481827</v>
      </c>
      <c r="L159" s="21">
        <f>IF(OR($A159="",$B159="",$C159=""),"",'OddsRatio_working_3-way'!I158)</f>
        <v>3.7225833990450781</v>
      </c>
      <c r="M159" s="22">
        <f>IF(OR($A159="",$B159="",$C159=""),"",'OddsRatio_working_3-way'!J158)</f>
        <v>3.1279962199432796</v>
      </c>
      <c r="N159" s="23">
        <f t="shared" si="51"/>
        <v>41.04896595835406</v>
      </c>
      <c r="O159" s="24">
        <f t="shared" si="52"/>
        <v>26.949044133323856</v>
      </c>
      <c r="P159" s="24">
        <f t="shared" si="53"/>
        <v>32.001989908322081</v>
      </c>
      <c r="Q159" t="s">
        <v>252</v>
      </c>
      <c r="R159" t="s">
        <v>350</v>
      </c>
      <c r="S159" s="48" t="s">
        <v>427</v>
      </c>
      <c r="T159" s="35">
        <v>100</v>
      </c>
      <c r="U159" s="35">
        <f t="shared" si="54"/>
        <v>61.977186311787079</v>
      </c>
      <c r="V159" s="35">
        <f t="shared" si="55"/>
        <v>71.751412429378533</v>
      </c>
      <c r="W159" s="35">
        <f t="shared" si="56"/>
        <v>63.503649635036496</v>
      </c>
      <c r="X159" s="35">
        <f t="shared" si="57"/>
        <v>64.744937935584971</v>
      </c>
      <c r="Y159" s="35">
        <f t="shared" si="58"/>
        <v>74.519164053176439</v>
      </c>
      <c r="Z159" s="35">
        <f t="shared" si="59"/>
        <v>66.271401258834402</v>
      </c>
      <c r="AA159" s="35">
        <f t="shared" si="60"/>
        <v>-2.7677516237978921</v>
      </c>
      <c r="AB159" s="35">
        <f t="shared" si="61"/>
        <v>-2.7677516237979063</v>
      </c>
      <c r="AC159" s="35">
        <f t="shared" si="62"/>
        <v>-2.7677516237979063</v>
      </c>
      <c r="AD159" s="36"/>
      <c r="AE159" s="36"/>
      <c r="AF159">
        <v>2</v>
      </c>
      <c r="AG159">
        <v>1.89</v>
      </c>
      <c r="AI159" s="36"/>
      <c r="AJ159" t="s">
        <v>374</v>
      </c>
      <c r="AK159" s="35"/>
      <c r="AL159" s="35"/>
    </row>
    <row r="160" spans="1:38" ht="15" x14ac:dyDescent="0.25">
      <c r="A160">
        <v>2.63</v>
      </c>
      <c r="B160">
        <v>3.54</v>
      </c>
      <c r="C160">
        <v>2.74</v>
      </c>
      <c r="D160" s="20">
        <f t="shared" si="50"/>
        <v>2.7677516237978983E-2</v>
      </c>
      <c r="E160" s="17">
        <f>IF(OR($A160="",$B160="",$C160=""),"",A160*'MPTO_working_3-way'!$I159)</f>
        <v>2.7027918677058844</v>
      </c>
      <c r="F160" s="21">
        <f>IF(OR($A160="",$B160="",$C160=""),"",B160*'MPTO_working_3-way'!$I159)</f>
        <v>3.6379784074824455</v>
      </c>
      <c r="G160" s="22">
        <f>IF(OR($A160="",$B160="",$C160=""),"",C160*'MPTO_working_3-way'!$I159)</f>
        <v>2.8158363944920626</v>
      </c>
      <c r="H160" s="17">
        <f>IF(OR($A160="",$B160="",$C160=""),"",'MPTO_working_3-way'!E159)</f>
        <v>2.6954010932650827</v>
      </c>
      <c r="I160" s="21">
        <f>IF(OR($A160="",$B160="",$C160=""),"",'MPTO_working_3-way'!F159)</f>
        <v>3.6595179124035964</v>
      </c>
      <c r="J160" s="22">
        <f>IF(OR($A160="",$B160="",$C160=""),"",'MPTO_working_3-way'!G159)</f>
        <v>2.8110602240301659</v>
      </c>
      <c r="K160" s="17">
        <f>IF(OR($A160="",$B160="",$C160=""),"",'OddsRatio_working_3-way'!H159)</f>
        <v>2.6991947111389112</v>
      </c>
      <c r="L160" s="21">
        <f>IF(OR($A160="",$B160="",$C160=""),"",'OddsRatio_working_3-way'!I159)</f>
        <v>3.6478248872962178</v>
      </c>
      <c r="M160" s="22">
        <f>IF(OR($A160="",$B160="",$C160=""),"",'OddsRatio_working_3-way'!J159)</f>
        <v>2.8138642928722124</v>
      </c>
      <c r="N160" s="23">
        <f t="shared" si="51"/>
        <v>36.998779371376258</v>
      </c>
      <c r="O160" s="24">
        <f t="shared" si="52"/>
        <v>27.487793713762589</v>
      </c>
      <c r="P160" s="24">
        <f t="shared" si="53"/>
        <v>35.513426914861149</v>
      </c>
      <c r="Q160" t="s">
        <v>353</v>
      </c>
      <c r="R160" t="s">
        <v>143</v>
      </c>
      <c r="S160" s="48" t="s">
        <v>427</v>
      </c>
      <c r="T160" s="35">
        <v>100</v>
      </c>
      <c r="U160" s="35">
        <f t="shared" si="54"/>
        <v>30.555555555555554</v>
      </c>
      <c r="V160" s="35">
        <f t="shared" si="55"/>
        <v>78.81355932203391</v>
      </c>
      <c r="W160" s="35">
        <f t="shared" si="56"/>
        <v>87.59305210918113</v>
      </c>
      <c r="X160" s="35">
        <f t="shared" si="57"/>
        <v>33.59338856878496</v>
      </c>
      <c r="Y160" s="35">
        <f t="shared" si="58"/>
        <v>81.851392335263299</v>
      </c>
      <c r="Z160" s="35">
        <f t="shared" si="59"/>
        <v>90.630885122410547</v>
      </c>
      <c r="AA160" s="35">
        <f t="shared" si="60"/>
        <v>-3.037833013229406</v>
      </c>
      <c r="AB160" s="35">
        <f t="shared" si="61"/>
        <v>-3.0378330132293883</v>
      </c>
      <c r="AC160" s="35">
        <f t="shared" si="62"/>
        <v>-3.0378330132294167</v>
      </c>
      <c r="AD160" s="36"/>
      <c r="AE160" s="36"/>
      <c r="AF160">
        <v>1.92</v>
      </c>
      <c r="AG160">
        <v>1.97</v>
      </c>
      <c r="AI160" s="36"/>
      <c r="AJ160" t="s">
        <v>374</v>
      </c>
      <c r="AK160" s="35"/>
      <c r="AL160" s="35"/>
    </row>
    <row r="161" spans="1:38" ht="15" x14ac:dyDescent="0.25">
      <c r="A161">
        <v>1.44</v>
      </c>
      <c r="B161">
        <v>4.72</v>
      </c>
      <c r="C161">
        <v>8.06</v>
      </c>
      <c r="D161" s="20">
        <f t="shared" si="50"/>
        <v>3.0378330132293963E-2</v>
      </c>
      <c r="E161" s="17">
        <f>IF(OR($A161="",$B161="",$C161=""),"",A161*'MPTO_working_3-way'!$I160)</f>
        <v>1.4837447953905032</v>
      </c>
      <c r="F161" s="21">
        <f>IF(OR($A161="",$B161="",$C161=""),"",B161*'MPTO_working_3-way'!$I160)</f>
        <v>4.8633857182244276</v>
      </c>
      <c r="G161" s="22">
        <f>IF(OR($A161="",$B161="",$C161=""),"",C161*'MPTO_working_3-way'!$I160)</f>
        <v>8.3048493408662907</v>
      </c>
      <c r="H161" s="17">
        <f>IF(OR($A161="",$B161="",$C161=""),"",'MPTO_working_3-way'!E160)</f>
        <v>1.4613082095429735</v>
      </c>
      <c r="I161" s="21">
        <f>IF(OR($A161="",$B161="",$C161=""),"",'MPTO_working_3-way'!F160)</f>
        <v>4.9569170364851054</v>
      </c>
      <c r="J161" s="22">
        <f>IF(OR($A161="",$B161="",$C161=""),"",'MPTO_working_3-way'!G160)</f>
        <v>8.7762895723469452</v>
      </c>
      <c r="K161" s="17">
        <f>IF(OR($A161="",$B161="",$C161=""),"",'OddsRatio_working_3-way'!H160)</f>
        <v>1.4684506510070725</v>
      </c>
      <c r="L161" s="21">
        <f>IF(OR($A161="",$B161="",$C161=""),"",'OddsRatio_working_3-way'!I160)</f>
        <v>4.9605373221507048</v>
      </c>
      <c r="M161" s="22">
        <f>IF(OR($A161="",$B161="",$C161=""),"",'OddsRatio_working_3-way'!J160)</f>
        <v>8.5165036275225763</v>
      </c>
      <c r="N161" s="23">
        <f t="shared" si="51"/>
        <v>67.397035063352149</v>
      </c>
      <c r="O161" s="24">
        <f t="shared" si="52"/>
        <v>20.561807307463365</v>
      </c>
      <c r="P161" s="24">
        <f t="shared" si="53"/>
        <v>12.0411576291845</v>
      </c>
      <c r="Q161" t="s">
        <v>363</v>
      </c>
      <c r="R161" t="s">
        <v>249</v>
      </c>
      <c r="S161" s="48" t="s">
        <v>427</v>
      </c>
      <c r="T161" s="35">
        <v>100</v>
      </c>
      <c r="U161" s="35">
        <f t="shared" si="54"/>
        <v>71.014492753623188</v>
      </c>
      <c r="V161" s="35">
        <f t="shared" si="55"/>
        <v>72.602739726027394</v>
      </c>
      <c r="W161" s="35">
        <f t="shared" si="56"/>
        <v>54.128440366972484</v>
      </c>
      <c r="X161" s="35">
        <f t="shared" si="57"/>
        <v>73.268819907000122</v>
      </c>
      <c r="Y161" s="35">
        <f t="shared" si="58"/>
        <v>74.857066879404329</v>
      </c>
      <c r="Z161" s="35">
        <f t="shared" si="59"/>
        <v>56.382767520349411</v>
      </c>
      <c r="AA161" s="35">
        <f t="shared" si="60"/>
        <v>-2.2543271533769342</v>
      </c>
      <c r="AB161" s="35">
        <f t="shared" si="61"/>
        <v>-2.2543271533769342</v>
      </c>
      <c r="AC161" s="35">
        <f t="shared" si="62"/>
        <v>-2.2543271533769271</v>
      </c>
      <c r="AD161" s="36"/>
      <c r="AE161" s="36"/>
      <c r="AF161">
        <v>1.67</v>
      </c>
      <c r="AG161">
        <v>2.2999999999999998</v>
      </c>
      <c r="AI161" s="36"/>
      <c r="AJ161" t="s">
        <v>374</v>
      </c>
      <c r="AK161" s="35"/>
      <c r="AL161" s="35"/>
    </row>
    <row r="162" spans="1:38" ht="15" x14ac:dyDescent="0.25">
      <c r="A162">
        <v>3.45</v>
      </c>
      <c r="B162">
        <v>3.65</v>
      </c>
      <c r="C162">
        <v>2.1800000000000002</v>
      </c>
      <c r="D162" s="20">
        <f t="shared" si="50"/>
        <v>2.2543271533769227E-2</v>
      </c>
      <c r="E162" s="17">
        <f>IF(OR($A162="",$B162="",$C162=""),"",A162*'MPTO_working_3-way'!$I161)</f>
        <v>3.5277742867915038</v>
      </c>
      <c r="F162" s="21">
        <f>IF(OR($A162="",$B162="",$C162=""),"",B162*'MPTO_working_3-way'!$I161)</f>
        <v>3.7322829410982576</v>
      </c>
      <c r="G162" s="22">
        <f>IF(OR($A162="",$B162="",$C162=""),"",C162*'MPTO_working_3-way'!$I161)</f>
        <v>2.2291443319436173</v>
      </c>
      <c r="H162" s="17">
        <f>IF(OR($A162="",$B162="",$C162=""),"",'MPTO_working_3-way'!E161)</f>
        <v>3.5418208638771036</v>
      </c>
      <c r="I162" s="21">
        <f>IF(OR($A162="",$B162="",$C162=""),"",'MPTO_working_3-way'!F161)</f>
        <v>3.7529341532937015</v>
      </c>
      <c r="J162" s="22">
        <f>IF(OR($A162="",$B162="",$C162=""),"",'MPTO_working_3-way'!G161)</f>
        <v>2.2163062974569852</v>
      </c>
      <c r="K162" s="17">
        <f>IF(OR($A162="",$B162="",$C162=""),"",'OddsRatio_working_3-way'!H161)</f>
        <v>3.536517271993564</v>
      </c>
      <c r="L162" s="21">
        <f>IF(OR($A162="",$B162="",$C162=""),"",'OddsRatio_working_3-way'!I161)</f>
        <v>3.7435799064420183</v>
      </c>
      <c r="M162" s="22">
        <f>IF(OR($A162="",$B162="",$C162=""),"",'OddsRatio_working_3-way'!J161)</f>
        <v>2.2216695432458797</v>
      </c>
      <c r="N162" s="23">
        <f t="shared" si="51"/>
        <v>28.346484743770155</v>
      </c>
      <c r="O162" s="24">
        <f t="shared" si="52"/>
        <v>26.793252703015625</v>
      </c>
      <c r="P162" s="24">
        <f t="shared" si="53"/>
        <v>44.860262553214227</v>
      </c>
      <c r="Q162" t="s">
        <v>271</v>
      </c>
      <c r="R162" t="s">
        <v>172</v>
      </c>
      <c r="S162" s="48" t="s">
        <v>428</v>
      </c>
      <c r="T162" s="35">
        <v>100</v>
      </c>
      <c r="U162" s="35">
        <f t="shared" si="54"/>
        <v>80.54474708171206</v>
      </c>
      <c r="V162" s="35">
        <f t="shared" si="55"/>
        <v>71.509971509971507</v>
      </c>
      <c r="W162" s="35">
        <f t="shared" si="56"/>
        <v>43.181818181818187</v>
      </c>
      <c r="X162" s="35">
        <f t="shared" si="57"/>
        <v>85.30821030821032</v>
      </c>
      <c r="Y162" s="35">
        <f t="shared" si="58"/>
        <v>76.273434736469753</v>
      </c>
      <c r="Z162" s="35">
        <f t="shared" si="59"/>
        <v>47.945281408316433</v>
      </c>
      <c r="AA162" s="35">
        <f t="shared" si="60"/>
        <v>-4.7634632264982599</v>
      </c>
      <c r="AB162" s="35">
        <f t="shared" si="61"/>
        <v>-4.7634632264982457</v>
      </c>
      <c r="AC162" s="35">
        <f t="shared" si="62"/>
        <v>-4.7634632264982457</v>
      </c>
      <c r="AD162" s="36"/>
      <c r="AE162" s="36"/>
      <c r="AF162">
        <v>2.11</v>
      </c>
      <c r="AG162">
        <v>1.8</v>
      </c>
      <c r="AI162" s="36"/>
      <c r="AJ162" t="s">
        <v>375</v>
      </c>
      <c r="AK162" s="35"/>
      <c r="AL162" s="35"/>
    </row>
    <row r="163" spans="1:38" ht="15" x14ac:dyDescent="0.25">
      <c r="A163">
        <v>5.14</v>
      </c>
      <c r="B163">
        <v>3.51</v>
      </c>
      <c r="C163">
        <v>1.76</v>
      </c>
      <c r="D163" s="20">
        <f t="shared" si="50"/>
        <v>4.7634632264982546E-2</v>
      </c>
      <c r="E163" s="17">
        <f>IF(OR($A163="",$B163="",$C163=""),"",A163*'MPTO_working_3-way'!$I162)</f>
        <v>5.3848420098420098</v>
      </c>
      <c r="F163" s="21">
        <f>IF(OR($A163="",$B163="",$C163=""),"",B163*'MPTO_working_3-way'!$I162)</f>
        <v>3.6771975592500885</v>
      </c>
      <c r="G163" s="22">
        <f>IF(OR($A163="",$B163="",$C163=""),"",C163*'MPTO_working_3-way'!$I162)</f>
        <v>1.8438369527863694</v>
      </c>
      <c r="H163" s="17">
        <f>IF(OR($A163="",$B163="",$C163=""),"",'MPTO_working_3-way'!E162)</f>
        <v>5.5967752321585609</v>
      </c>
      <c r="I163" s="21">
        <f>IF(OR($A163="",$B163="",$C163=""),"",'MPTO_working_3-way'!F162)</f>
        <v>3.7171670881547438</v>
      </c>
      <c r="J163" s="22">
        <f>IF(OR($A163="",$B163="",$C163=""),"",'MPTO_working_3-way'!G162)</f>
        <v>1.8105983494458568</v>
      </c>
      <c r="K163" s="17">
        <f>IF(OR($A163="",$B163="",$C163=""),"",'OddsRatio_working_3-way'!H162)</f>
        <v>5.4822714960799388</v>
      </c>
      <c r="L163" s="21">
        <f>IF(OR($A163="",$B163="",$C163=""),"",'OddsRatio_working_3-way'!I162)</f>
        <v>3.7175124287827641</v>
      </c>
      <c r="M163" s="22">
        <f>IF(OR($A163="",$B163="",$C163=""),"",'OddsRatio_working_3-way'!J162)</f>
        <v>1.8228324485557377</v>
      </c>
      <c r="N163" s="23">
        <f t="shared" si="51"/>
        <v>18.570646978542268</v>
      </c>
      <c r="O163" s="24">
        <f t="shared" si="52"/>
        <v>27.194622640942239</v>
      </c>
      <c r="P163" s="24">
        <f t="shared" si="53"/>
        <v>54.234730380515487</v>
      </c>
      <c r="Q163" t="s">
        <v>423</v>
      </c>
      <c r="R163" t="s">
        <v>424</v>
      </c>
      <c r="S163" s="48" t="s">
        <v>428</v>
      </c>
      <c r="T163" s="35">
        <v>100</v>
      </c>
      <c r="U163" s="35">
        <f t="shared" si="54"/>
        <v>63.768115942028999</v>
      </c>
      <c r="V163" s="35">
        <f t="shared" si="55"/>
        <v>66.666666666666657</v>
      </c>
      <c r="W163" s="35">
        <f t="shared" si="56"/>
        <v>64.157706093189958</v>
      </c>
      <c r="X163" s="35">
        <f t="shared" si="57"/>
        <v>69.17562724014337</v>
      </c>
      <c r="Y163" s="35">
        <f t="shared" si="58"/>
        <v>72.074177964781057</v>
      </c>
      <c r="Z163" s="35">
        <f t="shared" si="59"/>
        <v>69.565217391304344</v>
      </c>
      <c r="AA163" s="35">
        <f t="shared" si="60"/>
        <v>-5.4075112981143718</v>
      </c>
      <c r="AB163" s="35">
        <f t="shared" si="61"/>
        <v>-5.4075112981144002</v>
      </c>
      <c r="AC163" s="35">
        <f t="shared" si="62"/>
        <v>-5.407511298114386</v>
      </c>
      <c r="AD163" s="36"/>
      <c r="AE163" s="36"/>
      <c r="AF163">
        <v>2.11</v>
      </c>
      <c r="AG163">
        <v>1.75</v>
      </c>
      <c r="AI163" s="36"/>
      <c r="AJ163" t="s">
        <v>429</v>
      </c>
      <c r="AK163" s="35"/>
      <c r="AL163" s="35"/>
    </row>
    <row r="164" spans="1:38" ht="15" x14ac:dyDescent="0.25">
      <c r="A164">
        <v>2.76</v>
      </c>
      <c r="B164">
        <v>3</v>
      </c>
      <c r="C164">
        <v>2.79</v>
      </c>
      <c r="D164" s="20">
        <f t="shared" si="50"/>
        <v>5.4075112981143869E-2</v>
      </c>
      <c r="E164" s="17">
        <f>IF(OR($A164="",$B164="",$C164=""),"",A164*'MPTO_working_3-way'!$I163)</f>
        <v>2.9092473118279569</v>
      </c>
      <c r="F164" s="21">
        <f>IF(OR($A164="",$B164="",$C164=""),"",B164*'MPTO_working_3-way'!$I163)</f>
        <v>3.1622253389434318</v>
      </c>
      <c r="G164" s="22">
        <f>IF(OR($A164="",$B164="",$C164=""),"",C164*'MPTO_working_3-way'!$I163)</f>
        <v>2.9408695652173913</v>
      </c>
      <c r="H164" s="17">
        <f>IF(OR($A164="",$B164="",$C164=""),"",'MPTO_working_3-way'!E163)</f>
        <v>2.9044960772480386</v>
      </c>
      <c r="I164" s="21">
        <f>IF(OR($A164="",$B164="",$C164=""),"",'MPTO_working_3-way'!F163)</f>
        <v>3.1714991762767712</v>
      </c>
      <c r="J164" s="22">
        <f>IF(OR($A164="",$B164="",$C164=""),"",'MPTO_working_3-way'!G163)</f>
        <v>2.9377384404089733</v>
      </c>
      <c r="K164" s="17">
        <f>IF(OR($A164="",$B164="",$C164=""),"",'OddsRatio_working_3-way'!H163)</f>
        <v>2.906834566509604</v>
      </c>
      <c r="L164" s="21">
        <f>IF(OR($A164="",$B164="",$C164=""),"",'OddsRatio_working_3-way'!I163)</f>
        <v>3.1668574619427323</v>
      </c>
      <c r="M164" s="22">
        <f>IF(OR($A164="",$B164="",$C164=""),"",'OddsRatio_working_3-way'!J163)</f>
        <v>2.9393374284387459</v>
      </c>
      <c r="N164" s="23">
        <f t="shared" si="51"/>
        <v>34.37315198107629</v>
      </c>
      <c r="O164" s="24">
        <f t="shared" si="52"/>
        <v>31.623299822590177</v>
      </c>
      <c r="P164" s="24">
        <f t="shared" si="53"/>
        <v>34.003548196333533</v>
      </c>
      <c r="Q164" t="s">
        <v>190</v>
      </c>
      <c r="R164" t="s">
        <v>191</v>
      </c>
      <c r="S164" s="48" t="s">
        <v>428</v>
      </c>
      <c r="T164" s="35">
        <v>100</v>
      </c>
      <c r="U164" s="35">
        <f t="shared" si="54"/>
        <v>62.546816479400754</v>
      </c>
      <c r="V164" s="35">
        <f t="shared" si="55"/>
        <v>71.014492753623188</v>
      </c>
      <c r="W164" s="35">
        <f t="shared" si="56"/>
        <v>64.157706093189958</v>
      </c>
      <c r="X164" s="35">
        <f t="shared" si="57"/>
        <v>64.827801153186854</v>
      </c>
      <c r="Y164" s="35">
        <f t="shared" si="58"/>
        <v>73.295477427409296</v>
      </c>
      <c r="Z164" s="35">
        <f t="shared" si="59"/>
        <v>66.438690766976066</v>
      </c>
      <c r="AA164" s="35">
        <f t="shared" si="60"/>
        <v>-2.2809846737861008</v>
      </c>
      <c r="AB164" s="35">
        <f t="shared" si="61"/>
        <v>-2.2809846737861079</v>
      </c>
      <c r="AC164" s="35">
        <f t="shared" si="62"/>
        <v>-2.2809846737861079</v>
      </c>
      <c r="AD164" s="36"/>
      <c r="AE164" s="36"/>
      <c r="AF164">
        <v>2.63</v>
      </c>
      <c r="AG164">
        <v>1.48</v>
      </c>
      <c r="AI164" s="36"/>
      <c r="AJ164" t="s">
        <v>376</v>
      </c>
      <c r="AK164" s="35"/>
      <c r="AL164" s="35"/>
    </row>
    <row r="165" spans="1:38" ht="15" x14ac:dyDescent="0.25">
      <c r="A165">
        <v>2.67</v>
      </c>
      <c r="B165">
        <v>3.45</v>
      </c>
      <c r="C165">
        <v>2.79</v>
      </c>
      <c r="D165" s="20">
        <f t="shared" si="50"/>
        <v>2.2809846737861017E-2</v>
      </c>
      <c r="E165" s="17">
        <f>IF(OR($A165="",$B165="",$C165=""),"",A165*'MPTO_working_3-way'!$I164)</f>
        <v>2.7309022907900888</v>
      </c>
      <c r="F165" s="21">
        <f>IF(OR($A165="",$B165="",$C165=""),"",B165*'MPTO_working_3-way'!$I164)</f>
        <v>3.5286939712456209</v>
      </c>
      <c r="G165" s="22">
        <f>IF(OR($A165="",$B165="",$C165=""),"",C165*'MPTO_working_3-way'!$I164)</f>
        <v>2.8536394723986325</v>
      </c>
      <c r="H165" s="17">
        <f>IF(OR($A165="",$B165="",$C165=""),"",'MPTO_working_3-way'!E164)</f>
        <v>2.7253262029703835</v>
      </c>
      <c r="I165" s="21">
        <f>IF(OR($A165="",$B165="",$C165=""),"",'MPTO_working_3-way'!F164)</f>
        <v>3.5429358985758692</v>
      </c>
      <c r="J165" s="22">
        <f>IF(OR($A165="",$B165="",$C165=""),"",'MPTO_working_3-way'!G164)</f>
        <v>2.8504674141077713</v>
      </c>
      <c r="K165" s="17">
        <f>IF(OR($A165="",$B165="",$C165=""),"",'OddsRatio_working_3-way'!H164)</f>
        <v>2.7281504093840176</v>
      </c>
      <c r="L165" s="21">
        <f>IF(OR($A165="",$B165="",$C165=""),"",'OddsRatio_working_3-way'!I164)</f>
        <v>3.5353104808328393</v>
      </c>
      <c r="M165" s="22">
        <f>IF(OR($A165="",$B165="",$C165=""),"",'OddsRatio_working_3-way'!J164)</f>
        <v>2.8523288819146058</v>
      </c>
      <c r="N165" s="23">
        <f t="shared" si="51"/>
        <v>36.617934056904168</v>
      </c>
      <c r="O165" s="24">
        <f t="shared" si="52"/>
        <v>28.339096791864961</v>
      </c>
      <c r="P165" s="24">
        <f t="shared" si="53"/>
        <v>35.042969151230864</v>
      </c>
      <c r="Q165" t="s">
        <v>193</v>
      </c>
      <c r="R165" t="s">
        <v>302</v>
      </c>
      <c r="S165" s="48" t="s">
        <v>428</v>
      </c>
      <c r="T165" s="35">
        <v>100</v>
      </c>
      <c r="U165" s="35">
        <f t="shared" si="54"/>
        <v>70.588235294117652</v>
      </c>
      <c r="V165" s="35">
        <f t="shared" si="55"/>
        <v>69.135802469135797</v>
      </c>
      <c r="W165" s="35">
        <f t="shared" si="56"/>
        <v>57.983193277310924</v>
      </c>
      <c r="X165" s="35">
        <f t="shared" si="57"/>
        <v>72.881004253553272</v>
      </c>
      <c r="Y165" s="35">
        <f t="shared" si="58"/>
        <v>71.428571428571431</v>
      </c>
      <c r="Z165" s="35">
        <f t="shared" si="59"/>
        <v>60.275962236746551</v>
      </c>
      <c r="AA165" s="35">
        <f t="shared" si="60"/>
        <v>-2.2927689594356195</v>
      </c>
      <c r="AB165" s="35">
        <f t="shared" si="61"/>
        <v>-2.2927689594356337</v>
      </c>
      <c r="AC165" s="35">
        <f t="shared" si="62"/>
        <v>-2.2927689594356266</v>
      </c>
      <c r="AD165" s="36"/>
      <c r="AE165" s="36"/>
      <c r="AF165">
        <v>1.96</v>
      </c>
      <c r="AG165">
        <v>1.94</v>
      </c>
      <c r="AI165" s="36"/>
      <c r="AJ165" t="s">
        <v>368</v>
      </c>
      <c r="AK165" s="35"/>
      <c r="AL165" s="35"/>
    </row>
    <row r="166" spans="1:38" ht="15" x14ac:dyDescent="0.25">
      <c r="A166">
        <v>3.4</v>
      </c>
      <c r="B166">
        <v>3.24</v>
      </c>
      <c r="C166">
        <v>2.38</v>
      </c>
      <c r="D166" s="20">
        <f t="shared" si="50"/>
        <v>2.2927689594356204E-2</v>
      </c>
      <c r="E166" s="17">
        <f>IF(OR($A166="",$B166="",$C166=""),"",A166*'MPTO_working_3-way'!$I165)</f>
        <v>3.4779541446208109</v>
      </c>
      <c r="F166" s="21">
        <f>IF(OR($A166="",$B166="",$C166=""),"",B166*'MPTO_working_3-way'!$I165)</f>
        <v>3.3142857142857145</v>
      </c>
      <c r="G166" s="22">
        <f>IF(OR($A166="",$B166="",$C166=""),"",C166*'MPTO_working_3-way'!$I165)</f>
        <v>2.4345679012345678</v>
      </c>
      <c r="H166" s="17">
        <f>IF(OR($A166="",$B166="",$C166=""),"",'MPTO_working_3-way'!E165)</f>
        <v>3.4907049734427806</v>
      </c>
      <c r="I166" s="21">
        <f>IF(OR($A166="",$B166="",$C166=""),"",'MPTO_working_3-way'!F165)</f>
        <v>3.322265625</v>
      </c>
      <c r="J166" s="22">
        <f>IF(OR($A166="",$B166="",$C166=""),"",'MPTO_working_3-way'!G165)</f>
        <v>2.424092547573141</v>
      </c>
      <c r="K166" s="17">
        <f>IF(OR($A166="",$B166="",$C166=""),"",'OddsRatio_working_3-way'!H165)</f>
        <v>3.4847074180462125</v>
      </c>
      <c r="L166" s="21">
        <f>IF(OR($A166="",$B166="",$C166=""),"",'OddsRatio_working_3-way'!I165)</f>
        <v>3.3190602568431329</v>
      </c>
      <c r="M166" s="22">
        <f>IF(OR($A166="",$B166="",$C166=""),"",'OddsRatio_working_3-way'!J165)</f>
        <v>2.4287067653765728</v>
      </c>
      <c r="N166" s="23">
        <f t="shared" si="51"/>
        <v>28.75253549695741</v>
      </c>
      <c r="O166" s="24">
        <f t="shared" si="52"/>
        <v>30.172413793103448</v>
      </c>
      <c r="P166" s="24">
        <f t="shared" si="53"/>
        <v>41.075050709939148</v>
      </c>
      <c r="Q166" t="s">
        <v>126</v>
      </c>
      <c r="R166" t="s">
        <v>309</v>
      </c>
      <c r="S166" s="48" t="s">
        <v>428</v>
      </c>
      <c r="T166" s="35">
        <v>100</v>
      </c>
      <c r="U166" s="35">
        <f t="shared" si="54"/>
        <v>71.751412429378533</v>
      </c>
      <c r="V166" s="35">
        <f t="shared" si="55"/>
        <v>67.845659163987136</v>
      </c>
      <c r="W166" s="35">
        <f t="shared" si="56"/>
        <v>58.15899581589958</v>
      </c>
      <c r="X166" s="35">
        <f t="shared" si="57"/>
        <v>73.995345020113277</v>
      </c>
      <c r="Y166" s="35">
        <f t="shared" si="58"/>
        <v>70.089591754721894</v>
      </c>
      <c r="Z166" s="35">
        <f t="shared" si="59"/>
        <v>60.402928406634324</v>
      </c>
      <c r="AA166" s="35">
        <f t="shared" si="60"/>
        <v>-2.2439325907347438</v>
      </c>
      <c r="AB166" s="35">
        <f t="shared" si="61"/>
        <v>-2.243932590734758</v>
      </c>
      <c r="AC166" s="35">
        <f t="shared" si="62"/>
        <v>-2.2439325907347438</v>
      </c>
      <c r="AD166" s="36"/>
      <c r="AE166" s="36"/>
      <c r="AF166">
        <v>2.15</v>
      </c>
      <c r="AG166">
        <v>1.77</v>
      </c>
      <c r="AI166" s="36"/>
      <c r="AJ166" t="s">
        <v>368</v>
      </c>
      <c r="AK166" s="35"/>
      <c r="AL166" s="35"/>
    </row>
    <row r="167" spans="1:38" ht="15" x14ac:dyDescent="0.25">
      <c r="A167">
        <v>3.54</v>
      </c>
      <c r="B167">
        <v>3.11</v>
      </c>
      <c r="C167">
        <v>2.39</v>
      </c>
      <c r="D167" s="20">
        <f t="shared" si="50"/>
        <v>2.2439325907347429E-2</v>
      </c>
      <c r="E167" s="17">
        <f>IF(OR($A167="",$B167="",$C167=""),"",A167*'MPTO_working_3-way'!$I166)</f>
        <v>3.61943521371201</v>
      </c>
      <c r="F167" s="21">
        <f>IF(OR($A167="",$B167="",$C167=""),"",B167*'MPTO_working_3-way'!$I166)</f>
        <v>3.1797863035718503</v>
      </c>
      <c r="G167" s="22">
        <f>IF(OR($A167="",$B167="",$C167=""),"",C167*'MPTO_working_3-way'!$I166)</f>
        <v>2.4436299889185604</v>
      </c>
      <c r="H167" s="17">
        <f>IF(OR($A167="",$B167="",$C167=""),"",'MPTO_working_3-way'!E166)</f>
        <v>3.6362829716569718</v>
      </c>
      <c r="I167" s="21">
        <f>IF(OR($A167="",$B167="",$C167=""),"",'MPTO_working_3-way'!F166)</f>
        <v>3.1840681146815384</v>
      </c>
      <c r="J167" s="22">
        <f>IF(OR($A167="",$B167="",$C167=""),"",'MPTO_working_3-way'!G166)</f>
        <v>2.4335029113903834</v>
      </c>
      <c r="K167" s="17">
        <f>IF(OR($A167="",$B167="",$C167=""),"",'OddsRatio_working_3-way'!H166)</f>
        <v>3.6277546629958755</v>
      </c>
      <c r="L167" s="21">
        <f>IF(OR($A167="",$B167="",$C167=""),"",'OddsRatio_working_3-way'!I166)</f>
        <v>3.182898558630431</v>
      </c>
      <c r="M167" s="22">
        <f>IF(OR($A167="",$B167="",$C167=""),"",'OddsRatio_working_3-way'!J166)</f>
        <v>2.4380232210882942</v>
      </c>
      <c r="N167" s="23">
        <f t="shared" si="51"/>
        <v>27.628619962903628</v>
      </c>
      <c r="O167" s="24">
        <f t="shared" si="52"/>
        <v>31.44865423430188</v>
      </c>
      <c r="P167" s="24">
        <f t="shared" si="53"/>
        <v>40.922725802794496</v>
      </c>
      <c r="Q167" t="s">
        <v>236</v>
      </c>
      <c r="R167" t="s">
        <v>135</v>
      </c>
      <c r="S167" s="48" t="s">
        <v>428</v>
      </c>
      <c r="T167" s="35">
        <v>100</v>
      </c>
      <c r="U167" s="35">
        <f t="shared" si="54"/>
        <v>64.412811387900362</v>
      </c>
      <c r="V167" s="35">
        <f t="shared" si="55"/>
        <v>65.870307167235495</v>
      </c>
      <c r="W167" s="35">
        <f t="shared" si="56"/>
        <v>65.986394557823132</v>
      </c>
      <c r="X167" s="35">
        <f t="shared" si="57"/>
        <v>68.143298274941372</v>
      </c>
      <c r="Y167" s="35">
        <f t="shared" si="58"/>
        <v>69.60079405427652</v>
      </c>
      <c r="Z167" s="35">
        <f t="shared" si="59"/>
        <v>69.716881444864143</v>
      </c>
      <c r="AA167" s="35">
        <f t="shared" si="60"/>
        <v>-3.7304868870410104</v>
      </c>
      <c r="AB167" s="35">
        <f t="shared" si="61"/>
        <v>-3.7304868870410246</v>
      </c>
      <c r="AC167" s="35">
        <f t="shared" si="62"/>
        <v>-3.7304868870410104</v>
      </c>
      <c r="AD167" s="36"/>
      <c r="AE167" s="36"/>
      <c r="AF167">
        <v>2.97</v>
      </c>
      <c r="AG167">
        <v>1.43</v>
      </c>
      <c r="AI167" s="36"/>
      <c r="AJ167" t="s">
        <v>372</v>
      </c>
      <c r="AK167" s="35"/>
      <c r="AL167" s="35"/>
    </row>
    <row r="168" spans="1:38" ht="15" x14ac:dyDescent="0.25">
      <c r="A168">
        <v>2.81</v>
      </c>
      <c r="B168">
        <v>2.93</v>
      </c>
      <c r="C168">
        <v>2.94</v>
      </c>
      <c r="D168" s="20">
        <f t="shared" si="50"/>
        <v>3.7304868870410068E-2</v>
      </c>
      <c r="E168" s="17">
        <f>IF(OR($A168="",$B168="",$C168=""),"",A168*'MPTO_working_3-way'!$I167)</f>
        <v>2.9148266815258523</v>
      </c>
      <c r="F168" s="21">
        <f>IF(OR($A168="",$B168="",$C168=""),"",B168*'MPTO_working_3-way'!$I167)</f>
        <v>3.0393032657903016</v>
      </c>
      <c r="G168" s="22">
        <f>IF(OR($A168="",$B168="",$C168=""),"",C168*'MPTO_working_3-way'!$I167)</f>
        <v>3.0496763144790053</v>
      </c>
      <c r="H168" s="17">
        <f>IF(OR($A168="",$B168="",$C168=""),"",'MPTO_working_3-way'!E167)</f>
        <v>2.9117427776112863</v>
      </c>
      <c r="I168" s="21">
        <f>IF(OR($A168="",$B168="",$C168=""),"",'MPTO_working_3-way'!F167)</f>
        <v>3.0407894041514325</v>
      </c>
      <c r="J168" s="22">
        <f>IF(OR($A168="",$B168="",$C168=""),"",'MPTO_working_3-way'!G167)</f>
        <v>3.0515613334878626</v>
      </c>
      <c r="K168" s="17">
        <f>IF(OR($A168="",$B168="",$C168=""),"",'OddsRatio_working_3-way'!H167)</f>
        <v>2.9132316418097721</v>
      </c>
      <c r="L168" s="21">
        <f>IF(OR($A168="",$B168="",$C168=""),"",'OddsRatio_working_3-way'!I167)</f>
        <v>3.0400757285595921</v>
      </c>
      <c r="M168" s="22">
        <f>IF(OR($A168="",$B168="",$C168=""),"",'OddsRatio_working_3-way'!J167)</f>
        <v>3.0506460691220769</v>
      </c>
      <c r="N168" s="23">
        <f t="shared" si="51"/>
        <v>34.307357152244826</v>
      </c>
      <c r="O168" s="24">
        <f t="shared" si="52"/>
        <v>32.902277678432753</v>
      </c>
      <c r="P168" s="24">
        <f t="shared" si="53"/>
        <v>32.790365169322442</v>
      </c>
      <c r="Q168" t="s">
        <v>343</v>
      </c>
      <c r="R168" t="s">
        <v>360</v>
      </c>
      <c r="S168" s="48" t="s">
        <v>428</v>
      </c>
      <c r="T168" s="35">
        <v>100</v>
      </c>
      <c r="U168" s="35">
        <f t="shared" si="54"/>
        <v>64.157706093189958</v>
      </c>
      <c r="V168" s="35">
        <f t="shared" si="55"/>
        <v>69.040247678018574</v>
      </c>
      <c r="W168" s="35">
        <f t="shared" si="56"/>
        <v>62.962962962962962</v>
      </c>
      <c r="X168" s="35">
        <f t="shared" si="57"/>
        <v>67.996789359018464</v>
      </c>
      <c r="Y168" s="35">
        <f t="shared" si="58"/>
        <v>72.879330943847066</v>
      </c>
      <c r="Z168" s="35">
        <f t="shared" si="59"/>
        <v>66.802046228791468</v>
      </c>
      <c r="AA168" s="35">
        <f t="shared" si="60"/>
        <v>-3.8390832658285063</v>
      </c>
      <c r="AB168" s="35">
        <f t="shared" si="61"/>
        <v>-3.8390832658284921</v>
      </c>
      <c r="AC168" s="35">
        <f t="shared" si="62"/>
        <v>-3.8390832658285063</v>
      </c>
      <c r="AD168" s="36"/>
      <c r="AE168" s="36"/>
      <c r="AF168">
        <v>2.56</v>
      </c>
      <c r="AG168">
        <v>1.53</v>
      </c>
      <c r="AI168" s="36"/>
      <c r="AJ168" t="s">
        <v>373</v>
      </c>
      <c r="AK168" s="35"/>
      <c r="AL168" s="35"/>
    </row>
    <row r="169" spans="1:38" ht="15" x14ac:dyDescent="0.25">
      <c r="A169">
        <v>2.79</v>
      </c>
      <c r="B169">
        <v>3.23</v>
      </c>
      <c r="C169">
        <v>2.7</v>
      </c>
      <c r="D169" s="20">
        <f t="shared" si="50"/>
        <v>3.8390832658285134E-2</v>
      </c>
      <c r="E169" s="17">
        <f>IF(OR($A169="",$B169="",$C169=""),"",A169*'MPTO_working_3-way'!$I168)</f>
        <v>2.8971104231166156</v>
      </c>
      <c r="F169" s="21">
        <f>IF(OR($A169="",$B169="",$C169=""),"",B169*'MPTO_working_3-way'!$I168)</f>
        <v>3.3540023894862609</v>
      </c>
      <c r="G169" s="22">
        <f>IF(OR($A169="",$B169="",$C169=""),"",C169*'MPTO_working_3-way'!$I168)</f>
        <v>2.8036552481773702</v>
      </c>
      <c r="H169" s="17">
        <f>IF(OR($A169="",$B169="",$C169=""),"",'MPTO_working_3-way'!E168)</f>
        <v>2.8933008943318561</v>
      </c>
      <c r="I169" s="21">
        <f>IF(OR($A169="",$B169="",$C169=""),"",'MPTO_working_3-way'!F168)</f>
        <v>3.3692656643998657</v>
      </c>
      <c r="J169" s="22">
        <f>IF(OR($A169="",$B169="",$C169=""),"",'MPTO_working_3-way'!G168)</f>
        <v>2.7966284037502036</v>
      </c>
      <c r="K169" s="17">
        <f>IF(OR($A169="",$B169="",$C169=""),"",'OddsRatio_working_3-way'!H168)</f>
        <v>2.8954246797598957</v>
      </c>
      <c r="L169" s="21">
        <f>IF(OR($A169="",$B169="",$C169=""),"",'OddsRatio_working_3-way'!I168)</f>
        <v>3.3613391261813224</v>
      </c>
      <c r="M169" s="22">
        <f>IF(OR($A169="",$B169="",$C169=""),"",'OddsRatio_working_3-way'!J168)</f>
        <v>2.8001239975373311</v>
      </c>
      <c r="N169" s="23">
        <f t="shared" si="51"/>
        <v>34.51715171160901</v>
      </c>
      <c r="O169" s="24">
        <f t="shared" si="52"/>
        <v>29.815124853061658</v>
      </c>
      <c r="P169" s="24">
        <f t="shared" si="53"/>
        <v>35.667723435329307</v>
      </c>
      <c r="Q169" t="s">
        <v>246</v>
      </c>
      <c r="R169" t="s">
        <v>346</v>
      </c>
      <c r="S169" s="48" t="s">
        <v>428</v>
      </c>
      <c r="T169" s="35">
        <v>100</v>
      </c>
      <c r="U169" s="35">
        <f t="shared" si="54"/>
        <v>59.349593495934961</v>
      </c>
      <c r="V169" s="35">
        <f t="shared" si="55"/>
        <v>66.329966329966325</v>
      </c>
      <c r="W169" s="35">
        <f t="shared" si="56"/>
        <v>70.326409495548958</v>
      </c>
      <c r="X169" s="35">
        <f t="shared" si="57"/>
        <v>63.343624174484702</v>
      </c>
      <c r="Y169" s="35">
        <f t="shared" si="58"/>
        <v>70.323997008516088</v>
      </c>
      <c r="Z169" s="35">
        <f t="shared" si="59"/>
        <v>74.320440174098707</v>
      </c>
      <c r="AA169" s="35">
        <f t="shared" si="60"/>
        <v>-3.9940306785497413</v>
      </c>
      <c r="AB169" s="35">
        <f t="shared" si="61"/>
        <v>-3.9940306785497626</v>
      </c>
      <c r="AC169" s="35">
        <f t="shared" si="62"/>
        <v>-3.9940306785497484</v>
      </c>
      <c r="AD169" s="36"/>
      <c r="AE169" s="36"/>
      <c r="AF169">
        <v>2.4300000000000002</v>
      </c>
      <c r="AG169">
        <v>1.58</v>
      </c>
      <c r="AI169" s="36"/>
      <c r="AJ169" t="s">
        <v>373</v>
      </c>
      <c r="AK169" s="35"/>
      <c r="AL169" s="35"/>
    </row>
    <row r="170" spans="1:38" ht="15" x14ac:dyDescent="0.25">
      <c r="A170">
        <v>2.46</v>
      </c>
      <c r="B170">
        <v>2.97</v>
      </c>
      <c r="C170">
        <v>3.37</v>
      </c>
      <c r="D170" s="20">
        <f t="shared" si="50"/>
        <v>3.9940306785497537E-2</v>
      </c>
      <c r="E170" s="17">
        <f>IF(OR($A170="",$B170="",$C170=""),"",A170*'MPTO_working_3-way'!$I169)</f>
        <v>2.5582531546923239</v>
      </c>
      <c r="F170" s="21">
        <f>IF(OR($A170="",$B170="",$C170=""),"",B170*'MPTO_working_3-way'!$I169)</f>
        <v>3.0886227111529281</v>
      </c>
      <c r="G170" s="22">
        <f>IF(OR($A170="",$B170="",$C170=""),"",C170*'MPTO_working_3-way'!$I169)</f>
        <v>3.504598833867127</v>
      </c>
      <c r="H170" s="17">
        <f>IF(OR($A170="",$B170="",$C170=""),"",'MPTO_working_3-way'!E169)</f>
        <v>2.543295605519126</v>
      </c>
      <c r="I170" s="21">
        <f>IF(OR($A170="",$B170="",$C170=""),"",'MPTO_working_3-way'!F169)</f>
        <v>3.0922711976969754</v>
      </c>
      <c r="J170" s="22">
        <f>IF(OR($A170="",$B170="",$C170=""),"",'MPTO_working_3-way'!G169)</f>
        <v>3.5283017678269428</v>
      </c>
      <c r="K170" s="17">
        <f>IF(OR($A170="",$B170="",$C170=""),"",'OddsRatio_working_3-way'!H169)</f>
        <v>2.550087354103129</v>
      </c>
      <c r="L170" s="21">
        <f>IF(OR($A170="",$B170="",$C170=""),"",'OddsRatio_working_3-way'!I169)</f>
        <v>3.09155622437203</v>
      </c>
      <c r="M170" s="22">
        <f>IF(OR($A170="",$B170="",$C170=""),"",'OddsRatio_working_3-way'!J169)</f>
        <v>3.5162376912495992</v>
      </c>
      <c r="N170" s="23">
        <f t="shared" si="51"/>
        <v>39.089172944663794</v>
      </c>
      <c r="O170" s="24">
        <f t="shared" si="52"/>
        <v>32.376890721842742</v>
      </c>
      <c r="P170" s="24">
        <f t="shared" si="53"/>
        <v>28.533936333493454</v>
      </c>
      <c r="Q170" t="s">
        <v>361</v>
      </c>
      <c r="R170" t="s">
        <v>340</v>
      </c>
      <c r="S170" s="48" t="s">
        <v>428</v>
      </c>
      <c r="T170" s="35">
        <v>100</v>
      </c>
      <c r="U170" s="35">
        <f t="shared" si="54"/>
        <v>57.627118644067799</v>
      </c>
      <c r="V170" s="35">
        <f t="shared" si="55"/>
        <v>71.346704871060169</v>
      </c>
      <c r="W170" s="35">
        <f t="shared" si="56"/>
        <v>67.637540453074436</v>
      </c>
      <c r="X170" s="35">
        <f t="shared" si="57"/>
        <v>61.015754675865395</v>
      </c>
      <c r="Y170" s="35">
        <f t="shared" si="58"/>
        <v>74.735340902857786</v>
      </c>
      <c r="Z170" s="35">
        <f t="shared" si="59"/>
        <v>71.026176484872039</v>
      </c>
      <c r="AA170" s="35">
        <f t="shared" si="60"/>
        <v>-3.3886360317975956</v>
      </c>
      <c r="AB170" s="35">
        <f t="shared" si="61"/>
        <v>-3.388636031797617</v>
      </c>
      <c r="AC170" s="35">
        <f t="shared" si="62"/>
        <v>-3.3886360317976028</v>
      </c>
      <c r="AD170" s="36"/>
      <c r="AE170" s="36"/>
      <c r="AF170">
        <v>2.56</v>
      </c>
      <c r="AG170">
        <v>1.53</v>
      </c>
      <c r="AI170" s="36"/>
      <c r="AJ170" t="s">
        <v>373</v>
      </c>
      <c r="AK170" s="35"/>
      <c r="AL170" s="35"/>
    </row>
    <row r="171" spans="1:38" ht="15" x14ac:dyDescent="0.25">
      <c r="A171">
        <v>2.36</v>
      </c>
      <c r="B171">
        <v>3.49</v>
      </c>
      <c r="C171">
        <v>3.09</v>
      </c>
      <c r="D171" s="20">
        <f t="shared" si="50"/>
        <v>3.3886360317976205E-2</v>
      </c>
      <c r="E171" s="17">
        <f>IF(OR($A171="",$B171="",$C171=""),"",A171*'MPTO_working_3-way'!$I170)</f>
        <v>2.4399718103504235</v>
      </c>
      <c r="F171" s="21">
        <f>IF(OR($A171="",$B171="",$C171=""),"",B171*'MPTO_working_3-way'!$I170)</f>
        <v>3.6082633975097371</v>
      </c>
      <c r="G171" s="22">
        <f>IF(OR($A171="",$B171="",$C171=""),"",C171*'MPTO_working_3-way'!$I170)</f>
        <v>3.1947088533825463</v>
      </c>
      <c r="H171" s="17">
        <f>IF(OR($A171="",$B171="",$C171=""),"",'MPTO_working_3-way'!E170)</f>
        <v>2.4246341268539773</v>
      </c>
      <c r="I171" s="21">
        <f>IF(OR($A171="",$B171="",$C171=""),"",'MPTO_working_3-way'!F170)</f>
        <v>3.6332258787816736</v>
      </c>
      <c r="J171" s="22">
        <f>IF(OR($A171="",$B171="",$C171=""),"",'MPTO_working_3-way'!G170)</f>
        <v>3.2017505427148731</v>
      </c>
      <c r="K171" s="17">
        <f>IF(OR($A171="",$B171="",$C171=""),"",'OddsRatio_working_3-way'!H170)</f>
        <v>2.4314006905002161</v>
      </c>
      <c r="L171" s="21">
        <f>IF(OR($A171="",$B171="",$C171=""),"",'OddsRatio_working_3-way'!I170)</f>
        <v>3.6207262642246612</v>
      </c>
      <c r="M171" s="22">
        <f>IF(OR($A171="",$B171="",$C171=""),"",'OddsRatio_working_3-way'!J170)</f>
        <v>3.1997260611363618</v>
      </c>
      <c r="N171" s="23">
        <f t="shared" si="51"/>
        <v>40.9840800519897</v>
      </c>
      <c r="O171" s="24">
        <f t="shared" si="52"/>
        <v>27.714163015099054</v>
      </c>
      <c r="P171" s="24">
        <f t="shared" si="53"/>
        <v>31.301756932911228</v>
      </c>
      <c r="Q171" t="s">
        <v>362</v>
      </c>
      <c r="R171" t="s">
        <v>348</v>
      </c>
      <c r="S171" s="48" t="s">
        <v>428</v>
      </c>
      <c r="T171" s="35">
        <v>100</v>
      </c>
      <c r="U171" s="35">
        <f t="shared" si="54"/>
        <v>43.820224719101127</v>
      </c>
      <c r="V171" s="35">
        <f t="shared" si="55"/>
        <v>72.972972972972968</v>
      </c>
      <c r="W171" s="35">
        <f t="shared" si="56"/>
        <v>79.466119096509232</v>
      </c>
      <c r="X171" s="35">
        <f t="shared" si="57"/>
        <v>47.560907930517779</v>
      </c>
      <c r="Y171" s="35">
        <f t="shared" si="58"/>
        <v>76.713656184389635</v>
      </c>
      <c r="Z171" s="35">
        <f t="shared" si="59"/>
        <v>83.206802307925898</v>
      </c>
      <c r="AA171" s="35">
        <f t="shared" si="60"/>
        <v>-3.7406832114166519</v>
      </c>
      <c r="AB171" s="35">
        <f t="shared" si="61"/>
        <v>-3.7406832114166662</v>
      </c>
      <c r="AC171" s="35">
        <f t="shared" si="62"/>
        <v>-3.7406832114166662</v>
      </c>
      <c r="AD171" s="36"/>
      <c r="AE171" s="36"/>
      <c r="AF171">
        <v>1.96</v>
      </c>
      <c r="AG171">
        <v>1.91</v>
      </c>
      <c r="AI171" s="36"/>
      <c r="AJ171" t="s">
        <v>374</v>
      </c>
      <c r="AK171" s="35"/>
      <c r="AL171" s="35"/>
    </row>
    <row r="172" spans="1:38" ht="15" x14ac:dyDescent="0.25">
      <c r="A172">
        <v>1.78</v>
      </c>
      <c r="B172">
        <v>3.7</v>
      </c>
      <c r="C172">
        <v>4.87</v>
      </c>
      <c r="D172" s="20">
        <f t="shared" si="50"/>
        <v>3.7406832114166511E-2</v>
      </c>
      <c r="E172" s="17">
        <f>IF(OR($A172="",$B172="",$C172=""),"",A172*'MPTO_working_3-way'!$I171)</f>
        <v>1.8465841611632163</v>
      </c>
      <c r="F172" s="21">
        <f>IF(OR($A172="",$B172="",$C172=""),"",B172*'MPTO_working_3-way'!$I171)</f>
        <v>3.8384052788224161</v>
      </c>
      <c r="G172" s="22">
        <f>IF(OR($A172="",$B172="",$C172=""),"",C172*'MPTO_working_3-way'!$I171)</f>
        <v>5.0521712723959906</v>
      </c>
      <c r="H172" s="17">
        <f>IF(OR($A172="",$B172="",$C172=""),"",'MPTO_working_3-way'!E171)</f>
        <v>1.8204033431951205</v>
      </c>
      <c r="I172" s="21">
        <f>IF(OR($A172="",$B172="",$C172=""),"",'MPTO_working_3-way'!F171)</f>
        <v>3.8789559953591906</v>
      </c>
      <c r="J172" s="22">
        <f>IF(OR($A172="",$B172="",$C172=""),"",'MPTO_working_3-way'!G171)</f>
        <v>5.1848431584494623</v>
      </c>
      <c r="K172" s="17">
        <f>IF(OR($A172="",$B172="",$C172=""),"",'OddsRatio_working_3-way'!H171)</f>
        <v>1.8300370447112524</v>
      </c>
      <c r="L172" s="21">
        <f>IF(OR($A172="",$B172="",$C172=""),"",'OddsRatio_working_3-way'!I171)</f>
        <v>3.8732051547697202</v>
      </c>
      <c r="M172" s="22">
        <f>IF(OR($A172="",$B172="",$C172=""),"",'OddsRatio_working_3-way'!J171)</f>
        <v>5.1182607218365996</v>
      </c>
      <c r="N172" s="23">
        <f t="shared" si="51"/>
        <v>54.154044046932114</v>
      </c>
      <c r="O172" s="24">
        <f t="shared" si="52"/>
        <v>26.052486055010583</v>
      </c>
      <c r="P172" s="24">
        <f t="shared" si="53"/>
        <v>19.793469898057321</v>
      </c>
      <c r="Q172" t="s">
        <v>349</v>
      </c>
      <c r="R172" t="s">
        <v>354</v>
      </c>
      <c r="S172" s="48" t="s">
        <v>428</v>
      </c>
      <c r="T172" s="35">
        <v>100</v>
      </c>
      <c r="U172" s="35" t="e">
        <f t="shared" si="54"/>
        <v>#DIV/0!</v>
      </c>
      <c r="V172" s="35" t="e">
        <f t="shared" si="55"/>
        <v>#DIV/0!</v>
      </c>
      <c r="W172" s="35" t="e">
        <f t="shared" si="56"/>
        <v>#DIV/0!</v>
      </c>
      <c r="X172" s="35" t="e">
        <f t="shared" si="57"/>
        <v>#DIV/0!</v>
      </c>
      <c r="Y172" s="35" t="e">
        <f t="shared" si="58"/>
        <v>#DIV/0!</v>
      </c>
      <c r="Z172" s="35" t="e">
        <f t="shared" si="59"/>
        <v>#DIV/0!</v>
      </c>
      <c r="AA172" s="35" t="e">
        <f t="shared" si="60"/>
        <v>#DIV/0!</v>
      </c>
      <c r="AB172" s="35" t="e">
        <f t="shared" si="61"/>
        <v>#DIV/0!</v>
      </c>
      <c r="AC172" s="35" t="e">
        <f t="shared" si="62"/>
        <v>#DIV/0!</v>
      </c>
      <c r="AD172" s="36"/>
      <c r="AE172" s="36"/>
      <c r="AF172">
        <v>1.88</v>
      </c>
      <c r="AG172">
        <v>1.98</v>
      </c>
      <c r="AI172" s="36"/>
      <c r="AJ172" t="s">
        <v>374</v>
      </c>
      <c r="AK172" s="35"/>
      <c r="AL172" s="35"/>
    </row>
    <row r="173" spans="1:38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6"/>
      <c r="AE173" s="36"/>
      <c r="AF173"/>
      <c r="AG173"/>
      <c r="AI173" s="36"/>
      <c r="AJ173"/>
      <c r="AK173" s="35"/>
      <c r="AL173" s="35"/>
    </row>
    <row r="174" spans="1:38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6"/>
      <c r="AE174" s="36"/>
      <c r="AF174"/>
      <c r="AG174"/>
      <c r="AI174" s="36"/>
      <c r="AJ174"/>
      <c r="AK174" s="35"/>
      <c r="AL174" s="35"/>
    </row>
    <row r="175" spans="1:38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6"/>
      <c r="AE175" s="36"/>
      <c r="AF175"/>
      <c r="AG175"/>
      <c r="AI175" s="36"/>
      <c r="AJ175"/>
      <c r="AK175" s="35"/>
      <c r="AL175" s="35"/>
    </row>
    <row r="176" spans="1:38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6"/>
      <c r="AE176" s="36"/>
      <c r="AF176"/>
      <c r="AG176"/>
      <c r="AI176" s="36"/>
      <c r="AJ176"/>
      <c r="AK176" s="35"/>
      <c r="AL176" s="35"/>
    </row>
    <row r="177" spans="1:38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6"/>
      <c r="AE177" s="36"/>
      <c r="AF177"/>
      <c r="AG177"/>
      <c r="AI177" s="36"/>
      <c r="AJ177"/>
      <c r="AK177" s="35"/>
      <c r="AL177" s="35"/>
    </row>
    <row r="178" spans="1:38" s="50" customFormat="1" ht="15" x14ac:dyDescent="0.25">
      <c r="A178" s="52"/>
      <c r="B178" s="52"/>
      <c r="C178" s="52"/>
      <c r="D178" s="53"/>
      <c r="E178" s="54"/>
      <c r="F178" s="55"/>
      <c r="G178" s="56"/>
      <c r="H178" s="54"/>
      <c r="I178" s="55"/>
      <c r="J178" s="56"/>
      <c r="K178" s="54"/>
      <c r="L178" s="55"/>
      <c r="M178" s="56"/>
      <c r="N178" s="57"/>
      <c r="O178" s="58"/>
      <c r="P178" s="58"/>
      <c r="Q178" s="52"/>
      <c r="R178" s="52"/>
      <c r="S178" s="52"/>
      <c r="AD178" s="51"/>
      <c r="AE178" s="51"/>
      <c r="AF178" s="52"/>
      <c r="AG178" s="52"/>
      <c r="AH178" s="51"/>
      <c r="AI178" s="51"/>
      <c r="AJ178" s="52"/>
    </row>
    <row r="179" spans="1:38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48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6"/>
      <c r="AE179" s="36"/>
      <c r="AF179"/>
      <c r="AG179"/>
      <c r="AI179" s="36"/>
      <c r="AJ179"/>
      <c r="AK179" s="35"/>
      <c r="AL179" s="35"/>
    </row>
    <row r="180" spans="1:38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48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6"/>
      <c r="AE180" s="36"/>
      <c r="AF180"/>
      <c r="AG180"/>
      <c r="AI180" s="36"/>
      <c r="AJ180"/>
      <c r="AK180" s="35"/>
      <c r="AL180" s="35"/>
    </row>
    <row r="181" spans="1:38" s="35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48"/>
      <c r="AD181" s="36"/>
      <c r="AE181" s="36"/>
      <c r="AF181"/>
      <c r="AG181"/>
      <c r="AH181" s="36"/>
      <c r="AI181" s="36"/>
      <c r="AJ181"/>
    </row>
    <row r="182" spans="1:38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48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6"/>
      <c r="AE182" s="36"/>
      <c r="AF182"/>
      <c r="AG182"/>
      <c r="AI182" s="36"/>
      <c r="AJ182"/>
      <c r="AK182" s="35"/>
      <c r="AL182" s="35"/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48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48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48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48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48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48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48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48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48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48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48"/>
      <c r="AD193" s="36"/>
      <c r="AE193" s="36"/>
      <c r="AF193"/>
      <c r="AG193"/>
      <c r="AH193" s="41"/>
      <c r="AI193" s="36"/>
      <c r="AJ193"/>
    </row>
    <row r="194" spans="1:38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48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6"/>
      <c r="AE194" s="36"/>
      <c r="AF194"/>
      <c r="AG194"/>
      <c r="AH194" s="41"/>
      <c r="AI194" s="36"/>
      <c r="AJ194"/>
      <c r="AK194" s="35"/>
      <c r="AL194" s="35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48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48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6"/>
      <c r="AE196" s="36"/>
      <c r="AF196"/>
      <c r="AG196"/>
      <c r="AH196" s="41"/>
      <c r="AI196" s="36"/>
      <c r="AJ196"/>
      <c r="AK196" s="35"/>
      <c r="AL196" s="35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48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4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48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48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48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48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48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48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48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4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48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48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48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9"/>
      <c r="E377" s="30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9"/>
      <c r="E378" s="30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9"/>
      <c r="E379" s="30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9"/>
      <c r="E380" s="30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9"/>
      <c r="E381" s="30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9"/>
      <c r="E382" s="30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9"/>
      <c r="E383" s="30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9"/>
      <c r="E384" s="30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9"/>
      <c r="E385" s="30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9"/>
      <c r="E386" s="30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9"/>
      <c r="E387" s="30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9"/>
      <c r="E388" s="30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9"/>
      <c r="E389" s="30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9"/>
      <c r="E390" s="30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9"/>
      <c r="E391" s="30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9"/>
      <c r="E392" s="30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9"/>
      <c r="E393" s="30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9"/>
      <c r="E394" s="30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9"/>
      <c r="E395" s="30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9"/>
      <c r="E396" s="30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9"/>
      <c r="E397" s="30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9"/>
      <c r="E398" s="30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9"/>
      <c r="E399" s="30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9"/>
      <c r="E400" s="30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9"/>
      <c r="E401" s="30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9"/>
      <c r="E402" s="30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9"/>
      <c r="E403" s="30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9"/>
      <c r="E404" s="30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9"/>
      <c r="E405" s="30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9"/>
      <c r="E406" s="30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9"/>
      <c r="E407" s="30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9"/>
      <c r="E408" s="30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9"/>
      <c r="E409" s="30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9"/>
      <c r="E410" s="30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9"/>
      <c r="E411" s="30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9"/>
      <c r="E412" s="30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9"/>
      <c r="E413" s="30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9"/>
      <c r="E414" s="30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9"/>
      <c r="E415" s="30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9"/>
      <c r="E416" s="30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9"/>
      <c r="E417" s="30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9"/>
      <c r="E418" s="30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9"/>
      <c r="E419" s="30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9"/>
      <c r="E420" s="30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9"/>
      <c r="E421" s="30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9"/>
      <c r="E422" s="30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9"/>
      <c r="E423" s="30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9"/>
      <c r="E424" s="30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9"/>
      <c r="E425" s="30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9"/>
      <c r="E426" s="30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9"/>
      <c r="E427" s="30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9"/>
      <c r="E428" s="30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9"/>
      <c r="E429" s="30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9"/>
      <c r="E430" s="30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9"/>
      <c r="E431" s="30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9"/>
      <c r="E432" s="30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9"/>
      <c r="E433" s="30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9"/>
      <c r="E434" s="30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9"/>
      <c r="E435" s="30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9"/>
      <c r="E436" s="30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9"/>
      <c r="E437" s="30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9"/>
      <c r="E438" s="30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9"/>
      <c r="E439" s="30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9"/>
      <c r="E440" s="30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9"/>
      <c r="E441" s="30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 t="str">
        <f t="shared" ref="D442:D452" si="63">IF(OR($A442="",$B442="",$C442=""),"",(1/A442)+(1/B442)+(1/C442)-1)</f>
        <v/>
      </c>
      <c r="E442" s="30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 t="str">
        <f t="shared" si="63"/>
        <v/>
      </c>
      <c r="E443" s="30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 t="str">
        <f t="shared" si="63"/>
        <v/>
      </c>
      <c r="E444" s="30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 t="str">
        <f t="shared" si="63"/>
        <v/>
      </c>
      <c r="E445" s="30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 t="str">
        <f t="shared" si="63"/>
        <v/>
      </c>
      <c r="E446" s="30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 t="str">
        <f t="shared" si="63"/>
        <v/>
      </c>
      <c r="E447" s="30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 t="str">
        <f t="shared" si="63"/>
        <v/>
      </c>
      <c r="E448" s="30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 t="str">
        <f t="shared" si="63"/>
        <v/>
      </c>
      <c r="E449" s="30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 t="str">
        <f t="shared" si="63"/>
        <v/>
      </c>
      <c r="E450" s="30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 t="str">
        <f t="shared" si="63"/>
        <v/>
      </c>
      <c r="E451" s="30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 t="str">
        <f t="shared" si="63"/>
        <v/>
      </c>
      <c r="E452" s="30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 t="str">
        <f t="shared" ref="D453:D456" si="64">IF(OR($A453="",$B453="",$C453=""),"",(1/A453)+(1/B453)+(1/C453)-1)</f>
        <v/>
      </c>
      <c r="E453" s="30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 t="str">
        <f t="shared" si="64"/>
        <v/>
      </c>
      <c r="E454" s="30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 t="str">
        <f t="shared" si="64"/>
        <v/>
      </c>
      <c r="E455" s="30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 t="str">
        <f t="shared" si="64"/>
        <v/>
      </c>
      <c r="E456" s="30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65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e">
        <f ca="1">IF('Log_working_3-way'!$D999="","",A993^('Log_working_3-way'!$D999))</f>
        <v>#NAME?</v>
      </c>
      <c r="O993" s="21" t="e">
        <f ca="1">IF('Log_working_3-way'!$D999="","",B993^('Log_working_3-way'!$D999))</f>
        <v>#NAME?</v>
      </c>
      <c r="P993" s="21"/>
      <c r="Q993"/>
      <c r="R993"/>
    </row>
    <row r="994" spans="4:18" x14ac:dyDescent="0.2">
      <c r="D994" s="20" t="str">
        <f t="shared" si="65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e">
        <f ca="1">IF('Log_working_3-way'!$D1000="","",A994^('Log_working_3-way'!$D1000))</f>
        <v>#NAME?</v>
      </c>
      <c r="O994" s="21" t="e">
        <f ca="1">IF('Log_working_3-way'!$D1000="","",B994^('Log_working_3-way'!$D1000))</f>
        <v>#NAME?</v>
      </c>
      <c r="P994" s="21"/>
    </row>
    <row r="995" spans="4:18" x14ac:dyDescent="0.2">
      <c r="D995" s="20" t="str">
        <f t="shared" si="65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e">
        <f ca="1">IF('Log_working_3-way'!$D1001="","",A995^('Log_working_3-way'!$D1001))</f>
        <v>#NAME?</v>
      </c>
      <c r="O995" s="21" t="e">
        <f ca="1">IF('Log_working_3-way'!$D1001="","",B995^('Log_working_3-way'!$D1001))</f>
        <v>#NAME?</v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Magut</cp:lastModifiedBy>
  <dcterms:created xsi:type="dcterms:W3CDTF">2017-05-09T09:56:38Z</dcterms:created>
  <dcterms:modified xsi:type="dcterms:W3CDTF">2021-12-03T15:28:21Z</dcterms:modified>
</cp:coreProperties>
</file>